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Wong/Dropbox/Data_Science/Marketing&amp;BA/NYSE_S&amp;P500_Analysis/"/>
    </mc:Choice>
  </mc:AlternateContent>
  <xr:revisionPtr revIDLastSave="0" documentId="13_ncr:1_{E2C9812E-9CA1-9E4F-902C-0A289FA3F7C9}" xr6:coauthVersionLast="36" xr6:coauthVersionMax="36" xr10:uidLastSave="{00000000-0000-0000-0000-000000000000}"/>
  <bookViews>
    <workbookView xWindow="300" yWindow="580" windowWidth="25040" windowHeight="14040" activeTab="8" xr2:uid="{00000000-000D-0000-FFFF-FFFF00000000}"/>
  </bookViews>
  <sheets>
    <sheet name="projectdata-nyse" sheetId="1" r:id="rId1"/>
    <sheet name="IT vs Financials" sheetId="15" r:id="rId2"/>
    <sheet name="IT" sheetId="8" r:id="rId3"/>
    <sheet name="sub_industry_total_rev" sheetId="9" r:id="rId4"/>
    <sheet name="sub_industry_gross_profit" sheetId="10" r:id="rId5"/>
    <sheet name="R&amp;D" sheetId="6" r:id="rId6"/>
    <sheet name="trend_of_R&amp;D" sheetId="11" r:id="rId7"/>
    <sheet name="P&amp;L statement" sheetId="12" r:id="rId8"/>
    <sheet name="financial model " sheetId="14" r:id="rId9"/>
  </sheets>
  <externalReferences>
    <externalReference r:id="rId10"/>
    <externalReference r:id="rId11"/>
  </externalReferences>
  <definedNames>
    <definedName name="_xlnm._FilterDatabase" localSheetId="2" hidden="1">IT!$A$1:$M$231</definedName>
    <definedName name="_xlnm._FilterDatabase" localSheetId="0" hidden="1">'projectdata-nyse'!$A$1:$P$1711</definedName>
    <definedName name="_xlnm._FilterDatabase" localSheetId="4" hidden="1">sub_industry_gross_profit!$D$3:$F$3</definedName>
    <definedName name="_xlnm._FilterDatabase" localSheetId="3" hidden="1">sub_industry_total_rev!$D$3:$F$3</definedName>
    <definedName name="_xlchart.v1.0" hidden="1">'IT vs Financials'!$B$1</definedName>
    <definedName name="_xlchart.v1.1" hidden="1">'IT vs Financials'!$B$2:$B$231</definedName>
    <definedName name="_xlchart.v1.10" hidden="1">'IT vs Financials'!$D$1</definedName>
    <definedName name="_xlchart.v1.11" hidden="1">'IT vs Financials'!$D$2:$D$231</definedName>
    <definedName name="_xlchart.v1.12" hidden="1">'IT vs Financials'!$B$1</definedName>
    <definedName name="_xlchart.v1.13" hidden="1">'IT vs Financials'!$B$2:$B$231</definedName>
    <definedName name="_xlchart.v1.14" hidden="1">'IT vs Financials'!$D$1</definedName>
    <definedName name="_xlchart.v1.15" hidden="1">'IT vs Financials'!$D$2:$D$231</definedName>
    <definedName name="_xlchart.v1.16" hidden="1">'IT vs Financials'!$B$1</definedName>
    <definedName name="_xlchart.v1.17" hidden="1">'IT vs Financials'!$B$2:$B$231</definedName>
    <definedName name="_xlchart.v1.18" hidden="1">'IT vs Financials'!$D$1</definedName>
    <definedName name="_xlchart.v1.19" hidden="1">'IT vs Financials'!$D$2:$D$231</definedName>
    <definedName name="_xlchart.v1.2" hidden="1">'IT vs Financials'!$D$1</definedName>
    <definedName name="_xlchart.v1.20" hidden="1">'IT vs Financials'!$B$1</definedName>
    <definedName name="_xlchart.v1.21" hidden="1">'IT vs Financials'!$B$2:$B$231</definedName>
    <definedName name="_xlchart.v1.22" hidden="1">'IT vs Financials'!$D$1</definedName>
    <definedName name="_xlchart.v1.23" hidden="1">'IT vs Financials'!$D$2:$D$231</definedName>
    <definedName name="_xlchart.v1.24" hidden="1">'IT vs Financials'!$B$1</definedName>
    <definedName name="_xlchart.v1.25" hidden="1">'IT vs Financials'!$B$2:$B$231</definedName>
    <definedName name="_xlchart.v1.26" hidden="1">'IT vs Financials'!$D$1</definedName>
    <definedName name="_xlchart.v1.27" hidden="1">'IT vs Financials'!$D$2:$D$231</definedName>
    <definedName name="_xlchart.v1.28" hidden="1">'IT vs Financials'!$B$1</definedName>
    <definedName name="_xlchart.v1.29" hidden="1">'IT vs Financials'!$B$2:$B$231</definedName>
    <definedName name="_xlchart.v1.3" hidden="1">'IT vs Financials'!$D$2:$D$231</definedName>
    <definedName name="_xlchart.v1.30" hidden="1">'IT vs Financials'!$D$1</definedName>
    <definedName name="_xlchart.v1.31" hidden="1">'IT vs Financials'!$D$2:$D$231</definedName>
    <definedName name="_xlchart.v1.32" hidden="1">'R&amp;D'!$B$1</definedName>
    <definedName name="_xlchart.v1.33" hidden="1">'R&amp;D'!$B$2:$B$1711</definedName>
    <definedName name="_xlchart.v1.4" hidden="1">'IT vs Financials'!$B$1</definedName>
    <definedName name="_xlchart.v1.5" hidden="1">'IT vs Financials'!$B$2:$B$231</definedName>
    <definedName name="_xlchart.v1.6" hidden="1">'IT vs Financials'!$D$1</definedName>
    <definedName name="_xlchart.v1.7" hidden="1">'IT vs Financials'!$D$2:$D$231</definedName>
    <definedName name="_xlchart.v1.8" hidden="1">'IT vs Financials'!$B$1</definedName>
    <definedName name="_xlchart.v1.9" hidden="1">'IT vs Financials'!$B$2:$B$231</definedName>
    <definedName name="COGS">IT!$F$2:$F$231</definedName>
    <definedName name="companylist">[1]Data!$B$15:$B$18</definedName>
    <definedName name="Cost_of_Goods_Sold">IT!$F$2:$F$231</definedName>
    <definedName name="cost_of_revenue">[2]data!$F$2:$F$13</definedName>
    <definedName name="grossmargin">[1]Data!$K$2:$K$13</definedName>
    <definedName name="oper_margin">[1]Data!$L$2:$L$13</definedName>
    <definedName name="other_oper">[2]data!$H$2:$H$13</definedName>
    <definedName name="Other_Operating_Items">IT!$I$2:$I$231</definedName>
    <definedName name="OtherOpItems">[1]Data!$H$2:$H$13</definedName>
    <definedName name="R_D">IT!$H$2:$H$231</definedName>
    <definedName name="Sales_General_and_Admin">IT!$G$2:$G$231</definedName>
    <definedName name="SGA">[2]data!$G$2:$G$13</definedName>
    <definedName name="SGAs">[1]Data!$G$2:$G$13</definedName>
    <definedName name="ticker_symbol">IT!$A$2:$A$231</definedName>
    <definedName name="tickersymbol">[1]Data!$B$2:$B$13</definedName>
    <definedName name="total_revenue">IT!$E$2:$E$231</definedName>
    <definedName name="Year">IT!$B$2:$B$231</definedName>
    <definedName name="years">[1]Data!$C$2:$C$13</definedName>
  </definedNames>
  <calcPr calcId="181029"/>
  <pivotCaches>
    <pivotCache cacheId="3" r:id="rId12"/>
    <pivotCache cacheId="4" r:id="rId13"/>
    <pivotCache cacheId="5" r:id="rId14"/>
  </pivotCaches>
</workbook>
</file>

<file path=xl/calcChain.xml><?xml version="1.0" encoding="utf-8"?>
<calcChain xmlns="http://schemas.openxmlformats.org/spreadsheetml/2006/main">
  <c r="F7" i="14" l="1" a="1"/>
  <c r="F7" i="14" s="1"/>
  <c r="G7" i="14" a="1"/>
  <c r="G7" i="14" s="1"/>
  <c r="H7" i="14" a="1"/>
  <c r="H7" i="14" s="1"/>
  <c r="H10" i="15"/>
  <c r="H9" i="15"/>
  <c r="H8" i="15"/>
  <c r="H7" i="15"/>
  <c r="H6" i="15"/>
  <c r="H5" i="15"/>
  <c r="H4" i="15"/>
  <c r="H3" i="15"/>
  <c r="H2" i="15"/>
  <c r="H11" i="15" s="1"/>
  <c r="K2" i="15"/>
  <c r="K10" i="15"/>
  <c r="K9" i="15"/>
  <c r="K8" i="15"/>
  <c r="K7" i="15"/>
  <c r="K6" i="15"/>
  <c r="K5" i="15"/>
  <c r="K4" i="15"/>
  <c r="K3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" i="15"/>
  <c r="K12" i="15" l="1"/>
  <c r="K11" i="15"/>
  <c r="H12" i="15"/>
  <c r="F11" i="14" a="1"/>
  <c r="F11" i="14" s="1"/>
  <c r="G11" i="14" a="1"/>
  <c r="G11" i="14" s="1"/>
  <c r="H11" i="14" a="1"/>
  <c r="H11" i="14" s="1"/>
  <c r="E11" i="14" a="1"/>
  <c r="E11" i="14" s="1"/>
  <c r="F10" i="14" a="1"/>
  <c r="F10" i="14" s="1"/>
  <c r="G10" i="14" a="1"/>
  <c r="G10" i="14" s="1"/>
  <c r="H10" i="14" a="1"/>
  <c r="H10" i="14" s="1"/>
  <c r="E10" i="14" a="1"/>
  <c r="E10" i="14" s="1"/>
  <c r="F9" i="14" a="1"/>
  <c r="F9" i="14" s="1"/>
  <c r="G9" i="14" a="1"/>
  <c r="G9" i="14" s="1"/>
  <c r="H9" i="14" a="1"/>
  <c r="H9" i="14" s="1"/>
  <c r="E9" i="14" a="1"/>
  <c r="E9" i="14" s="1"/>
  <c r="E7" i="14" a="1"/>
  <c r="E7" i="14" s="1"/>
  <c r="F6" i="14" a="1"/>
  <c r="F6" i="14" s="1"/>
  <c r="G6" i="14" a="1"/>
  <c r="G6" i="14" s="1"/>
  <c r="G8" i="14" s="1"/>
  <c r="G19" i="14" s="1"/>
  <c r="H6" i="14" a="1"/>
  <c r="H6" i="14" s="1"/>
  <c r="E6" i="14" a="1"/>
  <c r="E6" i="14" s="1"/>
  <c r="I10" i="12" a="1"/>
  <c r="I10" i="12" s="1"/>
  <c r="I9" i="12" a="1"/>
  <c r="I9" i="12" s="1"/>
  <c r="I7" i="12" a="1"/>
  <c r="I7" i="12" s="1"/>
  <c r="I6" i="12" a="1"/>
  <c r="I6" i="12" s="1"/>
  <c r="H11" i="12" a="1"/>
  <c r="H11" i="12" s="1"/>
  <c r="H10" i="12" a="1"/>
  <c r="H10" i="12" s="1"/>
  <c r="H9" i="12" a="1"/>
  <c r="H9" i="12" s="1"/>
  <c r="H7" i="12" a="1"/>
  <c r="H7" i="12" s="1"/>
  <c r="H6" i="12" a="1"/>
  <c r="H6" i="12" s="1"/>
  <c r="G11" i="12" a="1"/>
  <c r="G11" i="12" s="1"/>
  <c r="G10" i="12" a="1"/>
  <c r="G10" i="12" s="1"/>
  <c r="G9" i="12" a="1"/>
  <c r="G9" i="12" s="1"/>
  <c r="G7" i="12" a="1"/>
  <c r="G7" i="12" s="1"/>
  <c r="G6" i="12" a="1"/>
  <c r="G6" i="12" s="1"/>
  <c r="I11" i="12" a="1"/>
  <c r="I11" i="12" s="1"/>
  <c r="F11" i="12" a="1"/>
  <c r="F11" i="12" s="1"/>
  <c r="F10" i="12" a="1"/>
  <c r="F10" i="12" s="1"/>
  <c r="F9" i="12" a="1"/>
  <c r="F9" i="12" s="1"/>
  <c r="F6" i="12" a="1"/>
  <c r="F6" i="12" s="1"/>
  <c r="F7" i="12" a="1"/>
  <c r="F7" i="12" s="1"/>
  <c r="H18" i="14" l="1" a="1"/>
  <c r="H18" i="14" s="1"/>
  <c r="F18" i="14" a="1"/>
  <c r="G18" i="14" a="1"/>
  <c r="G18" i="14" s="1"/>
  <c r="F18" i="14"/>
  <c r="G12" i="14"/>
  <c r="G13" i="14" s="1"/>
  <c r="G20" i="14" s="1"/>
  <c r="F12" i="14"/>
  <c r="H12" i="14"/>
  <c r="H8" i="14"/>
  <c r="H19" i="14" s="1"/>
  <c r="F8" i="14"/>
  <c r="F19" i="14" s="1"/>
  <c r="E12" i="14"/>
  <c r="E8" i="14"/>
  <c r="E19" i="14" s="1"/>
  <c r="F12" i="12"/>
  <c r="H12" i="12"/>
  <c r="H8" i="12"/>
  <c r="I12" i="12"/>
  <c r="I8" i="12"/>
  <c r="G12" i="12"/>
  <c r="G8" i="12"/>
  <c r="F8" i="12"/>
  <c r="I33" i="14" l="1"/>
  <c r="I34" i="14" s="1"/>
  <c r="J34" i="14" s="1"/>
  <c r="I29" i="14"/>
  <c r="F13" i="14"/>
  <c r="F20" i="14" s="1"/>
  <c r="H13" i="14"/>
  <c r="H20" i="14" s="1"/>
  <c r="E13" i="14"/>
  <c r="E20" i="14" s="1"/>
  <c r="F13" i="12"/>
  <c r="H13" i="12"/>
  <c r="G13" i="12"/>
  <c r="I13" i="12"/>
  <c r="I32" i="14" l="1"/>
  <c r="I30" i="14"/>
  <c r="J30" i="14" s="1"/>
  <c r="I28" i="14"/>
  <c r="J29" i="14"/>
  <c r="I37" i="14"/>
  <c r="J32" i="14" l="1"/>
  <c r="J19" i="14" s="1"/>
  <c r="I19" i="14"/>
  <c r="I38" i="14"/>
  <c r="J38" i="14" s="1"/>
  <c r="I36" i="14"/>
  <c r="J36" i="14" s="1"/>
  <c r="J20" i="14" s="1"/>
  <c r="I18" i="14"/>
  <c r="I6" i="14" s="1"/>
  <c r="J28" i="14"/>
  <c r="J18" i="14" s="1"/>
  <c r="I20" i="14" l="1"/>
  <c r="I13" i="14" s="1"/>
  <c r="J6" i="14" a="1"/>
  <c r="J6" i="14" s="1"/>
  <c r="I11" i="9"/>
  <c r="I10" i="9"/>
  <c r="I9" i="9"/>
  <c r="I8" i="9"/>
  <c r="I7" i="9"/>
  <c r="I13" i="9" s="1"/>
  <c r="I6" i="9"/>
  <c r="I5" i="9"/>
  <c r="I4" i="9"/>
  <c r="I3" i="9"/>
  <c r="I12" i="9" s="1"/>
  <c r="I11" i="10"/>
  <c r="I10" i="10"/>
  <c r="I9" i="10"/>
  <c r="I8" i="10"/>
  <c r="I7" i="10"/>
  <c r="I6" i="10"/>
  <c r="I5" i="10"/>
  <c r="I4" i="10"/>
  <c r="I13" i="10" s="1"/>
  <c r="I3" i="10"/>
  <c r="I12" i="10" s="1"/>
  <c r="E5" i="11"/>
  <c r="E6" i="11"/>
  <c r="E7" i="11"/>
  <c r="E8" i="11"/>
  <c r="E4" i="11"/>
  <c r="E9" i="6"/>
  <c r="E8" i="6"/>
  <c r="E7" i="6"/>
  <c r="E6" i="6"/>
  <c r="E5" i="6"/>
  <c r="E4" i="6"/>
  <c r="E3" i="6"/>
  <c r="E2" i="6"/>
  <c r="E11" i="6" s="1"/>
  <c r="E1" i="6"/>
  <c r="E10" i="6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" i="6"/>
  <c r="D11" i="6"/>
  <c r="D10" i="6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4" i="9"/>
  <c r="H3" i="1"/>
  <c r="G3" i="1" s="1"/>
  <c r="H4" i="1"/>
  <c r="G4" i="1" s="1"/>
  <c r="H5" i="1"/>
  <c r="G5" i="1" s="1"/>
  <c r="H6" i="1"/>
  <c r="G6" i="1" s="1"/>
  <c r="H7" i="1"/>
  <c r="G7" i="1" s="1"/>
  <c r="H8" i="1"/>
  <c r="G8" i="1" s="1"/>
  <c r="H9" i="1"/>
  <c r="G9" i="1" s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G16" i="1" s="1"/>
  <c r="H17" i="1"/>
  <c r="G17" i="1" s="1"/>
  <c r="H18" i="1"/>
  <c r="G18" i="1" s="1"/>
  <c r="H19" i="1"/>
  <c r="G19" i="1" s="1"/>
  <c r="H20" i="1"/>
  <c r="G20" i="1" s="1"/>
  <c r="H21" i="1"/>
  <c r="G21" i="1" s="1"/>
  <c r="H22" i="1"/>
  <c r="G22" i="1" s="1"/>
  <c r="H23" i="1"/>
  <c r="G23" i="1" s="1"/>
  <c r="H24" i="1"/>
  <c r="G24" i="1" s="1"/>
  <c r="H25" i="1"/>
  <c r="G25" i="1" s="1"/>
  <c r="H26" i="1"/>
  <c r="G26" i="1" s="1"/>
  <c r="H27" i="1"/>
  <c r="G27" i="1" s="1"/>
  <c r="H28" i="1"/>
  <c r="G28" i="1" s="1"/>
  <c r="H29" i="1"/>
  <c r="G29" i="1" s="1"/>
  <c r="H30" i="1"/>
  <c r="G30" i="1" s="1"/>
  <c r="H31" i="1"/>
  <c r="G31" i="1" s="1"/>
  <c r="H32" i="1"/>
  <c r="G32" i="1" s="1"/>
  <c r="H33" i="1"/>
  <c r="G33" i="1" s="1"/>
  <c r="H34" i="1"/>
  <c r="G34" i="1" s="1"/>
  <c r="H35" i="1"/>
  <c r="G35" i="1" s="1"/>
  <c r="H36" i="1"/>
  <c r="G36" i="1" s="1"/>
  <c r="H37" i="1"/>
  <c r="G37" i="1" s="1"/>
  <c r="H38" i="1"/>
  <c r="G38" i="1" s="1"/>
  <c r="H39" i="1"/>
  <c r="G39" i="1" s="1"/>
  <c r="H40" i="1"/>
  <c r="G40" i="1" s="1"/>
  <c r="H41" i="1"/>
  <c r="G41" i="1" s="1"/>
  <c r="H42" i="1"/>
  <c r="G42" i="1" s="1"/>
  <c r="H43" i="1"/>
  <c r="G43" i="1" s="1"/>
  <c r="H44" i="1"/>
  <c r="G44" i="1" s="1"/>
  <c r="H45" i="1"/>
  <c r="G45" i="1" s="1"/>
  <c r="H46" i="1"/>
  <c r="G46" i="1" s="1"/>
  <c r="H47" i="1"/>
  <c r="G47" i="1" s="1"/>
  <c r="H48" i="1"/>
  <c r="G48" i="1" s="1"/>
  <c r="H49" i="1"/>
  <c r="G49" i="1" s="1"/>
  <c r="H50" i="1"/>
  <c r="G50" i="1" s="1"/>
  <c r="H51" i="1"/>
  <c r="G51" i="1" s="1"/>
  <c r="H52" i="1"/>
  <c r="G52" i="1" s="1"/>
  <c r="H53" i="1"/>
  <c r="G53" i="1" s="1"/>
  <c r="H54" i="1"/>
  <c r="G54" i="1" s="1"/>
  <c r="H55" i="1"/>
  <c r="G55" i="1" s="1"/>
  <c r="H56" i="1"/>
  <c r="G56" i="1" s="1"/>
  <c r="H57" i="1"/>
  <c r="G57" i="1" s="1"/>
  <c r="H58" i="1"/>
  <c r="G58" i="1" s="1"/>
  <c r="H59" i="1"/>
  <c r="G59" i="1" s="1"/>
  <c r="H60" i="1"/>
  <c r="G60" i="1" s="1"/>
  <c r="H61" i="1"/>
  <c r="G61" i="1" s="1"/>
  <c r="H62" i="1"/>
  <c r="G62" i="1" s="1"/>
  <c r="H63" i="1"/>
  <c r="G63" i="1" s="1"/>
  <c r="H64" i="1"/>
  <c r="G64" i="1" s="1"/>
  <c r="H65" i="1"/>
  <c r="G65" i="1" s="1"/>
  <c r="H66" i="1"/>
  <c r="G66" i="1" s="1"/>
  <c r="H67" i="1"/>
  <c r="G67" i="1" s="1"/>
  <c r="H68" i="1"/>
  <c r="G68" i="1" s="1"/>
  <c r="H69" i="1"/>
  <c r="G69" i="1" s="1"/>
  <c r="H70" i="1"/>
  <c r="G70" i="1" s="1"/>
  <c r="H71" i="1"/>
  <c r="G71" i="1" s="1"/>
  <c r="H72" i="1"/>
  <c r="G72" i="1" s="1"/>
  <c r="H73" i="1"/>
  <c r="G73" i="1" s="1"/>
  <c r="H74" i="1"/>
  <c r="G74" i="1" s="1"/>
  <c r="H75" i="1"/>
  <c r="G75" i="1" s="1"/>
  <c r="H76" i="1"/>
  <c r="G76" i="1" s="1"/>
  <c r="H77" i="1"/>
  <c r="G77" i="1" s="1"/>
  <c r="H78" i="1"/>
  <c r="G78" i="1" s="1"/>
  <c r="H79" i="1"/>
  <c r="G79" i="1" s="1"/>
  <c r="H80" i="1"/>
  <c r="G80" i="1" s="1"/>
  <c r="H81" i="1"/>
  <c r="G81" i="1" s="1"/>
  <c r="H82" i="1"/>
  <c r="G82" i="1" s="1"/>
  <c r="H83" i="1"/>
  <c r="G83" i="1" s="1"/>
  <c r="H84" i="1"/>
  <c r="G84" i="1" s="1"/>
  <c r="H85" i="1"/>
  <c r="G85" i="1" s="1"/>
  <c r="H86" i="1"/>
  <c r="G86" i="1" s="1"/>
  <c r="H87" i="1"/>
  <c r="G87" i="1" s="1"/>
  <c r="H88" i="1"/>
  <c r="G88" i="1" s="1"/>
  <c r="H89" i="1"/>
  <c r="G89" i="1" s="1"/>
  <c r="H90" i="1"/>
  <c r="G90" i="1" s="1"/>
  <c r="H91" i="1"/>
  <c r="G91" i="1" s="1"/>
  <c r="H92" i="1"/>
  <c r="G92" i="1" s="1"/>
  <c r="H93" i="1"/>
  <c r="G93" i="1" s="1"/>
  <c r="H94" i="1"/>
  <c r="G94" i="1" s="1"/>
  <c r="H95" i="1"/>
  <c r="G95" i="1" s="1"/>
  <c r="H96" i="1"/>
  <c r="G96" i="1" s="1"/>
  <c r="H97" i="1"/>
  <c r="G97" i="1" s="1"/>
  <c r="H98" i="1"/>
  <c r="G98" i="1" s="1"/>
  <c r="H99" i="1"/>
  <c r="G99" i="1" s="1"/>
  <c r="H100" i="1"/>
  <c r="G100" i="1" s="1"/>
  <c r="H101" i="1"/>
  <c r="G101" i="1" s="1"/>
  <c r="H102" i="1"/>
  <c r="G102" i="1" s="1"/>
  <c r="H103" i="1"/>
  <c r="G103" i="1" s="1"/>
  <c r="H104" i="1"/>
  <c r="G104" i="1" s="1"/>
  <c r="H105" i="1"/>
  <c r="G105" i="1" s="1"/>
  <c r="H106" i="1"/>
  <c r="G106" i="1" s="1"/>
  <c r="H107" i="1"/>
  <c r="G107" i="1" s="1"/>
  <c r="H108" i="1"/>
  <c r="G108" i="1" s="1"/>
  <c r="H109" i="1"/>
  <c r="G109" i="1" s="1"/>
  <c r="H110" i="1"/>
  <c r="G110" i="1" s="1"/>
  <c r="H111" i="1"/>
  <c r="G111" i="1" s="1"/>
  <c r="H112" i="1"/>
  <c r="G112" i="1" s="1"/>
  <c r="H113" i="1"/>
  <c r="G113" i="1" s="1"/>
  <c r="H114" i="1"/>
  <c r="G114" i="1" s="1"/>
  <c r="H115" i="1"/>
  <c r="G115" i="1" s="1"/>
  <c r="H116" i="1"/>
  <c r="G116" i="1" s="1"/>
  <c r="H117" i="1"/>
  <c r="G117" i="1" s="1"/>
  <c r="H118" i="1"/>
  <c r="G118" i="1" s="1"/>
  <c r="H119" i="1"/>
  <c r="G119" i="1" s="1"/>
  <c r="H120" i="1"/>
  <c r="G120" i="1" s="1"/>
  <c r="H121" i="1"/>
  <c r="G121" i="1" s="1"/>
  <c r="H122" i="1"/>
  <c r="G122" i="1" s="1"/>
  <c r="H123" i="1"/>
  <c r="G123" i="1" s="1"/>
  <c r="H124" i="1"/>
  <c r="G124" i="1" s="1"/>
  <c r="H125" i="1"/>
  <c r="G125" i="1" s="1"/>
  <c r="H126" i="1"/>
  <c r="G126" i="1" s="1"/>
  <c r="H127" i="1"/>
  <c r="G127" i="1" s="1"/>
  <c r="H128" i="1"/>
  <c r="G128" i="1" s="1"/>
  <c r="H129" i="1"/>
  <c r="G129" i="1" s="1"/>
  <c r="H130" i="1"/>
  <c r="G130" i="1" s="1"/>
  <c r="H131" i="1"/>
  <c r="G131" i="1" s="1"/>
  <c r="H132" i="1"/>
  <c r="G132" i="1" s="1"/>
  <c r="H133" i="1"/>
  <c r="G133" i="1" s="1"/>
  <c r="H134" i="1"/>
  <c r="G134" i="1" s="1"/>
  <c r="H135" i="1"/>
  <c r="G135" i="1" s="1"/>
  <c r="H136" i="1"/>
  <c r="G136" i="1" s="1"/>
  <c r="H137" i="1"/>
  <c r="G137" i="1" s="1"/>
  <c r="H138" i="1"/>
  <c r="G138" i="1" s="1"/>
  <c r="H139" i="1"/>
  <c r="G139" i="1" s="1"/>
  <c r="H140" i="1"/>
  <c r="G140" i="1" s="1"/>
  <c r="H141" i="1"/>
  <c r="G141" i="1" s="1"/>
  <c r="H142" i="1"/>
  <c r="G142" i="1" s="1"/>
  <c r="H143" i="1"/>
  <c r="G143" i="1" s="1"/>
  <c r="H144" i="1"/>
  <c r="G144" i="1" s="1"/>
  <c r="H145" i="1"/>
  <c r="G145" i="1" s="1"/>
  <c r="H146" i="1"/>
  <c r="G146" i="1" s="1"/>
  <c r="H147" i="1"/>
  <c r="G147" i="1" s="1"/>
  <c r="H148" i="1"/>
  <c r="G148" i="1" s="1"/>
  <c r="H149" i="1"/>
  <c r="G149" i="1" s="1"/>
  <c r="H150" i="1"/>
  <c r="G150" i="1" s="1"/>
  <c r="H151" i="1"/>
  <c r="G151" i="1" s="1"/>
  <c r="H152" i="1"/>
  <c r="G152" i="1" s="1"/>
  <c r="H153" i="1"/>
  <c r="G153" i="1" s="1"/>
  <c r="H154" i="1"/>
  <c r="G154" i="1" s="1"/>
  <c r="H155" i="1"/>
  <c r="G155" i="1" s="1"/>
  <c r="H156" i="1"/>
  <c r="G156" i="1" s="1"/>
  <c r="H157" i="1"/>
  <c r="G157" i="1" s="1"/>
  <c r="H158" i="1"/>
  <c r="G158" i="1" s="1"/>
  <c r="H159" i="1"/>
  <c r="G159" i="1" s="1"/>
  <c r="H160" i="1"/>
  <c r="G160" i="1" s="1"/>
  <c r="H161" i="1"/>
  <c r="G161" i="1" s="1"/>
  <c r="H162" i="1"/>
  <c r="G162" i="1" s="1"/>
  <c r="H163" i="1"/>
  <c r="G163" i="1" s="1"/>
  <c r="H164" i="1"/>
  <c r="G164" i="1" s="1"/>
  <c r="H165" i="1"/>
  <c r="G165" i="1" s="1"/>
  <c r="H166" i="1"/>
  <c r="G166" i="1" s="1"/>
  <c r="H167" i="1"/>
  <c r="G167" i="1" s="1"/>
  <c r="H168" i="1"/>
  <c r="G168" i="1" s="1"/>
  <c r="H169" i="1"/>
  <c r="G169" i="1" s="1"/>
  <c r="H170" i="1"/>
  <c r="G170" i="1" s="1"/>
  <c r="H171" i="1"/>
  <c r="G171" i="1" s="1"/>
  <c r="H172" i="1"/>
  <c r="G172" i="1" s="1"/>
  <c r="H173" i="1"/>
  <c r="G173" i="1" s="1"/>
  <c r="H174" i="1"/>
  <c r="G174" i="1" s="1"/>
  <c r="H175" i="1"/>
  <c r="G175" i="1" s="1"/>
  <c r="H176" i="1"/>
  <c r="G176" i="1" s="1"/>
  <c r="H177" i="1"/>
  <c r="G177" i="1" s="1"/>
  <c r="H178" i="1"/>
  <c r="G178" i="1" s="1"/>
  <c r="H179" i="1"/>
  <c r="G179" i="1" s="1"/>
  <c r="H180" i="1"/>
  <c r="G180" i="1" s="1"/>
  <c r="H181" i="1"/>
  <c r="G181" i="1" s="1"/>
  <c r="H182" i="1"/>
  <c r="G182" i="1" s="1"/>
  <c r="H183" i="1"/>
  <c r="G183" i="1" s="1"/>
  <c r="H184" i="1"/>
  <c r="G184" i="1" s="1"/>
  <c r="H185" i="1"/>
  <c r="G185" i="1" s="1"/>
  <c r="H186" i="1"/>
  <c r="G186" i="1" s="1"/>
  <c r="H187" i="1"/>
  <c r="G187" i="1" s="1"/>
  <c r="H188" i="1"/>
  <c r="G188" i="1" s="1"/>
  <c r="H189" i="1"/>
  <c r="G189" i="1" s="1"/>
  <c r="H190" i="1"/>
  <c r="G190" i="1" s="1"/>
  <c r="H191" i="1"/>
  <c r="G191" i="1" s="1"/>
  <c r="H192" i="1"/>
  <c r="G192" i="1" s="1"/>
  <c r="H193" i="1"/>
  <c r="G193" i="1" s="1"/>
  <c r="H194" i="1"/>
  <c r="G194" i="1" s="1"/>
  <c r="H195" i="1"/>
  <c r="G195" i="1" s="1"/>
  <c r="H196" i="1"/>
  <c r="G196" i="1" s="1"/>
  <c r="H197" i="1"/>
  <c r="G197" i="1" s="1"/>
  <c r="H198" i="1"/>
  <c r="G198" i="1" s="1"/>
  <c r="H199" i="1"/>
  <c r="G199" i="1" s="1"/>
  <c r="H200" i="1"/>
  <c r="G200" i="1" s="1"/>
  <c r="H201" i="1"/>
  <c r="G201" i="1" s="1"/>
  <c r="H202" i="1"/>
  <c r="G202" i="1" s="1"/>
  <c r="H203" i="1"/>
  <c r="G203" i="1" s="1"/>
  <c r="H204" i="1"/>
  <c r="G204" i="1" s="1"/>
  <c r="H205" i="1"/>
  <c r="G205" i="1" s="1"/>
  <c r="H206" i="1"/>
  <c r="G206" i="1" s="1"/>
  <c r="H207" i="1"/>
  <c r="G207" i="1" s="1"/>
  <c r="H208" i="1"/>
  <c r="G208" i="1" s="1"/>
  <c r="H209" i="1"/>
  <c r="G209" i="1" s="1"/>
  <c r="H210" i="1"/>
  <c r="G210" i="1" s="1"/>
  <c r="H211" i="1"/>
  <c r="G211" i="1" s="1"/>
  <c r="H212" i="1"/>
  <c r="G212" i="1" s="1"/>
  <c r="H213" i="1"/>
  <c r="G213" i="1" s="1"/>
  <c r="H214" i="1"/>
  <c r="G214" i="1" s="1"/>
  <c r="H215" i="1"/>
  <c r="G215" i="1" s="1"/>
  <c r="H216" i="1"/>
  <c r="G216" i="1" s="1"/>
  <c r="H217" i="1"/>
  <c r="G217" i="1" s="1"/>
  <c r="H218" i="1"/>
  <c r="G218" i="1" s="1"/>
  <c r="H219" i="1"/>
  <c r="G219" i="1" s="1"/>
  <c r="H220" i="1"/>
  <c r="G220" i="1" s="1"/>
  <c r="H221" i="1"/>
  <c r="G221" i="1" s="1"/>
  <c r="H222" i="1"/>
  <c r="G222" i="1" s="1"/>
  <c r="H223" i="1"/>
  <c r="G223" i="1" s="1"/>
  <c r="H224" i="1"/>
  <c r="G224" i="1" s="1"/>
  <c r="H225" i="1"/>
  <c r="G225" i="1" s="1"/>
  <c r="H226" i="1"/>
  <c r="G226" i="1" s="1"/>
  <c r="H227" i="1"/>
  <c r="G227" i="1" s="1"/>
  <c r="H228" i="1"/>
  <c r="G228" i="1" s="1"/>
  <c r="H229" i="1"/>
  <c r="G229" i="1" s="1"/>
  <c r="H230" i="1"/>
  <c r="G230" i="1" s="1"/>
  <c r="H231" i="1"/>
  <c r="G231" i="1" s="1"/>
  <c r="H232" i="1"/>
  <c r="G232" i="1" s="1"/>
  <c r="H233" i="1"/>
  <c r="G233" i="1" s="1"/>
  <c r="H234" i="1"/>
  <c r="G234" i="1" s="1"/>
  <c r="H235" i="1"/>
  <c r="G235" i="1" s="1"/>
  <c r="H236" i="1"/>
  <c r="G236" i="1" s="1"/>
  <c r="H237" i="1"/>
  <c r="G237" i="1" s="1"/>
  <c r="H238" i="1"/>
  <c r="G238" i="1" s="1"/>
  <c r="H239" i="1"/>
  <c r="G239" i="1" s="1"/>
  <c r="H240" i="1"/>
  <c r="G240" i="1" s="1"/>
  <c r="H241" i="1"/>
  <c r="G241" i="1" s="1"/>
  <c r="H242" i="1"/>
  <c r="G242" i="1" s="1"/>
  <c r="H243" i="1"/>
  <c r="G243" i="1" s="1"/>
  <c r="H244" i="1"/>
  <c r="G244" i="1" s="1"/>
  <c r="H245" i="1"/>
  <c r="G245" i="1" s="1"/>
  <c r="H246" i="1"/>
  <c r="G246" i="1" s="1"/>
  <c r="H247" i="1"/>
  <c r="G247" i="1" s="1"/>
  <c r="H248" i="1"/>
  <c r="G248" i="1" s="1"/>
  <c r="H249" i="1"/>
  <c r="G249" i="1" s="1"/>
  <c r="H250" i="1"/>
  <c r="G250" i="1" s="1"/>
  <c r="H251" i="1"/>
  <c r="G251" i="1" s="1"/>
  <c r="H252" i="1"/>
  <c r="G252" i="1" s="1"/>
  <c r="H253" i="1"/>
  <c r="G253" i="1" s="1"/>
  <c r="H254" i="1"/>
  <c r="G254" i="1" s="1"/>
  <c r="H255" i="1"/>
  <c r="G255" i="1" s="1"/>
  <c r="H256" i="1"/>
  <c r="G256" i="1" s="1"/>
  <c r="H257" i="1"/>
  <c r="G257" i="1" s="1"/>
  <c r="H258" i="1"/>
  <c r="G258" i="1" s="1"/>
  <c r="H259" i="1"/>
  <c r="G259" i="1" s="1"/>
  <c r="H260" i="1"/>
  <c r="G260" i="1" s="1"/>
  <c r="H261" i="1"/>
  <c r="G261" i="1" s="1"/>
  <c r="H262" i="1"/>
  <c r="G262" i="1" s="1"/>
  <c r="H263" i="1"/>
  <c r="G263" i="1" s="1"/>
  <c r="H264" i="1"/>
  <c r="G264" i="1" s="1"/>
  <c r="H265" i="1"/>
  <c r="G265" i="1" s="1"/>
  <c r="H266" i="1"/>
  <c r="G266" i="1" s="1"/>
  <c r="H267" i="1"/>
  <c r="G267" i="1" s="1"/>
  <c r="H268" i="1"/>
  <c r="G268" i="1" s="1"/>
  <c r="H269" i="1"/>
  <c r="G269" i="1" s="1"/>
  <c r="H270" i="1"/>
  <c r="G270" i="1" s="1"/>
  <c r="H271" i="1"/>
  <c r="G271" i="1" s="1"/>
  <c r="H272" i="1"/>
  <c r="G272" i="1" s="1"/>
  <c r="H273" i="1"/>
  <c r="G273" i="1" s="1"/>
  <c r="H274" i="1"/>
  <c r="G274" i="1" s="1"/>
  <c r="H275" i="1"/>
  <c r="G275" i="1" s="1"/>
  <c r="H276" i="1"/>
  <c r="G276" i="1" s="1"/>
  <c r="H277" i="1"/>
  <c r="G277" i="1" s="1"/>
  <c r="H278" i="1"/>
  <c r="G278" i="1" s="1"/>
  <c r="H279" i="1"/>
  <c r="G279" i="1" s="1"/>
  <c r="H280" i="1"/>
  <c r="G280" i="1" s="1"/>
  <c r="H281" i="1"/>
  <c r="G281" i="1" s="1"/>
  <c r="H282" i="1"/>
  <c r="G282" i="1" s="1"/>
  <c r="H283" i="1"/>
  <c r="G283" i="1" s="1"/>
  <c r="H284" i="1"/>
  <c r="G284" i="1" s="1"/>
  <c r="H285" i="1"/>
  <c r="G285" i="1" s="1"/>
  <c r="H286" i="1"/>
  <c r="G286" i="1" s="1"/>
  <c r="H287" i="1"/>
  <c r="G287" i="1" s="1"/>
  <c r="H288" i="1"/>
  <c r="G288" i="1" s="1"/>
  <c r="H289" i="1"/>
  <c r="G289" i="1" s="1"/>
  <c r="H290" i="1"/>
  <c r="G290" i="1" s="1"/>
  <c r="H291" i="1"/>
  <c r="G291" i="1" s="1"/>
  <c r="H292" i="1"/>
  <c r="G292" i="1" s="1"/>
  <c r="H293" i="1"/>
  <c r="G293" i="1" s="1"/>
  <c r="H294" i="1"/>
  <c r="G294" i="1" s="1"/>
  <c r="H295" i="1"/>
  <c r="G295" i="1" s="1"/>
  <c r="H296" i="1"/>
  <c r="G296" i="1" s="1"/>
  <c r="H297" i="1"/>
  <c r="G297" i="1" s="1"/>
  <c r="H298" i="1"/>
  <c r="G298" i="1" s="1"/>
  <c r="H299" i="1"/>
  <c r="G299" i="1" s="1"/>
  <c r="H300" i="1"/>
  <c r="G300" i="1" s="1"/>
  <c r="H301" i="1"/>
  <c r="G301" i="1" s="1"/>
  <c r="H302" i="1"/>
  <c r="G302" i="1" s="1"/>
  <c r="H303" i="1"/>
  <c r="G303" i="1" s="1"/>
  <c r="H304" i="1"/>
  <c r="G304" i="1" s="1"/>
  <c r="H305" i="1"/>
  <c r="G305" i="1" s="1"/>
  <c r="H306" i="1"/>
  <c r="G306" i="1" s="1"/>
  <c r="H307" i="1"/>
  <c r="G307" i="1" s="1"/>
  <c r="H308" i="1"/>
  <c r="G308" i="1" s="1"/>
  <c r="H309" i="1"/>
  <c r="G309" i="1" s="1"/>
  <c r="H310" i="1"/>
  <c r="G310" i="1" s="1"/>
  <c r="H311" i="1"/>
  <c r="G311" i="1" s="1"/>
  <c r="H312" i="1"/>
  <c r="G312" i="1" s="1"/>
  <c r="H313" i="1"/>
  <c r="G313" i="1" s="1"/>
  <c r="H314" i="1"/>
  <c r="G314" i="1" s="1"/>
  <c r="H315" i="1"/>
  <c r="G315" i="1" s="1"/>
  <c r="H316" i="1"/>
  <c r="G316" i="1" s="1"/>
  <c r="H317" i="1"/>
  <c r="G317" i="1" s="1"/>
  <c r="H318" i="1"/>
  <c r="G318" i="1" s="1"/>
  <c r="H319" i="1"/>
  <c r="G319" i="1" s="1"/>
  <c r="H320" i="1"/>
  <c r="G320" i="1" s="1"/>
  <c r="H321" i="1"/>
  <c r="G321" i="1" s="1"/>
  <c r="H322" i="1"/>
  <c r="G322" i="1" s="1"/>
  <c r="H323" i="1"/>
  <c r="G323" i="1" s="1"/>
  <c r="H324" i="1"/>
  <c r="G324" i="1" s="1"/>
  <c r="H325" i="1"/>
  <c r="G325" i="1" s="1"/>
  <c r="H326" i="1"/>
  <c r="G326" i="1" s="1"/>
  <c r="H327" i="1"/>
  <c r="G327" i="1" s="1"/>
  <c r="H328" i="1"/>
  <c r="G328" i="1" s="1"/>
  <c r="H329" i="1"/>
  <c r="G329" i="1" s="1"/>
  <c r="H330" i="1"/>
  <c r="G330" i="1" s="1"/>
  <c r="H331" i="1"/>
  <c r="G331" i="1" s="1"/>
  <c r="H332" i="1"/>
  <c r="G332" i="1" s="1"/>
  <c r="H333" i="1"/>
  <c r="G333" i="1" s="1"/>
  <c r="H334" i="1"/>
  <c r="G334" i="1" s="1"/>
  <c r="H335" i="1"/>
  <c r="G335" i="1" s="1"/>
  <c r="H336" i="1"/>
  <c r="G336" i="1" s="1"/>
  <c r="H337" i="1"/>
  <c r="G337" i="1" s="1"/>
  <c r="H338" i="1"/>
  <c r="G338" i="1" s="1"/>
  <c r="H339" i="1"/>
  <c r="G339" i="1" s="1"/>
  <c r="H340" i="1"/>
  <c r="G340" i="1" s="1"/>
  <c r="H341" i="1"/>
  <c r="G341" i="1" s="1"/>
  <c r="H342" i="1"/>
  <c r="G342" i="1" s="1"/>
  <c r="H343" i="1"/>
  <c r="G343" i="1" s="1"/>
  <c r="H344" i="1"/>
  <c r="G344" i="1" s="1"/>
  <c r="H345" i="1"/>
  <c r="G345" i="1" s="1"/>
  <c r="H346" i="1"/>
  <c r="G346" i="1" s="1"/>
  <c r="H347" i="1"/>
  <c r="G347" i="1" s="1"/>
  <c r="H348" i="1"/>
  <c r="G348" i="1" s="1"/>
  <c r="H349" i="1"/>
  <c r="G349" i="1" s="1"/>
  <c r="H350" i="1"/>
  <c r="G350" i="1" s="1"/>
  <c r="H351" i="1"/>
  <c r="G351" i="1" s="1"/>
  <c r="H352" i="1"/>
  <c r="G352" i="1" s="1"/>
  <c r="H353" i="1"/>
  <c r="G353" i="1" s="1"/>
  <c r="H354" i="1"/>
  <c r="G354" i="1" s="1"/>
  <c r="H355" i="1"/>
  <c r="G355" i="1" s="1"/>
  <c r="H356" i="1"/>
  <c r="G356" i="1" s="1"/>
  <c r="H357" i="1"/>
  <c r="G357" i="1" s="1"/>
  <c r="H358" i="1"/>
  <c r="G358" i="1" s="1"/>
  <c r="H359" i="1"/>
  <c r="G359" i="1" s="1"/>
  <c r="H360" i="1"/>
  <c r="G360" i="1" s="1"/>
  <c r="H361" i="1"/>
  <c r="G361" i="1" s="1"/>
  <c r="H362" i="1"/>
  <c r="G362" i="1" s="1"/>
  <c r="H363" i="1"/>
  <c r="G363" i="1" s="1"/>
  <c r="H364" i="1"/>
  <c r="G364" i="1" s="1"/>
  <c r="H365" i="1"/>
  <c r="G365" i="1" s="1"/>
  <c r="H366" i="1"/>
  <c r="G366" i="1" s="1"/>
  <c r="H367" i="1"/>
  <c r="G367" i="1" s="1"/>
  <c r="H368" i="1"/>
  <c r="G368" i="1" s="1"/>
  <c r="H369" i="1"/>
  <c r="G369" i="1" s="1"/>
  <c r="H370" i="1"/>
  <c r="G370" i="1" s="1"/>
  <c r="H371" i="1"/>
  <c r="G371" i="1" s="1"/>
  <c r="H372" i="1"/>
  <c r="G372" i="1" s="1"/>
  <c r="H373" i="1"/>
  <c r="G373" i="1" s="1"/>
  <c r="H374" i="1"/>
  <c r="G374" i="1" s="1"/>
  <c r="H375" i="1"/>
  <c r="G375" i="1" s="1"/>
  <c r="H376" i="1"/>
  <c r="G376" i="1" s="1"/>
  <c r="H377" i="1"/>
  <c r="G377" i="1" s="1"/>
  <c r="H378" i="1"/>
  <c r="G378" i="1" s="1"/>
  <c r="H379" i="1"/>
  <c r="G379" i="1" s="1"/>
  <c r="H380" i="1"/>
  <c r="G380" i="1" s="1"/>
  <c r="H381" i="1"/>
  <c r="G381" i="1" s="1"/>
  <c r="H382" i="1"/>
  <c r="G382" i="1" s="1"/>
  <c r="H383" i="1"/>
  <c r="G383" i="1" s="1"/>
  <c r="H384" i="1"/>
  <c r="G384" i="1" s="1"/>
  <c r="H385" i="1"/>
  <c r="G385" i="1" s="1"/>
  <c r="H386" i="1"/>
  <c r="G386" i="1" s="1"/>
  <c r="H387" i="1"/>
  <c r="G387" i="1" s="1"/>
  <c r="H388" i="1"/>
  <c r="G388" i="1" s="1"/>
  <c r="H389" i="1"/>
  <c r="G389" i="1" s="1"/>
  <c r="H390" i="1"/>
  <c r="G390" i="1" s="1"/>
  <c r="H391" i="1"/>
  <c r="G391" i="1" s="1"/>
  <c r="H392" i="1"/>
  <c r="G392" i="1" s="1"/>
  <c r="H393" i="1"/>
  <c r="G393" i="1" s="1"/>
  <c r="H394" i="1"/>
  <c r="G394" i="1" s="1"/>
  <c r="H395" i="1"/>
  <c r="G395" i="1" s="1"/>
  <c r="H396" i="1"/>
  <c r="G396" i="1" s="1"/>
  <c r="H397" i="1"/>
  <c r="G397" i="1" s="1"/>
  <c r="H398" i="1"/>
  <c r="G398" i="1" s="1"/>
  <c r="H399" i="1"/>
  <c r="G399" i="1" s="1"/>
  <c r="H400" i="1"/>
  <c r="G400" i="1" s="1"/>
  <c r="H401" i="1"/>
  <c r="G401" i="1" s="1"/>
  <c r="H402" i="1"/>
  <c r="G402" i="1" s="1"/>
  <c r="H403" i="1"/>
  <c r="G403" i="1" s="1"/>
  <c r="H404" i="1"/>
  <c r="G404" i="1" s="1"/>
  <c r="H405" i="1"/>
  <c r="G405" i="1" s="1"/>
  <c r="H406" i="1"/>
  <c r="G406" i="1" s="1"/>
  <c r="H407" i="1"/>
  <c r="G407" i="1" s="1"/>
  <c r="H408" i="1"/>
  <c r="G408" i="1" s="1"/>
  <c r="H409" i="1"/>
  <c r="G409" i="1" s="1"/>
  <c r="H410" i="1"/>
  <c r="G410" i="1" s="1"/>
  <c r="H411" i="1"/>
  <c r="G411" i="1" s="1"/>
  <c r="H412" i="1"/>
  <c r="G412" i="1" s="1"/>
  <c r="H413" i="1"/>
  <c r="G413" i="1" s="1"/>
  <c r="H414" i="1"/>
  <c r="G414" i="1" s="1"/>
  <c r="H415" i="1"/>
  <c r="G415" i="1" s="1"/>
  <c r="H416" i="1"/>
  <c r="G416" i="1" s="1"/>
  <c r="H417" i="1"/>
  <c r="G417" i="1" s="1"/>
  <c r="H418" i="1"/>
  <c r="G418" i="1" s="1"/>
  <c r="H419" i="1"/>
  <c r="G419" i="1" s="1"/>
  <c r="H420" i="1"/>
  <c r="G420" i="1" s="1"/>
  <c r="H421" i="1"/>
  <c r="G421" i="1" s="1"/>
  <c r="H422" i="1"/>
  <c r="G422" i="1" s="1"/>
  <c r="H423" i="1"/>
  <c r="G423" i="1" s="1"/>
  <c r="H424" i="1"/>
  <c r="G424" i="1" s="1"/>
  <c r="H425" i="1"/>
  <c r="G425" i="1" s="1"/>
  <c r="H426" i="1"/>
  <c r="G426" i="1" s="1"/>
  <c r="H427" i="1"/>
  <c r="G427" i="1" s="1"/>
  <c r="H428" i="1"/>
  <c r="G428" i="1" s="1"/>
  <c r="H429" i="1"/>
  <c r="G429" i="1" s="1"/>
  <c r="H430" i="1"/>
  <c r="G430" i="1" s="1"/>
  <c r="H431" i="1"/>
  <c r="G431" i="1" s="1"/>
  <c r="H432" i="1"/>
  <c r="G432" i="1" s="1"/>
  <c r="H433" i="1"/>
  <c r="G433" i="1" s="1"/>
  <c r="H434" i="1"/>
  <c r="G434" i="1" s="1"/>
  <c r="H435" i="1"/>
  <c r="G435" i="1" s="1"/>
  <c r="H436" i="1"/>
  <c r="G436" i="1" s="1"/>
  <c r="H437" i="1"/>
  <c r="G437" i="1" s="1"/>
  <c r="H438" i="1"/>
  <c r="G438" i="1" s="1"/>
  <c r="H439" i="1"/>
  <c r="G439" i="1" s="1"/>
  <c r="H440" i="1"/>
  <c r="G440" i="1" s="1"/>
  <c r="H441" i="1"/>
  <c r="G441" i="1" s="1"/>
  <c r="H442" i="1"/>
  <c r="G442" i="1" s="1"/>
  <c r="H443" i="1"/>
  <c r="G443" i="1" s="1"/>
  <c r="H444" i="1"/>
  <c r="G444" i="1" s="1"/>
  <c r="H445" i="1"/>
  <c r="G445" i="1" s="1"/>
  <c r="H446" i="1"/>
  <c r="G446" i="1" s="1"/>
  <c r="H447" i="1"/>
  <c r="G447" i="1" s="1"/>
  <c r="H448" i="1"/>
  <c r="G448" i="1" s="1"/>
  <c r="H449" i="1"/>
  <c r="G449" i="1" s="1"/>
  <c r="H450" i="1"/>
  <c r="G450" i="1" s="1"/>
  <c r="H451" i="1"/>
  <c r="G451" i="1" s="1"/>
  <c r="H452" i="1"/>
  <c r="G452" i="1" s="1"/>
  <c r="H453" i="1"/>
  <c r="G453" i="1" s="1"/>
  <c r="H454" i="1"/>
  <c r="G454" i="1" s="1"/>
  <c r="H455" i="1"/>
  <c r="G455" i="1" s="1"/>
  <c r="H456" i="1"/>
  <c r="G456" i="1" s="1"/>
  <c r="H457" i="1"/>
  <c r="G457" i="1" s="1"/>
  <c r="H458" i="1"/>
  <c r="G458" i="1" s="1"/>
  <c r="H459" i="1"/>
  <c r="G459" i="1" s="1"/>
  <c r="H460" i="1"/>
  <c r="G460" i="1" s="1"/>
  <c r="H461" i="1"/>
  <c r="G461" i="1" s="1"/>
  <c r="H462" i="1"/>
  <c r="G462" i="1" s="1"/>
  <c r="H463" i="1"/>
  <c r="G463" i="1" s="1"/>
  <c r="H464" i="1"/>
  <c r="G464" i="1" s="1"/>
  <c r="H465" i="1"/>
  <c r="G465" i="1" s="1"/>
  <c r="H466" i="1"/>
  <c r="G466" i="1" s="1"/>
  <c r="H467" i="1"/>
  <c r="G467" i="1" s="1"/>
  <c r="H468" i="1"/>
  <c r="G468" i="1" s="1"/>
  <c r="H469" i="1"/>
  <c r="G469" i="1" s="1"/>
  <c r="H470" i="1"/>
  <c r="G470" i="1" s="1"/>
  <c r="H471" i="1"/>
  <c r="G471" i="1" s="1"/>
  <c r="H472" i="1"/>
  <c r="G472" i="1" s="1"/>
  <c r="H473" i="1"/>
  <c r="G473" i="1" s="1"/>
  <c r="H474" i="1"/>
  <c r="G474" i="1" s="1"/>
  <c r="H475" i="1"/>
  <c r="G475" i="1" s="1"/>
  <c r="H476" i="1"/>
  <c r="G476" i="1" s="1"/>
  <c r="H477" i="1"/>
  <c r="G477" i="1" s="1"/>
  <c r="H478" i="1"/>
  <c r="G478" i="1" s="1"/>
  <c r="H479" i="1"/>
  <c r="G479" i="1" s="1"/>
  <c r="H480" i="1"/>
  <c r="G480" i="1" s="1"/>
  <c r="H481" i="1"/>
  <c r="G481" i="1" s="1"/>
  <c r="H482" i="1"/>
  <c r="G482" i="1" s="1"/>
  <c r="H483" i="1"/>
  <c r="G483" i="1" s="1"/>
  <c r="H484" i="1"/>
  <c r="G484" i="1" s="1"/>
  <c r="H485" i="1"/>
  <c r="G485" i="1" s="1"/>
  <c r="H486" i="1"/>
  <c r="G486" i="1" s="1"/>
  <c r="H487" i="1"/>
  <c r="G487" i="1" s="1"/>
  <c r="H488" i="1"/>
  <c r="G488" i="1" s="1"/>
  <c r="H489" i="1"/>
  <c r="G489" i="1" s="1"/>
  <c r="H490" i="1"/>
  <c r="G490" i="1" s="1"/>
  <c r="H491" i="1"/>
  <c r="G491" i="1" s="1"/>
  <c r="H492" i="1"/>
  <c r="G492" i="1" s="1"/>
  <c r="H493" i="1"/>
  <c r="G493" i="1" s="1"/>
  <c r="H494" i="1"/>
  <c r="G494" i="1" s="1"/>
  <c r="H495" i="1"/>
  <c r="G495" i="1" s="1"/>
  <c r="H496" i="1"/>
  <c r="G496" i="1" s="1"/>
  <c r="H497" i="1"/>
  <c r="G497" i="1" s="1"/>
  <c r="H498" i="1"/>
  <c r="G498" i="1" s="1"/>
  <c r="H499" i="1"/>
  <c r="G499" i="1" s="1"/>
  <c r="H500" i="1"/>
  <c r="G500" i="1" s="1"/>
  <c r="H501" i="1"/>
  <c r="G501" i="1" s="1"/>
  <c r="H502" i="1"/>
  <c r="G502" i="1" s="1"/>
  <c r="H503" i="1"/>
  <c r="G503" i="1" s="1"/>
  <c r="H504" i="1"/>
  <c r="G504" i="1" s="1"/>
  <c r="H505" i="1"/>
  <c r="G505" i="1" s="1"/>
  <c r="H506" i="1"/>
  <c r="G506" i="1" s="1"/>
  <c r="H507" i="1"/>
  <c r="G507" i="1" s="1"/>
  <c r="H508" i="1"/>
  <c r="G508" i="1" s="1"/>
  <c r="H509" i="1"/>
  <c r="G509" i="1" s="1"/>
  <c r="H510" i="1"/>
  <c r="G510" i="1" s="1"/>
  <c r="H511" i="1"/>
  <c r="G511" i="1" s="1"/>
  <c r="H512" i="1"/>
  <c r="G512" i="1" s="1"/>
  <c r="H513" i="1"/>
  <c r="G513" i="1" s="1"/>
  <c r="H514" i="1"/>
  <c r="G514" i="1" s="1"/>
  <c r="H515" i="1"/>
  <c r="G515" i="1" s="1"/>
  <c r="H516" i="1"/>
  <c r="G516" i="1" s="1"/>
  <c r="H517" i="1"/>
  <c r="G517" i="1" s="1"/>
  <c r="H518" i="1"/>
  <c r="G518" i="1" s="1"/>
  <c r="H519" i="1"/>
  <c r="G519" i="1" s="1"/>
  <c r="H520" i="1"/>
  <c r="G520" i="1" s="1"/>
  <c r="H521" i="1"/>
  <c r="G521" i="1" s="1"/>
  <c r="H522" i="1"/>
  <c r="G522" i="1" s="1"/>
  <c r="H523" i="1"/>
  <c r="G523" i="1" s="1"/>
  <c r="H524" i="1"/>
  <c r="G524" i="1" s="1"/>
  <c r="H525" i="1"/>
  <c r="G525" i="1" s="1"/>
  <c r="H526" i="1"/>
  <c r="G526" i="1" s="1"/>
  <c r="H527" i="1"/>
  <c r="G527" i="1" s="1"/>
  <c r="H528" i="1"/>
  <c r="G528" i="1" s="1"/>
  <c r="H529" i="1"/>
  <c r="G529" i="1" s="1"/>
  <c r="H530" i="1"/>
  <c r="G530" i="1" s="1"/>
  <c r="H531" i="1"/>
  <c r="G531" i="1" s="1"/>
  <c r="H532" i="1"/>
  <c r="G532" i="1" s="1"/>
  <c r="H533" i="1"/>
  <c r="G533" i="1" s="1"/>
  <c r="H534" i="1"/>
  <c r="G534" i="1" s="1"/>
  <c r="H535" i="1"/>
  <c r="G535" i="1" s="1"/>
  <c r="H536" i="1"/>
  <c r="G536" i="1" s="1"/>
  <c r="H537" i="1"/>
  <c r="G537" i="1" s="1"/>
  <c r="H538" i="1"/>
  <c r="G538" i="1" s="1"/>
  <c r="H539" i="1"/>
  <c r="G539" i="1" s="1"/>
  <c r="H540" i="1"/>
  <c r="G540" i="1" s="1"/>
  <c r="H541" i="1"/>
  <c r="G541" i="1" s="1"/>
  <c r="H542" i="1"/>
  <c r="G542" i="1" s="1"/>
  <c r="H543" i="1"/>
  <c r="G543" i="1" s="1"/>
  <c r="H544" i="1"/>
  <c r="G544" i="1" s="1"/>
  <c r="H545" i="1"/>
  <c r="G545" i="1" s="1"/>
  <c r="H546" i="1"/>
  <c r="G546" i="1" s="1"/>
  <c r="H547" i="1"/>
  <c r="G547" i="1" s="1"/>
  <c r="H548" i="1"/>
  <c r="G548" i="1" s="1"/>
  <c r="H549" i="1"/>
  <c r="G549" i="1" s="1"/>
  <c r="H550" i="1"/>
  <c r="G550" i="1" s="1"/>
  <c r="H551" i="1"/>
  <c r="G551" i="1" s="1"/>
  <c r="H552" i="1"/>
  <c r="G552" i="1" s="1"/>
  <c r="H553" i="1"/>
  <c r="G553" i="1" s="1"/>
  <c r="H554" i="1"/>
  <c r="G554" i="1" s="1"/>
  <c r="H555" i="1"/>
  <c r="G555" i="1" s="1"/>
  <c r="H556" i="1"/>
  <c r="G556" i="1" s="1"/>
  <c r="H557" i="1"/>
  <c r="G557" i="1" s="1"/>
  <c r="H558" i="1"/>
  <c r="G558" i="1" s="1"/>
  <c r="H559" i="1"/>
  <c r="G559" i="1" s="1"/>
  <c r="H560" i="1"/>
  <c r="G560" i="1" s="1"/>
  <c r="H561" i="1"/>
  <c r="G561" i="1" s="1"/>
  <c r="H562" i="1"/>
  <c r="G562" i="1" s="1"/>
  <c r="H563" i="1"/>
  <c r="G563" i="1" s="1"/>
  <c r="H564" i="1"/>
  <c r="G564" i="1" s="1"/>
  <c r="H565" i="1"/>
  <c r="G565" i="1" s="1"/>
  <c r="H566" i="1"/>
  <c r="G566" i="1" s="1"/>
  <c r="H567" i="1"/>
  <c r="G567" i="1" s="1"/>
  <c r="H568" i="1"/>
  <c r="G568" i="1" s="1"/>
  <c r="H569" i="1"/>
  <c r="G569" i="1" s="1"/>
  <c r="H570" i="1"/>
  <c r="G570" i="1" s="1"/>
  <c r="H571" i="1"/>
  <c r="G571" i="1" s="1"/>
  <c r="H572" i="1"/>
  <c r="G572" i="1" s="1"/>
  <c r="H573" i="1"/>
  <c r="G573" i="1" s="1"/>
  <c r="H574" i="1"/>
  <c r="G574" i="1" s="1"/>
  <c r="H575" i="1"/>
  <c r="G575" i="1" s="1"/>
  <c r="H576" i="1"/>
  <c r="G576" i="1" s="1"/>
  <c r="H577" i="1"/>
  <c r="G577" i="1" s="1"/>
  <c r="H578" i="1"/>
  <c r="G578" i="1" s="1"/>
  <c r="H579" i="1"/>
  <c r="G579" i="1" s="1"/>
  <c r="H580" i="1"/>
  <c r="G580" i="1" s="1"/>
  <c r="H581" i="1"/>
  <c r="G581" i="1" s="1"/>
  <c r="H582" i="1"/>
  <c r="G582" i="1" s="1"/>
  <c r="H583" i="1"/>
  <c r="G583" i="1" s="1"/>
  <c r="H584" i="1"/>
  <c r="G584" i="1" s="1"/>
  <c r="H585" i="1"/>
  <c r="G585" i="1" s="1"/>
  <c r="H586" i="1"/>
  <c r="G586" i="1" s="1"/>
  <c r="H587" i="1"/>
  <c r="G587" i="1" s="1"/>
  <c r="H588" i="1"/>
  <c r="G588" i="1" s="1"/>
  <c r="H589" i="1"/>
  <c r="G589" i="1" s="1"/>
  <c r="H590" i="1"/>
  <c r="G590" i="1" s="1"/>
  <c r="H591" i="1"/>
  <c r="G591" i="1" s="1"/>
  <c r="H592" i="1"/>
  <c r="G592" i="1" s="1"/>
  <c r="H593" i="1"/>
  <c r="G593" i="1" s="1"/>
  <c r="H594" i="1"/>
  <c r="G594" i="1" s="1"/>
  <c r="H595" i="1"/>
  <c r="G595" i="1" s="1"/>
  <c r="H596" i="1"/>
  <c r="G596" i="1" s="1"/>
  <c r="H597" i="1"/>
  <c r="G597" i="1" s="1"/>
  <c r="H598" i="1"/>
  <c r="G598" i="1" s="1"/>
  <c r="H599" i="1"/>
  <c r="G599" i="1" s="1"/>
  <c r="H600" i="1"/>
  <c r="G600" i="1" s="1"/>
  <c r="H601" i="1"/>
  <c r="G601" i="1" s="1"/>
  <c r="H602" i="1"/>
  <c r="G602" i="1" s="1"/>
  <c r="H603" i="1"/>
  <c r="G603" i="1" s="1"/>
  <c r="H604" i="1"/>
  <c r="G604" i="1" s="1"/>
  <c r="H605" i="1"/>
  <c r="G605" i="1" s="1"/>
  <c r="H606" i="1"/>
  <c r="G606" i="1" s="1"/>
  <c r="H607" i="1"/>
  <c r="G607" i="1" s="1"/>
  <c r="H608" i="1"/>
  <c r="G608" i="1" s="1"/>
  <c r="H609" i="1"/>
  <c r="G609" i="1" s="1"/>
  <c r="H610" i="1"/>
  <c r="G610" i="1" s="1"/>
  <c r="H611" i="1"/>
  <c r="G611" i="1" s="1"/>
  <c r="H612" i="1"/>
  <c r="G612" i="1" s="1"/>
  <c r="H613" i="1"/>
  <c r="G613" i="1" s="1"/>
  <c r="H614" i="1"/>
  <c r="G614" i="1" s="1"/>
  <c r="H615" i="1"/>
  <c r="G615" i="1" s="1"/>
  <c r="H616" i="1"/>
  <c r="G616" i="1" s="1"/>
  <c r="H617" i="1"/>
  <c r="G617" i="1" s="1"/>
  <c r="H618" i="1"/>
  <c r="G618" i="1" s="1"/>
  <c r="H619" i="1"/>
  <c r="G619" i="1" s="1"/>
  <c r="H620" i="1"/>
  <c r="G620" i="1" s="1"/>
  <c r="H621" i="1"/>
  <c r="G621" i="1" s="1"/>
  <c r="H622" i="1"/>
  <c r="G622" i="1" s="1"/>
  <c r="H623" i="1"/>
  <c r="G623" i="1" s="1"/>
  <c r="H624" i="1"/>
  <c r="G624" i="1" s="1"/>
  <c r="H625" i="1"/>
  <c r="G625" i="1" s="1"/>
  <c r="H626" i="1"/>
  <c r="G626" i="1" s="1"/>
  <c r="H627" i="1"/>
  <c r="G627" i="1" s="1"/>
  <c r="H628" i="1"/>
  <c r="G628" i="1" s="1"/>
  <c r="H629" i="1"/>
  <c r="G629" i="1" s="1"/>
  <c r="H630" i="1"/>
  <c r="G630" i="1" s="1"/>
  <c r="H631" i="1"/>
  <c r="G631" i="1" s="1"/>
  <c r="H632" i="1"/>
  <c r="G632" i="1" s="1"/>
  <c r="H633" i="1"/>
  <c r="G633" i="1" s="1"/>
  <c r="H634" i="1"/>
  <c r="G634" i="1" s="1"/>
  <c r="H635" i="1"/>
  <c r="G635" i="1" s="1"/>
  <c r="H636" i="1"/>
  <c r="G636" i="1" s="1"/>
  <c r="H637" i="1"/>
  <c r="G637" i="1" s="1"/>
  <c r="H638" i="1"/>
  <c r="G638" i="1" s="1"/>
  <c r="H639" i="1"/>
  <c r="G639" i="1" s="1"/>
  <c r="H640" i="1"/>
  <c r="G640" i="1" s="1"/>
  <c r="H641" i="1"/>
  <c r="G641" i="1" s="1"/>
  <c r="H642" i="1"/>
  <c r="G642" i="1" s="1"/>
  <c r="H643" i="1"/>
  <c r="G643" i="1" s="1"/>
  <c r="H644" i="1"/>
  <c r="G644" i="1" s="1"/>
  <c r="H645" i="1"/>
  <c r="G645" i="1" s="1"/>
  <c r="H646" i="1"/>
  <c r="G646" i="1" s="1"/>
  <c r="H647" i="1"/>
  <c r="G647" i="1" s="1"/>
  <c r="H648" i="1"/>
  <c r="G648" i="1" s="1"/>
  <c r="H649" i="1"/>
  <c r="G649" i="1" s="1"/>
  <c r="H650" i="1"/>
  <c r="G650" i="1" s="1"/>
  <c r="H651" i="1"/>
  <c r="G651" i="1" s="1"/>
  <c r="H652" i="1"/>
  <c r="G652" i="1" s="1"/>
  <c r="H653" i="1"/>
  <c r="G653" i="1" s="1"/>
  <c r="H654" i="1"/>
  <c r="G654" i="1" s="1"/>
  <c r="H655" i="1"/>
  <c r="G655" i="1" s="1"/>
  <c r="H656" i="1"/>
  <c r="G656" i="1" s="1"/>
  <c r="H657" i="1"/>
  <c r="G657" i="1" s="1"/>
  <c r="H658" i="1"/>
  <c r="G658" i="1" s="1"/>
  <c r="H659" i="1"/>
  <c r="G659" i="1" s="1"/>
  <c r="H660" i="1"/>
  <c r="G660" i="1" s="1"/>
  <c r="H661" i="1"/>
  <c r="G661" i="1" s="1"/>
  <c r="H662" i="1"/>
  <c r="G662" i="1" s="1"/>
  <c r="H663" i="1"/>
  <c r="G663" i="1" s="1"/>
  <c r="H664" i="1"/>
  <c r="G664" i="1" s="1"/>
  <c r="H665" i="1"/>
  <c r="G665" i="1" s="1"/>
  <c r="H666" i="1"/>
  <c r="G666" i="1" s="1"/>
  <c r="H667" i="1"/>
  <c r="G667" i="1" s="1"/>
  <c r="H668" i="1"/>
  <c r="G668" i="1" s="1"/>
  <c r="H669" i="1"/>
  <c r="G669" i="1" s="1"/>
  <c r="H670" i="1"/>
  <c r="G670" i="1" s="1"/>
  <c r="H671" i="1"/>
  <c r="G671" i="1" s="1"/>
  <c r="H672" i="1"/>
  <c r="G672" i="1" s="1"/>
  <c r="H673" i="1"/>
  <c r="G673" i="1" s="1"/>
  <c r="H674" i="1"/>
  <c r="G674" i="1" s="1"/>
  <c r="H675" i="1"/>
  <c r="G675" i="1" s="1"/>
  <c r="H676" i="1"/>
  <c r="G676" i="1" s="1"/>
  <c r="H677" i="1"/>
  <c r="G677" i="1" s="1"/>
  <c r="H678" i="1"/>
  <c r="G678" i="1" s="1"/>
  <c r="H679" i="1"/>
  <c r="G679" i="1" s="1"/>
  <c r="H680" i="1"/>
  <c r="G680" i="1" s="1"/>
  <c r="H681" i="1"/>
  <c r="G681" i="1" s="1"/>
  <c r="H682" i="1"/>
  <c r="G682" i="1" s="1"/>
  <c r="H683" i="1"/>
  <c r="G683" i="1" s="1"/>
  <c r="H684" i="1"/>
  <c r="G684" i="1" s="1"/>
  <c r="H685" i="1"/>
  <c r="G685" i="1" s="1"/>
  <c r="H686" i="1"/>
  <c r="G686" i="1" s="1"/>
  <c r="H687" i="1"/>
  <c r="G687" i="1" s="1"/>
  <c r="H688" i="1"/>
  <c r="G688" i="1" s="1"/>
  <c r="H689" i="1"/>
  <c r="G689" i="1" s="1"/>
  <c r="H690" i="1"/>
  <c r="G690" i="1" s="1"/>
  <c r="H691" i="1"/>
  <c r="G691" i="1" s="1"/>
  <c r="H692" i="1"/>
  <c r="G692" i="1" s="1"/>
  <c r="H693" i="1"/>
  <c r="G693" i="1" s="1"/>
  <c r="H694" i="1"/>
  <c r="G694" i="1" s="1"/>
  <c r="H695" i="1"/>
  <c r="G695" i="1" s="1"/>
  <c r="H696" i="1"/>
  <c r="G696" i="1" s="1"/>
  <c r="H697" i="1"/>
  <c r="G697" i="1" s="1"/>
  <c r="H698" i="1"/>
  <c r="G698" i="1" s="1"/>
  <c r="H699" i="1"/>
  <c r="G699" i="1" s="1"/>
  <c r="H700" i="1"/>
  <c r="G700" i="1" s="1"/>
  <c r="H701" i="1"/>
  <c r="G701" i="1" s="1"/>
  <c r="H702" i="1"/>
  <c r="G702" i="1" s="1"/>
  <c r="H703" i="1"/>
  <c r="G703" i="1" s="1"/>
  <c r="H704" i="1"/>
  <c r="G704" i="1" s="1"/>
  <c r="H705" i="1"/>
  <c r="G705" i="1" s="1"/>
  <c r="H706" i="1"/>
  <c r="G706" i="1" s="1"/>
  <c r="H707" i="1"/>
  <c r="G707" i="1" s="1"/>
  <c r="H708" i="1"/>
  <c r="G708" i="1" s="1"/>
  <c r="H709" i="1"/>
  <c r="G709" i="1" s="1"/>
  <c r="H710" i="1"/>
  <c r="G710" i="1" s="1"/>
  <c r="H711" i="1"/>
  <c r="G711" i="1" s="1"/>
  <c r="H712" i="1"/>
  <c r="G712" i="1" s="1"/>
  <c r="H713" i="1"/>
  <c r="G713" i="1" s="1"/>
  <c r="H714" i="1"/>
  <c r="G714" i="1" s="1"/>
  <c r="H715" i="1"/>
  <c r="G715" i="1" s="1"/>
  <c r="H716" i="1"/>
  <c r="G716" i="1" s="1"/>
  <c r="H717" i="1"/>
  <c r="G717" i="1" s="1"/>
  <c r="H718" i="1"/>
  <c r="G718" i="1" s="1"/>
  <c r="H719" i="1"/>
  <c r="G719" i="1" s="1"/>
  <c r="H720" i="1"/>
  <c r="G720" i="1" s="1"/>
  <c r="H721" i="1"/>
  <c r="G721" i="1" s="1"/>
  <c r="H722" i="1"/>
  <c r="G722" i="1" s="1"/>
  <c r="H723" i="1"/>
  <c r="G723" i="1" s="1"/>
  <c r="H724" i="1"/>
  <c r="G724" i="1" s="1"/>
  <c r="H725" i="1"/>
  <c r="G725" i="1" s="1"/>
  <c r="H726" i="1"/>
  <c r="G726" i="1" s="1"/>
  <c r="H727" i="1"/>
  <c r="G727" i="1" s="1"/>
  <c r="H728" i="1"/>
  <c r="G728" i="1" s="1"/>
  <c r="H729" i="1"/>
  <c r="G729" i="1" s="1"/>
  <c r="H730" i="1"/>
  <c r="G730" i="1" s="1"/>
  <c r="H731" i="1"/>
  <c r="G731" i="1" s="1"/>
  <c r="H732" i="1"/>
  <c r="G732" i="1" s="1"/>
  <c r="H733" i="1"/>
  <c r="G733" i="1" s="1"/>
  <c r="H734" i="1"/>
  <c r="G734" i="1" s="1"/>
  <c r="H735" i="1"/>
  <c r="G735" i="1" s="1"/>
  <c r="H736" i="1"/>
  <c r="G736" i="1" s="1"/>
  <c r="H737" i="1"/>
  <c r="G737" i="1" s="1"/>
  <c r="H738" i="1"/>
  <c r="G738" i="1" s="1"/>
  <c r="H739" i="1"/>
  <c r="G739" i="1" s="1"/>
  <c r="H740" i="1"/>
  <c r="G740" i="1" s="1"/>
  <c r="H741" i="1"/>
  <c r="G741" i="1" s="1"/>
  <c r="H742" i="1"/>
  <c r="G742" i="1" s="1"/>
  <c r="H743" i="1"/>
  <c r="G743" i="1" s="1"/>
  <c r="H744" i="1"/>
  <c r="G744" i="1" s="1"/>
  <c r="H745" i="1"/>
  <c r="G745" i="1" s="1"/>
  <c r="H746" i="1"/>
  <c r="G746" i="1" s="1"/>
  <c r="H747" i="1"/>
  <c r="G747" i="1" s="1"/>
  <c r="H748" i="1"/>
  <c r="G748" i="1" s="1"/>
  <c r="H749" i="1"/>
  <c r="G749" i="1" s="1"/>
  <c r="H750" i="1"/>
  <c r="G750" i="1" s="1"/>
  <c r="H751" i="1"/>
  <c r="G751" i="1" s="1"/>
  <c r="H752" i="1"/>
  <c r="G752" i="1" s="1"/>
  <c r="H753" i="1"/>
  <c r="G753" i="1" s="1"/>
  <c r="H754" i="1"/>
  <c r="G754" i="1" s="1"/>
  <c r="H755" i="1"/>
  <c r="G755" i="1" s="1"/>
  <c r="H756" i="1"/>
  <c r="G756" i="1" s="1"/>
  <c r="H757" i="1"/>
  <c r="G757" i="1" s="1"/>
  <c r="H758" i="1"/>
  <c r="G758" i="1" s="1"/>
  <c r="H759" i="1"/>
  <c r="G759" i="1" s="1"/>
  <c r="H760" i="1"/>
  <c r="G760" i="1" s="1"/>
  <c r="H761" i="1"/>
  <c r="G761" i="1" s="1"/>
  <c r="H762" i="1"/>
  <c r="G762" i="1" s="1"/>
  <c r="H763" i="1"/>
  <c r="G763" i="1" s="1"/>
  <c r="H764" i="1"/>
  <c r="G764" i="1" s="1"/>
  <c r="H765" i="1"/>
  <c r="G765" i="1" s="1"/>
  <c r="H766" i="1"/>
  <c r="G766" i="1" s="1"/>
  <c r="H767" i="1"/>
  <c r="G767" i="1" s="1"/>
  <c r="H768" i="1"/>
  <c r="G768" i="1" s="1"/>
  <c r="H769" i="1"/>
  <c r="G769" i="1" s="1"/>
  <c r="H770" i="1"/>
  <c r="G770" i="1" s="1"/>
  <c r="H771" i="1"/>
  <c r="G771" i="1" s="1"/>
  <c r="H772" i="1"/>
  <c r="G772" i="1" s="1"/>
  <c r="H773" i="1"/>
  <c r="G773" i="1" s="1"/>
  <c r="H774" i="1"/>
  <c r="G774" i="1" s="1"/>
  <c r="H775" i="1"/>
  <c r="G775" i="1" s="1"/>
  <c r="H776" i="1"/>
  <c r="G776" i="1" s="1"/>
  <c r="H777" i="1"/>
  <c r="G777" i="1" s="1"/>
  <c r="H778" i="1"/>
  <c r="G778" i="1" s="1"/>
  <c r="H779" i="1"/>
  <c r="G779" i="1" s="1"/>
  <c r="H780" i="1"/>
  <c r="G780" i="1" s="1"/>
  <c r="H781" i="1"/>
  <c r="G781" i="1" s="1"/>
  <c r="H782" i="1"/>
  <c r="G782" i="1" s="1"/>
  <c r="H783" i="1"/>
  <c r="G783" i="1" s="1"/>
  <c r="H784" i="1"/>
  <c r="G784" i="1" s="1"/>
  <c r="H785" i="1"/>
  <c r="G785" i="1" s="1"/>
  <c r="H786" i="1"/>
  <c r="G786" i="1" s="1"/>
  <c r="H787" i="1"/>
  <c r="G787" i="1" s="1"/>
  <c r="H788" i="1"/>
  <c r="G788" i="1" s="1"/>
  <c r="H789" i="1"/>
  <c r="G789" i="1" s="1"/>
  <c r="H790" i="1"/>
  <c r="G790" i="1" s="1"/>
  <c r="H791" i="1"/>
  <c r="G791" i="1" s="1"/>
  <c r="H792" i="1"/>
  <c r="G792" i="1" s="1"/>
  <c r="H793" i="1"/>
  <c r="G793" i="1" s="1"/>
  <c r="H794" i="1"/>
  <c r="G794" i="1" s="1"/>
  <c r="H795" i="1"/>
  <c r="G795" i="1" s="1"/>
  <c r="H796" i="1"/>
  <c r="G796" i="1" s="1"/>
  <c r="H797" i="1"/>
  <c r="G797" i="1" s="1"/>
  <c r="H798" i="1"/>
  <c r="G798" i="1" s="1"/>
  <c r="H799" i="1"/>
  <c r="G799" i="1" s="1"/>
  <c r="H800" i="1"/>
  <c r="G800" i="1" s="1"/>
  <c r="H801" i="1"/>
  <c r="G801" i="1" s="1"/>
  <c r="H802" i="1"/>
  <c r="G802" i="1" s="1"/>
  <c r="H803" i="1"/>
  <c r="G803" i="1" s="1"/>
  <c r="H804" i="1"/>
  <c r="G804" i="1" s="1"/>
  <c r="H805" i="1"/>
  <c r="G805" i="1" s="1"/>
  <c r="H806" i="1"/>
  <c r="G806" i="1" s="1"/>
  <c r="H807" i="1"/>
  <c r="G807" i="1" s="1"/>
  <c r="H808" i="1"/>
  <c r="G808" i="1" s="1"/>
  <c r="H809" i="1"/>
  <c r="G809" i="1" s="1"/>
  <c r="H810" i="1"/>
  <c r="G810" i="1" s="1"/>
  <c r="H811" i="1"/>
  <c r="G811" i="1" s="1"/>
  <c r="H812" i="1"/>
  <c r="G812" i="1" s="1"/>
  <c r="H813" i="1"/>
  <c r="G813" i="1" s="1"/>
  <c r="H814" i="1"/>
  <c r="G814" i="1" s="1"/>
  <c r="H815" i="1"/>
  <c r="G815" i="1" s="1"/>
  <c r="H816" i="1"/>
  <c r="G816" i="1" s="1"/>
  <c r="H817" i="1"/>
  <c r="G817" i="1" s="1"/>
  <c r="H818" i="1"/>
  <c r="G818" i="1" s="1"/>
  <c r="H819" i="1"/>
  <c r="G819" i="1" s="1"/>
  <c r="H820" i="1"/>
  <c r="G820" i="1" s="1"/>
  <c r="H821" i="1"/>
  <c r="G821" i="1" s="1"/>
  <c r="H822" i="1"/>
  <c r="G822" i="1" s="1"/>
  <c r="H823" i="1"/>
  <c r="G823" i="1" s="1"/>
  <c r="H824" i="1"/>
  <c r="G824" i="1" s="1"/>
  <c r="H825" i="1"/>
  <c r="G825" i="1" s="1"/>
  <c r="H826" i="1"/>
  <c r="G826" i="1" s="1"/>
  <c r="H827" i="1"/>
  <c r="G827" i="1" s="1"/>
  <c r="H828" i="1"/>
  <c r="G828" i="1" s="1"/>
  <c r="H829" i="1"/>
  <c r="G829" i="1" s="1"/>
  <c r="H830" i="1"/>
  <c r="G830" i="1" s="1"/>
  <c r="H831" i="1"/>
  <c r="G831" i="1" s="1"/>
  <c r="H832" i="1"/>
  <c r="G832" i="1" s="1"/>
  <c r="H833" i="1"/>
  <c r="G833" i="1" s="1"/>
  <c r="H834" i="1"/>
  <c r="G834" i="1" s="1"/>
  <c r="H835" i="1"/>
  <c r="G835" i="1" s="1"/>
  <c r="H836" i="1"/>
  <c r="G836" i="1" s="1"/>
  <c r="H837" i="1"/>
  <c r="G837" i="1" s="1"/>
  <c r="H838" i="1"/>
  <c r="G838" i="1" s="1"/>
  <c r="H839" i="1"/>
  <c r="G839" i="1" s="1"/>
  <c r="H840" i="1"/>
  <c r="G840" i="1" s="1"/>
  <c r="H841" i="1"/>
  <c r="G841" i="1" s="1"/>
  <c r="H842" i="1"/>
  <c r="G842" i="1" s="1"/>
  <c r="H843" i="1"/>
  <c r="G843" i="1" s="1"/>
  <c r="H844" i="1"/>
  <c r="G844" i="1" s="1"/>
  <c r="H845" i="1"/>
  <c r="G845" i="1" s="1"/>
  <c r="H846" i="1"/>
  <c r="G846" i="1" s="1"/>
  <c r="H847" i="1"/>
  <c r="G847" i="1" s="1"/>
  <c r="H848" i="1"/>
  <c r="G848" i="1" s="1"/>
  <c r="H849" i="1"/>
  <c r="G849" i="1" s="1"/>
  <c r="H850" i="1"/>
  <c r="G850" i="1" s="1"/>
  <c r="H851" i="1"/>
  <c r="G851" i="1" s="1"/>
  <c r="H852" i="1"/>
  <c r="G852" i="1" s="1"/>
  <c r="H853" i="1"/>
  <c r="G853" i="1" s="1"/>
  <c r="H854" i="1"/>
  <c r="G854" i="1" s="1"/>
  <c r="H855" i="1"/>
  <c r="G855" i="1" s="1"/>
  <c r="H856" i="1"/>
  <c r="G856" i="1" s="1"/>
  <c r="H857" i="1"/>
  <c r="G857" i="1" s="1"/>
  <c r="H858" i="1"/>
  <c r="G858" i="1" s="1"/>
  <c r="H859" i="1"/>
  <c r="G859" i="1" s="1"/>
  <c r="H860" i="1"/>
  <c r="G860" i="1" s="1"/>
  <c r="H861" i="1"/>
  <c r="G861" i="1" s="1"/>
  <c r="H862" i="1"/>
  <c r="G862" i="1" s="1"/>
  <c r="H863" i="1"/>
  <c r="G863" i="1" s="1"/>
  <c r="H864" i="1"/>
  <c r="G864" i="1" s="1"/>
  <c r="H865" i="1"/>
  <c r="G865" i="1" s="1"/>
  <c r="H866" i="1"/>
  <c r="G866" i="1" s="1"/>
  <c r="H867" i="1"/>
  <c r="G867" i="1" s="1"/>
  <c r="H868" i="1"/>
  <c r="G868" i="1" s="1"/>
  <c r="H869" i="1"/>
  <c r="G869" i="1" s="1"/>
  <c r="H870" i="1"/>
  <c r="G870" i="1" s="1"/>
  <c r="H871" i="1"/>
  <c r="G871" i="1" s="1"/>
  <c r="H872" i="1"/>
  <c r="G872" i="1" s="1"/>
  <c r="H873" i="1"/>
  <c r="G873" i="1" s="1"/>
  <c r="H874" i="1"/>
  <c r="G874" i="1" s="1"/>
  <c r="H875" i="1"/>
  <c r="G875" i="1" s="1"/>
  <c r="H876" i="1"/>
  <c r="G876" i="1" s="1"/>
  <c r="H877" i="1"/>
  <c r="G877" i="1" s="1"/>
  <c r="H878" i="1"/>
  <c r="G878" i="1" s="1"/>
  <c r="H879" i="1"/>
  <c r="G879" i="1" s="1"/>
  <c r="H880" i="1"/>
  <c r="G880" i="1" s="1"/>
  <c r="H881" i="1"/>
  <c r="G881" i="1" s="1"/>
  <c r="H882" i="1"/>
  <c r="G882" i="1" s="1"/>
  <c r="H883" i="1"/>
  <c r="G883" i="1" s="1"/>
  <c r="H884" i="1"/>
  <c r="G884" i="1" s="1"/>
  <c r="H885" i="1"/>
  <c r="G885" i="1" s="1"/>
  <c r="H886" i="1"/>
  <c r="G886" i="1" s="1"/>
  <c r="H887" i="1"/>
  <c r="G887" i="1" s="1"/>
  <c r="H888" i="1"/>
  <c r="G888" i="1" s="1"/>
  <c r="H889" i="1"/>
  <c r="G889" i="1" s="1"/>
  <c r="H890" i="1"/>
  <c r="G890" i="1" s="1"/>
  <c r="H891" i="1"/>
  <c r="G891" i="1" s="1"/>
  <c r="H892" i="1"/>
  <c r="G892" i="1" s="1"/>
  <c r="H893" i="1"/>
  <c r="G893" i="1" s="1"/>
  <c r="H894" i="1"/>
  <c r="G894" i="1" s="1"/>
  <c r="H895" i="1"/>
  <c r="G895" i="1" s="1"/>
  <c r="H896" i="1"/>
  <c r="G896" i="1" s="1"/>
  <c r="H897" i="1"/>
  <c r="G897" i="1" s="1"/>
  <c r="H898" i="1"/>
  <c r="G898" i="1" s="1"/>
  <c r="H899" i="1"/>
  <c r="G899" i="1" s="1"/>
  <c r="H900" i="1"/>
  <c r="G900" i="1" s="1"/>
  <c r="H901" i="1"/>
  <c r="G901" i="1" s="1"/>
  <c r="H902" i="1"/>
  <c r="G902" i="1" s="1"/>
  <c r="H903" i="1"/>
  <c r="G903" i="1" s="1"/>
  <c r="H904" i="1"/>
  <c r="G904" i="1" s="1"/>
  <c r="H905" i="1"/>
  <c r="G905" i="1" s="1"/>
  <c r="H906" i="1"/>
  <c r="G906" i="1" s="1"/>
  <c r="H907" i="1"/>
  <c r="G907" i="1" s="1"/>
  <c r="H908" i="1"/>
  <c r="G908" i="1" s="1"/>
  <c r="H909" i="1"/>
  <c r="G909" i="1" s="1"/>
  <c r="H910" i="1"/>
  <c r="G910" i="1" s="1"/>
  <c r="H911" i="1"/>
  <c r="G911" i="1" s="1"/>
  <c r="H912" i="1"/>
  <c r="G912" i="1" s="1"/>
  <c r="H913" i="1"/>
  <c r="G913" i="1" s="1"/>
  <c r="H914" i="1"/>
  <c r="G914" i="1" s="1"/>
  <c r="H915" i="1"/>
  <c r="G915" i="1" s="1"/>
  <c r="H916" i="1"/>
  <c r="G916" i="1" s="1"/>
  <c r="H917" i="1"/>
  <c r="G917" i="1" s="1"/>
  <c r="H918" i="1"/>
  <c r="G918" i="1" s="1"/>
  <c r="H919" i="1"/>
  <c r="G919" i="1" s="1"/>
  <c r="H920" i="1"/>
  <c r="G920" i="1" s="1"/>
  <c r="H921" i="1"/>
  <c r="G921" i="1" s="1"/>
  <c r="H922" i="1"/>
  <c r="G922" i="1" s="1"/>
  <c r="H923" i="1"/>
  <c r="G923" i="1" s="1"/>
  <c r="H924" i="1"/>
  <c r="G924" i="1" s="1"/>
  <c r="H925" i="1"/>
  <c r="G925" i="1" s="1"/>
  <c r="H926" i="1"/>
  <c r="G926" i="1" s="1"/>
  <c r="H927" i="1"/>
  <c r="G927" i="1" s="1"/>
  <c r="H928" i="1"/>
  <c r="G928" i="1" s="1"/>
  <c r="H929" i="1"/>
  <c r="G929" i="1" s="1"/>
  <c r="H930" i="1"/>
  <c r="G930" i="1" s="1"/>
  <c r="H931" i="1"/>
  <c r="G931" i="1" s="1"/>
  <c r="H932" i="1"/>
  <c r="G932" i="1" s="1"/>
  <c r="H933" i="1"/>
  <c r="G933" i="1" s="1"/>
  <c r="H934" i="1"/>
  <c r="G934" i="1" s="1"/>
  <c r="H935" i="1"/>
  <c r="G935" i="1" s="1"/>
  <c r="H936" i="1"/>
  <c r="G936" i="1" s="1"/>
  <c r="H937" i="1"/>
  <c r="G937" i="1" s="1"/>
  <c r="H938" i="1"/>
  <c r="G938" i="1" s="1"/>
  <c r="H939" i="1"/>
  <c r="G939" i="1" s="1"/>
  <c r="H940" i="1"/>
  <c r="G940" i="1" s="1"/>
  <c r="H941" i="1"/>
  <c r="G941" i="1" s="1"/>
  <c r="H942" i="1"/>
  <c r="G942" i="1" s="1"/>
  <c r="H943" i="1"/>
  <c r="G943" i="1" s="1"/>
  <c r="H944" i="1"/>
  <c r="G944" i="1" s="1"/>
  <c r="H945" i="1"/>
  <c r="G945" i="1" s="1"/>
  <c r="H946" i="1"/>
  <c r="G946" i="1" s="1"/>
  <c r="H947" i="1"/>
  <c r="G947" i="1" s="1"/>
  <c r="H948" i="1"/>
  <c r="G948" i="1" s="1"/>
  <c r="H949" i="1"/>
  <c r="G949" i="1" s="1"/>
  <c r="H950" i="1"/>
  <c r="G950" i="1" s="1"/>
  <c r="H951" i="1"/>
  <c r="G951" i="1" s="1"/>
  <c r="H952" i="1"/>
  <c r="G952" i="1" s="1"/>
  <c r="H953" i="1"/>
  <c r="G953" i="1" s="1"/>
  <c r="H954" i="1"/>
  <c r="G954" i="1" s="1"/>
  <c r="H955" i="1"/>
  <c r="G955" i="1" s="1"/>
  <c r="H956" i="1"/>
  <c r="G956" i="1" s="1"/>
  <c r="H957" i="1"/>
  <c r="G957" i="1" s="1"/>
  <c r="H958" i="1"/>
  <c r="G958" i="1" s="1"/>
  <c r="H959" i="1"/>
  <c r="G959" i="1" s="1"/>
  <c r="H960" i="1"/>
  <c r="G960" i="1" s="1"/>
  <c r="H961" i="1"/>
  <c r="G961" i="1" s="1"/>
  <c r="H962" i="1"/>
  <c r="G962" i="1" s="1"/>
  <c r="H963" i="1"/>
  <c r="G963" i="1" s="1"/>
  <c r="H964" i="1"/>
  <c r="G964" i="1" s="1"/>
  <c r="H965" i="1"/>
  <c r="G965" i="1" s="1"/>
  <c r="H966" i="1"/>
  <c r="G966" i="1" s="1"/>
  <c r="H967" i="1"/>
  <c r="G967" i="1" s="1"/>
  <c r="H968" i="1"/>
  <c r="G968" i="1" s="1"/>
  <c r="H969" i="1"/>
  <c r="G969" i="1" s="1"/>
  <c r="H970" i="1"/>
  <c r="G970" i="1" s="1"/>
  <c r="H971" i="1"/>
  <c r="G971" i="1" s="1"/>
  <c r="H972" i="1"/>
  <c r="G972" i="1" s="1"/>
  <c r="H973" i="1"/>
  <c r="G973" i="1" s="1"/>
  <c r="H974" i="1"/>
  <c r="G974" i="1" s="1"/>
  <c r="H975" i="1"/>
  <c r="G975" i="1" s="1"/>
  <c r="H976" i="1"/>
  <c r="G976" i="1" s="1"/>
  <c r="H977" i="1"/>
  <c r="G977" i="1" s="1"/>
  <c r="H978" i="1"/>
  <c r="G978" i="1" s="1"/>
  <c r="H979" i="1"/>
  <c r="G979" i="1" s="1"/>
  <c r="H980" i="1"/>
  <c r="G980" i="1" s="1"/>
  <c r="H981" i="1"/>
  <c r="G981" i="1" s="1"/>
  <c r="H982" i="1"/>
  <c r="G982" i="1" s="1"/>
  <c r="H983" i="1"/>
  <c r="G983" i="1" s="1"/>
  <c r="H984" i="1"/>
  <c r="G984" i="1" s="1"/>
  <c r="H985" i="1"/>
  <c r="G985" i="1" s="1"/>
  <c r="H986" i="1"/>
  <c r="G986" i="1" s="1"/>
  <c r="H987" i="1"/>
  <c r="G987" i="1" s="1"/>
  <c r="H988" i="1"/>
  <c r="G988" i="1" s="1"/>
  <c r="H989" i="1"/>
  <c r="G989" i="1" s="1"/>
  <c r="H990" i="1"/>
  <c r="G990" i="1" s="1"/>
  <c r="H991" i="1"/>
  <c r="G991" i="1" s="1"/>
  <c r="H992" i="1"/>
  <c r="G992" i="1" s="1"/>
  <c r="H993" i="1"/>
  <c r="G993" i="1" s="1"/>
  <c r="H994" i="1"/>
  <c r="G994" i="1" s="1"/>
  <c r="H995" i="1"/>
  <c r="G995" i="1" s="1"/>
  <c r="H996" i="1"/>
  <c r="G996" i="1" s="1"/>
  <c r="H997" i="1"/>
  <c r="G997" i="1" s="1"/>
  <c r="H998" i="1"/>
  <c r="G998" i="1" s="1"/>
  <c r="H999" i="1"/>
  <c r="G999" i="1" s="1"/>
  <c r="H1000" i="1"/>
  <c r="G1000" i="1" s="1"/>
  <c r="H1001" i="1"/>
  <c r="G1001" i="1" s="1"/>
  <c r="H1002" i="1"/>
  <c r="G1002" i="1" s="1"/>
  <c r="H1003" i="1"/>
  <c r="G1003" i="1" s="1"/>
  <c r="H1004" i="1"/>
  <c r="G1004" i="1" s="1"/>
  <c r="H1005" i="1"/>
  <c r="G1005" i="1" s="1"/>
  <c r="H1006" i="1"/>
  <c r="G1006" i="1" s="1"/>
  <c r="H1007" i="1"/>
  <c r="G1007" i="1" s="1"/>
  <c r="H1008" i="1"/>
  <c r="G1008" i="1" s="1"/>
  <c r="H1009" i="1"/>
  <c r="G1009" i="1" s="1"/>
  <c r="H1010" i="1"/>
  <c r="G1010" i="1" s="1"/>
  <c r="H1011" i="1"/>
  <c r="G1011" i="1" s="1"/>
  <c r="H1012" i="1"/>
  <c r="G1012" i="1" s="1"/>
  <c r="H1013" i="1"/>
  <c r="G1013" i="1" s="1"/>
  <c r="H1014" i="1"/>
  <c r="G1014" i="1" s="1"/>
  <c r="H1015" i="1"/>
  <c r="G1015" i="1" s="1"/>
  <c r="H1016" i="1"/>
  <c r="G1016" i="1" s="1"/>
  <c r="H1017" i="1"/>
  <c r="G1017" i="1" s="1"/>
  <c r="H1018" i="1"/>
  <c r="G1018" i="1" s="1"/>
  <c r="H1019" i="1"/>
  <c r="G1019" i="1" s="1"/>
  <c r="H1020" i="1"/>
  <c r="G1020" i="1" s="1"/>
  <c r="H1021" i="1"/>
  <c r="G1021" i="1" s="1"/>
  <c r="H1022" i="1"/>
  <c r="G1022" i="1" s="1"/>
  <c r="H1023" i="1"/>
  <c r="G1023" i="1" s="1"/>
  <c r="H1024" i="1"/>
  <c r="G1024" i="1" s="1"/>
  <c r="H1025" i="1"/>
  <c r="G1025" i="1" s="1"/>
  <c r="H1026" i="1"/>
  <c r="G1026" i="1" s="1"/>
  <c r="H1027" i="1"/>
  <c r="G1027" i="1" s="1"/>
  <c r="H1028" i="1"/>
  <c r="G1028" i="1" s="1"/>
  <c r="H1029" i="1"/>
  <c r="G1029" i="1" s="1"/>
  <c r="H1030" i="1"/>
  <c r="G1030" i="1" s="1"/>
  <c r="H1031" i="1"/>
  <c r="G1031" i="1" s="1"/>
  <c r="H1032" i="1"/>
  <c r="G1032" i="1" s="1"/>
  <c r="H1033" i="1"/>
  <c r="G1033" i="1" s="1"/>
  <c r="H1034" i="1"/>
  <c r="G1034" i="1" s="1"/>
  <c r="H1035" i="1"/>
  <c r="G1035" i="1" s="1"/>
  <c r="H1036" i="1"/>
  <c r="G1036" i="1" s="1"/>
  <c r="H1037" i="1"/>
  <c r="G1037" i="1" s="1"/>
  <c r="H1038" i="1"/>
  <c r="G1038" i="1" s="1"/>
  <c r="H1039" i="1"/>
  <c r="G1039" i="1" s="1"/>
  <c r="H1040" i="1"/>
  <c r="G1040" i="1" s="1"/>
  <c r="H1041" i="1"/>
  <c r="G1041" i="1" s="1"/>
  <c r="H1042" i="1"/>
  <c r="G1042" i="1" s="1"/>
  <c r="H1043" i="1"/>
  <c r="G1043" i="1" s="1"/>
  <c r="H1044" i="1"/>
  <c r="G1044" i="1" s="1"/>
  <c r="H1045" i="1"/>
  <c r="G1045" i="1" s="1"/>
  <c r="H1046" i="1"/>
  <c r="G1046" i="1" s="1"/>
  <c r="H1047" i="1"/>
  <c r="G1047" i="1" s="1"/>
  <c r="H1048" i="1"/>
  <c r="G1048" i="1" s="1"/>
  <c r="H1049" i="1"/>
  <c r="G1049" i="1" s="1"/>
  <c r="H1050" i="1"/>
  <c r="G1050" i="1" s="1"/>
  <c r="H1051" i="1"/>
  <c r="G1051" i="1" s="1"/>
  <c r="H1052" i="1"/>
  <c r="G1052" i="1" s="1"/>
  <c r="H1053" i="1"/>
  <c r="G1053" i="1" s="1"/>
  <c r="H1054" i="1"/>
  <c r="G1054" i="1" s="1"/>
  <c r="H1055" i="1"/>
  <c r="G1055" i="1" s="1"/>
  <c r="H1056" i="1"/>
  <c r="G1056" i="1" s="1"/>
  <c r="H1057" i="1"/>
  <c r="G1057" i="1" s="1"/>
  <c r="H1058" i="1"/>
  <c r="G1058" i="1" s="1"/>
  <c r="H1059" i="1"/>
  <c r="G1059" i="1" s="1"/>
  <c r="H1060" i="1"/>
  <c r="G1060" i="1" s="1"/>
  <c r="H1061" i="1"/>
  <c r="G1061" i="1" s="1"/>
  <c r="H1062" i="1"/>
  <c r="G1062" i="1" s="1"/>
  <c r="H1063" i="1"/>
  <c r="G1063" i="1" s="1"/>
  <c r="H1064" i="1"/>
  <c r="G1064" i="1" s="1"/>
  <c r="H1065" i="1"/>
  <c r="G1065" i="1" s="1"/>
  <c r="H1066" i="1"/>
  <c r="G1066" i="1" s="1"/>
  <c r="H1067" i="1"/>
  <c r="G1067" i="1" s="1"/>
  <c r="H1068" i="1"/>
  <c r="G1068" i="1" s="1"/>
  <c r="H1069" i="1"/>
  <c r="G1069" i="1" s="1"/>
  <c r="H1070" i="1"/>
  <c r="G1070" i="1" s="1"/>
  <c r="H1071" i="1"/>
  <c r="G1071" i="1" s="1"/>
  <c r="H1072" i="1"/>
  <c r="G1072" i="1" s="1"/>
  <c r="H1073" i="1"/>
  <c r="G1073" i="1" s="1"/>
  <c r="H1074" i="1"/>
  <c r="G1074" i="1" s="1"/>
  <c r="H1075" i="1"/>
  <c r="G1075" i="1" s="1"/>
  <c r="H1076" i="1"/>
  <c r="G1076" i="1" s="1"/>
  <c r="H1077" i="1"/>
  <c r="G1077" i="1" s="1"/>
  <c r="H1078" i="1"/>
  <c r="G1078" i="1" s="1"/>
  <c r="H1079" i="1"/>
  <c r="G1079" i="1" s="1"/>
  <c r="H1080" i="1"/>
  <c r="G1080" i="1" s="1"/>
  <c r="H1081" i="1"/>
  <c r="G1081" i="1" s="1"/>
  <c r="H1082" i="1"/>
  <c r="G1082" i="1" s="1"/>
  <c r="H1083" i="1"/>
  <c r="G1083" i="1" s="1"/>
  <c r="H1084" i="1"/>
  <c r="G1084" i="1" s="1"/>
  <c r="H1085" i="1"/>
  <c r="G1085" i="1" s="1"/>
  <c r="H1086" i="1"/>
  <c r="G1086" i="1" s="1"/>
  <c r="H1087" i="1"/>
  <c r="G1087" i="1" s="1"/>
  <c r="H1088" i="1"/>
  <c r="G1088" i="1" s="1"/>
  <c r="H1089" i="1"/>
  <c r="G1089" i="1" s="1"/>
  <c r="H1090" i="1"/>
  <c r="G1090" i="1" s="1"/>
  <c r="H1091" i="1"/>
  <c r="G1091" i="1" s="1"/>
  <c r="H1092" i="1"/>
  <c r="G1092" i="1" s="1"/>
  <c r="H1093" i="1"/>
  <c r="G1093" i="1" s="1"/>
  <c r="H1094" i="1"/>
  <c r="G1094" i="1" s="1"/>
  <c r="H1095" i="1"/>
  <c r="G1095" i="1" s="1"/>
  <c r="H1096" i="1"/>
  <c r="G1096" i="1" s="1"/>
  <c r="H1097" i="1"/>
  <c r="G1097" i="1" s="1"/>
  <c r="H1098" i="1"/>
  <c r="G1098" i="1" s="1"/>
  <c r="H1099" i="1"/>
  <c r="G1099" i="1" s="1"/>
  <c r="H1100" i="1"/>
  <c r="G1100" i="1" s="1"/>
  <c r="H1101" i="1"/>
  <c r="G1101" i="1" s="1"/>
  <c r="H1102" i="1"/>
  <c r="G1102" i="1" s="1"/>
  <c r="H1103" i="1"/>
  <c r="G1103" i="1" s="1"/>
  <c r="H1104" i="1"/>
  <c r="G1104" i="1" s="1"/>
  <c r="H1105" i="1"/>
  <c r="G1105" i="1" s="1"/>
  <c r="H1106" i="1"/>
  <c r="G1106" i="1" s="1"/>
  <c r="H1107" i="1"/>
  <c r="G1107" i="1" s="1"/>
  <c r="H1108" i="1"/>
  <c r="G1108" i="1" s="1"/>
  <c r="H1109" i="1"/>
  <c r="G1109" i="1" s="1"/>
  <c r="H1110" i="1"/>
  <c r="G1110" i="1" s="1"/>
  <c r="H1111" i="1"/>
  <c r="G1111" i="1" s="1"/>
  <c r="H1112" i="1"/>
  <c r="G1112" i="1" s="1"/>
  <c r="H1113" i="1"/>
  <c r="G1113" i="1" s="1"/>
  <c r="H1114" i="1"/>
  <c r="G1114" i="1" s="1"/>
  <c r="H1115" i="1"/>
  <c r="G1115" i="1" s="1"/>
  <c r="H1116" i="1"/>
  <c r="G1116" i="1" s="1"/>
  <c r="H1117" i="1"/>
  <c r="G1117" i="1" s="1"/>
  <c r="H1118" i="1"/>
  <c r="G1118" i="1" s="1"/>
  <c r="H1119" i="1"/>
  <c r="G1119" i="1" s="1"/>
  <c r="H1120" i="1"/>
  <c r="G1120" i="1" s="1"/>
  <c r="H1121" i="1"/>
  <c r="G1121" i="1" s="1"/>
  <c r="H1122" i="1"/>
  <c r="G1122" i="1" s="1"/>
  <c r="H1123" i="1"/>
  <c r="G1123" i="1" s="1"/>
  <c r="H1124" i="1"/>
  <c r="G1124" i="1" s="1"/>
  <c r="H1125" i="1"/>
  <c r="G1125" i="1" s="1"/>
  <c r="H1126" i="1"/>
  <c r="G1126" i="1" s="1"/>
  <c r="H1127" i="1"/>
  <c r="G1127" i="1" s="1"/>
  <c r="H1128" i="1"/>
  <c r="G1128" i="1" s="1"/>
  <c r="H1129" i="1"/>
  <c r="G1129" i="1" s="1"/>
  <c r="H1130" i="1"/>
  <c r="G1130" i="1" s="1"/>
  <c r="H1131" i="1"/>
  <c r="G1131" i="1" s="1"/>
  <c r="H1132" i="1"/>
  <c r="G1132" i="1" s="1"/>
  <c r="H1133" i="1"/>
  <c r="G1133" i="1" s="1"/>
  <c r="H1134" i="1"/>
  <c r="G1134" i="1" s="1"/>
  <c r="H1135" i="1"/>
  <c r="G1135" i="1" s="1"/>
  <c r="H1136" i="1"/>
  <c r="G1136" i="1" s="1"/>
  <c r="H1137" i="1"/>
  <c r="G1137" i="1" s="1"/>
  <c r="H1138" i="1"/>
  <c r="G1138" i="1" s="1"/>
  <c r="H1139" i="1"/>
  <c r="G1139" i="1" s="1"/>
  <c r="H1140" i="1"/>
  <c r="G1140" i="1" s="1"/>
  <c r="H1141" i="1"/>
  <c r="G1141" i="1" s="1"/>
  <c r="H1142" i="1"/>
  <c r="G1142" i="1" s="1"/>
  <c r="H1143" i="1"/>
  <c r="G1143" i="1" s="1"/>
  <c r="H1144" i="1"/>
  <c r="G1144" i="1" s="1"/>
  <c r="H1145" i="1"/>
  <c r="G1145" i="1" s="1"/>
  <c r="H1146" i="1"/>
  <c r="G1146" i="1" s="1"/>
  <c r="H1147" i="1"/>
  <c r="G1147" i="1" s="1"/>
  <c r="H1148" i="1"/>
  <c r="G1148" i="1" s="1"/>
  <c r="H1149" i="1"/>
  <c r="G1149" i="1" s="1"/>
  <c r="H1150" i="1"/>
  <c r="G1150" i="1" s="1"/>
  <c r="H1151" i="1"/>
  <c r="G1151" i="1" s="1"/>
  <c r="H1152" i="1"/>
  <c r="G1152" i="1" s="1"/>
  <c r="H1153" i="1"/>
  <c r="G1153" i="1" s="1"/>
  <c r="H1154" i="1"/>
  <c r="G1154" i="1" s="1"/>
  <c r="H1155" i="1"/>
  <c r="G1155" i="1" s="1"/>
  <c r="H1156" i="1"/>
  <c r="G1156" i="1" s="1"/>
  <c r="H1157" i="1"/>
  <c r="G1157" i="1" s="1"/>
  <c r="H1158" i="1"/>
  <c r="G1158" i="1" s="1"/>
  <c r="H1159" i="1"/>
  <c r="G1159" i="1" s="1"/>
  <c r="H1160" i="1"/>
  <c r="G1160" i="1" s="1"/>
  <c r="H1161" i="1"/>
  <c r="G1161" i="1" s="1"/>
  <c r="H1162" i="1"/>
  <c r="G1162" i="1" s="1"/>
  <c r="H1163" i="1"/>
  <c r="G1163" i="1" s="1"/>
  <c r="H1164" i="1"/>
  <c r="G1164" i="1" s="1"/>
  <c r="H1165" i="1"/>
  <c r="G1165" i="1" s="1"/>
  <c r="H1166" i="1"/>
  <c r="G1166" i="1" s="1"/>
  <c r="H1167" i="1"/>
  <c r="G1167" i="1" s="1"/>
  <c r="H1168" i="1"/>
  <c r="G1168" i="1" s="1"/>
  <c r="H1169" i="1"/>
  <c r="G1169" i="1" s="1"/>
  <c r="H1170" i="1"/>
  <c r="G1170" i="1" s="1"/>
  <c r="H1171" i="1"/>
  <c r="G1171" i="1" s="1"/>
  <c r="H1172" i="1"/>
  <c r="G1172" i="1" s="1"/>
  <c r="H1173" i="1"/>
  <c r="G1173" i="1" s="1"/>
  <c r="H1174" i="1"/>
  <c r="G1174" i="1" s="1"/>
  <c r="H1175" i="1"/>
  <c r="G1175" i="1" s="1"/>
  <c r="H1176" i="1"/>
  <c r="G1176" i="1" s="1"/>
  <c r="H1177" i="1"/>
  <c r="G1177" i="1" s="1"/>
  <c r="H1178" i="1"/>
  <c r="G1178" i="1" s="1"/>
  <c r="H1179" i="1"/>
  <c r="G1179" i="1" s="1"/>
  <c r="H1180" i="1"/>
  <c r="G1180" i="1" s="1"/>
  <c r="H1181" i="1"/>
  <c r="G1181" i="1" s="1"/>
  <c r="H1182" i="1"/>
  <c r="G1182" i="1" s="1"/>
  <c r="H1183" i="1"/>
  <c r="G1183" i="1" s="1"/>
  <c r="H1184" i="1"/>
  <c r="G1184" i="1" s="1"/>
  <c r="H1185" i="1"/>
  <c r="G1185" i="1" s="1"/>
  <c r="H1186" i="1"/>
  <c r="G1186" i="1" s="1"/>
  <c r="H1187" i="1"/>
  <c r="G1187" i="1" s="1"/>
  <c r="H1188" i="1"/>
  <c r="G1188" i="1" s="1"/>
  <c r="H1189" i="1"/>
  <c r="G1189" i="1" s="1"/>
  <c r="H1190" i="1"/>
  <c r="G1190" i="1" s="1"/>
  <c r="H1191" i="1"/>
  <c r="G1191" i="1" s="1"/>
  <c r="H1192" i="1"/>
  <c r="G1192" i="1" s="1"/>
  <c r="H1193" i="1"/>
  <c r="G1193" i="1" s="1"/>
  <c r="H1194" i="1"/>
  <c r="G1194" i="1" s="1"/>
  <c r="H1195" i="1"/>
  <c r="G1195" i="1" s="1"/>
  <c r="H1196" i="1"/>
  <c r="G1196" i="1" s="1"/>
  <c r="H1197" i="1"/>
  <c r="G1197" i="1" s="1"/>
  <c r="H1198" i="1"/>
  <c r="G1198" i="1" s="1"/>
  <c r="H1199" i="1"/>
  <c r="G1199" i="1" s="1"/>
  <c r="H1200" i="1"/>
  <c r="G1200" i="1" s="1"/>
  <c r="H1201" i="1"/>
  <c r="G1201" i="1" s="1"/>
  <c r="H1202" i="1"/>
  <c r="G1202" i="1" s="1"/>
  <c r="H1203" i="1"/>
  <c r="G1203" i="1" s="1"/>
  <c r="H1204" i="1"/>
  <c r="G1204" i="1" s="1"/>
  <c r="H1205" i="1"/>
  <c r="G1205" i="1" s="1"/>
  <c r="H1206" i="1"/>
  <c r="G1206" i="1" s="1"/>
  <c r="H1207" i="1"/>
  <c r="G1207" i="1" s="1"/>
  <c r="H1208" i="1"/>
  <c r="G1208" i="1" s="1"/>
  <c r="H1209" i="1"/>
  <c r="G1209" i="1" s="1"/>
  <c r="H1210" i="1"/>
  <c r="G1210" i="1" s="1"/>
  <c r="H1211" i="1"/>
  <c r="G1211" i="1" s="1"/>
  <c r="H1212" i="1"/>
  <c r="G1212" i="1" s="1"/>
  <c r="H1213" i="1"/>
  <c r="G1213" i="1" s="1"/>
  <c r="H1214" i="1"/>
  <c r="G1214" i="1" s="1"/>
  <c r="H1215" i="1"/>
  <c r="G1215" i="1" s="1"/>
  <c r="H1216" i="1"/>
  <c r="G1216" i="1" s="1"/>
  <c r="H1217" i="1"/>
  <c r="G1217" i="1" s="1"/>
  <c r="H1218" i="1"/>
  <c r="G1218" i="1" s="1"/>
  <c r="H1219" i="1"/>
  <c r="G1219" i="1" s="1"/>
  <c r="H1220" i="1"/>
  <c r="G1220" i="1" s="1"/>
  <c r="H1221" i="1"/>
  <c r="G1221" i="1" s="1"/>
  <c r="H1222" i="1"/>
  <c r="G1222" i="1" s="1"/>
  <c r="H1223" i="1"/>
  <c r="G1223" i="1" s="1"/>
  <c r="H1224" i="1"/>
  <c r="G1224" i="1" s="1"/>
  <c r="H1225" i="1"/>
  <c r="G1225" i="1" s="1"/>
  <c r="H1226" i="1"/>
  <c r="G1226" i="1" s="1"/>
  <c r="H1227" i="1"/>
  <c r="G1227" i="1" s="1"/>
  <c r="H1228" i="1"/>
  <c r="G1228" i="1" s="1"/>
  <c r="H1229" i="1"/>
  <c r="G1229" i="1" s="1"/>
  <c r="H1230" i="1"/>
  <c r="G1230" i="1" s="1"/>
  <c r="H1231" i="1"/>
  <c r="G1231" i="1" s="1"/>
  <c r="H1232" i="1"/>
  <c r="G1232" i="1" s="1"/>
  <c r="H1233" i="1"/>
  <c r="G1233" i="1" s="1"/>
  <c r="H1234" i="1"/>
  <c r="G1234" i="1" s="1"/>
  <c r="H1235" i="1"/>
  <c r="G1235" i="1" s="1"/>
  <c r="H1236" i="1"/>
  <c r="G1236" i="1" s="1"/>
  <c r="H1237" i="1"/>
  <c r="G1237" i="1" s="1"/>
  <c r="H1238" i="1"/>
  <c r="G1238" i="1" s="1"/>
  <c r="H1239" i="1"/>
  <c r="G1239" i="1" s="1"/>
  <c r="H1240" i="1"/>
  <c r="G1240" i="1" s="1"/>
  <c r="H1241" i="1"/>
  <c r="G1241" i="1" s="1"/>
  <c r="H1242" i="1"/>
  <c r="G1242" i="1" s="1"/>
  <c r="H1243" i="1"/>
  <c r="G1243" i="1" s="1"/>
  <c r="H1244" i="1"/>
  <c r="G1244" i="1" s="1"/>
  <c r="H1245" i="1"/>
  <c r="G1245" i="1" s="1"/>
  <c r="H1246" i="1"/>
  <c r="G1246" i="1" s="1"/>
  <c r="H1247" i="1"/>
  <c r="G1247" i="1" s="1"/>
  <c r="H1248" i="1"/>
  <c r="G1248" i="1" s="1"/>
  <c r="H1249" i="1"/>
  <c r="G1249" i="1" s="1"/>
  <c r="H1250" i="1"/>
  <c r="G1250" i="1" s="1"/>
  <c r="H1251" i="1"/>
  <c r="G1251" i="1" s="1"/>
  <c r="H1252" i="1"/>
  <c r="G1252" i="1" s="1"/>
  <c r="H1253" i="1"/>
  <c r="G1253" i="1" s="1"/>
  <c r="H1254" i="1"/>
  <c r="G1254" i="1" s="1"/>
  <c r="H1255" i="1"/>
  <c r="G1255" i="1" s="1"/>
  <c r="H1256" i="1"/>
  <c r="G1256" i="1" s="1"/>
  <c r="H1257" i="1"/>
  <c r="G1257" i="1" s="1"/>
  <c r="H1258" i="1"/>
  <c r="G1258" i="1" s="1"/>
  <c r="H1259" i="1"/>
  <c r="G1259" i="1" s="1"/>
  <c r="H1260" i="1"/>
  <c r="G1260" i="1" s="1"/>
  <c r="H1261" i="1"/>
  <c r="G1261" i="1" s="1"/>
  <c r="H1262" i="1"/>
  <c r="G1262" i="1" s="1"/>
  <c r="H1263" i="1"/>
  <c r="G1263" i="1" s="1"/>
  <c r="H1264" i="1"/>
  <c r="G1264" i="1" s="1"/>
  <c r="H1265" i="1"/>
  <c r="G1265" i="1" s="1"/>
  <c r="H1266" i="1"/>
  <c r="G1266" i="1" s="1"/>
  <c r="H1267" i="1"/>
  <c r="G1267" i="1" s="1"/>
  <c r="H1268" i="1"/>
  <c r="G1268" i="1" s="1"/>
  <c r="H1269" i="1"/>
  <c r="G1269" i="1" s="1"/>
  <c r="H1270" i="1"/>
  <c r="G1270" i="1" s="1"/>
  <c r="H1271" i="1"/>
  <c r="G1271" i="1" s="1"/>
  <c r="H1272" i="1"/>
  <c r="G1272" i="1" s="1"/>
  <c r="H1273" i="1"/>
  <c r="G1273" i="1" s="1"/>
  <c r="H1274" i="1"/>
  <c r="G1274" i="1" s="1"/>
  <c r="H1275" i="1"/>
  <c r="G1275" i="1" s="1"/>
  <c r="H1276" i="1"/>
  <c r="G1276" i="1" s="1"/>
  <c r="H1277" i="1"/>
  <c r="G1277" i="1" s="1"/>
  <c r="H1278" i="1"/>
  <c r="G1278" i="1" s="1"/>
  <c r="H1279" i="1"/>
  <c r="G1279" i="1" s="1"/>
  <c r="H1280" i="1"/>
  <c r="G1280" i="1" s="1"/>
  <c r="H1281" i="1"/>
  <c r="G1281" i="1" s="1"/>
  <c r="H1282" i="1"/>
  <c r="G1282" i="1" s="1"/>
  <c r="H1283" i="1"/>
  <c r="G1283" i="1" s="1"/>
  <c r="H1284" i="1"/>
  <c r="G1284" i="1" s="1"/>
  <c r="H1285" i="1"/>
  <c r="G1285" i="1" s="1"/>
  <c r="H1286" i="1"/>
  <c r="G1286" i="1" s="1"/>
  <c r="H1287" i="1"/>
  <c r="G1287" i="1" s="1"/>
  <c r="H1288" i="1"/>
  <c r="G1288" i="1" s="1"/>
  <c r="H1289" i="1"/>
  <c r="G1289" i="1" s="1"/>
  <c r="H1290" i="1"/>
  <c r="G1290" i="1" s="1"/>
  <c r="H1291" i="1"/>
  <c r="G1291" i="1" s="1"/>
  <c r="H1292" i="1"/>
  <c r="G1292" i="1" s="1"/>
  <c r="H1293" i="1"/>
  <c r="G1293" i="1" s="1"/>
  <c r="H1294" i="1"/>
  <c r="G1294" i="1" s="1"/>
  <c r="H1295" i="1"/>
  <c r="G1295" i="1" s="1"/>
  <c r="H1296" i="1"/>
  <c r="G1296" i="1" s="1"/>
  <c r="H1297" i="1"/>
  <c r="G1297" i="1" s="1"/>
  <c r="H1298" i="1"/>
  <c r="G1298" i="1" s="1"/>
  <c r="H1299" i="1"/>
  <c r="G1299" i="1" s="1"/>
  <c r="H1300" i="1"/>
  <c r="G1300" i="1" s="1"/>
  <c r="H1301" i="1"/>
  <c r="G1301" i="1" s="1"/>
  <c r="H1302" i="1"/>
  <c r="G1302" i="1" s="1"/>
  <c r="H1303" i="1"/>
  <c r="G1303" i="1" s="1"/>
  <c r="H1304" i="1"/>
  <c r="G1304" i="1" s="1"/>
  <c r="H1305" i="1"/>
  <c r="G1305" i="1" s="1"/>
  <c r="H1306" i="1"/>
  <c r="G1306" i="1" s="1"/>
  <c r="H1307" i="1"/>
  <c r="G1307" i="1" s="1"/>
  <c r="H1308" i="1"/>
  <c r="G1308" i="1" s="1"/>
  <c r="H1309" i="1"/>
  <c r="G1309" i="1" s="1"/>
  <c r="H1310" i="1"/>
  <c r="G1310" i="1" s="1"/>
  <c r="H1311" i="1"/>
  <c r="G1311" i="1" s="1"/>
  <c r="H1312" i="1"/>
  <c r="G1312" i="1" s="1"/>
  <c r="H1313" i="1"/>
  <c r="G1313" i="1" s="1"/>
  <c r="H1314" i="1"/>
  <c r="G1314" i="1" s="1"/>
  <c r="H1315" i="1"/>
  <c r="G1315" i="1" s="1"/>
  <c r="H1316" i="1"/>
  <c r="G1316" i="1" s="1"/>
  <c r="H1317" i="1"/>
  <c r="G1317" i="1" s="1"/>
  <c r="H1318" i="1"/>
  <c r="G1318" i="1" s="1"/>
  <c r="H1319" i="1"/>
  <c r="G1319" i="1" s="1"/>
  <c r="H1320" i="1"/>
  <c r="G1320" i="1" s="1"/>
  <c r="H1321" i="1"/>
  <c r="G1321" i="1" s="1"/>
  <c r="H1322" i="1"/>
  <c r="G1322" i="1" s="1"/>
  <c r="H1323" i="1"/>
  <c r="G1323" i="1" s="1"/>
  <c r="H1324" i="1"/>
  <c r="G1324" i="1" s="1"/>
  <c r="H1325" i="1"/>
  <c r="G1325" i="1" s="1"/>
  <c r="H1326" i="1"/>
  <c r="G1326" i="1" s="1"/>
  <c r="H1327" i="1"/>
  <c r="G1327" i="1" s="1"/>
  <c r="H1328" i="1"/>
  <c r="G1328" i="1" s="1"/>
  <c r="H1329" i="1"/>
  <c r="G1329" i="1" s="1"/>
  <c r="H1330" i="1"/>
  <c r="G1330" i="1" s="1"/>
  <c r="H1331" i="1"/>
  <c r="G1331" i="1" s="1"/>
  <c r="H1332" i="1"/>
  <c r="G1332" i="1" s="1"/>
  <c r="H1333" i="1"/>
  <c r="G1333" i="1" s="1"/>
  <c r="H1334" i="1"/>
  <c r="G1334" i="1" s="1"/>
  <c r="H1335" i="1"/>
  <c r="G1335" i="1" s="1"/>
  <c r="H1336" i="1"/>
  <c r="G1336" i="1" s="1"/>
  <c r="H1337" i="1"/>
  <c r="G1337" i="1" s="1"/>
  <c r="H1338" i="1"/>
  <c r="G1338" i="1" s="1"/>
  <c r="H1339" i="1"/>
  <c r="G1339" i="1" s="1"/>
  <c r="H1340" i="1"/>
  <c r="G1340" i="1" s="1"/>
  <c r="H1341" i="1"/>
  <c r="G1341" i="1" s="1"/>
  <c r="H1342" i="1"/>
  <c r="G1342" i="1" s="1"/>
  <c r="H1343" i="1"/>
  <c r="G1343" i="1" s="1"/>
  <c r="H1344" i="1"/>
  <c r="G1344" i="1" s="1"/>
  <c r="H1345" i="1"/>
  <c r="G1345" i="1" s="1"/>
  <c r="H1346" i="1"/>
  <c r="G1346" i="1" s="1"/>
  <c r="H1347" i="1"/>
  <c r="G1347" i="1" s="1"/>
  <c r="H1348" i="1"/>
  <c r="G1348" i="1" s="1"/>
  <c r="H1349" i="1"/>
  <c r="G1349" i="1" s="1"/>
  <c r="H1350" i="1"/>
  <c r="G1350" i="1" s="1"/>
  <c r="H1351" i="1"/>
  <c r="G1351" i="1" s="1"/>
  <c r="H1352" i="1"/>
  <c r="G1352" i="1" s="1"/>
  <c r="H1353" i="1"/>
  <c r="G1353" i="1" s="1"/>
  <c r="H1354" i="1"/>
  <c r="G1354" i="1" s="1"/>
  <c r="H1355" i="1"/>
  <c r="G1355" i="1" s="1"/>
  <c r="H1356" i="1"/>
  <c r="G1356" i="1" s="1"/>
  <c r="H1357" i="1"/>
  <c r="G1357" i="1" s="1"/>
  <c r="H1358" i="1"/>
  <c r="G1358" i="1" s="1"/>
  <c r="H1359" i="1"/>
  <c r="G1359" i="1" s="1"/>
  <c r="H1360" i="1"/>
  <c r="G1360" i="1" s="1"/>
  <c r="H1361" i="1"/>
  <c r="G1361" i="1" s="1"/>
  <c r="H1362" i="1"/>
  <c r="G1362" i="1" s="1"/>
  <c r="H1363" i="1"/>
  <c r="G1363" i="1" s="1"/>
  <c r="H1364" i="1"/>
  <c r="G1364" i="1" s="1"/>
  <c r="H1365" i="1"/>
  <c r="G1365" i="1" s="1"/>
  <c r="H1366" i="1"/>
  <c r="G1366" i="1" s="1"/>
  <c r="H1367" i="1"/>
  <c r="G1367" i="1" s="1"/>
  <c r="H1368" i="1"/>
  <c r="G1368" i="1" s="1"/>
  <c r="H1369" i="1"/>
  <c r="G1369" i="1" s="1"/>
  <c r="H1370" i="1"/>
  <c r="G1370" i="1" s="1"/>
  <c r="H1371" i="1"/>
  <c r="G1371" i="1" s="1"/>
  <c r="H1372" i="1"/>
  <c r="G1372" i="1" s="1"/>
  <c r="H1373" i="1"/>
  <c r="G1373" i="1" s="1"/>
  <c r="H1374" i="1"/>
  <c r="G1374" i="1" s="1"/>
  <c r="H1375" i="1"/>
  <c r="G1375" i="1" s="1"/>
  <c r="H1376" i="1"/>
  <c r="G1376" i="1" s="1"/>
  <c r="H1377" i="1"/>
  <c r="G1377" i="1" s="1"/>
  <c r="H1378" i="1"/>
  <c r="G1378" i="1" s="1"/>
  <c r="H1379" i="1"/>
  <c r="G1379" i="1" s="1"/>
  <c r="H1380" i="1"/>
  <c r="G1380" i="1" s="1"/>
  <c r="H1381" i="1"/>
  <c r="G1381" i="1" s="1"/>
  <c r="H1382" i="1"/>
  <c r="G1382" i="1" s="1"/>
  <c r="H1383" i="1"/>
  <c r="G1383" i="1" s="1"/>
  <c r="H1384" i="1"/>
  <c r="G1384" i="1" s="1"/>
  <c r="H1385" i="1"/>
  <c r="G1385" i="1" s="1"/>
  <c r="H1386" i="1"/>
  <c r="G1386" i="1" s="1"/>
  <c r="H1387" i="1"/>
  <c r="G1387" i="1" s="1"/>
  <c r="H1388" i="1"/>
  <c r="G1388" i="1" s="1"/>
  <c r="H1389" i="1"/>
  <c r="G1389" i="1" s="1"/>
  <c r="H1390" i="1"/>
  <c r="G1390" i="1" s="1"/>
  <c r="H1391" i="1"/>
  <c r="G1391" i="1" s="1"/>
  <c r="H1392" i="1"/>
  <c r="G1392" i="1" s="1"/>
  <c r="H1393" i="1"/>
  <c r="G1393" i="1" s="1"/>
  <c r="H1394" i="1"/>
  <c r="G1394" i="1" s="1"/>
  <c r="H1395" i="1"/>
  <c r="G1395" i="1" s="1"/>
  <c r="H1396" i="1"/>
  <c r="G1396" i="1" s="1"/>
  <c r="H1397" i="1"/>
  <c r="G1397" i="1" s="1"/>
  <c r="H1398" i="1"/>
  <c r="G1398" i="1" s="1"/>
  <c r="H1399" i="1"/>
  <c r="G1399" i="1" s="1"/>
  <c r="H1400" i="1"/>
  <c r="G1400" i="1" s="1"/>
  <c r="H1401" i="1"/>
  <c r="G1401" i="1" s="1"/>
  <c r="H1402" i="1"/>
  <c r="G1402" i="1" s="1"/>
  <c r="H1403" i="1"/>
  <c r="G1403" i="1" s="1"/>
  <c r="H1404" i="1"/>
  <c r="G1404" i="1" s="1"/>
  <c r="H1405" i="1"/>
  <c r="G1405" i="1" s="1"/>
  <c r="H1406" i="1"/>
  <c r="G1406" i="1" s="1"/>
  <c r="H1407" i="1"/>
  <c r="G1407" i="1" s="1"/>
  <c r="H1408" i="1"/>
  <c r="G1408" i="1" s="1"/>
  <c r="H1409" i="1"/>
  <c r="G1409" i="1" s="1"/>
  <c r="H1410" i="1"/>
  <c r="G1410" i="1" s="1"/>
  <c r="H1411" i="1"/>
  <c r="G1411" i="1" s="1"/>
  <c r="H1412" i="1"/>
  <c r="G1412" i="1" s="1"/>
  <c r="H1413" i="1"/>
  <c r="G1413" i="1" s="1"/>
  <c r="H1414" i="1"/>
  <c r="G1414" i="1" s="1"/>
  <c r="H1415" i="1"/>
  <c r="G1415" i="1" s="1"/>
  <c r="H1416" i="1"/>
  <c r="G1416" i="1" s="1"/>
  <c r="H1417" i="1"/>
  <c r="G1417" i="1" s="1"/>
  <c r="H1418" i="1"/>
  <c r="G1418" i="1" s="1"/>
  <c r="H1419" i="1"/>
  <c r="G1419" i="1" s="1"/>
  <c r="H1420" i="1"/>
  <c r="G1420" i="1" s="1"/>
  <c r="H1421" i="1"/>
  <c r="G1421" i="1" s="1"/>
  <c r="H1422" i="1"/>
  <c r="G1422" i="1" s="1"/>
  <c r="H1423" i="1"/>
  <c r="G1423" i="1" s="1"/>
  <c r="H1424" i="1"/>
  <c r="G1424" i="1" s="1"/>
  <c r="H1425" i="1"/>
  <c r="G1425" i="1" s="1"/>
  <c r="H1426" i="1"/>
  <c r="G1426" i="1" s="1"/>
  <c r="H1427" i="1"/>
  <c r="G1427" i="1" s="1"/>
  <c r="H1428" i="1"/>
  <c r="G1428" i="1" s="1"/>
  <c r="H1429" i="1"/>
  <c r="G1429" i="1" s="1"/>
  <c r="H1430" i="1"/>
  <c r="G1430" i="1" s="1"/>
  <c r="H1431" i="1"/>
  <c r="G1431" i="1" s="1"/>
  <c r="H1432" i="1"/>
  <c r="G1432" i="1" s="1"/>
  <c r="H1433" i="1"/>
  <c r="G1433" i="1" s="1"/>
  <c r="H1434" i="1"/>
  <c r="G1434" i="1" s="1"/>
  <c r="H1435" i="1"/>
  <c r="G1435" i="1" s="1"/>
  <c r="H1436" i="1"/>
  <c r="G1436" i="1" s="1"/>
  <c r="H1437" i="1"/>
  <c r="G1437" i="1" s="1"/>
  <c r="H1438" i="1"/>
  <c r="G1438" i="1" s="1"/>
  <c r="H1439" i="1"/>
  <c r="G1439" i="1" s="1"/>
  <c r="H1440" i="1"/>
  <c r="G1440" i="1" s="1"/>
  <c r="H1441" i="1"/>
  <c r="G1441" i="1" s="1"/>
  <c r="H1442" i="1"/>
  <c r="G1442" i="1" s="1"/>
  <c r="H1443" i="1"/>
  <c r="G1443" i="1" s="1"/>
  <c r="H1444" i="1"/>
  <c r="G1444" i="1" s="1"/>
  <c r="H1445" i="1"/>
  <c r="G1445" i="1" s="1"/>
  <c r="H1446" i="1"/>
  <c r="G1446" i="1" s="1"/>
  <c r="H1447" i="1"/>
  <c r="G1447" i="1" s="1"/>
  <c r="H1448" i="1"/>
  <c r="G1448" i="1" s="1"/>
  <c r="H1449" i="1"/>
  <c r="G1449" i="1" s="1"/>
  <c r="H1450" i="1"/>
  <c r="G1450" i="1" s="1"/>
  <c r="H1451" i="1"/>
  <c r="G1451" i="1" s="1"/>
  <c r="H1452" i="1"/>
  <c r="G1452" i="1" s="1"/>
  <c r="H1453" i="1"/>
  <c r="G1453" i="1" s="1"/>
  <c r="H1454" i="1"/>
  <c r="G1454" i="1" s="1"/>
  <c r="H1455" i="1"/>
  <c r="G1455" i="1" s="1"/>
  <c r="H1456" i="1"/>
  <c r="G1456" i="1" s="1"/>
  <c r="H1457" i="1"/>
  <c r="G1457" i="1" s="1"/>
  <c r="H1458" i="1"/>
  <c r="G1458" i="1" s="1"/>
  <c r="H1459" i="1"/>
  <c r="G1459" i="1" s="1"/>
  <c r="H1460" i="1"/>
  <c r="G1460" i="1" s="1"/>
  <c r="H1461" i="1"/>
  <c r="G1461" i="1" s="1"/>
  <c r="H1462" i="1"/>
  <c r="G1462" i="1" s="1"/>
  <c r="H1463" i="1"/>
  <c r="G1463" i="1" s="1"/>
  <c r="H1464" i="1"/>
  <c r="G1464" i="1" s="1"/>
  <c r="H1465" i="1"/>
  <c r="G1465" i="1" s="1"/>
  <c r="H1466" i="1"/>
  <c r="G1466" i="1" s="1"/>
  <c r="H1467" i="1"/>
  <c r="G1467" i="1" s="1"/>
  <c r="H1468" i="1"/>
  <c r="G1468" i="1" s="1"/>
  <c r="H1469" i="1"/>
  <c r="G1469" i="1" s="1"/>
  <c r="H1470" i="1"/>
  <c r="G1470" i="1" s="1"/>
  <c r="H1471" i="1"/>
  <c r="G1471" i="1" s="1"/>
  <c r="H1472" i="1"/>
  <c r="G1472" i="1" s="1"/>
  <c r="H1473" i="1"/>
  <c r="G1473" i="1" s="1"/>
  <c r="H1474" i="1"/>
  <c r="G1474" i="1" s="1"/>
  <c r="H1475" i="1"/>
  <c r="G1475" i="1" s="1"/>
  <c r="H1476" i="1"/>
  <c r="G1476" i="1" s="1"/>
  <c r="H1477" i="1"/>
  <c r="G1477" i="1" s="1"/>
  <c r="H1478" i="1"/>
  <c r="G1478" i="1" s="1"/>
  <c r="H1479" i="1"/>
  <c r="G1479" i="1" s="1"/>
  <c r="H1480" i="1"/>
  <c r="G1480" i="1" s="1"/>
  <c r="H1481" i="1"/>
  <c r="G1481" i="1" s="1"/>
  <c r="H1482" i="1"/>
  <c r="G1482" i="1" s="1"/>
  <c r="H1483" i="1"/>
  <c r="G1483" i="1" s="1"/>
  <c r="H1484" i="1"/>
  <c r="G1484" i="1" s="1"/>
  <c r="H1485" i="1"/>
  <c r="G1485" i="1" s="1"/>
  <c r="H1486" i="1"/>
  <c r="G1486" i="1" s="1"/>
  <c r="H1487" i="1"/>
  <c r="G1487" i="1" s="1"/>
  <c r="H1488" i="1"/>
  <c r="G1488" i="1" s="1"/>
  <c r="H1489" i="1"/>
  <c r="G1489" i="1" s="1"/>
  <c r="H1490" i="1"/>
  <c r="G1490" i="1" s="1"/>
  <c r="H1491" i="1"/>
  <c r="G1491" i="1" s="1"/>
  <c r="H1492" i="1"/>
  <c r="G1492" i="1" s="1"/>
  <c r="H1493" i="1"/>
  <c r="G1493" i="1" s="1"/>
  <c r="H1494" i="1"/>
  <c r="G1494" i="1" s="1"/>
  <c r="H1495" i="1"/>
  <c r="G1495" i="1" s="1"/>
  <c r="H1496" i="1"/>
  <c r="G1496" i="1" s="1"/>
  <c r="H1497" i="1"/>
  <c r="G1497" i="1" s="1"/>
  <c r="H1498" i="1"/>
  <c r="G1498" i="1" s="1"/>
  <c r="H1499" i="1"/>
  <c r="G1499" i="1" s="1"/>
  <c r="H1500" i="1"/>
  <c r="G1500" i="1" s="1"/>
  <c r="H1501" i="1"/>
  <c r="G1501" i="1" s="1"/>
  <c r="H1502" i="1"/>
  <c r="G1502" i="1" s="1"/>
  <c r="H1503" i="1"/>
  <c r="G1503" i="1" s="1"/>
  <c r="H1504" i="1"/>
  <c r="G1504" i="1" s="1"/>
  <c r="H1505" i="1"/>
  <c r="G1505" i="1" s="1"/>
  <c r="H1506" i="1"/>
  <c r="G1506" i="1" s="1"/>
  <c r="H1507" i="1"/>
  <c r="G1507" i="1" s="1"/>
  <c r="H1508" i="1"/>
  <c r="G1508" i="1" s="1"/>
  <c r="H1509" i="1"/>
  <c r="G1509" i="1" s="1"/>
  <c r="H1510" i="1"/>
  <c r="G1510" i="1" s="1"/>
  <c r="H1511" i="1"/>
  <c r="G1511" i="1" s="1"/>
  <c r="H1512" i="1"/>
  <c r="G1512" i="1" s="1"/>
  <c r="H1513" i="1"/>
  <c r="G1513" i="1" s="1"/>
  <c r="H1514" i="1"/>
  <c r="G1514" i="1" s="1"/>
  <c r="H1515" i="1"/>
  <c r="G1515" i="1" s="1"/>
  <c r="H1516" i="1"/>
  <c r="G1516" i="1" s="1"/>
  <c r="H1517" i="1"/>
  <c r="G1517" i="1" s="1"/>
  <c r="H1518" i="1"/>
  <c r="G1518" i="1" s="1"/>
  <c r="H1519" i="1"/>
  <c r="G1519" i="1" s="1"/>
  <c r="H1520" i="1"/>
  <c r="G1520" i="1" s="1"/>
  <c r="H1521" i="1"/>
  <c r="G1521" i="1" s="1"/>
  <c r="H1522" i="1"/>
  <c r="G1522" i="1" s="1"/>
  <c r="H1523" i="1"/>
  <c r="G1523" i="1" s="1"/>
  <c r="H1524" i="1"/>
  <c r="G1524" i="1" s="1"/>
  <c r="H1525" i="1"/>
  <c r="G1525" i="1" s="1"/>
  <c r="H1526" i="1"/>
  <c r="G1526" i="1" s="1"/>
  <c r="H1527" i="1"/>
  <c r="G1527" i="1" s="1"/>
  <c r="H1528" i="1"/>
  <c r="G1528" i="1" s="1"/>
  <c r="H1529" i="1"/>
  <c r="G1529" i="1" s="1"/>
  <c r="H1530" i="1"/>
  <c r="G1530" i="1" s="1"/>
  <c r="H1531" i="1"/>
  <c r="G1531" i="1" s="1"/>
  <c r="H1532" i="1"/>
  <c r="G1532" i="1" s="1"/>
  <c r="H1533" i="1"/>
  <c r="G1533" i="1" s="1"/>
  <c r="H1534" i="1"/>
  <c r="G1534" i="1" s="1"/>
  <c r="H1535" i="1"/>
  <c r="G1535" i="1" s="1"/>
  <c r="H1536" i="1"/>
  <c r="G1536" i="1" s="1"/>
  <c r="H1537" i="1"/>
  <c r="G1537" i="1" s="1"/>
  <c r="H1538" i="1"/>
  <c r="G1538" i="1" s="1"/>
  <c r="H1539" i="1"/>
  <c r="G1539" i="1" s="1"/>
  <c r="H1540" i="1"/>
  <c r="G1540" i="1" s="1"/>
  <c r="H1541" i="1"/>
  <c r="G1541" i="1" s="1"/>
  <c r="H1542" i="1"/>
  <c r="G1542" i="1" s="1"/>
  <c r="H1543" i="1"/>
  <c r="G1543" i="1" s="1"/>
  <c r="H1544" i="1"/>
  <c r="G1544" i="1" s="1"/>
  <c r="H1545" i="1"/>
  <c r="G1545" i="1" s="1"/>
  <c r="H1546" i="1"/>
  <c r="G1546" i="1" s="1"/>
  <c r="H1547" i="1"/>
  <c r="G1547" i="1" s="1"/>
  <c r="H1548" i="1"/>
  <c r="G1548" i="1" s="1"/>
  <c r="H1549" i="1"/>
  <c r="G1549" i="1" s="1"/>
  <c r="H1550" i="1"/>
  <c r="G1550" i="1" s="1"/>
  <c r="H1551" i="1"/>
  <c r="G1551" i="1" s="1"/>
  <c r="H1552" i="1"/>
  <c r="G1552" i="1" s="1"/>
  <c r="H1553" i="1"/>
  <c r="G1553" i="1" s="1"/>
  <c r="H1554" i="1"/>
  <c r="G1554" i="1" s="1"/>
  <c r="H1555" i="1"/>
  <c r="G1555" i="1" s="1"/>
  <c r="H1556" i="1"/>
  <c r="G1556" i="1" s="1"/>
  <c r="H1557" i="1"/>
  <c r="G1557" i="1" s="1"/>
  <c r="H1558" i="1"/>
  <c r="G1558" i="1" s="1"/>
  <c r="H1559" i="1"/>
  <c r="G1559" i="1" s="1"/>
  <c r="H1560" i="1"/>
  <c r="G1560" i="1" s="1"/>
  <c r="H1561" i="1"/>
  <c r="G1561" i="1" s="1"/>
  <c r="H1562" i="1"/>
  <c r="G1562" i="1" s="1"/>
  <c r="H1563" i="1"/>
  <c r="G1563" i="1" s="1"/>
  <c r="H1564" i="1"/>
  <c r="G1564" i="1" s="1"/>
  <c r="H1565" i="1"/>
  <c r="G1565" i="1" s="1"/>
  <c r="H1566" i="1"/>
  <c r="G1566" i="1" s="1"/>
  <c r="H1567" i="1"/>
  <c r="G1567" i="1" s="1"/>
  <c r="H1568" i="1"/>
  <c r="G1568" i="1" s="1"/>
  <c r="H1569" i="1"/>
  <c r="G1569" i="1" s="1"/>
  <c r="H1570" i="1"/>
  <c r="G1570" i="1" s="1"/>
  <c r="H1571" i="1"/>
  <c r="G1571" i="1" s="1"/>
  <c r="H1572" i="1"/>
  <c r="G1572" i="1" s="1"/>
  <c r="H1573" i="1"/>
  <c r="G1573" i="1" s="1"/>
  <c r="H1574" i="1"/>
  <c r="G1574" i="1" s="1"/>
  <c r="H1575" i="1"/>
  <c r="G1575" i="1" s="1"/>
  <c r="H1576" i="1"/>
  <c r="G1576" i="1" s="1"/>
  <c r="H1577" i="1"/>
  <c r="G1577" i="1" s="1"/>
  <c r="H1578" i="1"/>
  <c r="G1578" i="1" s="1"/>
  <c r="H1579" i="1"/>
  <c r="G1579" i="1" s="1"/>
  <c r="H1580" i="1"/>
  <c r="G1580" i="1" s="1"/>
  <c r="H1581" i="1"/>
  <c r="G1581" i="1" s="1"/>
  <c r="H1582" i="1"/>
  <c r="G1582" i="1" s="1"/>
  <c r="H1583" i="1"/>
  <c r="G1583" i="1" s="1"/>
  <c r="H1584" i="1"/>
  <c r="G1584" i="1" s="1"/>
  <c r="H1585" i="1"/>
  <c r="G1585" i="1" s="1"/>
  <c r="H1586" i="1"/>
  <c r="G1586" i="1" s="1"/>
  <c r="H1587" i="1"/>
  <c r="G1587" i="1" s="1"/>
  <c r="H1588" i="1"/>
  <c r="G1588" i="1" s="1"/>
  <c r="H1589" i="1"/>
  <c r="G1589" i="1" s="1"/>
  <c r="H1590" i="1"/>
  <c r="G1590" i="1" s="1"/>
  <c r="H1591" i="1"/>
  <c r="G1591" i="1" s="1"/>
  <c r="H1592" i="1"/>
  <c r="G1592" i="1" s="1"/>
  <c r="H1593" i="1"/>
  <c r="G1593" i="1" s="1"/>
  <c r="H1594" i="1"/>
  <c r="G1594" i="1" s="1"/>
  <c r="H1595" i="1"/>
  <c r="G1595" i="1" s="1"/>
  <c r="H1596" i="1"/>
  <c r="G1596" i="1" s="1"/>
  <c r="H1597" i="1"/>
  <c r="G1597" i="1" s="1"/>
  <c r="H1598" i="1"/>
  <c r="G1598" i="1" s="1"/>
  <c r="H1599" i="1"/>
  <c r="G1599" i="1" s="1"/>
  <c r="H1600" i="1"/>
  <c r="G1600" i="1" s="1"/>
  <c r="H1601" i="1"/>
  <c r="G1601" i="1" s="1"/>
  <c r="H1602" i="1"/>
  <c r="G1602" i="1" s="1"/>
  <c r="H1603" i="1"/>
  <c r="G1603" i="1" s="1"/>
  <c r="H1604" i="1"/>
  <c r="G1604" i="1" s="1"/>
  <c r="H1605" i="1"/>
  <c r="G1605" i="1" s="1"/>
  <c r="H1606" i="1"/>
  <c r="G1606" i="1" s="1"/>
  <c r="H1607" i="1"/>
  <c r="G1607" i="1" s="1"/>
  <c r="H1608" i="1"/>
  <c r="G1608" i="1" s="1"/>
  <c r="H1609" i="1"/>
  <c r="G1609" i="1" s="1"/>
  <c r="H1610" i="1"/>
  <c r="G1610" i="1" s="1"/>
  <c r="H1611" i="1"/>
  <c r="G1611" i="1" s="1"/>
  <c r="H1612" i="1"/>
  <c r="G1612" i="1" s="1"/>
  <c r="H1613" i="1"/>
  <c r="G1613" i="1" s="1"/>
  <c r="H1614" i="1"/>
  <c r="G1614" i="1" s="1"/>
  <c r="H1615" i="1"/>
  <c r="G1615" i="1" s="1"/>
  <c r="H1616" i="1"/>
  <c r="G1616" i="1" s="1"/>
  <c r="H1617" i="1"/>
  <c r="G1617" i="1" s="1"/>
  <c r="H1618" i="1"/>
  <c r="G1618" i="1" s="1"/>
  <c r="H1619" i="1"/>
  <c r="G1619" i="1" s="1"/>
  <c r="H1620" i="1"/>
  <c r="G1620" i="1" s="1"/>
  <c r="H1621" i="1"/>
  <c r="G1621" i="1" s="1"/>
  <c r="H1622" i="1"/>
  <c r="G1622" i="1" s="1"/>
  <c r="H1623" i="1"/>
  <c r="G1623" i="1" s="1"/>
  <c r="H1624" i="1"/>
  <c r="G1624" i="1" s="1"/>
  <c r="H1625" i="1"/>
  <c r="G1625" i="1" s="1"/>
  <c r="H1626" i="1"/>
  <c r="G1626" i="1" s="1"/>
  <c r="H1627" i="1"/>
  <c r="G1627" i="1" s="1"/>
  <c r="H1628" i="1"/>
  <c r="G1628" i="1" s="1"/>
  <c r="H1629" i="1"/>
  <c r="G1629" i="1" s="1"/>
  <c r="H1630" i="1"/>
  <c r="G1630" i="1" s="1"/>
  <c r="H1631" i="1"/>
  <c r="G1631" i="1" s="1"/>
  <c r="H1632" i="1"/>
  <c r="G1632" i="1" s="1"/>
  <c r="H1633" i="1"/>
  <c r="G1633" i="1" s="1"/>
  <c r="H1634" i="1"/>
  <c r="G1634" i="1" s="1"/>
  <c r="H1635" i="1"/>
  <c r="G1635" i="1" s="1"/>
  <c r="H1636" i="1"/>
  <c r="G1636" i="1" s="1"/>
  <c r="H1637" i="1"/>
  <c r="G1637" i="1" s="1"/>
  <c r="H1638" i="1"/>
  <c r="G1638" i="1" s="1"/>
  <c r="H1639" i="1"/>
  <c r="G1639" i="1" s="1"/>
  <c r="H1640" i="1"/>
  <c r="G1640" i="1" s="1"/>
  <c r="H1641" i="1"/>
  <c r="G1641" i="1" s="1"/>
  <c r="H1642" i="1"/>
  <c r="G1642" i="1" s="1"/>
  <c r="H1643" i="1"/>
  <c r="G1643" i="1" s="1"/>
  <c r="H1644" i="1"/>
  <c r="G1644" i="1" s="1"/>
  <c r="H1645" i="1"/>
  <c r="G1645" i="1" s="1"/>
  <c r="H1646" i="1"/>
  <c r="G1646" i="1" s="1"/>
  <c r="H1647" i="1"/>
  <c r="G1647" i="1" s="1"/>
  <c r="H1648" i="1"/>
  <c r="G1648" i="1" s="1"/>
  <c r="H1649" i="1"/>
  <c r="G1649" i="1" s="1"/>
  <c r="H1650" i="1"/>
  <c r="G1650" i="1" s="1"/>
  <c r="H1651" i="1"/>
  <c r="G1651" i="1" s="1"/>
  <c r="H1652" i="1"/>
  <c r="G1652" i="1" s="1"/>
  <c r="H1653" i="1"/>
  <c r="G1653" i="1" s="1"/>
  <c r="H1654" i="1"/>
  <c r="G1654" i="1" s="1"/>
  <c r="H1655" i="1"/>
  <c r="G1655" i="1" s="1"/>
  <c r="H1656" i="1"/>
  <c r="G1656" i="1" s="1"/>
  <c r="H1657" i="1"/>
  <c r="G1657" i="1" s="1"/>
  <c r="H1658" i="1"/>
  <c r="G1658" i="1" s="1"/>
  <c r="H1659" i="1"/>
  <c r="G1659" i="1" s="1"/>
  <c r="H1660" i="1"/>
  <c r="G1660" i="1" s="1"/>
  <c r="H1661" i="1"/>
  <c r="G1661" i="1" s="1"/>
  <c r="H1662" i="1"/>
  <c r="G1662" i="1" s="1"/>
  <c r="H1663" i="1"/>
  <c r="G1663" i="1" s="1"/>
  <c r="H1664" i="1"/>
  <c r="G1664" i="1" s="1"/>
  <c r="H1665" i="1"/>
  <c r="G1665" i="1" s="1"/>
  <c r="H1666" i="1"/>
  <c r="G1666" i="1" s="1"/>
  <c r="H1667" i="1"/>
  <c r="G1667" i="1" s="1"/>
  <c r="H1668" i="1"/>
  <c r="G1668" i="1" s="1"/>
  <c r="H1669" i="1"/>
  <c r="G1669" i="1" s="1"/>
  <c r="H1670" i="1"/>
  <c r="G1670" i="1" s="1"/>
  <c r="H1671" i="1"/>
  <c r="G1671" i="1" s="1"/>
  <c r="H1672" i="1"/>
  <c r="G1672" i="1" s="1"/>
  <c r="H1673" i="1"/>
  <c r="G1673" i="1" s="1"/>
  <c r="H1674" i="1"/>
  <c r="G1674" i="1" s="1"/>
  <c r="H1675" i="1"/>
  <c r="G1675" i="1" s="1"/>
  <c r="H1676" i="1"/>
  <c r="G1676" i="1" s="1"/>
  <c r="H1677" i="1"/>
  <c r="G1677" i="1" s="1"/>
  <c r="H1678" i="1"/>
  <c r="G1678" i="1" s="1"/>
  <c r="H1679" i="1"/>
  <c r="G1679" i="1" s="1"/>
  <c r="H1680" i="1"/>
  <c r="G1680" i="1" s="1"/>
  <c r="H1681" i="1"/>
  <c r="G1681" i="1" s="1"/>
  <c r="H1682" i="1"/>
  <c r="G1682" i="1" s="1"/>
  <c r="H1683" i="1"/>
  <c r="G1683" i="1" s="1"/>
  <c r="H1684" i="1"/>
  <c r="G1684" i="1" s="1"/>
  <c r="H1685" i="1"/>
  <c r="G1685" i="1" s="1"/>
  <c r="H1686" i="1"/>
  <c r="G1686" i="1" s="1"/>
  <c r="H1687" i="1"/>
  <c r="G1687" i="1" s="1"/>
  <c r="H1688" i="1"/>
  <c r="G1688" i="1" s="1"/>
  <c r="H1689" i="1"/>
  <c r="G1689" i="1" s="1"/>
  <c r="H1690" i="1"/>
  <c r="G1690" i="1" s="1"/>
  <c r="H1691" i="1"/>
  <c r="G1691" i="1" s="1"/>
  <c r="H1692" i="1"/>
  <c r="G1692" i="1" s="1"/>
  <c r="H1693" i="1"/>
  <c r="G1693" i="1" s="1"/>
  <c r="H1694" i="1"/>
  <c r="G1694" i="1" s="1"/>
  <c r="H1695" i="1"/>
  <c r="G1695" i="1" s="1"/>
  <c r="H1696" i="1"/>
  <c r="G1696" i="1" s="1"/>
  <c r="H1697" i="1"/>
  <c r="G1697" i="1" s="1"/>
  <c r="H1698" i="1"/>
  <c r="G1698" i="1" s="1"/>
  <c r="H1699" i="1"/>
  <c r="G1699" i="1" s="1"/>
  <c r="H1700" i="1"/>
  <c r="G1700" i="1" s="1"/>
  <c r="H1701" i="1"/>
  <c r="G1701" i="1" s="1"/>
  <c r="H1702" i="1"/>
  <c r="G1702" i="1" s="1"/>
  <c r="H1703" i="1"/>
  <c r="G1703" i="1" s="1"/>
  <c r="H1704" i="1"/>
  <c r="G1704" i="1" s="1"/>
  <c r="H1705" i="1"/>
  <c r="G1705" i="1" s="1"/>
  <c r="H1706" i="1"/>
  <c r="G1706" i="1" s="1"/>
  <c r="H1707" i="1"/>
  <c r="G1707" i="1" s="1"/>
  <c r="H1708" i="1"/>
  <c r="G1708" i="1" s="1"/>
  <c r="H1709" i="1"/>
  <c r="G1709" i="1" s="1"/>
  <c r="H1710" i="1"/>
  <c r="G1710" i="1" s="1"/>
  <c r="H1711" i="1"/>
  <c r="G1711" i="1" s="1"/>
  <c r="H2" i="1"/>
  <c r="G2" i="1" s="1"/>
  <c r="J13" i="14" l="1"/>
  <c r="J8" i="14"/>
  <c r="D9" i="6"/>
  <c r="D8" i="6"/>
  <c r="D7" i="6"/>
  <c r="D6" i="6"/>
  <c r="D5" i="6"/>
  <c r="D4" i="6"/>
  <c r="D3" i="6"/>
  <c r="D2" i="6"/>
  <c r="D1" i="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O2" i="1"/>
  <c r="I8" i="14"/>
  <c r="J33" i="14"/>
  <c r="J37" i="14"/>
</calcChain>
</file>

<file path=xl/sharedStrings.xml><?xml version="1.0" encoding="utf-8"?>
<sst xmlns="http://schemas.openxmlformats.org/spreadsheetml/2006/main" count="10239" uniqueCount="810">
  <si>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</si>
  <si>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</si>
  <si>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</si>
  <si>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</si>
  <si>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</si>
  <si>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</si>
  <si>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</si>
  <si>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</si>
  <si>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</si>
  <si>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</si>
  <si>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</si>
  <si>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</si>
  <si>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</si>
  <si>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</si>
  <si>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</si>
  <si>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</si>
  <si>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</si>
  <si>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</si>
  <si>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</si>
  <si>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</si>
  <si>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</si>
  <si>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</si>
  <si>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</si>
  <si>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</si>
  <si>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</si>
  <si>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</si>
  <si>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</si>
  <si>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</si>
  <si>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</si>
  <si>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</si>
  <si>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</si>
  <si>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</si>
  <si>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</si>
  <si>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</si>
  <si>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</si>
  <si>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</si>
  <si>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</si>
  <si>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</si>
  <si>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</si>
  <si>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</si>
  <si>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</si>
  <si>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</si>
  <si>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</si>
  <si>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</si>
  <si>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</si>
  <si>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</si>
  <si>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</si>
  <si>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</si>
  <si>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</si>
  <si>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</si>
  <si>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</si>
  <si>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</si>
  <si>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</si>
  <si>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</si>
  <si>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</si>
  <si>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</si>
  <si>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</si>
  <si>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</si>
  <si>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</si>
  <si>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</si>
  <si>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</si>
  <si>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</si>
  <si>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</si>
  <si>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</si>
  <si>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</si>
  <si>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</si>
  <si>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</si>
  <si>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</si>
  <si>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</si>
  <si>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</si>
  <si>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</si>
  <si>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</si>
  <si>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</si>
  <si>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</si>
  <si>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</si>
  <si>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</si>
  <si>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</si>
  <si>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</si>
  <si>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</si>
  <si>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</si>
  <si>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</si>
  <si>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</si>
  <si>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</si>
  <si>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</si>
  <si>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</si>
  <si>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</si>
  <si>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</si>
  <si>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</si>
  <si>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</si>
  <si>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</si>
  <si>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</si>
  <si>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</si>
  <si>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</si>
  <si>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</si>
  <si>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</si>
  <si>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</si>
  <si>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</si>
  <si>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</si>
  <si>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</si>
  <si>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</si>
  <si>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</si>
  <si>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</si>
  <si>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</si>
  <si>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</si>
  <si>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</si>
  <si>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</si>
  <si>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</si>
  <si>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</si>
  <si>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</si>
  <si>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</si>
  <si>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</si>
  <si>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</si>
  <si>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</si>
  <si>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</si>
  <si>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</si>
  <si>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</si>
  <si>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</si>
  <si>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</si>
  <si>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</si>
  <si>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</si>
  <si>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</si>
  <si>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</si>
  <si>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</si>
  <si>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</si>
  <si>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</si>
  <si>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</si>
  <si>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</si>
  <si>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</si>
  <si>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</si>
  <si>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</si>
  <si>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</si>
  <si>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</si>
  <si>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</si>
  <si>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</si>
  <si>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</si>
  <si>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</si>
  <si>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</si>
  <si>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</si>
  <si>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</si>
  <si>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</si>
  <si>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</si>
  <si>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</si>
  <si>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</si>
  <si>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</si>
  <si>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</si>
  <si>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</si>
  <si>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</si>
  <si>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</si>
  <si>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</si>
  <si>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</si>
  <si>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</si>
  <si>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</si>
  <si>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</si>
  <si>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</si>
  <si>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</si>
  <si>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</si>
  <si>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</si>
  <si>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</si>
  <si>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</si>
  <si>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</si>
  <si>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</si>
  <si>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</si>
  <si>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</si>
  <si>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</si>
  <si>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</si>
  <si>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</si>
  <si>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</si>
  <si>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</si>
  <si>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</si>
  <si>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</si>
  <si>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</si>
  <si>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</si>
  <si>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</si>
  <si>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</si>
  <si>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</si>
  <si>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</si>
  <si>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</si>
  <si>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</si>
  <si>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</si>
  <si>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</si>
  <si>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</si>
  <si>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</si>
  <si>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</si>
  <si>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</si>
  <si>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</si>
  <si>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</si>
  <si>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</si>
  <si>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</si>
  <si>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</si>
  <si>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</si>
  <si>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</si>
  <si>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</si>
  <si>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</si>
  <si>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</si>
  <si>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</si>
  <si>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</si>
  <si>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</si>
  <si>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</si>
  <si>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</si>
  <si>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</si>
  <si>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</si>
  <si>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</si>
  <si>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</si>
  <si>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</si>
  <si>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</si>
  <si>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</si>
  <si>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</si>
  <si>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</si>
  <si>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</si>
  <si>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</si>
  <si>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</si>
  <si>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</si>
  <si>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</si>
  <si>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</si>
  <si>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</si>
  <si>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</si>
  <si>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</si>
  <si>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</si>
  <si>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</si>
  <si>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</si>
  <si>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</si>
  <si>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</si>
  <si>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</si>
  <si>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</si>
  <si>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</si>
  <si>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</si>
  <si>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</si>
  <si>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</si>
  <si>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</si>
  <si>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</si>
  <si>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</si>
  <si>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</si>
  <si>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</si>
  <si>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</si>
  <si>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</si>
  <si>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</si>
  <si>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</si>
  <si>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</si>
  <si>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</si>
  <si>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</si>
  <si>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</si>
  <si>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</si>
  <si>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</si>
  <si>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</si>
  <si>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</si>
  <si>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</si>
  <si>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</si>
  <si>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</si>
  <si>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</si>
  <si>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</si>
  <si>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</si>
  <si>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</si>
  <si>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</si>
  <si>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</si>
  <si>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</si>
  <si>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</si>
  <si>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</si>
  <si>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</si>
  <si>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</si>
  <si>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</si>
  <si>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</si>
  <si>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</si>
  <si>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</si>
  <si>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</si>
  <si>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</si>
  <si>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</si>
  <si>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</si>
  <si>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</si>
  <si>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</si>
  <si>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</si>
  <si>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</si>
  <si>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</si>
  <si>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</si>
  <si>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</si>
  <si>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</si>
  <si>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</si>
  <si>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</si>
  <si>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</si>
  <si>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</si>
  <si>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</si>
  <si>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</si>
  <si>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</si>
  <si>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</si>
  <si>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</si>
  <si>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</si>
  <si>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</si>
  <si>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</si>
  <si>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</si>
  <si>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</si>
  <si>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</si>
  <si>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</si>
  <si>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</si>
  <si>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</si>
  <si>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</si>
  <si>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</si>
  <si>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</si>
  <si>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</si>
  <si>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</si>
  <si>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</si>
  <si>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</si>
  <si>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</si>
  <si>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</si>
  <si>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</si>
  <si>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</si>
  <si>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</si>
  <si>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</si>
  <si>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</si>
  <si>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</si>
  <si>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</si>
  <si>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</si>
  <si>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</si>
  <si>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</si>
  <si>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</si>
  <si>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</si>
  <si>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</si>
  <si>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</si>
  <si>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</si>
  <si>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</si>
  <si>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</si>
  <si>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</si>
  <si>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</si>
  <si>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</si>
  <si>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</si>
  <si>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</si>
  <si>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</si>
  <si>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</si>
  <si>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</si>
  <si>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</si>
  <si>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</si>
  <si>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</si>
  <si>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</si>
  <si>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</si>
  <si>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</si>
  <si>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</si>
  <si>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</si>
  <si>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</si>
  <si>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</si>
  <si>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</si>
  <si>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</si>
  <si>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</si>
  <si>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</si>
  <si>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</si>
  <si>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</si>
  <si>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</si>
  <si>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</si>
  <si>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</si>
  <si>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</si>
  <si>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</si>
  <si>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</si>
  <si>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</si>
  <si>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</si>
  <si>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</si>
  <si>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</si>
  <si>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</si>
  <si>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</si>
  <si>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</si>
  <si>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</si>
  <si>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</si>
  <si>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</si>
  <si>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</si>
  <si>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</si>
  <si>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</si>
  <si>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</si>
  <si>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</si>
  <si>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</si>
  <si>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</si>
  <si>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</si>
  <si>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</si>
  <si>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</si>
  <si>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</si>
  <si>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</si>
  <si>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</si>
  <si>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</si>
  <si>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</si>
  <si>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</si>
  <si>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</si>
  <si>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</si>
  <si>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</si>
  <si>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</si>
  <si>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</si>
  <si>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</si>
  <si>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</si>
  <si>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</si>
  <si>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</si>
  <si>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</si>
  <si>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</si>
  <si>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</si>
  <si>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</si>
  <si>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</si>
  <si>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</si>
  <si>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</si>
  <si>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</si>
  <si>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</si>
  <si>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</si>
  <si>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</si>
  <si>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</si>
  <si>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</si>
  <si>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</si>
  <si>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</si>
  <si>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</si>
  <si>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</si>
  <si>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</si>
  <si>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</si>
  <si>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</si>
  <si>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</si>
  <si>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</si>
  <si>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</si>
  <si>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</si>
  <si>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</si>
  <si>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</si>
  <si>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</si>
  <si>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</si>
  <si>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</si>
  <si>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</si>
  <si>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</si>
  <si>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</si>
  <si>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</si>
  <si>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</si>
  <si>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</si>
  <si>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</si>
  <si>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</si>
  <si>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</si>
  <si>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</si>
  <si>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</si>
  <si>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</si>
  <si>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</si>
  <si>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</si>
  <si>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</si>
  <si>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</si>
  <si>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</si>
  <si>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</si>
  <si>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</si>
  <si>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</si>
  <si>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</si>
  <si>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</si>
  <si>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</si>
  <si>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</si>
  <si>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</si>
  <si>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</si>
  <si>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</si>
  <si>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</si>
  <si>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</si>
  <si>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</si>
  <si>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</si>
  <si>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</si>
  <si>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</si>
  <si>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</si>
  <si>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</si>
  <si>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</si>
  <si>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</si>
  <si>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</si>
  <si>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</si>
  <si>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</si>
  <si>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</si>
  <si>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</si>
  <si>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</si>
  <si>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</si>
  <si>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</si>
  <si>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</si>
  <si>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</si>
  <si>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</si>
  <si>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</si>
  <si>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</si>
  <si>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</si>
  <si>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</si>
  <si>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</si>
  <si>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</si>
  <si>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</si>
  <si>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</si>
  <si>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</si>
  <si>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</si>
  <si>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</si>
  <si>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</si>
  <si>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</si>
  <si>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</si>
  <si>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</si>
  <si>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</si>
  <si>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</si>
  <si>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</si>
  <si>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</si>
  <si>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</si>
  <si>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</si>
  <si>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</si>
  <si>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</si>
  <si>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</si>
  <si>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</si>
  <si>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</si>
  <si>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</si>
  <si>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</si>
  <si>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</si>
  <si>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</si>
  <si>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</si>
  <si>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</si>
  <si>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</si>
  <si>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</si>
  <si>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</si>
  <si>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</si>
  <si>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</si>
  <si>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</si>
  <si>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</si>
  <si>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</si>
  <si>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</si>
  <si>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</si>
  <si>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</si>
  <si>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</si>
  <si>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</si>
  <si>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</si>
  <si>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</si>
  <si>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</si>
  <si>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</si>
  <si>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</si>
  <si>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</si>
  <si>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</si>
  <si>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</si>
  <si>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</si>
  <si>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</si>
  <si>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</si>
  <si>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</si>
  <si>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</si>
  <si>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</si>
  <si>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</si>
  <si>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</si>
  <si>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</si>
  <si>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</si>
  <si>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</si>
  <si>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</si>
  <si>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</si>
  <si>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</si>
  <si>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</si>
  <si>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</si>
  <si>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</si>
  <si>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</si>
  <si>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</si>
  <si>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</si>
  <si>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</si>
  <si>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</si>
  <si>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</si>
  <si>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</si>
  <si>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</si>
  <si>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</si>
  <si>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</si>
  <si>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</si>
  <si>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</si>
  <si>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</si>
  <si>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</si>
  <si>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</si>
  <si>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</si>
  <si>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</si>
  <si>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</si>
  <si>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</si>
  <si>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</si>
  <si>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</si>
  <si>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</si>
  <si>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</si>
  <si>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</si>
  <si>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</si>
  <si>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</si>
  <si>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</si>
  <si>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</si>
  <si>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</si>
  <si>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</si>
  <si>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</si>
  <si>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</si>
  <si>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</si>
  <si>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</si>
  <si>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</si>
  <si>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</si>
  <si>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</si>
  <si>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</si>
  <si>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</si>
  <si>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</si>
  <si>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</si>
  <si>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</si>
  <si>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</si>
  <si>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</si>
  <si>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</si>
  <si>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</si>
  <si>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</si>
  <si>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</si>
  <si>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</si>
  <si>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</si>
  <si>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</si>
  <si>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</si>
  <si>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</si>
  <si>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</si>
  <si>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</si>
  <si>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</si>
  <si>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</si>
  <si>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</si>
  <si>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</si>
  <si>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</si>
  <si>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</si>
  <si>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</si>
  <si>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</si>
  <si>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</si>
  <si>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</si>
  <si>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</si>
  <si>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</si>
  <si>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</si>
  <si>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</si>
  <si>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</si>
  <si>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</si>
  <si>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</si>
  <si>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</si>
  <si>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</si>
  <si>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</si>
  <si>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</si>
  <si>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</si>
  <si>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</si>
  <si>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</si>
  <si>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</si>
  <si>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</si>
  <si>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</si>
  <si>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</si>
  <si>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</si>
  <si>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</si>
  <si>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</si>
  <si>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</si>
  <si>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</si>
  <si>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</si>
  <si>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</si>
  <si>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</si>
  <si>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</si>
  <si>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</si>
  <si>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</si>
  <si>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</si>
  <si>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</si>
  <si>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</si>
  <si>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</si>
  <si>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</si>
  <si>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</si>
  <si>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</si>
  <si>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</si>
  <si>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</si>
  <si>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</si>
  <si>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</si>
  <si>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</si>
  <si>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</si>
  <si>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</si>
  <si>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</si>
  <si>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</si>
  <si>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</si>
  <si>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</si>
  <si>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</si>
  <si>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</si>
  <si>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</si>
  <si>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</si>
  <si>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</si>
  <si>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</si>
  <si>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</si>
  <si>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</si>
  <si>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</si>
  <si>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</si>
  <si>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</si>
  <si>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</si>
  <si>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</si>
  <si>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</si>
  <si>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</si>
  <si>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</si>
  <si>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</si>
  <si>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</si>
  <si>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</si>
  <si>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</si>
  <si>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</si>
  <si>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</si>
  <si>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</si>
  <si>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</si>
  <si>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</si>
  <si>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</si>
  <si>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</si>
  <si>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</si>
  <si>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</si>
  <si>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</si>
  <si>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</si>
  <si>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</si>
  <si>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</si>
  <si>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</si>
  <si>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</si>
  <si>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</si>
  <si>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</si>
  <si>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</si>
  <si>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</si>
  <si>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</si>
  <si>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</si>
  <si>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</si>
  <si>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</si>
  <si>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</si>
  <si>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</si>
  <si>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</si>
  <si>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</si>
  <si>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</si>
  <si>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</si>
  <si>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</si>
  <si>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</si>
  <si>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</si>
  <si>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</si>
  <si>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</si>
  <si>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</si>
  <si>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</si>
  <si>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</si>
  <si>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</si>
  <si>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</si>
  <si>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</si>
  <si>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</si>
  <si>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</si>
  <si>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</si>
  <si>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</si>
  <si>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</si>
  <si>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</si>
  <si>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</si>
  <si>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</si>
  <si>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</si>
  <si>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</si>
  <si>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</si>
  <si>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</si>
  <si>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</si>
  <si>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</si>
  <si>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</si>
  <si>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</si>
  <si>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</si>
  <si>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</si>
  <si>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</si>
  <si>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</si>
  <si>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</si>
  <si>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</si>
  <si>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</si>
  <si>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</si>
  <si>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</si>
  <si>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</si>
  <si>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</si>
  <si>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</si>
  <si>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</si>
  <si>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</si>
  <si>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</si>
  <si>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</si>
  <si>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</si>
  <si>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</si>
  <si>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max_total_revenue</t>
  </si>
  <si>
    <t>Row Labels</t>
  </si>
  <si>
    <t>(blank)</t>
  </si>
  <si>
    <t>Grand Total</t>
  </si>
  <si>
    <t>year</t>
  </si>
  <si>
    <t>2012</t>
  </si>
  <si>
    <t>2013</t>
  </si>
  <si>
    <t>2014</t>
  </si>
  <si>
    <t>2015</t>
  </si>
  <si>
    <t>2016</t>
  </si>
  <si>
    <t>mean</t>
  </si>
  <si>
    <t>max</t>
  </si>
  <si>
    <t>75 quantile</t>
  </si>
  <si>
    <t>median</t>
  </si>
  <si>
    <t>25 quantile</t>
  </si>
  <si>
    <t>min</t>
  </si>
  <si>
    <t>var</t>
  </si>
  <si>
    <t>std</t>
  </si>
  <si>
    <t>mode</t>
  </si>
  <si>
    <t>operating_profit</t>
  </si>
  <si>
    <t>gross_profit</t>
  </si>
  <si>
    <t>range</t>
  </si>
  <si>
    <t>IQ</t>
  </si>
  <si>
    <t xml:space="preserve">Sum of  Total Revenue </t>
  </si>
  <si>
    <t xml:space="preserve">Total Revenue </t>
  </si>
  <si>
    <t>Total Revenue(Billion)</t>
  </si>
  <si>
    <t>gross_profit(M)</t>
  </si>
  <si>
    <t>Sum of gross_profit</t>
  </si>
  <si>
    <t>sub-industry</t>
  </si>
  <si>
    <t xml:space="preserve"> R&amp;D(M)</t>
  </si>
  <si>
    <t xml:space="preserve">Sum of  Research and Development </t>
  </si>
  <si>
    <t>R&amp;D</t>
  </si>
  <si>
    <t>R&amp;D(M)</t>
  </si>
  <si>
    <t>Gross_profit</t>
  </si>
  <si>
    <t>Operating_profit</t>
  </si>
  <si>
    <t>Income Statement</t>
  </si>
  <si>
    <t>Historical</t>
  </si>
  <si>
    <t>Revenue</t>
  </si>
  <si>
    <t>COGS</t>
  </si>
  <si>
    <t>Gross Profit</t>
  </si>
  <si>
    <t>Sales, General and Admin.</t>
  </si>
  <si>
    <t>Other operating expenses</t>
  </si>
  <si>
    <t>Total operating expenses</t>
  </si>
  <si>
    <t>Operating income/ EBIT</t>
  </si>
  <si>
    <t>P&amp;L Statement</t>
  </si>
  <si>
    <t>Sales_General_and_Admin</t>
  </si>
  <si>
    <t>defined_names</t>
  </si>
  <si>
    <t>ticker_symbol</t>
  </si>
  <si>
    <t>total_revenue</t>
  </si>
  <si>
    <t>Other_Operating_Items</t>
  </si>
  <si>
    <t>R_D</t>
  </si>
  <si>
    <t>Forecast</t>
  </si>
  <si>
    <t>Year 5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</si>
  <si>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</si>
  <si>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</si>
  <si>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</si>
  <si>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</si>
  <si>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</si>
  <si>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</si>
  <si>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</si>
  <si>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</si>
  <si>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</si>
  <si>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</si>
  <si>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</si>
  <si>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</si>
  <si>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</si>
  <si>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 xml:space="preserve"> IT Total Revenue </t>
  </si>
  <si>
    <t xml:space="preserve"> Financials Total Revenue </t>
  </si>
  <si>
    <t>IT statistical summary</t>
  </si>
  <si>
    <t>Financials statistical summary</t>
  </si>
  <si>
    <t xml:space="preserve"> IT</t>
  </si>
  <si>
    <t xml:space="preserve"> Financials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</si>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</sst>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¥&quot;* #,##0.00_);_(&quot;¥&quot;* \(#,##0.00\);_(&quot;¥&quot;* &quot;-&quot;??_);_(@_)"/>
    <numFmt numFmtId="164" formatCode="[$$-409]#,##0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164" fontId="19" fillId="0" borderId="0" xfId="0" applyNumberFormat="1" applyFont="1"/>
    <xf numFmtId="0" fontId="20" fillId="0" borderId="0" xfId="0" applyFont="1"/>
    <xf numFmtId="164" fontId="0" fillId="0" borderId="0" xfId="0" applyNumberFormat="1"/>
    <xf numFmtId="0" fontId="21" fillId="0" borderId="0" xfId="0" applyFont="1"/>
    <xf numFmtId="164" fontId="20" fillId="0" borderId="0" xfId="0" applyNumberFormat="1" applyFont="1"/>
    <xf numFmtId="0" fontId="18" fillId="35" borderId="11" xfId="0" applyFont="1" applyFill="1" applyBorder="1"/>
    <xf numFmtId="0" fontId="0" fillId="35" borderId="11" xfId="0" applyFill="1" applyBorder="1"/>
    <xf numFmtId="164" fontId="0" fillId="35" borderId="11" xfId="0" applyNumberFormat="1" applyFill="1" applyBorder="1"/>
    <xf numFmtId="0" fontId="0" fillId="36" borderId="0" xfId="0" applyFill="1"/>
    <xf numFmtId="0" fontId="22" fillId="34" borderId="0" xfId="0" applyFont="1" applyFill="1" applyBorder="1" applyAlignment="1"/>
    <xf numFmtId="0" fontId="0" fillId="0" borderId="0" xfId="0" applyBorder="1"/>
    <xf numFmtId="166" fontId="0" fillId="0" borderId="0" xfId="42" applyNumberFormat="1" applyFont="1" applyFill="1" applyBorder="1"/>
    <xf numFmtId="166" fontId="0" fillId="37" borderId="0" xfId="42" applyNumberFormat="1" applyFont="1" applyFill="1" applyBorder="1"/>
    <xf numFmtId="165" fontId="0" fillId="37" borderId="0" xfId="42" applyNumberFormat="1" applyFont="1" applyFill="1" applyBorder="1"/>
    <xf numFmtId="166" fontId="23" fillId="35" borderId="11" xfId="42" applyNumberFormat="1" applyFont="1" applyFill="1" applyBorder="1" applyAlignment="1"/>
    <xf numFmtId="0" fontId="22" fillId="34" borderId="0" xfId="0" applyFont="1" applyFill="1" applyBorder="1"/>
    <xf numFmtId="0" fontId="0" fillId="34" borderId="0" xfId="0" applyFill="1" applyBorder="1"/>
    <xf numFmtId="0" fontId="0" fillId="38" borderId="0" xfId="0" applyFill="1" applyBorder="1"/>
    <xf numFmtId="9" fontId="25" fillId="38" borderId="0" xfId="43" applyFont="1" applyFill="1" applyBorder="1"/>
    <xf numFmtId="167" fontId="26" fillId="38" borderId="0" xfId="0" quotePrefix="1" applyNumberFormat="1" applyFont="1" applyFill="1" applyBorder="1"/>
    <xf numFmtId="2" fontId="24" fillId="38" borderId="0" xfId="0" applyNumberFormat="1" applyFont="1" applyFill="1" applyBorder="1"/>
    <xf numFmtId="0" fontId="0" fillId="38" borderId="11" xfId="0" applyFill="1" applyBorder="1"/>
    <xf numFmtId="0" fontId="0" fillId="0" borderId="11" xfId="0" applyBorder="1"/>
    <xf numFmtId="2" fontId="24" fillId="38" borderId="11" xfId="0" applyNumberFormat="1" applyFont="1" applyFill="1" applyBorder="1"/>
    <xf numFmtId="0" fontId="0" fillId="39" borderId="13" xfId="0" applyFill="1" applyBorder="1"/>
    <xf numFmtId="0" fontId="22" fillId="0" borderId="14" xfId="0" applyFont="1" applyBorder="1"/>
    <xf numFmtId="0" fontId="0" fillId="0" borderId="14" xfId="0" applyBorder="1"/>
    <xf numFmtId="167" fontId="0" fillId="0" borderId="14" xfId="43" applyNumberFormat="1" applyFont="1" applyFill="1" applyBorder="1" applyAlignment="1">
      <alignment horizontal="center"/>
    </xf>
    <xf numFmtId="167" fontId="0" fillId="0" borderId="14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7" fontId="27" fillId="0" borderId="0" xfId="0" applyNumberFormat="1" applyFont="1" applyFill="1" applyBorder="1"/>
    <xf numFmtId="167" fontId="27" fillId="0" borderId="0" xfId="43" applyNumberFormat="1" applyFont="1" applyFill="1" applyBorder="1"/>
    <xf numFmtId="167" fontId="26" fillId="0" borderId="14" xfId="43" applyNumberFormat="1" applyFont="1" applyFill="1" applyBorder="1" applyAlignment="1">
      <alignment horizontal="center"/>
    </xf>
    <xf numFmtId="167" fontId="26" fillId="0" borderId="14" xfId="0" applyNumberFormat="1" applyFont="1" applyFill="1" applyBorder="1" applyAlignment="1">
      <alignment horizontal="center"/>
    </xf>
    <xf numFmtId="0" fontId="0" fillId="0" borderId="0" xfId="0" applyFill="1" applyBorder="1"/>
    <xf numFmtId="2" fontId="27" fillId="0" borderId="0" xfId="43" applyNumberFormat="1" applyFont="1" applyFill="1" applyBorder="1"/>
    <xf numFmtId="2" fontId="27" fillId="0" borderId="0" xfId="0" applyNumberFormat="1" applyFont="1" applyFill="1" applyBorder="1"/>
    <xf numFmtId="2" fontId="0" fillId="0" borderId="0" xfId="0" applyNumberFormat="1" applyBorder="1"/>
    <xf numFmtId="167" fontId="26" fillId="0" borderId="14" xfId="0" applyNumberFormat="1" applyFont="1" applyFill="1" applyBorder="1"/>
    <xf numFmtId="2" fontId="27" fillId="0" borderId="11" xfId="43" applyNumberFormat="1" applyFont="1" applyFill="1" applyBorder="1"/>
    <xf numFmtId="0" fontId="22" fillId="0" borderId="0" xfId="0" applyFont="1" applyFill="1" applyBorder="1" applyAlignment="1">
      <alignment horizontal="center"/>
    </xf>
    <xf numFmtId="9" fontId="26" fillId="38" borderId="0" xfId="43" applyFont="1" applyFill="1" applyBorder="1"/>
    <xf numFmtId="9" fontId="26" fillId="38" borderId="11" xfId="43" applyFont="1" applyFill="1" applyBorder="1"/>
    <xf numFmtId="9" fontId="27" fillId="0" borderId="0" xfId="43" applyFont="1" applyFill="1" applyBorder="1"/>
    <xf numFmtId="9" fontId="27" fillId="0" borderId="11" xfId="43" applyFont="1" applyFill="1" applyBorder="1"/>
    <xf numFmtId="0" fontId="22" fillId="0" borderId="0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2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altLang="zh-CN"/>
              <a:t>(Billion)</a:t>
            </a:r>
            <a:r>
              <a:rPr lang="zh-CN" altLang="en-US"/>
              <a:t> </a:t>
            </a:r>
            <a:r>
              <a:rPr lang="en-US" altLang="zh-CN"/>
              <a:t>by</a:t>
            </a:r>
            <a:r>
              <a:rPr lang="zh-CN" altLang="en-US"/>
              <a:t> </a:t>
            </a:r>
            <a:r>
              <a:rPr lang="en-US" altLang="zh-CN"/>
              <a:t>sub-industry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sub_industry_total_rev!$E$3</c:f>
              <c:strCache>
                <c:ptCount val="1"/>
                <c:pt idx="0">
                  <c:v>Total Revenue(Billion)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sub_industry_total_rev!$D$4:$D$19</c:f>
              <c:strCache>
                <c:ptCount val="16"/>
                <c:pt idx="0">
                  <c:v>Computer Hardware</c:v>
                </c:pt>
                <c:pt idx="1">
                  <c:v>Semiconductors</c:v>
                </c:pt>
                <c:pt idx="2">
                  <c:v>IT Consulting &amp; Other Services</c:v>
                </c:pt>
                <c:pt idx="3">
                  <c:v>Internet Software &amp; Services</c:v>
                </c:pt>
                <c:pt idx="4">
                  <c:v>Systems Software</c:v>
                </c:pt>
                <c:pt idx="5">
                  <c:v>Networking Equipment</c:v>
                </c:pt>
                <c:pt idx="6">
                  <c:v>Technology Hardware, Storage &amp; Peripherals</c:v>
                </c:pt>
                <c:pt idx="7">
                  <c:v>Computer Storage &amp; Peripherals</c:v>
                </c:pt>
                <c:pt idx="8">
                  <c:v>Semiconductor Equipment</c:v>
                </c:pt>
                <c:pt idx="9">
                  <c:v>Application Software</c:v>
                </c:pt>
                <c:pt idx="10">
                  <c:v>Electronic Components</c:v>
                </c:pt>
                <c:pt idx="11">
                  <c:v>Electronic Manufacturing Services</c:v>
                </c:pt>
                <c:pt idx="12">
                  <c:v>Home Entertainment Software</c:v>
                </c:pt>
                <c:pt idx="13">
                  <c:v>Data Processing &amp; Outsourced Services</c:v>
                </c:pt>
                <c:pt idx="14">
                  <c:v>Telecommunications Equipment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sub_industry_total_rev!$E$4:$E$19</c:f>
              <c:numCache>
                <c:formatCode>General</c:formatCode>
                <c:ptCount val="16"/>
                <c:pt idx="0">
                  <c:v>1072</c:v>
                </c:pt>
                <c:pt idx="1">
                  <c:v>531</c:v>
                </c:pt>
                <c:pt idx="2">
                  <c:v>501</c:v>
                </c:pt>
                <c:pt idx="3">
                  <c:v>397</c:v>
                </c:pt>
                <c:pt idx="4">
                  <c:v>350</c:v>
                </c:pt>
                <c:pt idx="5">
                  <c:v>220</c:v>
                </c:pt>
                <c:pt idx="6">
                  <c:v>157</c:v>
                </c:pt>
                <c:pt idx="7">
                  <c:v>111</c:v>
                </c:pt>
                <c:pt idx="8">
                  <c:v>68</c:v>
                </c:pt>
                <c:pt idx="9">
                  <c:v>58</c:v>
                </c:pt>
                <c:pt idx="10">
                  <c:v>56</c:v>
                </c:pt>
                <c:pt idx="11">
                  <c:v>48</c:v>
                </c:pt>
                <c:pt idx="12">
                  <c:v>35</c:v>
                </c:pt>
                <c:pt idx="13">
                  <c:v>30</c:v>
                </c:pt>
                <c:pt idx="14">
                  <c:v>23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2-4D48-A907-AE7FF30E6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793167"/>
        <c:axId val="1355794847"/>
      </c:barChart>
      <c:catAx>
        <c:axId val="135579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Sub-Industry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94847"/>
        <c:crosses val="autoZero"/>
        <c:auto val="1"/>
        <c:lblAlgn val="ctr"/>
        <c:lblOffset val="100"/>
        <c:noMultiLvlLbl val="0"/>
      </c:catAx>
      <c:valAx>
        <c:axId val="13557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Revenue(Billion)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9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</a:t>
            </a:r>
            <a:r>
              <a:rPr lang="en-US"/>
              <a:t>ross</a:t>
            </a:r>
            <a:r>
              <a:rPr lang="zh-CN" altLang="en-US" baseline="0"/>
              <a:t> </a:t>
            </a:r>
            <a:r>
              <a:rPr lang="en-US" altLang="zh-CN" baseline="0"/>
              <a:t>P</a:t>
            </a:r>
            <a:r>
              <a:rPr lang="en-US"/>
              <a:t>rofit(M)</a:t>
            </a:r>
            <a:r>
              <a:rPr lang="zh-CN" altLang="en-US"/>
              <a:t> </a:t>
            </a:r>
            <a:r>
              <a:rPr lang="en-US" altLang="zh-CN"/>
              <a:t>by</a:t>
            </a:r>
            <a:r>
              <a:rPr lang="zh-CN" altLang="en-US"/>
              <a:t> </a:t>
            </a:r>
            <a:r>
              <a:rPr lang="en-US" altLang="zh-CN"/>
              <a:t>sub-industry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632973402754"/>
          <c:y val="0.15809618994881214"/>
          <c:w val="0.838414766558089"/>
          <c:h val="0.384907551221620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sub_industry_gross_profit!$E$3</c:f>
              <c:strCache>
                <c:ptCount val="1"/>
                <c:pt idx="0">
                  <c:v>gross_profit(M)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sub_industry_gross_profit!$D$4:$D$19</c:f>
              <c:strCache>
                <c:ptCount val="16"/>
                <c:pt idx="0">
                  <c:v>Computer Hardware</c:v>
                </c:pt>
                <c:pt idx="1">
                  <c:v>Semiconductors</c:v>
                </c:pt>
                <c:pt idx="2">
                  <c:v>Internet Software &amp; Services</c:v>
                </c:pt>
                <c:pt idx="3">
                  <c:v>Systems Software</c:v>
                </c:pt>
                <c:pt idx="4">
                  <c:v>IT Consulting &amp; Other Services</c:v>
                </c:pt>
                <c:pt idx="5">
                  <c:v>Networking Equipment</c:v>
                </c:pt>
                <c:pt idx="6">
                  <c:v>Application Software</c:v>
                </c:pt>
                <c:pt idx="7">
                  <c:v>Technology Hardware, Storage &amp; Peripherals</c:v>
                </c:pt>
                <c:pt idx="8">
                  <c:v>Computer Storage &amp; Peripherals</c:v>
                </c:pt>
                <c:pt idx="9">
                  <c:v>Semiconductor Equipment</c:v>
                </c:pt>
                <c:pt idx="10">
                  <c:v>Home Entertainment Software</c:v>
                </c:pt>
                <c:pt idx="11">
                  <c:v>Electronic Components</c:v>
                </c:pt>
                <c:pt idx="12">
                  <c:v>Electronic Manufacturing Services</c:v>
                </c:pt>
                <c:pt idx="13">
                  <c:v>Data Processing &amp; Outsourced Services</c:v>
                </c:pt>
                <c:pt idx="14">
                  <c:v>Telecommunications Equipment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sub_industry_gross_profit!$E$4:$E$19</c:f>
              <c:numCache>
                <c:formatCode>General</c:formatCode>
                <c:ptCount val="16"/>
                <c:pt idx="0">
                  <c:v>368805</c:v>
                </c:pt>
                <c:pt idx="1">
                  <c:v>293191</c:v>
                </c:pt>
                <c:pt idx="2">
                  <c:v>278497</c:v>
                </c:pt>
                <c:pt idx="3">
                  <c:v>235990</c:v>
                </c:pt>
                <c:pt idx="4">
                  <c:v>228123</c:v>
                </c:pt>
                <c:pt idx="5">
                  <c:v>135333</c:v>
                </c:pt>
                <c:pt idx="6">
                  <c:v>45512</c:v>
                </c:pt>
                <c:pt idx="7">
                  <c:v>45192</c:v>
                </c:pt>
                <c:pt idx="8">
                  <c:v>30589</c:v>
                </c:pt>
                <c:pt idx="9">
                  <c:v>30332</c:v>
                </c:pt>
                <c:pt idx="10">
                  <c:v>22973</c:v>
                </c:pt>
                <c:pt idx="11">
                  <c:v>21042</c:v>
                </c:pt>
                <c:pt idx="12">
                  <c:v>15743</c:v>
                </c:pt>
                <c:pt idx="13">
                  <c:v>12907</c:v>
                </c:pt>
                <c:pt idx="14">
                  <c:v>7499</c:v>
                </c:pt>
                <c:pt idx="15">
                  <c:v>2976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8-6D49-BD8D-F1D2FFF6A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017647"/>
        <c:axId val="1356209279"/>
      </c:barChart>
      <c:catAx>
        <c:axId val="135601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Sub-industry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09279"/>
        <c:crosses val="autoZero"/>
        <c:auto val="1"/>
        <c:lblAlgn val="ctr"/>
        <c:lblOffset val="100"/>
        <c:noMultiLvlLbl val="0"/>
      </c:catAx>
      <c:valAx>
        <c:axId val="13562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Gross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Profit(Million)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Trend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/>
              <a:t>R&amp;D(M)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'trend_of_R&amp;D'!$E$3</c:f>
              <c:strCache>
                <c:ptCount val="1"/>
                <c:pt idx="0">
                  <c:v>R&amp;D(M)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'trend_of_R&amp;D'!$D$4:$D$8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'trend_of_R&amp;D'!$E$4:$E$8</c:f>
              <c:numCache>
                <c:formatCode>General</c:formatCode>
                <c:ptCount val="5"/>
                <c:pt idx="0">
                  <c:v>11529</c:v>
                </c:pt>
                <c:pt idx="1">
                  <c:v>70188</c:v>
                </c:pt>
                <c:pt idx="2">
                  <c:v>77564</c:v>
                </c:pt>
                <c:pt idx="3">
                  <c:v>85193</c:v>
                </c:pt>
                <c:pt idx="4">
                  <c:v>80565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A-5B40-A3EC-1F0546A3B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22911"/>
        <c:axId val="1361884543"/>
      </c:lineChart>
      <c:catAx>
        <c:axId val="136192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884543"/>
        <c:crosses val="autoZero"/>
        <c:auto val="1"/>
        <c:lblAlgn val="ctr"/>
        <c:lblOffset val="100"/>
        <c:noMultiLvlLbl val="0"/>
      </c:catAx>
      <c:valAx>
        <c:axId val="13618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R&amp;D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Spend(M)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92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Plot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of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and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Finantials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5AB9977-F122-D644-9B71-F98D5B6D0DFF}">
          <cx:tx>
            <cx:txData>
              <cx:f>_xlchart.v1.16</cx:f>
              <cx:v> 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121C67B-E8F2-5549-B136-91CE7B752343}">
          <cx:tx>
            <cx:txData>
              <cx:f>_xlchart.v1.18</cx:f>
              <cx:v> Financials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Industry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Total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Revenue(M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）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Boxplot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of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R&amp;D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Spending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322C4B7-A4E1-4041-AAC5-42B7E653451D}">
          <cx:tx>
            <cx:txData>
              <cx:f>_xlchart.v1.32</cx:f>
              <cx:v> R&amp;D(M)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R&amp;D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Spending(M)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12</xdr:row>
      <xdr:rowOff>127000</xdr:rowOff>
    </xdr:from>
    <xdr:to>
      <xdr:col>13</xdr:col>
      <xdr:colOff>101600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159559-614B-F748-AFF0-56545D637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0450" y="2565400"/>
              <a:ext cx="6864350" cy="3848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14</xdr:row>
      <xdr:rowOff>19050</xdr:rowOff>
    </xdr:from>
    <xdr:to>
      <xdr:col>13</xdr:col>
      <xdr:colOff>241300</xdr:colOff>
      <xdr:row>37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7A776C-18DF-314C-8D5D-E6F25834A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819150</xdr:colOff>
      <xdr:row>14</xdr:row>
      <xdr:rowOff>69850</xdr:rowOff>
    </xdr:from>
    <xdr:to>
      <xdr:col>15</xdr:col>
      <xdr:colOff>63500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73485-7F5B-C34B-BB7B-85DCE7FC1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0</xdr:row>
      <xdr:rowOff>0</xdr:rowOff>
    </xdr:from>
    <xdr:to>
      <xdr:col>14</xdr:col>
      <xdr:colOff>584200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C5E65C5-200F-E741-9386-B78A039A7C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7050" y="0"/>
              <a:ext cx="6076950" cy="426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4</xdr:row>
      <xdr:rowOff>57150</xdr:rowOff>
    </xdr:from>
    <xdr:to>
      <xdr:col>12</xdr:col>
      <xdr:colOff>584200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FD84D-1BF6-9942-83FF-7957678EF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yWong/Dropbox/Data_Science/Marketing&amp;BA/Excel_modeling/practice-quiz-financial-model-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yWong/Dropbox/Data_Science/Marketing&amp;BA/Excel_modeling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cenario_forecast"/>
    </sheetNames>
    <sheetDataSet>
      <sheetData sheetId="0">
        <row r="2">
          <cell r="F2">
            <v>1844000000</v>
          </cell>
          <cell r="G2">
            <v>446000000</v>
          </cell>
          <cell r="H2">
            <v>104000000</v>
          </cell>
        </row>
        <row r="3">
          <cell r="F3">
            <v>1945000000</v>
          </cell>
          <cell r="G3">
            <v>495000000</v>
          </cell>
          <cell r="H3">
            <v>122000000</v>
          </cell>
        </row>
        <row r="4">
          <cell r="F4">
            <v>1479000000</v>
          </cell>
          <cell r="G4">
            <v>545000000</v>
          </cell>
          <cell r="H4">
            <v>137000000</v>
          </cell>
        </row>
        <row r="5">
          <cell r="F5">
            <v>747000000</v>
          </cell>
          <cell r="G5">
            <v>5494000000</v>
          </cell>
          <cell r="H5">
            <v>516000000</v>
          </cell>
        </row>
        <row r="6">
          <cell r="F6">
            <v>792000000</v>
          </cell>
          <cell r="G6">
            <v>6339000000</v>
          </cell>
          <cell r="H6">
            <v>608000000</v>
          </cell>
        </row>
        <row r="7">
          <cell r="F7">
            <v>834000000</v>
          </cell>
          <cell r="G7">
            <v>7698000000</v>
          </cell>
          <cell r="H7">
            <v>724000000</v>
          </cell>
        </row>
        <row r="8">
          <cell r="F8">
            <v>940573000</v>
          </cell>
          <cell r="G8">
            <v>180317000</v>
          </cell>
          <cell r="H8">
            <v>0</v>
          </cell>
        </row>
        <row r="9">
          <cell r="F9">
            <v>1279152000</v>
          </cell>
          <cell r="G9">
            <v>309348000</v>
          </cell>
          <cell r="H9">
            <v>0</v>
          </cell>
        </row>
        <row r="10">
          <cell r="F10">
            <v>2009936000</v>
          </cell>
          <cell r="G10">
            <v>588822000</v>
          </cell>
          <cell r="H10">
            <v>0</v>
          </cell>
        </row>
        <row r="11">
          <cell r="F11">
            <v>7961500000</v>
          </cell>
          <cell r="G11">
            <v>937600000</v>
          </cell>
          <cell r="H11">
            <v>86000000</v>
          </cell>
        </row>
        <row r="12">
          <cell r="F12">
            <v>8986500000</v>
          </cell>
          <cell r="G12">
            <v>1026100000</v>
          </cell>
          <cell r="H12">
            <v>118900000</v>
          </cell>
        </row>
        <row r="13">
          <cell r="F13">
            <v>11413200000</v>
          </cell>
          <cell r="G13">
            <v>1750100000</v>
          </cell>
          <cell r="H13">
            <v>211800000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865468055556" createdVersion="6" refreshedVersion="6" minRefreshableVersion="3" recordCount="231" xr:uid="{6B70FE11-3033-474D-A1DF-E0769B1F6DEE}">
  <cacheSource type="worksheet">
    <worksheetSource ref="A1:M1048576" sheet="IT"/>
  </cacheSource>
  <cacheFields count="13"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Blank="1"/>
    </cacheField>
    <cacheField name="year" numFmtId="0">
      <sharedItems containsBlank="1"/>
    </cacheField>
    <cacheField name=" Total Revenue " numFmtId="0">
      <sharedItems containsString="0" containsBlank="1" containsNumber="1" containsInteger="1" minValue="873592000" maxValue="233715000000"/>
    </cacheField>
    <cacheField name="operating_profit" numFmtId="0">
      <sharedItems containsString="0" containsBlank="1" containsNumber="1" containsInteger="1" minValue="-286074000" maxValue="71230000000"/>
    </cacheField>
    <cacheField name="gross_profit" numFmtId="0">
      <sharedItems containsString="0" containsBlank="1" containsNumber="1" containsInteger="1" minValue="404927000" maxValue="93626000000"/>
    </cacheField>
    <cacheField name=" Cost of Goods Sold " numFmtId="0">
      <sharedItems containsString="0" containsBlank="1" containsNumber="1" containsInteger="1" minValue="0" maxValue="140089000000"/>
    </cacheField>
    <cacheField name=" Sales, General and Admin. " numFmtId="0">
      <sharedItems containsString="0" containsBlank="1" containsNumber="1" containsInteger="1" minValue="108059000" maxValue="22629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0" maxValue="1873000000"/>
    </cacheField>
    <cacheField name="GICS Sector" numFmtId="0">
      <sharedItems containsBlank="1"/>
    </cacheField>
    <cacheField name="GICS Sub Industry" numFmtId="0">
      <sharedItems containsBlank="1" count="17">
        <s v="Computer Hardware"/>
        <s v="Application Software"/>
        <s v="Semiconductors"/>
        <s v="Data Processing &amp; Outsourced Services"/>
        <s v="Internet Software &amp; Services"/>
        <s v="Semiconductor Equipment"/>
        <s v="Electronic Components"/>
        <s v="Home Entertainment Software"/>
        <s v="Networking Equipment"/>
        <s v="IT Consulting &amp; Other Services"/>
        <s v="Electronic Equipment &amp; Instruments"/>
        <s v="Technology Hardware, Storage &amp; Peripherals"/>
        <s v="Telecommunications Equipment"/>
        <s v="Systems Software"/>
        <s v="Computer Storage &amp; Peripherals"/>
        <s v="Electronic Manufacturing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925514814815" createdVersion="6" refreshedVersion="6" minRefreshableVersion="3" recordCount="231" xr:uid="{4FDE3818-9E01-5E4B-A4B9-4A7490A5E079}">
  <cacheSource type="worksheet">
    <worksheetSource ref="J1:M1048576" sheet="IT"/>
  </cacheSource>
  <cacheFields count="7">
    <cacheField name="gross_profit" numFmtId="0">
      <sharedItems containsString="0" containsBlank="1" containsNumber="1" containsInteger="1" minValue="404927000" maxValue="93626000000" count="231">
        <n v="64304000000"/>
        <n v="70537000000"/>
        <n v="93626000000"/>
        <n v="84263000000"/>
        <n v="3468683000"/>
        <n v="3524985000"/>
        <n v="4051194000"/>
        <n v="5034522000"/>
        <n v="1692411000"/>
        <n v="1830188000"/>
        <n v="2259262000"/>
        <n v="2227173000"/>
        <n v="1249299000"/>
        <n v="1424146000"/>
        <n v="1658961000"/>
        <n v="1957046000"/>
        <n v="2073700000"/>
        <n v="1999600000"/>
        <n v="2170100000"/>
        <n v="2133400000"/>
        <n v="844047000"/>
        <n v="1066835000"/>
        <n v="1352931000"/>
        <n v="1471828000"/>
        <n v="2991000000"/>
        <n v="3843000000"/>
        <n v="3952000000"/>
        <n v="4511000000"/>
        <n v="1343200000"/>
        <n v="1450800000"/>
        <n v="1693800000"/>
        <n v="1779500000"/>
        <n v="3194000000"/>
        <n v="3052000000"/>
        <n v="2883000000"/>
        <n v="3079000000"/>
        <n v="3553000000"/>
        <n v="594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3068231000"/>
        <n v="3577700000"/>
        <n v="4121600000"/>
        <n v="4975800000"/>
        <n v="2415639000"/>
        <n v="2522637000"/>
        <n v="2661230000"/>
        <n v="2858724000"/>
        <n v="2409000000"/>
        <n v="2228000000"/>
        <n v="3086000000"/>
        <n v="3042000000"/>
        <n v="6765000000"/>
        <n v="7127000000"/>
        <n v="6821000000"/>
        <n v="6972000000"/>
        <n v="5997000000"/>
        <n v="10313000000"/>
        <n v="15061000000"/>
        <n v="23849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735184000"/>
        <n v="737010000"/>
        <n v="750373000"/>
        <n v="753561000"/>
        <n v="852749000"/>
        <n v="864632000"/>
        <n v="824941000"/>
        <n v="919267000"/>
        <n v="3324000000"/>
        <n v="4052000000"/>
        <n v="3653000000"/>
        <n v="3746000000"/>
        <n v="1513848000"/>
        <n v="1602011000"/>
        <n v="1751611000"/>
        <n v="1750511000"/>
        <n v="15637000000"/>
        <n v="14939000000"/>
        <n v="14616000000"/>
        <n v="25918000000"/>
        <n v="11220000000"/>
        <n v="9939000000"/>
        <n v="8998000000"/>
        <n v="1727000000"/>
        <n v="1702000000"/>
        <n v="1735000000"/>
        <n v="2335000000"/>
        <n v="50361000000"/>
        <n v="48684000000"/>
        <n v="46407000000"/>
        <n v="40684000000"/>
        <n v="31521000000"/>
        <n v="35609000000"/>
        <n v="34679000000"/>
        <n v="36191000000"/>
        <n v="3419000000"/>
        <n v="3640000000"/>
        <n v="3497000000"/>
        <n v="3964000000"/>
        <n v="2708800000"/>
        <n v="2941400000"/>
        <n v="2858200000"/>
        <n v="3078600000"/>
        <n v="1605329000"/>
        <n v="1696446000"/>
        <n v="1598820000"/>
        <n v="1821102000"/>
        <n v="959720000"/>
        <n v="1049806000"/>
        <n v="1119412000"/>
        <n v="1080135000"/>
        <n v="1403059000"/>
        <n v="2007481000"/>
        <n v="2284336000"/>
        <n v="2618922000"/>
        <n v="8312000000"/>
        <n v="9441000000"/>
        <n v="9667000000"/>
        <n v="10776000000"/>
        <n v="838459000"/>
        <n v="1128743000"/>
        <n v="1229564000"/>
        <n v="1205464000"/>
        <n v="57464000000"/>
        <n v="59755000000"/>
        <n v="60542000000"/>
        <n v="52540000000"/>
        <n v="1847000000"/>
        <n v="5437000000"/>
        <n v="5215000000"/>
        <n v="2505000000"/>
        <n v="1257359000"/>
        <n v="1751896000"/>
        <n v="2188035000"/>
        <n v="2800768000"/>
        <n v="3761100000"/>
        <n v="3919000000"/>
        <n v="3833000000"/>
        <n v="3373000000"/>
        <n v="2226343000"/>
        <n v="2268000000"/>
        <n v="2599000000"/>
        <n v="2811000000"/>
        <n v="15046000000"/>
        <n v="15801000000"/>
        <n v="14903000000"/>
        <n v="13805000000"/>
        <n v="404927000"/>
        <n v="689308000"/>
        <n v="1049553000"/>
        <n v="1128217000"/>
        <n v="1302015000"/>
        <n v="1516290000"/>
        <n v="1742601000"/>
        <n v="3940000000"/>
        <n v="3846000000"/>
        <n v="3809000000"/>
        <n v="2615000000"/>
        <n v="766600000"/>
        <n v="1022700000"/>
        <n v="1554500000"/>
        <n v="1665200000"/>
        <n v="5731000000"/>
        <n v="3392000000"/>
        <n v="3229000000"/>
        <n v="2985000000"/>
        <n v="1491000000"/>
        <n v="1473000000"/>
        <n v="1479000000"/>
        <n v="1276000000"/>
        <n v="3651000000"/>
        <n v="3972000000"/>
        <n v="4087000000"/>
        <n v="4033000000"/>
        <n v="604216000"/>
        <n v="694867000"/>
        <n v="777985000"/>
        <n v="924360000"/>
        <n v="6368000000"/>
        <n v="6364000000"/>
        <n v="7427000000"/>
        <n v="7560000000"/>
        <n v="9846000000"/>
        <n v="10827000000"/>
        <n v="11801000000"/>
        <n v="12856000000"/>
        <n v="705992000"/>
        <n v="778074000"/>
        <n v="821692000"/>
        <n v="866578000"/>
        <n v="4363000000"/>
        <n v="4360000000"/>
        <n v="4221000000"/>
        <n v="3435000000"/>
        <n v="2470600000"/>
        <n v="2307000000"/>
        <n v="2309800000"/>
        <n v="2284300000"/>
        <n v="1431446000"/>
        <n v="1639278000"/>
        <n v="1668521000"/>
        <n v="1541974000"/>
        <n v="6787000000"/>
        <n v="6485000000"/>
        <n v="6246000000"/>
        <n v="5263000000"/>
        <n v="3366000000"/>
        <n v="3331000000"/>
        <n v="3230758000"/>
        <n v="2890553000"/>
        <m/>
      </sharedItems>
    </cacheField>
    <cacheField name=" Cost of Goods Sold " numFmtId="0">
      <sharedItems containsString="0" containsBlank="1" containsNumber="1" containsInteger="1" minValue="0" maxValue="140089000000"/>
    </cacheField>
    <cacheField name=" Sales, General and Admin. " numFmtId="0">
      <sharedItems containsString="0" containsBlank="1" containsNumber="1" containsInteger="1" minValue="108059000" maxValue="22629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0" maxValue="1873000000"/>
    </cacheField>
    <cacheField name="GICS Sector" numFmtId="0">
      <sharedItems containsBlank="1"/>
    </cacheField>
    <cacheField name="GICS Sub Industry" numFmtId="0">
      <sharedItems containsBlank="1" count="17">
        <s v="Computer Hardware"/>
        <s v="Application Software"/>
        <s v="Semiconductors"/>
        <s v="Data Processing &amp; Outsourced Services"/>
        <s v="Internet Software &amp; Services"/>
        <s v="Semiconductor Equipment"/>
        <s v="Electronic Components"/>
        <s v="Home Entertainment Software"/>
        <s v="Networking Equipment"/>
        <s v="IT Consulting &amp; Other Services"/>
        <s v="Electronic Equipment &amp; Instruments"/>
        <s v="Technology Hardware, Storage &amp; Peripherals"/>
        <s v="Telecommunications Equipment"/>
        <s v="Systems Software"/>
        <s v="Computer Storage &amp; Peripherals"/>
        <s v="Electronic Manufacturing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7.948645370372" createdVersion="6" refreshedVersion="6" minRefreshableVersion="3" recordCount="231" xr:uid="{2C4CC7B5-78C0-084D-95BE-CEB8E1149B05}">
  <cacheSource type="worksheet">
    <worksheetSource ref="H1:M1048576" sheet="IT"/>
  </cacheSource>
  <cacheFields count="5"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0" maxValue="1873000000"/>
    </cacheField>
    <cacheField name="GICS Sector" numFmtId="0">
      <sharedItems containsBlank="1"/>
    </cacheField>
    <cacheField name="GICS Sub Industry" numFmtId="0">
      <sharedItems containsBlank="1"/>
    </cacheField>
    <cacheField name="year" numFmtId="0">
      <sharedItems containsBlank="1" count="6">
        <s v="2013"/>
        <s v="2014"/>
        <s v="2015"/>
        <s v="2016"/>
        <s v="20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AAPL"/>
    <s v="Year 1"/>
    <s v="9/28/2013"/>
    <s v="2013"/>
    <n v="170910000000"/>
    <n v="48999000000"/>
    <n v="64304000000"/>
    <n v="106606000000"/>
    <n v="10830000000"/>
    <n v="4475000000"/>
    <n v="0"/>
    <s v="Information Technology"/>
    <x v="0"/>
  </r>
  <r>
    <s v="AAPL"/>
    <s v="Year 2"/>
    <s v="9/27/2014"/>
    <s v="2014"/>
    <n v="182795000000"/>
    <n v="52503000000"/>
    <n v="70537000000"/>
    <n v="112258000000"/>
    <n v="11993000000"/>
    <n v="6041000000"/>
    <n v="0"/>
    <s v="Information Technology"/>
    <x v="0"/>
  </r>
  <r>
    <s v="AAPL"/>
    <s v="Year 3"/>
    <s v="9/26/2015"/>
    <s v="2015"/>
    <n v="233715000000"/>
    <n v="71230000000"/>
    <n v="93626000000"/>
    <n v="140089000000"/>
    <n v="14329000000"/>
    <n v="8067000000"/>
    <n v="0"/>
    <s v="Information Technology"/>
    <x v="0"/>
  </r>
  <r>
    <s v="AAPL"/>
    <s v="Year 4"/>
    <s v="9/24/2016"/>
    <s v="2016"/>
    <n v="215639000000"/>
    <n v="60024000000"/>
    <n v="84263000000"/>
    <n v="131376000000"/>
    <n v="14194000000"/>
    <n v="10045000000"/>
    <n v="0"/>
    <s v="Information Technology"/>
    <x v="0"/>
  </r>
  <r>
    <s v="ADBE"/>
    <s v="Year 1"/>
    <s v="11/29/2013"/>
    <s v="2013"/>
    <n v="4055240000"/>
    <n v="449220000"/>
    <n v="3468683000"/>
    <n v="586557000"/>
    <n v="2140578000"/>
    <n v="826631000"/>
    <n v="52254000"/>
    <s v="Information Technology"/>
    <x v="1"/>
  </r>
  <r>
    <s v="ADBE"/>
    <s v="Year 2"/>
    <s v="11/28/2014"/>
    <s v="2014"/>
    <n v="4147065000"/>
    <n v="432568000"/>
    <n v="3524985000"/>
    <n v="622080000"/>
    <n v="2195640000"/>
    <n v="844353000"/>
    <n v="52424000"/>
    <s v="Information Technology"/>
    <x v="1"/>
  </r>
  <r>
    <s v="ADBE"/>
    <s v="Year 3"/>
    <s v="11/27/2015"/>
    <s v="2015"/>
    <n v="4795511000"/>
    <n v="904654000"/>
    <n v="4051194000"/>
    <n v="744317000"/>
    <n v="2215161000"/>
    <n v="862730000"/>
    <n v="68649000"/>
    <s v="Information Technology"/>
    <x v="1"/>
  </r>
  <r>
    <s v="ADBE"/>
    <s v="Year 4"/>
    <s v="12/2/2016"/>
    <s v="2016"/>
    <n v="5854430000"/>
    <n v="1492094000"/>
    <n v="5034522000"/>
    <n v="819908000"/>
    <n v="2487907000"/>
    <n v="975987000"/>
    <n v="78534000"/>
    <s v="Information Technology"/>
    <x v="1"/>
  </r>
  <r>
    <s v="ADI"/>
    <s v="Year 1"/>
    <s v="11/2/2013"/>
    <s v="2013"/>
    <n v="2633689000"/>
    <n v="782923000"/>
    <n v="1692411000"/>
    <n v="941278000"/>
    <n v="396233000"/>
    <n v="513035000"/>
    <n v="220000"/>
    <s v="Information Technology"/>
    <x v="2"/>
  </r>
  <r>
    <s v="ADI"/>
    <s v="Year 2"/>
    <s v="11/1/2014"/>
    <s v="2014"/>
    <n v="2864773000"/>
    <n v="789806000"/>
    <n v="1830188000"/>
    <n v="1034585000"/>
    <n v="454676000"/>
    <n v="559686000"/>
    <n v="26020000"/>
    <s v="Information Technology"/>
    <x v="2"/>
  </r>
  <r>
    <s v="ADI"/>
    <s v="Year 3"/>
    <s v="10/31/2015"/>
    <s v="2015"/>
    <n v="3435092000"/>
    <n v="830841000"/>
    <n v="2259262000"/>
    <n v="1175830000"/>
    <n v="702644000"/>
    <n v="637459000"/>
    <n v="88318000"/>
    <s v="Information Technology"/>
    <x v="2"/>
  </r>
  <r>
    <s v="ADI"/>
    <s v="Year 4"/>
    <s v="10/29/2016"/>
    <s v="2016"/>
    <n v="3421409000"/>
    <n v="1041796000"/>
    <n v="2227173000"/>
    <n v="1194236000"/>
    <n v="461438000"/>
    <n v="653816000"/>
    <n v="70123000"/>
    <s v="Information Technology"/>
    <x v="2"/>
  </r>
  <r>
    <s v="ADS"/>
    <s v="Year 1"/>
    <s v="12/31/2012"/>
    <s v="2012"/>
    <n v="3641390000"/>
    <n v="974364000"/>
    <n v="1249299000"/>
    <n v="2392091000"/>
    <n v="108059000"/>
    <n v="0"/>
    <n v="166876000"/>
    <s v="Information Technology"/>
    <x v="3"/>
  </r>
  <r>
    <s v="ADS"/>
    <s v="Year 2"/>
    <s v="12/31/2013"/>
    <s v="2013"/>
    <n v="4319063000"/>
    <n v="1098912000"/>
    <n v="1424146000"/>
    <n v="2894917000"/>
    <n v="109115000"/>
    <n v="0"/>
    <n v="216119000"/>
    <s v="Information Technology"/>
    <x v="3"/>
  </r>
  <r>
    <s v="ADS"/>
    <s v="Year 3"/>
    <s v="12/31/2014"/>
    <s v="2014"/>
    <n v="5302940000"/>
    <n v="1098467000"/>
    <n v="1658961000"/>
    <n v="3643979000"/>
    <n v="247412000"/>
    <n v="0"/>
    <n v="313082000"/>
    <s v="Information Technology"/>
    <x v="3"/>
  </r>
  <r>
    <s v="ADS"/>
    <s v="Year 4"/>
    <s v="12/31/2015"/>
    <s v="2015"/>
    <n v="6439746000"/>
    <n v="1261860000"/>
    <n v="1957046000"/>
    <n v="4482700000"/>
    <n v="203046000"/>
    <n v="0"/>
    <n v="492140000"/>
    <s v="Information Technology"/>
    <x v="3"/>
  </r>
  <r>
    <s v="ADSK"/>
    <s v="Year 1"/>
    <s v="1/31/2013"/>
    <s v="2013"/>
    <n v="2312200000"/>
    <n v="349800000"/>
    <n v="2073700000"/>
    <n v="238500000"/>
    <n v="1081800000"/>
    <n v="600000000"/>
    <n v="42100000"/>
    <s v="Information Technology"/>
    <x v="1"/>
  </r>
  <r>
    <s v="ADSK"/>
    <s v="Year 2"/>
    <s v="1/31/2014"/>
    <s v="2014"/>
    <n v="2273900000"/>
    <n v="297600000"/>
    <n v="1999600000"/>
    <n v="274300000"/>
    <n v="1054400000"/>
    <n v="611100000"/>
    <n v="36500000"/>
    <s v="Information Technology"/>
    <x v="1"/>
  </r>
  <r>
    <s v="ADSK"/>
    <s v="Year 3"/>
    <s v="1/31/2015"/>
    <s v="2015"/>
    <n v="2512200000"/>
    <n v="123800000"/>
    <n v="2170100000"/>
    <n v="342100000"/>
    <n v="1281300000"/>
    <n v="725200000"/>
    <n v="39800000"/>
    <s v="Information Technology"/>
    <x v="1"/>
  </r>
  <r>
    <s v="ADSK"/>
    <s v="Year 4"/>
    <s v="1/31/2016"/>
    <s v="2016"/>
    <n v="2504100000"/>
    <n v="1300000"/>
    <n v="2133400000"/>
    <n v="370700000"/>
    <n v="1308900000"/>
    <n v="790000000"/>
    <n v="33200000"/>
    <s v="Information Technology"/>
    <x v="1"/>
  </r>
  <r>
    <s v="AKAM"/>
    <s v="Year 1"/>
    <s v="12/31/2012"/>
    <s v="2012"/>
    <n v="1373947000"/>
    <n v="314893000"/>
    <n v="844047000"/>
    <n v="529900000"/>
    <n v="433448000"/>
    <n v="74744000"/>
    <n v="20962000"/>
    <s v="Information Technology"/>
    <x v="4"/>
  </r>
  <r>
    <s v="AKAM"/>
    <s v="Year 2"/>
    <s v="12/31/2013"/>
    <s v="2013"/>
    <n v="1577922000"/>
    <n v="415811000"/>
    <n v="1066835000"/>
    <n v="511087000"/>
    <n v="535598000"/>
    <n v="93879000"/>
    <n v="21547000"/>
    <s v="Information Technology"/>
    <x v="4"/>
  </r>
  <r>
    <s v="AKAM"/>
    <s v="Year 3"/>
    <s v="12/31/2014"/>
    <s v="2014"/>
    <n v="1963874000"/>
    <n v="490708000"/>
    <n v="1352931000"/>
    <n v="610943000"/>
    <n v="704880000"/>
    <n v="125286000"/>
    <n v="32057000"/>
    <s v="Information Technology"/>
    <x v="4"/>
  </r>
  <r>
    <s v="AKAM"/>
    <s v="Year 4"/>
    <s v="12/31/2015"/>
    <s v="2015"/>
    <n v="2197448000"/>
    <n v="466917000"/>
    <n v="1471828000"/>
    <n v="725620000"/>
    <n v="829253000"/>
    <n v="148591000"/>
    <n v="27067000"/>
    <s v="Information Technology"/>
    <x v="4"/>
  </r>
  <r>
    <s v="AMAT"/>
    <s v="Year 1"/>
    <s v="10/27/2013"/>
    <s v="2013"/>
    <n v="7509000000"/>
    <n v="773000000"/>
    <n v="2991000000"/>
    <n v="4518000000"/>
    <n v="898000000"/>
    <n v="1320000000"/>
    <n v="0"/>
    <s v="Information Technology"/>
    <x v="5"/>
  </r>
  <r>
    <s v="AMAT"/>
    <s v="Year 2"/>
    <s v="10/26/2014"/>
    <s v="2014"/>
    <n v="9072000000"/>
    <n v="1520000000"/>
    <n v="3843000000"/>
    <n v="5229000000"/>
    <n v="895000000"/>
    <n v="1428000000"/>
    <n v="0"/>
    <s v="Information Technology"/>
    <x v="5"/>
  </r>
  <r>
    <s v="AMAT"/>
    <s v="Year 3"/>
    <s v="10/25/2015"/>
    <s v="2015"/>
    <n v="9659000000"/>
    <n v="1693000000"/>
    <n v="3952000000"/>
    <n v="5707000000"/>
    <n v="808000000"/>
    <n v="1451000000"/>
    <n v="0"/>
    <s v="Information Technology"/>
    <x v="5"/>
  </r>
  <r>
    <s v="AMAT"/>
    <s v="Year 4"/>
    <s v="10/30/2016"/>
    <s v="2016"/>
    <n v="10825000000"/>
    <n v="2152000000"/>
    <n v="4511000000"/>
    <n v="6314000000"/>
    <n v="819000000"/>
    <n v="1540000000"/>
    <n v="0"/>
    <s v="Information Technology"/>
    <x v="5"/>
  </r>
  <r>
    <s v="APH"/>
    <s v="Year 1"/>
    <s v="12/31/2012"/>
    <s v="2012"/>
    <n v="4292100000"/>
    <n v="830300000"/>
    <n v="1343200000"/>
    <n v="2948900000"/>
    <n v="512900000"/>
    <n v="0"/>
    <n v="0"/>
    <s v="Information Technology"/>
    <x v="6"/>
  </r>
  <r>
    <s v="APH"/>
    <s v="Year 2"/>
    <s v="12/31/2013"/>
    <s v="2013"/>
    <n v="4614700000"/>
    <n v="902800000"/>
    <n v="1450800000"/>
    <n v="3163900000"/>
    <n v="548000000"/>
    <n v="0"/>
    <n v="0"/>
    <s v="Information Technology"/>
    <x v="6"/>
  </r>
  <r>
    <s v="APH"/>
    <s v="Year 3"/>
    <s v="12/31/2014"/>
    <s v="2014"/>
    <n v="5345500000"/>
    <n v="1048700000"/>
    <n v="1693800000"/>
    <n v="3651700000"/>
    <n v="645100000"/>
    <n v="0"/>
    <n v="0"/>
    <s v="Information Technology"/>
    <x v="6"/>
  </r>
  <r>
    <s v="APH"/>
    <s v="Year 4"/>
    <s v="12/31/2015"/>
    <s v="2015"/>
    <n v="5568700000"/>
    <n v="1110400000"/>
    <n v="1779500000"/>
    <n v="3789200000"/>
    <n v="669100000"/>
    <n v="0"/>
    <n v="0"/>
    <s v="Information Technology"/>
    <x v="6"/>
  </r>
  <r>
    <s v="ATVI"/>
    <s v="Year 1"/>
    <s v="12/31/2012"/>
    <s v="2012"/>
    <n v="4856000000"/>
    <n v="1451000000"/>
    <n v="3194000000"/>
    <n v="1662000000"/>
    <n v="1139000000"/>
    <n v="604000000"/>
    <n v="0"/>
    <s v="Information Technology"/>
    <x v="7"/>
  </r>
  <r>
    <s v="ATVI"/>
    <s v="Year 2"/>
    <s v="12/31/2013"/>
    <s v="2013"/>
    <n v="4583000000"/>
    <n v="1372000000"/>
    <n v="3052000000"/>
    <n v="1531000000"/>
    <n v="1096000000"/>
    <n v="584000000"/>
    <n v="0"/>
    <s v="Information Technology"/>
    <x v="7"/>
  </r>
  <r>
    <s v="ATVI"/>
    <s v="Year 3"/>
    <s v="12/31/2014"/>
    <s v="2014"/>
    <n v="4408000000"/>
    <n v="1183000000"/>
    <n v="2883000000"/>
    <n v="1525000000"/>
    <n v="1129000000"/>
    <n v="571000000"/>
    <n v="0"/>
    <s v="Information Technology"/>
    <x v="7"/>
  </r>
  <r>
    <s v="ATVI"/>
    <s v="Year 4"/>
    <s v="12/31/2015"/>
    <s v="2015"/>
    <n v="4664000000"/>
    <n v="1319000000"/>
    <n v="3079000000"/>
    <n v="1585000000"/>
    <n v="1114000000"/>
    <n v="646000000"/>
    <n v="0"/>
    <s v="Information Technology"/>
    <x v="7"/>
  </r>
  <r>
    <s v="AVGO"/>
    <s v="Year 1"/>
    <s v="11/1/2015"/>
    <s v="2015"/>
    <n v="6824000000"/>
    <n v="1769000000"/>
    <n v="3553000000"/>
    <n v="3271000000"/>
    <n v="486000000"/>
    <n v="1049000000"/>
    <n v="249000000"/>
    <s v="Information Technology"/>
    <x v="2"/>
  </r>
  <r>
    <s v="AVGO"/>
    <s v="Year 2"/>
    <s v="10/30/2016"/>
    <s v="2016"/>
    <n v="13240000000"/>
    <n v="587000000"/>
    <n v="5940000000"/>
    <n v="7300000000"/>
    <n v="806000000"/>
    <n v="2674000000"/>
    <n v="1873000000"/>
    <s v="Information Technology"/>
    <x v="2"/>
  </r>
  <r>
    <s v="CRM"/>
    <s v="Year 1"/>
    <s v="1/31/2013"/>
    <s v="2013"/>
    <n v="3050195000"/>
    <n v="-110710000"/>
    <n v="2366616000"/>
    <n v="683579000"/>
    <n v="2047847000"/>
    <n v="429479000"/>
    <n v="0"/>
    <s v="Information Technology"/>
    <x v="4"/>
  </r>
  <r>
    <s v="CRM"/>
    <s v="Year 2"/>
    <s v="1/31/2014"/>
    <s v="2014"/>
    <n v="4071003000"/>
    <n v="-286074000"/>
    <n v="3102575000"/>
    <n v="968428000"/>
    <n v="2764851000"/>
    <n v="623798000"/>
    <n v="0"/>
    <s v="Information Technology"/>
    <x v="4"/>
  </r>
  <r>
    <s v="CRM"/>
    <s v="Year 3"/>
    <s v="1/31/2015"/>
    <s v="2015"/>
    <n v="5373586000"/>
    <n v="-145633000"/>
    <n v="4084316000"/>
    <n v="1289270000"/>
    <n v="3437032000"/>
    <n v="792917000"/>
    <n v="0"/>
    <s v="Information Technology"/>
    <x v="4"/>
  </r>
  <r>
    <s v="CRM"/>
    <s v="Year 4"/>
    <s v="1/31/2016"/>
    <s v="2016"/>
    <n v="6667216000"/>
    <n v="114923000"/>
    <n v="5012668000"/>
    <n v="1654548000"/>
    <n v="3951445000"/>
    <n v="946300000"/>
    <n v="0"/>
    <s v="Information Technology"/>
    <x v="4"/>
  </r>
  <r>
    <s v="CSCO"/>
    <s v="Year 1"/>
    <s v="7/27/2013"/>
    <s v="2013"/>
    <n v="48607000000"/>
    <n v="11301000000"/>
    <n v="29440000000"/>
    <n v="19167000000"/>
    <n v="11802000000"/>
    <n v="5942000000"/>
    <n v="395000000"/>
    <s v="Information Technology"/>
    <x v="8"/>
  </r>
  <r>
    <s v="CSCO"/>
    <s v="Year 2"/>
    <s v="7/26/2014"/>
    <s v="2014"/>
    <n v="47142000000"/>
    <n v="9763000000"/>
    <n v="27769000000"/>
    <n v="19373000000"/>
    <n v="11437000000"/>
    <n v="6294000000"/>
    <n v="275000000"/>
    <s v="Information Technology"/>
    <x v="8"/>
  </r>
  <r>
    <s v="CSCO"/>
    <s v="Year 3"/>
    <s v="7/25/2015"/>
    <s v="2015"/>
    <n v="49161000000"/>
    <n v="11254000000"/>
    <n v="29681000000"/>
    <n v="19480000000"/>
    <n v="11861000000"/>
    <n v="6207000000"/>
    <n v="359000000"/>
    <s v="Information Technology"/>
    <x v="8"/>
  </r>
  <r>
    <s v="CSCO"/>
    <s v="Year 4"/>
    <s v="7/30/2016"/>
    <s v="2016"/>
    <n v="49247000000"/>
    <n v="12928000000"/>
    <n v="30960000000"/>
    <n v="18287000000"/>
    <n v="11433000000"/>
    <n v="6296000000"/>
    <n v="303000000"/>
    <s v="Information Technology"/>
    <x v="8"/>
  </r>
  <r>
    <s v="CSRA"/>
    <s v="Year 1"/>
    <s v="4/3/2015"/>
    <s v="2015"/>
    <n v="4069746000"/>
    <n v="456180000"/>
    <n v="787445000"/>
    <n v="3282301000"/>
    <n v="194207000"/>
    <n v="0"/>
    <n v="137058000"/>
    <s v="Information Technology"/>
    <x v="9"/>
  </r>
  <r>
    <s v="CSRA"/>
    <s v="Year 2"/>
    <s v="4/1/2016"/>
    <s v="2016"/>
    <n v="4250447000"/>
    <n v="305330000"/>
    <n v="674816000"/>
    <n v="3575631000"/>
    <n v="187244000"/>
    <n v="0"/>
    <n v="182242000"/>
    <s v="Information Technology"/>
    <x v="9"/>
  </r>
  <r>
    <s v="CTSH"/>
    <s v="Year 1"/>
    <s v="12/31/2012"/>
    <s v="2012"/>
    <n v="7346472000"/>
    <n v="1361496000"/>
    <n v="3068231000"/>
    <n v="4278241000"/>
    <n v="1557646000"/>
    <n v="0"/>
    <n v="149089000"/>
    <s v="Information Technology"/>
    <x v="9"/>
  </r>
  <r>
    <s v="CTSH"/>
    <s v="Year 2"/>
    <s v="12/31/2013"/>
    <s v="2013"/>
    <n v="8843200000"/>
    <n v="1677900000"/>
    <n v="3577700000"/>
    <n v="5265500000"/>
    <n v="1727600000"/>
    <n v="0"/>
    <n v="172200000"/>
    <s v="Information Technology"/>
    <x v="9"/>
  </r>
  <r>
    <s v="CTSH"/>
    <s v="Year 3"/>
    <s v="12/31/2014"/>
    <s v="2014"/>
    <n v="10262700000"/>
    <n v="1884900000"/>
    <n v="4121600000"/>
    <n v="6141100000"/>
    <n v="2037000000"/>
    <n v="0"/>
    <n v="199700000"/>
    <s v="Information Technology"/>
    <x v="9"/>
  </r>
  <r>
    <s v="CTSH"/>
    <s v="Year 4"/>
    <s v="12/31/2015"/>
    <s v="2015"/>
    <n v="12416000000"/>
    <n v="2142000000"/>
    <n v="4975800000"/>
    <n v="7440200000"/>
    <n v="2508600000"/>
    <n v="0"/>
    <n v="325200000"/>
    <s v="Information Technology"/>
    <x v="9"/>
  </r>
  <r>
    <s v="CTXS"/>
    <s v="Year 1"/>
    <s v="12/31/2013"/>
    <s v="2013"/>
    <n v="2918434000"/>
    <n v="380717000"/>
    <n v="2415639000"/>
    <n v="502795000"/>
    <n v="1476916000"/>
    <n v="516338000"/>
    <n v="41668000"/>
    <s v="Information Technology"/>
    <x v="4"/>
  </r>
  <r>
    <s v="CTXS"/>
    <s v="Year 2"/>
    <s v="12/31/2014"/>
    <s v="2014"/>
    <n v="3142856000"/>
    <n v="329056000"/>
    <n v="2522637000"/>
    <n v="620219000"/>
    <n v="1600187000"/>
    <n v="553817000"/>
    <n v="39577000"/>
    <s v="Information Technology"/>
    <x v="4"/>
  </r>
  <r>
    <s v="CTXS"/>
    <s v="Year 3"/>
    <s v="12/31/2015"/>
    <s v="2015"/>
    <n v="3275594000"/>
    <n v="517633000"/>
    <n v="2661230000"/>
    <n v="614364000"/>
    <n v="1538027000"/>
    <n v="563975000"/>
    <n v="41595000"/>
    <s v="Information Technology"/>
    <x v="4"/>
  </r>
  <r>
    <s v="CTXS"/>
    <s v="Year 4"/>
    <s v="12/31/2016"/>
    <s v="2016"/>
    <n v="3418265000"/>
    <n v="720280000"/>
    <n v="2858724000"/>
    <n v="559541000"/>
    <n v="1620006000"/>
    <n v="489265000"/>
    <n v="29173000"/>
    <s v="Information Technology"/>
    <x v="4"/>
  </r>
  <r>
    <s v="EA"/>
    <s v="Year 1"/>
    <s v="3/31/2013"/>
    <s v="2013"/>
    <n v="3797000000"/>
    <n v="148000000"/>
    <n v="2409000000"/>
    <n v="1388000000"/>
    <n v="1078000000"/>
    <n v="1153000000"/>
    <n v="30000000"/>
    <s v="Information Technology"/>
    <x v="7"/>
  </r>
  <r>
    <s v="EA"/>
    <s v="Year 2"/>
    <s v="3/31/2014"/>
    <s v="2014"/>
    <n v="3575000000"/>
    <n v="32000000"/>
    <n v="2228000000"/>
    <n v="1347000000"/>
    <n v="1055000000"/>
    <n v="1125000000"/>
    <n v="16000000"/>
    <s v="Information Technology"/>
    <x v="7"/>
  </r>
  <r>
    <s v="EA"/>
    <s v="Year 3"/>
    <s v="3/31/2015"/>
    <s v="2015"/>
    <n v="4515000000"/>
    <n v="948000000"/>
    <n v="3086000000"/>
    <n v="1429000000"/>
    <n v="1030000000"/>
    <n v="1094000000"/>
    <n v="14000000"/>
    <s v="Information Technology"/>
    <x v="7"/>
  </r>
  <r>
    <s v="EA"/>
    <s v="Year 4"/>
    <s v="3/31/2016"/>
    <s v="2016"/>
    <n v="4396000000"/>
    <n v="898000000"/>
    <n v="3042000000"/>
    <n v="1354000000"/>
    <n v="1028000000"/>
    <n v="1109000000"/>
    <n v="7000000"/>
    <s v="Information Technology"/>
    <x v="7"/>
  </r>
  <r>
    <s v="EBAY"/>
    <s v="Year 1"/>
    <s v="12/31/2013"/>
    <s v="2013"/>
    <n v="8257000000"/>
    <n v="2454000000"/>
    <n v="6765000000"/>
    <n v="1492000000"/>
    <n v="3260000000"/>
    <n v="915000000"/>
    <n v="136000000"/>
    <s v="Information Technology"/>
    <x v="4"/>
  </r>
  <r>
    <s v="EBAY"/>
    <s v="Year 2"/>
    <s v="12/31/2014"/>
    <s v="2014"/>
    <n v="8790000000"/>
    <n v="2476000000"/>
    <n v="7127000000"/>
    <n v="1663000000"/>
    <n v="3593000000"/>
    <n v="983000000"/>
    <n v="75000000"/>
    <s v="Information Technology"/>
    <x v="4"/>
  </r>
  <r>
    <s v="EBAY"/>
    <s v="Year 3"/>
    <s v="12/31/2015"/>
    <s v="2015"/>
    <n v="8592000000"/>
    <n v="2197000000"/>
    <n v="6821000000"/>
    <n v="1771000000"/>
    <n v="3660000000"/>
    <n v="923000000"/>
    <n v="41000000"/>
    <s v="Information Technology"/>
    <x v="4"/>
  </r>
  <r>
    <s v="EBAY"/>
    <s v="Year 4"/>
    <s v="12/31/2016"/>
    <s v="2016"/>
    <n v="8979000000"/>
    <n v="2325000000"/>
    <n v="6972000000"/>
    <n v="2007000000"/>
    <n v="3499000000"/>
    <n v="1114000000"/>
    <n v="34000000"/>
    <s v="Information Technology"/>
    <x v="4"/>
  </r>
  <r>
    <s v="FB"/>
    <s v="Year 1"/>
    <s v="12/31/2013"/>
    <s v="2013"/>
    <n v="7872000000"/>
    <n v="2804000000"/>
    <n v="5997000000"/>
    <n v="1875000000"/>
    <n v="1778000000"/>
    <n v="1415000000"/>
    <n v="0"/>
    <s v="Information Technology"/>
    <x v="4"/>
  </r>
  <r>
    <s v="FB"/>
    <s v="Year 2"/>
    <s v="12/31/2014"/>
    <s v="2014"/>
    <n v="12466000000"/>
    <n v="4994000000"/>
    <n v="10313000000"/>
    <n v="2153000000"/>
    <n v="2653000000"/>
    <n v="2666000000"/>
    <n v="0"/>
    <s v="Information Technology"/>
    <x v="4"/>
  </r>
  <r>
    <s v="FB"/>
    <s v="Year 3"/>
    <s v="12/31/2015"/>
    <s v="2015"/>
    <n v="17928000000"/>
    <n v="6225000000"/>
    <n v="15061000000"/>
    <n v="2867000000"/>
    <n v="4020000000"/>
    <n v="4816000000"/>
    <n v="0"/>
    <s v="Information Technology"/>
    <x v="4"/>
  </r>
  <r>
    <s v="FB"/>
    <s v="Year 4"/>
    <s v="12/31/2016"/>
    <s v="2016"/>
    <n v="27638000000"/>
    <n v="12427000000"/>
    <n v="23849000000"/>
    <n v="3789000000"/>
    <n v="5503000000"/>
    <n v="5919000000"/>
    <n v="0"/>
    <s v="Information Technology"/>
    <x v="4"/>
  </r>
  <r>
    <s v="FFIV"/>
    <s v="Year 1"/>
    <s v="9/30/2013"/>
    <s v="2013"/>
    <n v="1481314000"/>
    <n v="430818000"/>
    <n v="1228267000"/>
    <n v="253047000"/>
    <n v="587835000"/>
    <n v="209614000"/>
    <n v="0"/>
    <s v="Information Technology"/>
    <x v="8"/>
  </r>
  <r>
    <s v="FFIV"/>
    <s v="Year 2"/>
    <s v="9/30/2014"/>
    <s v="2014"/>
    <n v="1732046000"/>
    <n v="493557000"/>
    <n v="1422087000"/>
    <n v="309959000"/>
    <n v="664738000"/>
    <n v="263792000"/>
    <n v="0"/>
    <s v="Information Technology"/>
    <x v="8"/>
  </r>
  <r>
    <s v="FFIV"/>
    <s v="Year 3"/>
    <s v="9/30/2015"/>
    <s v="2015"/>
    <n v="1919823000"/>
    <n v="552899000"/>
    <n v="1587562000"/>
    <n v="332261000"/>
    <n v="738080000"/>
    <n v="296583000"/>
    <n v="0"/>
    <s v="Information Technology"/>
    <x v="8"/>
  </r>
  <r>
    <s v="FFIV"/>
    <s v="Year 4"/>
    <s v="9/30/2016"/>
    <s v="2016"/>
    <n v="1995034000"/>
    <n v="556428000"/>
    <n v="1657829000"/>
    <n v="337205000"/>
    <n v="767174000"/>
    <n v="334227000"/>
    <n v="0"/>
    <s v="Information Technology"/>
    <x v="8"/>
  </r>
  <r>
    <s v="FIS"/>
    <s v="Year 1"/>
    <s v="12/31/2012"/>
    <s v="2012"/>
    <n v="5795800000"/>
    <n v="1076300000"/>
    <n v="1839600000"/>
    <n v="3956200000"/>
    <n v="763300000"/>
    <n v="0"/>
    <n v="0"/>
    <s v="Information Technology"/>
    <x v="4"/>
  </r>
  <r>
    <s v="FIS"/>
    <s v="Year 2"/>
    <s v="12/31/2013"/>
    <s v="2013"/>
    <n v="6063400000"/>
    <n v="1062900000"/>
    <n v="1970700000"/>
    <n v="4092700000"/>
    <n v="907800000"/>
    <n v="0"/>
    <n v="0"/>
    <s v="Information Technology"/>
    <x v="4"/>
  </r>
  <r>
    <s v="FIS"/>
    <s v="Year 3"/>
    <s v="12/31/2014"/>
    <s v="2014"/>
    <n v="6413800000"/>
    <n v="1270600000"/>
    <n v="2085500000"/>
    <n v="4328300000"/>
    <n v="814900000"/>
    <n v="0"/>
    <n v="0"/>
    <s v="Information Technology"/>
    <x v="4"/>
  </r>
  <r>
    <s v="FIS"/>
    <s v="Year 4"/>
    <s v="12/31/2015"/>
    <s v="2015"/>
    <n v="6595200000"/>
    <n v="1099200000"/>
    <n v="2202000000"/>
    <n v="4393200000"/>
    <n v="1102800000"/>
    <n v="0"/>
    <n v="0"/>
    <s v="Information Technology"/>
    <x v="4"/>
  </r>
  <r>
    <s v="FISV"/>
    <s v="Year 1"/>
    <s v="12/31/2012"/>
    <s v="2012"/>
    <n v="4436000000"/>
    <n v="1048000000"/>
    <n v="1872000000"/>
    <n v="2564000000"/>
    <n v="824000000"/>
    <n v="0"/>
    <n v="0"/>
    <s v="Information Technology"/>
    <x v="4"/>
  </r>
  <r>
    <s v="FISV"/>
    <s v="Year 2"/>
    <s v="12/31/2013"/>
    <s v="2013"/>
    <n v="4814000000"/>
    <n v="1061000000"/>
    <n v="2038000000"/>
    <n v="2776000000"/>
    <n v="977000000"/>
    <n v="0"/>
    <n v="0"/>
    <s v="Information Technology"/>
    <x v="4"/>
  </r>
  <r>
    <s v="FISV"/>
    <s v="Year 3"/>
    <s v="12/31/2014"/>
    <s v="2014"/>
    <n v="5066000000"/>
    <n v="1210000000"/>
    <n v="2185000000"/>
    <n v="2881000000"/>
    <n v="975000000"/>
    <n v="0"/>
    <n v="0"/>
    <s v="Information Technology"/>
    <x v="4"/>
  </r>
  <r>
    <s v="FISV"/>
    <s v="Year 4"/>
    <s v="12/31/2015"/>
    <s v="2015"/>
    <n v="5254000000"/>
    <n v="1311000000"/>
    <n v="2345000000"/>
    <n v="2909000000"/>
    <n v="1034000000"/>
    <n v="0"/>
    <n v="0"/>
    <s v="Information Technology"/>
    <x v="4"/>
  </r>
  <r>
    <s v="FLIR"/>
    <s v="Year 1"/>
    <s v="12/31/2012"/>
    <s v="2012"/>
    <n v="1405358000"/>
    <n v="305330000"/>
    <n v="735184000"/>
    <n v="670174000"/>
    <n v="292500000"/>
    <n v="137354000"/>
    <n v="0"/>
    <s v="Information Technology"/>
    <x v="10"/>
  </r>
  <r>
    <s v="FLIR"/>
    <s v="Year 2"/>
    <s v="12/31/2013"/>
    <s v="2013"/>
    <n v="1496372000"/>
    <n v="266575000"/>
    <n v="737010000"/>
    <n v="759362000"/>
    <n v="322739000"/>
    <n v="147696000"/>
    <n v="0"/>
    <s v="Information Technology"/>
    <x v="10"/>
  </r>
  <r>
    <s v="FLIR"/>
    <s v="Year 3"/>
    <s v="12/31/2014"/>
    <s v="2014"/>
    <n v="1530654000"/>
    <n v="275627000"/>
    <n v="750373000"/>
    <n v="780281000"/>
    <n v="331995000"/>
    <n v="142751000"/>
    <n v="0"/>
    <s v="Information Technology"/>
    <x v="10"/>
  </r>
  <r>
    <s v="FLIR"/>
    <s v="Year 4"/>
    <s v="12/31/2015"/>
    <s v="2015"/>
    <n v="1557067000"/>
    <n v="307125000"/>
    <n v="753561000"/>
    <n v="803506000"/>
    <n v="313544000"/>
    <n v="132892000"/>
    <n v="0"/>
    <s v="Information Technology"/>
    <x v="10"/>
  </r>
  <r>
    <s v="FSLR"/>
    <s v="Year 1"/>
    <s v="12/31/2012"/>
    <s v="2012"/>
    <n v="3368545000"/>
    <n v="439361000"/>
    <n v="852749000"/>
    <n v="2515796000"/>
    <n v="280928000"/>
    <n v="132460000"/>
    <n v="0"/>
    <s v="Information Technology"/>
    <x v="2"/>
  </r>
  <r>
    <s v="FSLR"/>
    <s v="Year 2"/>
    <s v="12/31/2013"/>
    <s v="2013"/>
    <n v="3309616000"/>
    <n v="460071000"/>
    <n v="864632000"/>
    <n v="2444984000"/>
    <n v="270261000"/>
    <n v="134300000"/>
    <n v="0"/>
    <s v="Information Technology"/>
    <x v="2"/>
  </r>
  <r>
    <s v="FSLR"/>
    <s v="Year 3"/>
    <s v="12/31/2014"/>
    <s v="2014"/>
    <n v="3391187000"/>
    <n v="427145000"/>
    <n v="824941000"/>
    <n v="2566246000"/>
    <n v="253827000"/>
    <n v="143969000"/>
    <n v="0"/>
    <s v="Information Technology"/>
    <x v="2"/>
  </r>
  <r>
    <s v="FSLR"/>
    <s v="Year 4"/>
    <s v="12/31/2015"/>
    <s v="2015"/>
    <n v="3578995000"/>
    <n v="533482000"/>
    <n v="919267000"/>
    <n v="2659728000"/>
    <n v="255192000"/>
    <n v="130593000"/>
    <n v="0"/>
    <s v="Information Technology"/>
    <x v="2"/>
  </r>
  <r>
    <s v="GLW"/>
    <s v="Year 1"/>
    <s v="12/31/2013"/>
    <s v="2013"/>
    <n v="7819000000"/>
    <n v="1457000000"/>
    <n v="3324000000"/>
    <n v="4495000000"/>
    <n v="1126000000"/>
    <n v="710000000"/>
    <n v="31000000"/>
    <s v="Information Technology"/>
    <x v="6"/>
  </r>
  <r>
    <s v="GLW"/>
    <s v="Year 2"/>
    <s v="12/31/2014"/>
    <s v="2014"/>
    <n v="9715000000"/>
    <n v="2002000000"/>
    <n v="4052000000"/>
    <n v="5663000000"/>
    <n v="1202000000"/>
    <n v="815000000"/>
    <n v="33000000"/>
    <s v="Information Technology"/>
    <x v="6"/>
  </r>
  <r>
    <s v="GLW"/>
    <s v="Year 3"/>
    <s v="12/31/2015"/>
    <s v="2015"/>
    <n v="9111000000"/>
    <n v="1322000000"/>
    <n v="3653000000"/>
    <n v="5458000000"/>
    <n v="1508000000"/>
    <n v="769000000"/>
    <n v="54000000"/>
    <s v="Information Technology"/>
    <x v="6"/>
  </r>
  <r>
    <s v="GLW"/>
    <s v="Year 4"/>
    <s v="12/31/2016"/>
    <s v="2016"/>
    <n v="9390000000"/>
    <n v="1468000000"/>
    <n v="3746000000"/>
    <n v="5644000000"/>
    <n v="1472000000"/>
    <n v="742000000"/>
    <n v="64000000"/>
    <s v="Information Technology"/>
    <x v="6"/>
  </r>
  <r>
    <s v="GPN"/>
    <s v="Year 1"/>
    <s v="5/31/2013"/>
    <s v="2013"/>
    <n v="2375923000"/>
    <n v="357213000"/>
    <n v="1513848000"/>
    <n v="862075000"/>
    <n v="1156635000"/>
    <n v="0"/>
    <n v="0"/>
    <s v="Information Technology"/>
    <x v="3"/>
  </r>
  <r>
    <s v="GPN"/>
    <s v="Year 2"/>
    <s v="5/31/2014"/>
    <s v="2014"/>
    <n v="2554236000"/>
    <n v="405499000"/>
    <n v="1602011000"/>
    <n v="952225000"/>
    <n v="1196512000"/>
    <n v="0"/>
    <n v="0"/>
    <s v="Information Technology"/>
    <x v="3"/>
  </r>
  <r>
    <s v="GPN"/>
    <s v="Year 3"/>
    <s v="5/31/2015"/>
    <s v="2015"/>
    <n v="2773718000"/>
    <n v="456597000"/>
    <n v="1751611000"/>
    <n v="1022107000"/>
    <n v="1295014000"/>
    <n v="0"/>
    <n v="0"/>
    <s v="Information Technology"/>
    <x v="3"/>
  </r>
  <r>
    <s v="GPN"/>
    <s v="Year 4"/>
    <s v="5/31/2016"/>
    <s v="2016"/>
    <n v="2898150000"/>
    <n v="424944000"/>
    <n v="1750511000"/>
    <n v="1147639000"/>
    <n v="1325567000"/>
    <n v="0"/>
    <n v="0"/>
    <s v="Information Technology"/>
    <x v="3"/>
  </r>
  <r>
    <s v="HPE"/>
    <s v="Year 1"/>
    <s v="10/31/2014"/>
    <s v="2014"/>
    <n v="55123000000"/>
    <n v="3817000000"/>
    <n v="15637000000"/>
    <n v="39486000000"/>
    <n v="8717000000"/>
    <n v="2197000000"/>
    <n v="906000000"/>
    <s v="Information Technology"/>
    <x v="11"/>
  </r>
  <r>
    <s v="HPE"/>
    <s v="Year 2"/>
    <s v="10/31/2015"/>
    <s v="2015"/>
    <n v="52107000000"/>
    <n v="2702000000"/>
    <n v="14939000000"/>
    <n v="37168000000"/>
    <n v="9047000000"/>
    <n v="2338000000"/>
    <n v="852000000"/>
    <s v="Information Technology"/>
    <x v="11"/>
  </r>
  <r>
    <s v="HPE"/>
    <s v="Year 3"/>
    <s v="10/31/2016"/>
    <s v="2016"/>
    <n v="50123000000"/>
    <n v="3144000000"/>
    <n v="14616000000"/>
    <n v="35507000000"/>
    <n v="8419000000"/>
    <n v="2298000000"/>
    <n v="755000000"/>
    <s v="Information Technology"/>
    <x v="11"/>
  </r>
  <r>
    <s v="HPQ"/>
    <s v="Year 1"/>
    <s v="10/31/2013"/>
    <s v="2013"/>
    <n v="112298000000"/>
    <n v="8143000000"/>
    <n v="25918000000"/>
    <n v="86380000000"/>
    <n v="13267000000"/>
    <n v="3135000000"/>
    <n v="1373000000"/>
    <s v="Information Technology"/>
    <x v="0"/>
  </r>
  <r>
    <s v="HPQ"/>
    <s v="Year 2"/>
    <s v="10/31/2014"/>
    <s v="2014"/>
    <n v="56651000000"/>
    <n v="4432000000"/>
    <n v="11220000000"/>
    <n v="45431000000"/>
    <n v="5361000000"/>
    <n v="1298000000"/>
    <n v="129000000"/>
    <s v="Information Technology"/>
    <x v="0"/>
  </r>
  <r>
    <s v="HPQ"/>
    <s v="Year 3"/>
    <s v="10/31/2015"/>
    <s v="2015"/>
    <n v="51463000000"/>
    <n v="3983000000"/>
    <n v="9939000000"/>
    <n v="41524000000"/>
    <n v="4663000000"/>
    <n v="1191000000"/>
    <n v="102000000"/>
    <s v="Information Technology"/>
    <x v="0"/>
  </r>
  <r>
    <s v="HPQ"/>
    <s v="Year 4"/>
    <s v="10/31/2016"/>
    <s v="2016"/>
    <n v="48238000000"/>
    <n v="3754000000"/>
    <n v="8998000000"/>
    <n v="39240000000"/>
    <n v="4019000000"/>
    <n v="1209000000"/>
    <n v="16000000"/>
    <s v="Information Technology"/>
    <x v="0"/>
  </r>
  <r>
    <s v="HRS"/>
    <s v="Year 1"/>
    <s v="6/28/2013"/>
    <s v="2013"/>
    <n v="5112000000"/>
    <n v="813000000"/>
    <n v="1727000000"/>
    <n v="3385000000"/>
    <n v="914000000"/>
    <n v="0"/>
    <n v="0"/>
    <s v="Information Technology"/>
    <x v="12"/>
  </r>
  <r>
    <s v="HRS"/>
    <s v="Year 2"/>
    <s v="6/27/2014"/>
    <s v="2014"/>
    <n v="5012000000"/>
    <n v="882000000"/>
    <n v="1702000000"/>
    <n v="3310000000"/>
    <n v="820000000"/>
    <n v="0"/>
    <n v="0"/>
    <s v="Information Technology"/>
    <x v="12"/>
  </r>
  <r>
    <s v="HRS"/>
    <s v="Year 3"/>
    <s v="7/3/2015"/>
    <s v="2015"/>
    <n v="5083000000"/>
    <n v="759000000"/>
    <n v="1735000000"/>
    <n v="3348000000"/>
    <n v="976000000"/>
    <n v="0"/>
    <n v="0"/>
    <s v="Information Technology"/>
    <x v="12"/>
  </r>
  <r>
    <s v="HRS"/>
    <s v="Year 4"/>
    <s v="7/1/2016"/>
    <s v="2016"/>
    <n v="7467000000"/>
    <n v="1149000000"/>
    <n v="2335000000"/>
    <n v="5132000000"/>
    <n v="1186000000"/>
    <n v="0"/>
    <n v="0"/>
    <s v="Information Technology"/>
    <x v="12"/>
  </r>
  <r>
    <s v="IBM"/>
    <s v="Year 1"/>
    <s v="12/31/2012"/>
    <s v="2012"/>
    <n v="102874000000"/>
    <n v="22156000000"/>
    <n v="50361000000"/>
    <n v="52513000000"/>
    <n v="22389000000"/>
    <n v="5816000000"/>
    <n v="0"/>
    <s v="Information Technology"/>
    <x v="9"/>
  </r>
  <r>
    <s v="IBM"/>
    <s v="Year 2"/>
    <s v="12/31/2013"/>
    <s v="2013"/>
    <n v="98367000000"/>
    <n v="20312000000"/>
    <n v="48684000000"/>
    <n v="49683000000"/>
    <n v="22629000000"/>
    <n v="5743000000"/>
    <n v="0"/>
    <s v="Information Technology"/>
    <x v="9"/>
  </r>
  <r>
    <s v="IBM"/>
    <s v="Year 3"/>
    <s v="12/31/2014"/>
    <s v="2014"/>
    <n v="92793000000"/>
    <n v="18532000000"/>
    <n v="46407000000"/>
    <n v="46386000000"/>
    <n v="22438000000"/>
    <n v="5437000000"/>
    <n v="0"/>
    <s v="Information Technology"/>
    <x v="9"/>
  </r>
  <r>
    <s v="IBM"/>
    <s v="Year 4"/>
    <s v="12/31/2015"/>
    <s v="2015"/>
    <n v="81741000000"/>
    <n v="15689000000"/>
    <n v="40684000000"/>
    <n v="41057000000"/>
    <n v="19748000000"/>
    <n v="5247000000"/>
    <n v="0"/>
    <s v="Information Technology"/>
    <x v="9"/>
  </r>
  <r>
    <s v="INTC"/>
    <s v="Year 1"/>
    <s v="12/28/2013"/>
    <s v="2013"/>
    <n v="52708000000"/>
    <n v="12531000000"/>
    <n v="31521000000"/>
    <n v="21187000000"/>
    <n v="8088000000"/>
    <n v="10611000000"/>
    <n v="291000000"/>
    <s v="Information Technology"/>
    <x v="2"/>
  </r>
  <r>
    <s v="INTC"/>
    <s v="Year 2"/>
    <s v="12/27/2014"/>
    <s v="2014"/>
    <n v="55870000000"/>
    <n v="15642000000"/>
    <n v="35609000000"/>
    <n v="20261000000"/>
    <n v="8136000000"/>
    <n v="11537000000"/>
    <n v="294000000"/>
    <s v="Information Technology"/>
    <x v="2"/>
  </r>
  <r>
    <s v="INTC"/>
    <s v="Year 3"/>
    <s v="12/26/2015"/>
    <s v="2015"/>
    <n v="55355000000"/>
    <n v="14356000000"/>
    <n v="34679000000"/>
    <n v="20676000000"/>
    <n v="7930000000"/>
    <n v="12128000000"/>
    <n v="265000000"/>
    <s v="Information Technology"/>
    <x v="2"/>
  </r>
  <r>
    <s v="INTC"/>
    <s v="Year 4"/>
    <s v="12/31/2016"/>
    <s v="2016"/>
    <n v="59387000000"/>
    <n v="14760000000"/>
    <n v="36191000000"/>
    <n v="23196000000"/>
    <n v="8397000000"/>
    <n v="12740000000"/>
    <n v="294000000"/>
    <s v="Information Technology"/>
    <x v="2"/>
  </r>
  <r>
    <s v="INTU"/>
    <s v="Year 1"/>
    <s v="7/31/2013"/>
    <s v="2013"/>
    <n v="3946000000"/>
    <n v="1208000000"/>
    <n v="3419000000"/>
    <n v="527000000"/>
    <n v="1534000000"/>
    <n v="647000000"/>
    <n v="30000000"/>
    <s v="Information Technology"/>
    <x v="4"/>
  </r>
  <r>
    <s v="INTU"/>
    <s v="Year 2"/>
    <s v="7/31/2014"/>
    <s v="2014"/>
    <n v="4243000000"/>
    <n v="1300000000"/>
    <n v="3640000000"/>
    <n v="603000000"/>
    <n v="1601000000"/>
    <n v="714000000"/>
    <n v="25000000"/>
    <s v="Information Technology"/>
    <x v="4"/>
  </r>
  <r>
    <s v="INTU"/>
    <s v="Year 3"/>
    <s v="7/31/2015"/>
    <s v="2015"/>
    <n v="4192000000"/>
    <n v="886000000"/>
    <n v="3497000000"/>
    <n v="695000000"/>
    <n v="1771000000"/>
    <n v="798000000"/>
    <n v="42000000"/>
    <s v="Information Technology"/>
    <x v="4"/>
  </r>
  <r>
    <s v="INTU"/>
    <s v="Year 4"/>
    <s v="7/31/2016"/>
    <s v="2016"/>
    <n v="4694000000"/>
    <n v="1242000000"/>
    <n v="3964000000"/>
    <n v="730000000"/>
    <n v="1807000000"/>
    <n v="881000000"/>
    <n v="34000000"/>
    <s v="Information Technology"/>
    <x v="4"/>
  </r>
  <r>
    <s v="JNPR"/>
    <s v="Year 1"/>
    <s v="12/31/2012"/>
    <s v="2012"/>
    <n v="4365400000"/>
    <n v="354900000"/>
    <n v="2708800000"/>
    <n v="1656600000"/>
    <n v="1252300000"/>
    <n v="1101600000"/>
    <n v="0"/>
    <s v="Information Technology"/>
    <x v="8"/>
  </r>
  <r>
    <s v="JNPR"/>
    <s v="Year 2"/>
    <s v="12/31/2013"/>
    <s v="2013"/>
    <n v="4669100000"/>
    <n v="605000000"/>
    <n v="2941400000"/>
    <n v="1727700000"/>
    <n v="1293200000"/>
    <n v="1043200000"/>
    <n v="0"/>
    <s v="Information Technology"/>
    <x v="8"/>
  </r>
  <r>
    <s v="JNPR"/>
    <s v="Year 3"/>
    <s v="12/31/2014"/>
    <s v="2014"/>
    <n v="4627100000"/>
    <n v="597300000"/>
    <n v="2858200000"/>
    <n v="1768900000"/>
    <n v="1254700000"/>
    <n v="1006200000"/>
    <n v="0"/>
    <s v="Information Technology"/>
    <x v="8"/>
  </r>
  <r>
    <s v="JNPR"/>
    <s v="Year 4"/>
    <s v="12/31/2015"/>
    <s v="2015"/>
    <n v="4857800000"/>
    <n v="911400000"/>
    <n v="3078600000"/>
    <n v="1779200000"/>
    <n v="1172700000"/>
    <n v="994500000"/>
    <n v="0"/>
    <s v="Information Technology"/>
    <x v="8"/>
  </r>
  <r>
    <s v="KLAC"/>
    <s v="Year 1"/>
    <s v="6/30/2013"/>
    <s v="2013"/>
    <n v="2842781000"/>
    <n v="729685000"/>
    <n v="1605329000"/>
    <n v="1237452000"/>
    <n v="387812000"/>
    <n v="487832000"/>
    <n v="0"/>
    <s v="Information Technology"/>
    <x v="5"/>
  </r>
  <r>
    <s v="KLAC"/>
    <s v="Year 2"/>
    <s v="6/30/2014"/>
    <s v="2014"/>
    <n v="2929408000"/>
    <n v="772070000"/>
    <n v="1696446000"/>
    <n v="1232962000"/>
    <n v="384907000"/>
    <n v="539469000"/>
    <n v="0"/>
    <s v="Information Technology"/>
    <x v="5"/>
  </r>
  <r>
    <s v="KLAC"/>
    <s v="Year 3"/>
    <s v="6/30/2015"/>
    <s v="2015"/>
    <n v="2814049000"/>
    <n v="661340000"/>
    <n v="1598820000"/>
    <n v="1215229000"/>
    <n v="406864000"/>
    <n v="530616000"/>
    <n v="0"/>
    <s v="Information Technology"/>
    <x v="5"/>
  </r>
  <r>
    <s v="KLAC"/>
    <s v="Year 4"/>
    <s v="6/30/2016"/>
    <s v="2016"/>
    <n v="2984493000"/>
    <n v="960445000"/>
    <n v="1821102000"/>
    <n v="1163391000"/>
    <n v="379399000"/>
    <n v="481258000"/>
    <n v="0"/>
    <s v="Information Technology"/>
    <x v="5"/>
  </r>
  <r>
    <s v="LLTC"/>
    <s v="Year 1"/>
    <s v="6/30/2013"/>
    <s v="2013"/>
    <n v="1282236000"/>
    <n v="573154000"/>
    <n v="959720000"/>
    <n v="322516000"/>
    <n v="151382000"/>
    <n v="235184000"/>
    <n v="0"/>
    <s v="Information Technology"/>
    <x v="2"/>
  </r>
  <r>
    <s v="LLTC"/>
    <s v="Year 2"/>
    <s v="6/29/2014"/>
    <s v="2014"/>
    <n v="1388386000"/>
    <n v="639730000"/>
    <n v="1049806000"/>
    <n v="338580000"/>
    <n v="159642000"/>
    <n v="250434000"/>
    <n v="0"/>
    <s v="Information Technology"/>
    <x v="2"/>
  </r>
  <r>
    <s v="LLTC"/>
    <s v="Year 3"/>
    <s v="6/28/2015"/>
    <s v="2015"/>
    <n v="1475139000"/>
    <n v="682699000"/>
    <n v="1119412000"/>
    <n v="355727000"/>
    <n v="169952000"/>
    <n v="266761000"/>
    <n v="0"/>
    <s v="Information Technology"/>
    <x v="2"/>
  </r>
  <r>
    <s v="LLTC"/>
    <s v="Year 4"/>
    <s v="7/3/2016"/>
    <s v="2016"/>
    <n v="1423936000"/>
    <n v="633553000"/>
    <n v="1080135000"/>
    <n v="343801000"/>
    <n v="170120000"/>
    <n v="276462000"/>
    <n v="0"/>
    <s v="Information Technology"/>
    <x v="2"/>
  </r>
  <r>
    <s v="LRCX"/>
    <s v="Year 1"/>
    <s v="6/30/2013"/>
    <s v="2013"/>
    <n v="3598916000"/>
    <n v="118071000"/>
    <n v="1403059000"/>
    <n v="2195857000"/>
    <n v="601300000"/>
    <n v="683688000"/>
    <n v="0"/>
    <s v="Information Technology"/>
    <x v="5"/>
  </r>
  <r>
    <s v="LRCX"/>
    <s v="Year 2"/>
    <s v="6/29/2014"/>
    <s v="2014"/>
    <n v="4607309000"/>
    <n v="677669000"/>
    <n v="2007481000"/>
    <n v="2599828000"/>
    <n v="613341000"/>
    <n v="716471000"/>
    <n v="0"/>
    <s v="Information Technology"/>
    <x v="5"/>
  </r>
  <r>
    <s v="LRCX"/>
    <s v="Year 3"/>
    <s v="6/28/2015"/>
    <s v="2015"/>
    <n v="5259312000"/>
    <n v="867483000"/>
    <n v="2284336000"/>
    <n v="2974976000"/>
    <n v="591611000"/>
    <n v="825242000"/>
    <n v="0"/>
    <s v="Information Technology"/>
    <x v="5"/>
  </r>
  <r>
    <s v="LRCX"/>
    <s v="Year 4"/>
    <s v="6/26/2016"/>
    <s v="2016"/>
    <n v="5885893000"/>
    <n v="1074256000"/>
    <n v="2618922000"/>
    <n v="3266971000"/>
    <n v="630954000"/>
    <n v="913712000"/>
    <n v="0"/>
    <s v="Information Technology"/>
    <x v="5"/>
  </r>
  <r>
    <s v="MA"/>
    <s v="Year 1"/>
    <s v="12/31/2013"/>
    <s v="2013"/>
    <n v="8312000000"/>
    <n v="4598000000"/>
    <n v="8312000000"/>
    <n v="0"/>
    <n v="3456000000"/>
    <n v="0"/>
    <n v="258000000"/>
    <s v="Information Technology"/>
    <x v="4"/>
  </r>
  <r>
    <s v="MA"/>
    <s v="Year 2"/>
    <s v="12/31/2014"/>
    <s v="2014"/>
    <n v="9441000000"/>
    <n v="5106000000"/>
    <n v="9441000000"/>
    <n v="0"/>
    <n v="4014000000"/>
    <n v="0"/>
    <n v="321000000"/>
    <s v="Information Technology"/>
    <x v="4"/>
  </r>
  <r>
    <s v="MA"/>
    <s v="Year 3"/>
    <s v="12/31/2015"/>
    <s v="2015"/>
    <n v="9667000000"/>
    <n v="5139000000"/>
    <n v="9667000000"/>
    <n v="0"/>
    <n v="4162000000"/>
    <n v="0"/>
    <n v="366000000"/>
    <s v="Information Technology"/>
    <x v="4"/>
  </r>
  <r>
    <s v="MA"/>
    <s v="Year 4"/>
    <s v="12/31/2016"/>
    <s v="2016"/>
    <n v="10776000000"/>
    <n v="5878000000"/>
    <n v="10776000000"/>
    <n v="0"/>
    <n v="4525000000"/>
    <n v="0"/>
    <n v="373000000"/>
    <s v="Information Technology"/>
    <x v="4"/>
  </r>
  <r>
    <s v="MCHP"/>
    <s v="Year 1"/>
    <s v="3/31/2013"/>
    <s v="2013"/>
    <n v="1581623000"/>
    <n v="210728000"/>
    <n v="838459000"/>
    <n v="743164000"/>
    <n v="261471000"/>
    <n v="254723000"/>
    <n v="111537000"/>
    <s v="Information Technology"/>
    <x v="2"/>
  </r>
  <r>
    <s v="MCHP"/>
    <s v="Year 2"/>
    <s v="3/31/2014"/>
    <s v="2014"/>
    <n v="1931217000"/>
    <n v="461888000"/>
    <n v="1128743000"/>
    <n v="802474000"/>
    <n v="267278000"/>
    <n v="305043000"/>
    <n v="94534000"/>
    <s v="Information Technology"/>
    <x v="2"/>
  </r>
  <r>
    <s v="MCHP"/>
    <s v="Year 3"/>
    <s v="3/31/2015"/>
    <s v="2015"/>
    <n v="2147036000"/>
    <n v="428460000"/>
    <n v="1229564000"/>
    <n v="917472000"/>
    <n v="274815000"/>
    <n v="349543000"/>
    <n v="176746000"/>
    <s v="Information Technology"/>
    <x v="2"/>
  </r>
  <r>
    <s v="MCHP"/>
    <s v="Year 4"/>
    <s v="3/31/2016"/>
    <s v="2016"/>
    <n v="2173334000"/>
    <n v="356302000"/>
    <n v="1205464000"/>
    <n v="967870000"/>
    <n v="301670000"/>
    <n v="372596000"/>
    <n v="174896000"/>
    <s v="Information Technology"/>
    <x v="2"/>
  </r>
  <r>
    <s v="MSFT"/>
    <s v="Year 1"/>
    <s v="6/30/2013"/>
    <s v="2013"/>
    <n v="77849000000"/>
    <n v="26764000000"/>
    <n v="57464000000"/>
    <n v="20385000000"/>
    <n v="20289000000"/>
    <n v="10411000000"/>
    <n v="0"/>
    <s v="Information Technology"/>
    <x v="13"/>
  </r>
  <r>
    <s v="MSFT"/>
    <s v="Year 2"/>
    <s v="6/30/2014"/>
    <s v="2014"/>
    <n v="86833000000"/>
    <n v="27886000000"/>
    <n v="59755000000"/>
    <n v="27078000000"/>
    <n v="20488000000"/>
    <n v="11381000000"/>
    <n v="0"/>
    <s v="Information Technology"/>
    <x v="13"/>
  </r>
  <r>
    <s v="MSFT"/>
    <s v="Year 3"/>
    <s v="6/30/2015"/>
    <s v="2015"/>
    <n v="93580000000"/>
    <n v="28172000000"/>
    <n v="60542000000"/>
    <n v="33038000000"/>
    <n v="20324000000"/>
    <n v="12046000000"/>
    <n v="0"/>
    <s v="Information Technology"/>
    <x v="13"/>
  </r>
  <r>
    <s v="MSFT"/>
    <s v="Year 4"/>
    <s v="6/30/2016"/>
    <s v="2016"/>
    <n v="85320000000"/>
    <n v="21292000000"/>
    <n v="52540000000"/>
    <n v="32780000000"/>
    <n v="19260000000"/>
    <n v="11988000000"/>
    <n v="0"/>
    <s v="Information Technology"/>
    <x v="13"/>
  </r>
  <r>
    <s v="MU"/>
    <s v="Year 1"/>
    <s v="8/29/2013"/>
    <s v="2013"/>
    <n v="9073000000"/>
    <n v="362000000"/>
    <n v="1847000000"/>
    <n v="7226000000"/>
    <n v="554000000"/>
    <n v="931000000"/>
    <n v="0"/>
    <s v="Information Technology"/>
    <x v="2"/>
  </r>
  <r>
    <s v="MU"/>
    <s v="Year 2"/>
    <s v="8/28/2014"/>
    <s v="2014"/>
    <n v="16358000000"/>
    <n v="3127000000"/>
    <n v="5437000000"/>
    <n v="10921000000"/>
    <n v="939000000"/>
    <n v="1371000000"/>
    <n v="0"/>
    <s v="Information Technology"/>
    <x v="2"/>
  </r>
  <r>
    <s v="MU"/>
    <s v="Year 3"/>
    <s v="9/3/2015"/>
    <s v="2015"/>
    <n v="16192000000"/>
    <n v="3001000000"/>
    <n v="5215000000"/>
    <n v="10977000000"/>
    <n v="674000000"/>
    <n v="1540000000"/>
    <n v="0"/>
    <s v="Information Technology"/>
    <x v="2"/>
  </r>
  <r>
    <s v="MU"/>
    <s v="Year 4"/>
    <s v="9/1/2016"/>
    <s v="2016"/>
    <n v="12399000000"/>
    <n v="235000000"/>
    <n v="2505000000"/>
    <n v="9894000000"/>
    <n v="653000000"/>
    <n v="1617000000"/>
    <n v="0"/>
    <s v="Information Technology"/>
    <x v="2"/>
  </r>
  <r>
    <s v="NFLX"/>
    <s v="Year 1"/>
    <s v="12/31/2013"/>
    <s v="2013"/>
    <n v="4374562000"/>
    <n v="228347000"/>
    <n v="1257359000"/>
    <n v="3117203000"/>
    <n v="650243000"/>
    <n v="378769000"/>
    <n v="0"/>
    <s v="Information Technology"/>
    <x v="4"/>
  </r>
  <r>
    <s v="NFLX"/>
    <s v="Year 2"/>
    <s v="12/31/2014"/>
    <s v="2014"/>
    <n v="5504656000"/>
    <n v="402648000"/>
    <n v="1751896000"/>
    <n v="3752760000"/>
    <n v="876927000"/>
    <n v="472321000"/>
    <n v="0"/>
    <s v="Information Technology"/>
    <x v="4"/>
  </r>
  <r>
    <s v="NFLX"/>
    <s v="Year 3"/>
    <s v="12/31/2015"/>
    <s v="2015"/>
    <n v="6779511000"/>
    <n v="305826000"/>
    <n v="2188035000"/>
    <n v="4591476000"/>
    <n v="1231421000"/>
    <n v="650788000"/>
    <n v="0"/>
    <s v="Information Technology"/>
    <x v="4"/>
  </r>
  <r>
    <s v="NFLX"/>
    <s v="Year 4"/>
    <s v="12/31/2016"/>
    <s v="2016"/>
    <n v="8830669000"/>
    <n v="379793000"/>
    <n v="2800768000"/>
    <n v="6029901000"/>
    <n v="1568877000"/>
    <n v="852098000"/>
    <n v="0"/>
    <s v="Information Technology"/>
    <x v="4"/>
  </r>
  <r>
    <s v="NTAP"/>
    <s v="Year 1"/>
    <s v="4/26/2013"/>
    <s v="2013"/>
    <n v="6332400000"/>
    <n v="609500000"/>
    <n v="3761100000"/>
    <n v="2571300000"/>
    <n v="2247400000"/>
    <n v="904200000"/>
    <n v="0"/>
    <s v="Information Technology"/>
    <x v="4"/>
  </r>
  <r>
    <s v="NTAP"/>
    <s v="Year 2"/>
    <s v="4/25/2014"/>
    <s v="2014"/>
    <n v="6325000000"/>
    <n v="822000000"/>
    <n v="3919000000"/>
    <n v="2406000000"/>
    <n v="2179000000"/>
    <n v="918000000"/>
    <n v="0"/>
    <s v="Information Technology"/>
    <x v="4"/>
  </r>
  <r>
    <s v="NTAP"/>
    <s v="Year 3"/>
    <s v="4/24/2015"/>
    <s v="2015"/>
    <n v="6123000000"/>
    <n v="716000000"/>
    <n v="3833000000"/>
    <n v="2290000000"/>
    <n v="2197000000"/>
    <n v="920000000"/>
    <n v="0"/>
    <s v="Information Technology"/>
    <x v="4"/>
  </r>
  <r>
    <s v="NTAP"/>
    <s v="Year 4"/>
    <s v="4/29/2016"/>
    <s v="2016"/>
    <n v="5546000000"/>
    <n v="413000000"/>
    <n v="3373000000"/>
    <n v="2173000000"/>
    <n v="2099000000"/>
    <n v="861000000"/>
    <n v="0"/>
    <s v="Information Technology"/>
    <x v="4"/>
  </r>
  <r>
    <s v="NVDA"/>
    <s v="Year 1"/>
    <s v="1/27/2013"/>
    <s v="2013"/>
    <n v="4280159000"/>
    <n v="648239000"/>
    <n v="2226343000"/>
    <n v="2053816000"/>
    <n v="430822000"/>
    <n v="1147282000"/>
    <n v="0"/>
    <s v="Information Technology"/>
    <x v="2"/>
  </r>
  <r>
    <s v="NVDA"/>
    <s v="Year 2"/>
    <s v="1/26/2014"/>
    <s v="2014"/>
    <n v="4130000000"/>
    <n v="496000000"/>
    <n v="2268000000"/>
    <n v="1862000000"/>
    <n v="436000000"/>
    <n v="1336000000"/>
    <n v="0"/>
    <s v="Information Technology"/>
    <x v="2"/>
  </r>
  <r>
    <s v="NVDA"/>
    <s v="Year 3"/>
    <s v="1/25/2015"/>
    <s v="2015"/>
    <n v="4682000000"/>
    <n v="759000000"/>
    <n v="2599000000"/>
    <n v="2083000000"/>
    <n v="480000000"/>
    <n v="1360000000"/>
    <n v="0"/>
    <s v="Information Technology"/>
    <x v="2"/>
  </r>
  <r>
    <s v="NVDA"/>
    <s v="Year 4"/>
    <s v="1/31/2016"/>
    <s v="2016"/>
    <n v="5010000000"/>
    <n v="878000000"/>
    <n v="2811000000"/>
    <n v="2199000000"/>
    <n v="602000000"/>
    <n v="1331000000"/>
    <n v="0"/>
    <s v="Information Technology"/>
    <x v="2"/>
  </r>
  <r>
    <s v="QCOM"/>
    <s v="Year 1"/>
    <s v="9/29/2013"/>
    <s v="2013"/>
    <n v="24866000000"/>
    <n v="7230000000"/>
    <n v="15046000000"/>
    <n v="9820000000"/>
    <n v="2849000000"/>
    <n v="4967000000"/>
    <n v="0"/>
    <s v="Information Technology"/>
    <x v="2"/>
  </r>
  <r>
    <s v="QCOM"/>
    <s v="Year 2"/>
    <s v="9/28/2014"/>
    <s v="2014"/>
    <n v="26487000000"/>
    <n v="7550000000"/>
    <n v="15801000000"/>
    <n v="10686000000"/>
    <n v="2774000000"/>
    <n v="5477000000"/>
    <n v="0"/>
    <s v="Information Technology"/>
    <x v="2"/>
  </r>
  <r>
    <s v="QCOM"/>
    <s v="Year 3"/>
    <s v="9/27/2015"/>
    <s v="2015"/>
    <n v="25281000000"/>
    <n v="5776000000"/>
    <n v="14903000000"/>
    <n v="10378000000"/>
    <n v="3637000000"/>
    <n v="5490000000"/>
    <n v="0"/>
    <s v="Information Technology"/>
    <x v="2"/>
  </r>
  <r>
    <s v="QCOM"/>
    <s v="Year 4"/>
    <s v="9/25/2016"/>
    <s v="2016"/>
    <n v="23554000000"/>
    <n v="6495000000"/>
    <n v="13805000000"/>
    <n v="9749000000"/>
    <n v="2159000000"/>
    <n v="5151000000"/>
    <n v="0"/>
    <s v="Information Technology"/>
    <x v="2"/>
  </r>
  <r>
    <s v="QRVO"/>
    <s v="Year 1"/>
    <s v="3/29/2014"/>
    <s v="2014"/>
    <n v="1148231000"/>
    <n v="27341000"/>
    <n v="404927000"/>
    <n v="743304000"/>
    <n v="180317000"/>
    <n v="197269000"/>
    <n v="0"/>
    <s v="Information Technology"/>
    <x v="2"/>
  </r>
  <r>
    <s v="QRVO"/>
    <s v="Year 2"/>
    <s v="3/28/2015"/>
    <s v="2015"/>
    <n v="1710966000"/>
    <n v="122466000"/>
    <n v="689308000"/>
    <n v="1021658000"/>
    <n v="309348000"/>
    <n v="257494000"/>
    <n v="0"/>
    <s v="Information Technology"/>
    <x v="2"/>
  </r>
  <r>
    <s v="QRVO"/>
    <s v="Year 3"/>
    <s v="4/2/2016"/>
    <s v="2016"/>
    <n v="2610726000"/>
    <n v="11968000"/>
    <n v="1049553000"/>
    <n v="1561173000"/>
    <n v="588822000"/>
    <n v="448763000"/>
    <n v="0"/>
    <s v="Information Technology"/>
    <x v="2"/>
  </r>
  <r>
    <s v="RHT"/>
    <s v="Year 1"/>
    <s v="2/28/2013"/>
    <s v="2013"/>
    <n v="1328817000"/>
    <n v="204180000"/>
    <n v="1128217000"/>
    <n v="200600000"/>
    <n v="660887000"/>
    <n v="263150000"/>
    <n v="0"/>
    <s v="Information Technology"/>
    <x v="13"/>
  </r>
  <r>
    <s v="RHT"/>
    <s v="Year 2"/>
    <s v="2/28/2014"/>
    <s v="2014"/>
    <n v="1534615000"/>
    <n v="234460000"/>
    <n v="1302015000"/>
    <n v="232600000"/>
    <n v="750292000"/>
    <n v="317263000"/>
    <n v="0"/>
    <s v="Information Technology"/>
    <x v="13"/>
  </r>
  <r>
    <s v="RHT"/>
    <s v="Year 3"/>
    <s v="2/28/2015"/>
    <s v="2015"/>
    <n v="1789489000"/>
    <n v="249994000"/>
    <n v="1516290000"/>
    <n v="273199000"/>
    <n v="898440000"/>
    <n v="367856000"/>
    <n v="0"/>
    <s v="Information Technology"/>
    <x v="13"/>
  </r>
  <r>
    <s v="RHT"/>
    <s v="Year 4"/>
    <s v="2/29/2016"/>
    <s v="2016"/>
    <n v="2052230000"/>
    <n v="288048000"/>
    <n v="1742601000"/>
    <n v="309629000"/>
    <n v="1041231000"/>
    <n v="413322000"/>
    <n v="0"/>
    <s v="Information Technology"/>
    <x v="13"/>
  </r>
  <r>
    <s v="STX"/>
    <s v="Year 1"/>
    <s v="6/28/2013"/>
    <s v="2013"/>
    <n v="14351000000"/>
    <n v="2093000000"/>
    <n v="3940000000"/>
    <n v="10411000000"/>
    <n v="635000000"/>
    <n v="1133000000"/>
    <n v="79000000"/>
    <s v="Information Technology"/>
    <x v="14"/>
  </r>
  <r>
    <s v="STX"/>
    <s v="Year 2"/>
    <s v="6/27/2014"/>
    <s v="2014"/>
    <n v="13724000000"/>
    <n v="1800000000"/>
    <n v="3846000000"/>
    <n v="9878000000"/>
    <n v="722000000"/>
    <n v="1226000000"/>
    <n v="98000000"/>
    <s v="Information Technology"/>
    <x v="14"/>
  </r>
  <r>
    <s v="STX"/>
    <s v="Year 3"/>
    <s v="7/3/2015"/>
    <s v="2015"/>
    <n v="13739000000"/>
    <n v="2090000000"/>
    <n v="3809000000"/>
    <n v="9930000000"/>
    <n v="237000000"/>
    <n v="1353000000"/>
    <n v="129000000"/>
    <s v="Information Technology"/>
    <x v="14"/>
  </r>
  <r>
    <s v="STX"/>
    <s v="Year 4"/>
    <s v="7/1/2016"/>
    <s v="2016"/>
    <n v="11160000000"/>
    <n v="620000000"/>
    <n v="2615000000"/>
    <n v="8545000000"/>
    <n v="635000000"/>
    <n v="1237000000"/>
    <n v="123000000"/>
    <s v="Information Technology"/>
    <x v="14"/>
  </r>
  <r>
    <s v="SWKS"/>
    <s v="Year 1"/>
    <s v="9/27/2013"/>
    <s v="2013"/>
    <n v="1792000000"/>
    <n v="351500000"/>
    <n v="766600000"/>
    <n v="1025400000"/>
    <n v="159700000"/>
    <n v="226300000"/>
    <n v="29100000"/>
    <s v="Information Technology"/>
    <x v="2"/>
  </r>
  <r>
    <s v="SWKS"/>
    <s v="Year 2"/>
    <s v="10/3/2014"/>
    <s v="2014"/>
    <n v="2291500000"/>
    <n v="565500000"/>
    <n v="1022700000"/>
    <n v="1268800000"/>
    <n v="179100000"/>
    <n v="252200000"/>
    <n v="25900000"/>
    <s v="Information Technology"/>
    <x v="2"/>
  </r>
  <r>
    <s v="SWKS"/>
    <s v="Year 3"/>
    <s v="10/2/2015"/>
    <s v="2015"/>
    <n v="3258400000"/>
    <n v="1026500000"/>
    <n v="1554500000"/>
    <n v="1703900000"/>
    <n v="191300000"/>
    <n v="303200000"/>
    <n v="33500000"/>
    <s v="Information Technology"/>
    <x v="2"/>
  </r>
  <r>
    <s v="SWKS"/>
    <s v="Year 4"/>
    <s v="9/30/2016"/>
    <s v="2016"/>
    <n v="3289000000"/>
    <n v="1123500000"/>
    <n v="1665200000"/>
    <n v="1623800000"/>
    <n v="195900000"/>
    <n v="312400000"/>
    <n v="33400000"/>
    <s v="Information Technology"/>
    <x v="2"/>
  </r>
  <r>
    <s v="SYMC"/>
    <s v="Year 1"/>
    <s v="3/29/2013"/>
    <s v="2013"/>
    <n v="6906000000"/>
    <n v="1183000000"/>
    <n v="5731000000"/>
    <n v="1175000000"/>
    <n v="3236000000"/>
    <n v="1026000000"/>
    <n v="286000000"/>
    <s v="Information Technology"/>
    <x v="1"/>
  </r>
  <r>
    <s v="SYMC"/>
    <s v="Year 2"/>
    <s v="3/28/2014"/>
    <s v="2014"/>
    <n v="4183000000"/>
    <n v="391000000"/>
    <n v="3392000000"/>
    <n v="791000000"/>
    <n v="2186000000"/>
    <n v="722000000"/>
    <n v="93000000"/>
    <s v="Information Technology"/>
    <x v="1"/>
  </r>
  <r>
    <s v="SYMC"/>
    <s v="Year 3"/>
    <s v="4/3/2015"/>
    <s v="2015"/>
    <n v="3956000000"/>
    <n v="318000000"/>
    <n v="3229000000"/>
    <n v="727000000"/>
    <n v="2012000000"/>
    <n v="812000000"/>
    <n v="87000000"/>
    <s v="Information Technology"/>
    <x v="1"/>
  </r>
  <r>
    <s v="SYMC"/>
    <s v="Year 4"/>
    <s v="4/1/2016"/>
    <s v="2016"/>
    <n v="3600000000"/>
    <n v="593000000"/>
    <n v="2985000000"/>
    <n v="615000000"/>
    <n v="1587000000"/>
    <n v="748000000"/>
    <n v="57000000"/>
    <s v="Information Technology"/>
    <x v="1"/>
  </r>
  <r>
    <s v="TDC"/>
    <s v="Year 1"/>
    <s v="12/31/2012"/>
    <s v="2012"/>
    <n v="2665000000"/>
    <n v="580000000"/>
    <n v="1491000000"/>
    <n v="1174000000"/>
    <n v="728000000"/>
    <n v="183000000"/>
    <n v="0"/>
    <s v="Information Technology"/>
    <x v="1"/>
  </r>
  <r>
    <s v="TDC"/>
    <s v="Year 2"/>
    <s v="12/31/2013"/>
    <s v="2013"/>
    <n v="2692000000"/>
    <n v="532000000"/>
    <n v="1473000000"/>
    <n v="1219000000"/>
    <n v="757000000"/>
    <n v="184000000"/>
    <n v="0"/>
    <s v="Information Technology"/>
    <x v="1"/>
  </r>
  <r>
    <s v="TDC"/>
    <s v="Year 3"/>
    <s v="12/31/2014"/>
    <s v="2014"/>
    <n v="2732000000"/>
    <n v="503000000"/>
    <n v="1479000000"/>
    <n v="1253000000"/>
    <n v="770000000"/>
    <n v="206000000"/>
    <n v="0"/>
    <s v="Information Technology"/>
    <x v="1"/>
  </r>
  <r>
    <s v="TDC"/>
    <s v="Year 4"/>
    <s v="12/31/2015"/>
    <s v="2015"/>
    <n v="2530000000"/>
    <n v="283000000"/>
    <n v="1276000000"/>
    <n v="1254000000"/>
    <n v="765000000"/>
    <n v="228000000"/>
    <n v="0"/>
    <s v="Information Technology"/>
    <x v="1"/>
  </r>
  <r>
    <s v="TEL"/>
    <s v="Year 1"/>
    <s v="9/27/2013"/>
    <s v="2013"/>
    <n v="11390000000"/>
    <n v="1621000000"/>
    <n v="3651000000"/>
    <n v="7739000000"/>
    <n v="1440000000"/>
    <n v="590000000"/>
    <n v="0"/>
    <s v="Information Technology"/>
    <x v="15"/>
  </r>
  <r>
    <s v="TEL"/>
    <s v="Year 2"/>
    <s v="9/26/2014"/>
    <s v="2014"/>
    <n v="11973000000"/>
    <n v="1855000000"/>
    <n v="3972000000"/>
    <n v="8001000000"/>
    <n v="1534000000"/>
    <n v="583000000"/>
    <n v="0"/>
    <s v="Information Technology"/>
    <x v="15"/>
  </r>
  <r>
    <s v="TEL"/>
    <s v="Year 3"/>
    <s v="9/25/2015"/>
    <s v="2015"/>
    <n v="12233000000"/>
    <n v="1956000000"/>
    <n v="4087000000"/>
    <n v="8146000000"/>
    <n v="1504000000"/>
    <n v="627000000"/>
    <n v="0"/>
    <s v="Information Technology"/>
    <x v="15"/>
  </r>
  <r>
    <s v="TEL"/>
    <s v="Year 4"/>
    <s v="9/30/2016"/>
    <s v="2016"/>
    <n v="12238000000"/>
    <n v="1926000000"/>
    <n v="4033000000"/>
    <n v="8205000000"/>
    <n v="1463000000"/>
    <n v="644000000"/>
    <n v="0"/>
    <s v="Information Technology"/>
    <x v="15"/>
  </r>
  <r>
    <s v="TSS"/>
    <s v="Year 1"/>
    <s v="12/31/2012"/>
    <s v="2012"/>
    <n v="1793557000"/>
    <n v="356619000"/>
    <n v="604216000"/>
    <n v="1189341000"/>
    <n v="247597000"/>
    <n v="0"/>
    <n v="0"/>
    <s v="Information Technology"/>
    <x v="4"/>
  </r>
  <r>
    <s v="TSS"/>
    <s v="Year 2"/>
    <s v="12/31/2013"/>
    <s v="2013"/>
    <n v="2064305000"/>
    <n v="382500000"/>
    <n v="694867000"/>
    <n v="1369438000"/>
    <n v="312367000"/>
    <n v="0"/>
    <n v="0"/>
    <s v="Information Technology"/>
    <x v="4"/>
  </r>
  <r>
    <s v="TSS"/>
    <s v="Year 3"/>
    <s v="12/31/2014"/>
    <s v="2014"/>
    <n v="2446877000"/>
    <n v="431640000"/>
    <n v="777985000"/>
    <n v="1668892000"/>
    <n v="346345000"/>
    <n v="0"/>
    <n v="0"/>
    <s v="Information Technology"/>
    <x v="4"/>
  </r>
  <r>
    <s v="TSS"/>
    <s v="Year 4"/>
    <s v="12/31/2015"/>
    <s v="2015"/>
    <n v="2779541000"/>
    <n v="534107000"/>
    <n v="924360000"/>
    <n v="1855181000"/>
    <n v="390253000"/>
    <n v="0"/>
    <n v="0"/>
    <s v="Information Technology"/>
    <x v="4"/>
  </r>
  <r>
    <s v="TXN"/>
    <s v="Year 1"/>
    <s v="12/31/2012"/>
    <s v="2012"/>
    <n v="12825000000"/>
    <n v="2687000000"/>
    <n v="6368000000"/>
    <n v="6457000000"/>
    <n v="1804000000"/>
    <n v="1877000000"/>
    <n v="0"/>
    <s v="Information Technology"/>
    <x v="2"/>
  </r>
  <r>
    <s v="TXN"/>
    <s v="Year 2"/>
    <s v="12/31/2013"/>
    <s v="2013"/>
    <n v="12205000000"/>
    <n v="2984000000"/>
    <n v="6364000000"/>
    <n v="5841000000"/>
    <n v="1858000000"/>
    <n v="1522000000"/>
    <n v="0"/>
    <s v="Information Technology"/>
    <x v="2"/>
  </r>
  <r>
    <s v="TXN"/>
    <s v="Year 3"/>
    <s v="12/31/2014"/>
    <s v="2014"/>
    <n v="13045000000"/>
    <n v="4226000000"/>
    <n v="7427000000"/>
    <n v="5618000000"/>
    <n v="1843000000"/>
    <n v="1358000000"/>
    <n v="0"/>
    <s v="Information Technology"/>
    <x v="2"/>
  </r>
  <r>
    <s v="TXN"/>
    <s v="Year 4"/>
    <s v="12/31/2015"/>
    <s v="2015"/>
    <n v="13000000000"/>
    <n v="4532000000"/>
    <n v="7560000000"/>
    <n v="5440000000"/>
    <n v="1748000000"/>
    <n v="1280000000"/>
    <n v="0"/>
    <s v="Information Technology"/>
    <x v="2"/>
  </r>
  <r>
    <s v="V"/>
    <s v="Year 1"/>
    <s v="9/30/2013"/>
    <s v="2013"/>
    <n v="11778000000"/>
    <n v="7242000000"/>
    <n v="9846000000"/>
    <n v="1932000000"/>
    <n v="2207000000"/>
    <n v="0"/>
    <n v="397000000"/>
    <s v="Information Technology"/>
    <x v="4"/>
  </r>
  <r>
    <s v="V"/>
    <s v="Year 2"/>
    <s v="9/30/2014"/>
    <s v="2014"/>
    <n v="12702000000"/>
    <n v="8150000000"/>
    <n v="10827000000"/>
    <n v="1875000000"/>
    <n v="2242000000"/>
    <n v="0"/>
    <n v="435000000"/>
    <s v="Information Technology"/>
    <x v="4"/>
  </r>
  <r>
    <s v="V"/>
    <s v="Year 3"/>
    <s v="9/30/2015"/>
    <s v="2015"/>
    <n v="13880000000"/>
    <n v="9078000000"/>
    <n v="11801000000"/>
    <n v="2079000000"/>
    <n v="2229000000"/>
    <n v="0"/>
    <n v="494000000"/>
    <s v="Information Technology"/>
    <x v="4"/>
  </r>
  <r>
    <s v="V"/>
    <s v="Year 4"/>
    <s v="9/30/2016"/>
    <s v="2016"/>
    <n v="15082000000"/>
    <n v="7885000000"/>
    <n v="12856000000"/>
    <n v="2226000000"/>
    <n v="4469000000"/>
    <n v="0"/>
    <n v="502000000"/>
    <s v="Information Technology"/>
    <x v="4"/>
  </r>
  <r>
    <s v="VRSN"/>
    <s v="Year 1"/>
    <s v="12/31/2012"/>
    <s v="2012"/>
    <n v="873592000"/>
    <n v="457327000"/>
    <n v="705992000"/>
    <n v="167600000"/>
    <n v="186971000"/>
    <n v="61694000"/>
    <n v="0"/>
    <s v="Information Technology"/>
    <x v="4"/>
  </r>
  <r>
    <s v="VRSN"/>
    <s v="Year 2"/>
    <s v="12/31/2013"/>
    <s v="2013"/>
    <n v="965087000"/>
    <n v="528232000"/>
    <n v="778074000"/>
    <n v="187013000"/>
    <n v="179545000"/>
    <n v="70297000"/>
    <n v="0"/>
    <s v="Information Technology"/>
    <x v="4"/>
  </r>
  <r>
    <s v="VRSN"/>
    <s v="Year 3"/>
    <s v="12/31/2014"/>
    <s v="2014"/>
    <n v="1010117000"/>
    <n v="564427000"/>
    <n v="821692000"/>
    <n v="188425000"/>
    <n v="189488000"/>
    <n v="67777000"/>
    <n v="0"/>
    <s v="Information Technology"/>
    <x v="4"/>
  </r>
  <r>
    <s v="VRSN"/>
    <s v="Year 4"/>
    <s v="12/31/2015"/>
    <s v="2015"/>
    <n v="1059366000"/>
    <n v="605946000"/>
    <n v="866578000"/>
    <n v="192788000"/>
    <n v="196914000"/>
    <n v="63718000"/>
    <n v="0"/>
    <s v="Information Technology"/>
    <x v="4"/>
  </r>
  <r>
    <s v="WDC"/>
    <s v="Year 1"/>
    <s v="6/28/2013"/>
    <s v="2013"/>
    <n v="15351000000"/>
    <n v="1266000000"/>
    <n v="4363000000"/>
    <n v="10988000000"/>
    <n v="1525000000"/>
    <n v="1572000000"/>
    <n v="0"/>
    <s v="Information Technology"/>
    <x v="14"/>
  </r>
  <r>
    <s v="WDC"/>
    <s v="Year 2"/>
    <s v="6/27/2014"/>
    <s v="2014"/>
    <n v="15130000000"/>
    <n v="1791000000"/>
    <n v="4360000000"/>
    <n v="10770000000"/>
    <n v="908000000"/>
    <n v="1661000000"/>
    <n v="0"/>
    <s v="Information Technology"/>
    <x v="14"/>
  </r>
  <r>
    <s v="WDC"/>
    <s v="Year 3"/>
    <s v="7/3/2015"/>
    <s v="2015"/>
    <n v="14572000000"/>
    <n v="1611000000"/>
    <n v="4221000000"/>
    <n v="10351000000"/>
    <n v="964000000"/>
    <n v="1646000000"/>
    <n v="0"/>
    <s v="Information Technology"/>
    <x v="14"/>
  </r>
  <r>
    <s v="WDC"/>
    <s v="Year 4"/>
    <s v="7/1/2016"/>
    <s v="2016"/>
    <n v="12994000000"/>
    <n v="466000000"/>
    <n v="3435000000"/>
    <n v="9559000000"/>
    <n v="1342000000"/>
    <n v="1627000000"/>
    <n v="0"/>
    <s v="Information Technology"/>
    <x v="14"/>
  </r>
  <r>
    <s v="WU"/>
    <s v="Year 1"/>
    <s v="12/31/2012"/>
    <s v="2012"/>
    <n v="5664800000"/>
    <n v="1330000000"/>
    <n v="2470600000"/>
    <n v="3194200000"/>
    <n v="1140600000"/>
    <n v="0"/>
    <n v="0"/>
    <s v="Information Technology"/>
    <x v="4"/>
  </r>
  <r>
    <s v="WU"/>
    <s v="Year 2"/>
    <s v="12/31/2013"/>
    <s v="2013"/>
    <n v="5542000000"/>
    <n v="1107400000"/>
    <n v="2307000000"/>
    <n v="3235000000"/>
    <n v="1199600000"/>
    <n v="0"/>
    <n v="0"/>
    <s v="Information Technology"/>
    <x v="4"/>
  </r>
  <r>
    <s v="WU"/>
    <s v="Year 3"/>
    <s v="12/31/2014"/>
    <s v="2014"/>
    <n v="5607200000"/>
    <n v="1140500000"/>
    <n v="2309800000"/>
    <n v="3297400000"/>
    <n v="1169300000"/>
    <n v="0"/>
    <n v="0"/>
    <s v="Information Technology"/>
    <x v="4"/>
  </r>
  <r>
    <s v="WU"/>
    <s v="Year 4"/>
    <s v="12/31/2015"/>
    <s v="2015"/>
    <n v="5483700000"/>
    <n v="1109400000"/>
    <n v="2284300000"/>
    <n v="3199400000"/>
    <n v="1174900000"/>
    <n v="0"/>
    <n v="0"/>
    <s v="Information Technology"/>
    <x v="4"/>
  </r>
  <r>
    <s v="XLNX"/>
    <s v="Year 1"/>
    <s v="3/30/2013"/>
    <s v="2013"/>
    <n v="2168652000"/>
    <n v="580732000"/>
    <n v="1431446000"/>
    <n v="737206000"/>
    <n v="365684000"/>
    <n v="475522000"/>
    <n v="9508000"/>
    <s v="Information Technology"/>
    <x v="2"/>
  </r>
  <r>
    <s v="XLNX"/>
    <s v="Year 2"/>
    <s v="3/29/2014"/>
    <s v="2014"/>
    <n v="2382531000"/>
    <n v="758337000"/>
    <n v="1639278000"/>
    <n v="743253000"/>
    <n v="378607000"/>
    <n v="492447000"/>
    <n v="9887000"/>
    <s v="Information Technology"/>
    <x v="2"/>
  </r>
  <r>
    <s v="XLNX"/>
    <s v="Year 3"/>
    <s v="3/28/2015"/>
    <s v="2015"/>
    <n v="2377344000"/>
    <n v="779569000"/>
    <n v="1668521000"/>
    <n v="708823000"/>
    <n v="353670000"/>
    <n v="525745000"/>
    <n v="9537000"/>
    <s v="Information Technology"/>
    <x v="2"/>
  </r>
  <r>
    <s v="XLNX"/>
    <s v="Year 4"/>
    <s v="4/2/2016"/>
    <s v="2016"/>
    <n v="2213881000"/>
    <n v="669881000"/>
    <n v="1541974000"/>
    <n v="671907000"/>
    <n v="331652000"/>
    <n v="533891000"/>
    <n v="6550000"/>
    <s v="Information Technology"/>
    <x v="2"/>
  </r>
  <r>
    <s v="XRX"/>
    <s v="Year 1"/>
    <s v="12/31/2012"/>
    <s v="2012"/>
    <n v="20421000000"/>
    <n v="1433000000"/>
    <n v="6787000000"/>
    <n v="13634000000"/>
    <n v="4398000000"/>
    <n v="655000000"/>
    <n v="301000000"/>
    <s v="Information Technology"/>
    <x v="9"/>
  </r>
  <r>
    <s v="XRX"/>
    <s v="Year 2"/>
    <s v="12/31/2013"/>
    <s v="2013"/>
    <n v="20006000000"/>
    <n v="1358000000"/>
    <n v="6485000000"/>
    <n v="13521000000"/>
    <n v="4219000000"/>
    <n v="603000000"/>
    <n v="305000000"/>
    <s v="Information Technology"/>
    <x v="9"/>
  </r>
  <r>
    <s v="XRX"/>
    <s v="Year 3"/>
    <s v="12/31/2014"/>
    <s v="2014"/>
    <n v="19540000000"/>
    <n v="1334000000"/>
    <n v="6246000000"/>
    <n v="13294000000"/>
    <n v="4020000000"/>
    <n v="577000000"/>
    <n v="315000000"/>
    <s v="Information Technology"/>
    <x v="9"/>
  </r>
  <r>
    <s v="XRX"/>
    <s v="Year 4"/>
    <s v="12/31/2015"/>
    <s v="2015"/>
    <n v="18045000000"/>
    <n v="598000000"/>
    <n v="5263000000"/>
    <n v="12782000000"/>
    <n v="3792000000"/>
    <n v="563000000"/>
    <n v="310000000"/>
    <s v="Information Technology"/>
    <x v="9"/>
  </r>
  <r>
    <s v="YHOO"/>
    <s v="Year 1"/>
    <s v="12/31/2012"/>
    <s v="2012"/>
    <n v="4986566000"/>
    <n v="802538000"/>
    <n v="3366000000"/>
    <n v="1620566000"/>
    <n v="1641819000"/>
    <n v="885824000"/>
    <n v="35819000"/>
    <s v="Information Technology"/>
    <x v="4"/>
  </r>
  <r>
    <s v="YHOO"/>
    <s v="Year 2"/>
    <s v="12/31/2013"/>
    <s v="2013"/>
    <n v="4680380000"/>
    <n v="577297000"/>
    <n v="3331000000"/>
    <n v="1349380000"/>
    <n v="1751275000"/>
    <n v="957587000"/>
    <n v="44841000"/>
    <s v="Information Technology"/>
    <x v="4"/>
  </r>
  <r>
    <s v="YHOO"/>
    <s v="Year 3"/>
    <s v="12/31/2014"/>
    <s v="2014"/>
    <n v="4618133000"/>
    <n v="236912000"/>
    <n v="3230758000"/>
    <n v="1387375000"/>
    <n v="1770710000"/>
    <n v="1156386000"/>
    <n v="66750000"/>
    <s v="Information Technology"/>
    <x v="4"/>
  </r>
  <r>
    <s v="YHOO"/>
    <s v="Year 4"/>
    <s v="12/31/2015"/>
    <s v="2015"/>
    <n v="4968301000"/>
    <n v="-134934000"/>
    <n v="2890553000"/>
    <n v="2077748000"/>
    <n v="1768522000"/>
    <n v="1177923000"/>
    <n v="79042000"/>
    <s v="Information Technology"/>
    <x v="4"/>
  </r>
  <r>
    <m/>
    <m/>
    <m/>
    <m/>
    <m/>
    <m/>
    <m/>
    <m/>
    <m/>
    <m/>
    <m/>
    <m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x v="0"/>
    <n v="106606000000"/>
    <n v="10830000000"/>
    <n v="4475000000"/>
    <n v="0"/>
    <s v="Information Technology"/>
    <x v="0"/>
  </r>
  <r>
    <x v="1"/>
    <n v="112258000000"/>
    <n v="11993000000"/>
    <n v="6041000000"/>
    <n v="0"/>
    <s v="Information Technology"/>
    <x v="0"/>
  </r>
  <r>
    <x v="2"/>
    <n v="140089000000"/>
    <n v="14329000000"/>
    <n v="8067000000"/>
    <n v="0"/>
    <s v="Information Technology"/>
    <x v="0"/>
  </r>
  <r>
    <x v="3"/>
    <n v="131376000000"/>
    <n v="14194000000"/>
    <n v="10045000000"/>
    <n v="0"/>
    <s v="Information Technology"/>
    <x v="0"/>
  </r>
  <r>
    <x v="4"/>
    <n v="586557000"/>
    <n v="2140578000"/>
    <n v="826631000"/>
    <n v="52254000"/>
    <s v="Information Technology"/>
    <x v="1"/>
  </r>
  <r>
    <x v="5"/>
    <n v="622080000"/>
    <n v="2195640000"/>
    <n v="844353000"/>
    <n v="52424000"/>
    <s v="Information Technology"/>
    <x v="1"/>
  </r>
  <r>
    <x v="6"/>
    <n v="744317000"/>
    <n v="2215161000"/>
    <n v="862730000"/>
    <n v="68649000"/>
    <s v="Information Technology"/>
    <x v="1"/>
  </r>
  <r>
    <x v="7"/>
    <n v="819908000"/>
    <n v="2487907000"/>
    <n v="975987000"/>
    <n v="78534000"/>
    <s v="Information Technology"/>
    <x v="1"/>
  </r>
  <r>
    <x v="8"/>
    <n v="941278000"/>
    <n v="396233000"/>
    <n v="513035000"/>
    <n v="220000"/>
    <s v="Information Technology"/>
    <x v="2"/>
  </r>
  <r>
    <x v="9"/>
    <n v="1034585000"/>
    <n v="454676000"/>
    <n v="559686000"/>
    <n v="26020000"/>
    <s v="Information Technology"/>
    <x v="2"/>
  </r>
  <r>
    <x v="10"/>
    <n v="1175830000"/>
    <n v="702644000"/>
    <n v="637459000"/>
    <n v="88318000"/>
    <s v="Information Technology"/>
    <x v="2"/>
  </r>
  <r>
    <x v="11"/>
    <n v="1194236000"/>
    <n v="461438000"/>
    <n v="653816000"/>
    <n v="70123000"/>
    <s v="Information Technology"/>
    <x v="2"/>
  </r>
  <r>
    <x v="12"/>
    <n v="2392091000"/>
    <n v="108059000"/>
    <n v="0"/>
    <n v="166876000"/>
    <s v="Information Technology"/>
    <x v="3"/>
  </r>
  <r>
    <x v="13"/>
    <n v="2894917000"/>
    <n v="109115000"/>
    <n v="0"/>
    <n v="216119000"/>
    <s v="Information Technology"/>
    <x v="3"/>
  </r>
  <r>
    <x v="14"/>
    <n v="3643979000"/>
    <n v="247412000"/>
    <n v="0"/>
    <n v="313082000"/>
    <s v="Information Technology"/>
    <x v="3"/>
  </r>
  <r>
    <x v="15"/>
    <n v="4482700000"/>
    <n v="203046000"/>
    <n v="0"/>
    <n v="492140000"/>
    <s v="Information Technology"/>
    <x v="3"/>
  </r>
  <r>
    <x v="16"/>
    <n v="238500000"/>
    <n v="1081800000"/>
    <n v="600000000"/>
    <n v="42100000"/>
    <s v="Information Technology"/>
    <x v="1"/>
  </r>
  <r>
    <x v="17"/>
    <n v="274300000"/>
    <n v="1054400000"/>
    <n v="611100000"/>
    <n v="36500000"/>
    <s v="Information Technology"/>
    <x v="1"/>
  </r>
  <r>
    <x v="18"/>
    <n v="342100000"/>
    <n v="1281300000"/>
    <n v="725200000"/>
    <n v="39800000"/>
    <s v="Information Technology"/>
    <x v="1"/>
  </r>
  <r>
    <x v="19"/>
    <n v="370700000"/>
    <n v="1308900000"/>
    <n v="790000000"/>
    <n v="33200000"/>
    <s v="Information Technology"/>
    <x v="1"/>
  </r>
  <r>
    <x v="20"/>
    <n v="529900000"/>
    <n v="433448000"/>
    <n v="74744000"/>
    <n v="20962000"/>
    <s v="Information Technology"/>
    <x v="4"/>
  </r>
  <r>
    <x v="21"/>
    <n v="511087000"/>
    <n v="535598000"/>
    <n v="93879000"/>
    <n v="21547000"/>
    <s v="Information Technology"/>
    <x v="4"/>
  </r>
  <r>
    <x v="22"/>
    <n v="610943000"/>
    <n v="704880000"/>
    <n v="125286000"/>
    <n v="32057000"/>
    <s v="Information Technology"/>
    <x v="4"/>
  </r>
  <r>
    <x v="23"/>
    <n v="725620000"/>
    <n v="829253000"/>
    <n v="148591000"/>
    <n v="27067000"/>
    <s v="Information Technology"/>
    <x v="4"/>
  </r>
  <r>
    <x v="24"/>
    <n v="4518000000"/>
    <n v="898000000"/>
    <n v="1320000000"/>
    <n v="0"/>
    <s v="Information Technology"/>
    <x v="5"/>
  </r>
  <r>
    <x v="25"/>
    <n v="5229000000"/>
    <n v="895000000"/>
    <n v="1428000000"/>
    <n v="0"/>
    <s v="Information Technology"/>
    <x v="5"/>
  </r>
  <r>
    <x v="26"/>
    <n v="5707000000"/>
    <n v="808000000"/>
    <n v="1451000000"/>
    <n v="0"/>
    <s v="Information Technology"/>
    <x v="5"/>
  </r>
  <r>
    <x v="27"/>
    <n v="6314000000"/>
    <n v="819000000"/>
    <n v="1540000000"/>
    <n v="0"/>
    <s v="Information Technology"/>
    <x v="5"/>
  </r>
  <r>
    <x v="28"/>
    <n v="2948900000"/>
    <n v="512900000"/>
    <n v="0"/>
    <n v="0"/>
    <s v="Information Technology"/>
    <x v="6"/>
  </r>
  <r>
    <x v="29"/>
    <n v="3163900000"/>
    <n v="548000000"/>
    <n v="0"/>
    <n v="0"/>
    <s v="Information Technology"/>
    <x v="6"/>
  </r>
  <r>
    <x v="30"/>
    <n v="3651700000"/>
    <n v="645100000"/>
    <n v="0"/>
    <n v="0"/>
    <s v="Information Technology"/>
    <x v="6"/>
  </r>
  <r>
    <x v="31"/>
    <n v="3789200000"/>
    <n v="669100000"/>
    <n v="0"/>
    <n v="0"/>
    <s v="Information Technology"/>
    <x v="6"/>
  </r>
  <r>
    <x v="32"/>
    <n v="1662000000"/>
    <n v="1139000000"/>
    <n v="604000000"/>
    <n v="0"/>
    <s v="Information Technology"/>
    <x v="7"/>
  </r>
  <r>
    <x v="33"/>
    <n v="1531000000"/>
    <n v="1096000000"/>
    <n v="584000000"/>
    <n v="0"/>
    <s v="Information Technology"/>
    <x v="7"/>
  </r>
  <r>
    <x v="34"/>
    <n v="1525000000"/>
    <n v="1129000000"/>
    <n v="571000000"/>
    <n v="0"/>
    <s v="Information Technology"/>
    <x v="7"/>
  </r>
  <r>
    <x v="35"/>
    <n v="1585000000"/>
    <n v="1114000000"/>
    <n v="646000000"/>
    <n v="0"/>
    <s v="Information Technology"/>
    <x v="7"/>
  </r>
  <r>
    <x v="36"/>
    <n v="3271000000"/>
    <n v="486000000"/>
    <n v="1049000000"/>
    <n v="249000000"/>
    <s v="Information Technology"/>
    <x v="2"/>
  </r>
  <r>
    <x v="37"/>
    <n v="7300000000"/>
    <n v="806000000"/>
    <n v="2674000000"/>
    <n v="1873000000"/>
    <s v="Information Technology"/>
    <x v="2"/>
  </r>
  <r>
    <x v="38"/>
    <n v="683579000"/>
    <n v="2047847000"/>
    <n v="429479000"/>
    <n v="0"/>
    <s v="Information Technology"/>
    <x v="4"/>
  </r>
  <r>
    <x v="39"/>
    <n v="968428000"/>
    <n v="2764851000"/>
    <n v="623798000"/>
    <n v="0"/>
    <s v="Information Technology"/>
    <x v="4"/>
  </r>
  <r>
    <x v="40"/>
    <n v="1289270000"/>
    <n v="3437032000"/>
    <n v="792917000"/>
    <n v="0"/>
    <s v="Information Technology"/>
    <x v="4"/>
  </r>
  <r>
    <x v="41"/>
    <n v="1654548000"/>
    <n v="3951445000"/>
    <n v="946300000"/>
    <n v="0"/>
    <s v="Information Technology"/>
    <x v="4"/>
  </r>
  <r>
    <x v="42"/>
    <n v="19167000000"/>
    <n v="11802000000"/>
    <n v="5942000000"/>
    <n v="395000000"/>
    <s v="Information Technology"/>
    <x v="8"/>
  </r>
  <r>
    <x v="43"/>
    <n v="19373000000"/>
    <n v="11437000000"/>
    <n v="6294000000"/>
    <n v="275000000"/>
    <s v="Information Technology"/>
    <x v="8"/>
  </r>
  <r>
    <x v="44"/>
    <n v="19480000000"/>
    <n v="11861000000"/>
    <n v="6207000000"/>
    <n v="359000000"/>
    <s v="Information Technology"/>
    <x v="8"/>
  </r>
  <r>
    <x v="45"/>
    <n v="18287000000"/>
    <n v="11433000000"/>
    <n v="6296000000"/>
    <n v="303000000"/>
    <s v="Information Technology"/>
    <x v="8"/>
  </r>
  <r>
    <x v="46"/>
    <n v="3282301000"/>
    <n v="194207000"/>
    <n v="0"/>
    <n v="137058000"/>
    <s v="Information Technology"/>
    <x v="9"/>
  </r>
  <r>
    <x v="47"/>
    <n v="3575631000"/>
    <n v="187244000"/>
    <n v="0"/>
    <n v="182242000"/>
    <s v="Information Technology"/>
    <x v="9"/>
  </r>
  <r>
    <x v="48"/>
    <n v="4278241000"/>
    <n v="1557646000"/>
    <n v="0"/>
    <n v="149089000"/>
    <s v="Information Technology"/>
    <x v="9"/>
  </r>
  <r>
    <x v="49"/>
    <n v="5265500000"/>
    <n v="1727600000"/>
    <n v="0"/>
    <n v="172200000"/>
    <s v="Information Technology"/>
    <x v="9"/>
  </r>
  <r>
    <x v="50"/>
    <n v="6141100000"/>
    <n v="2037000000"/>
    <n v="0"/>
    <n v="199700000"/>
    <s v="Information Technology"/>
    <x v="9"/>
  </r>
  <r>
    <x v="51"/>
    <n v="7440200000"/>
    <n v="2508600000"/>
    <n v="0"/>
    <n v="325200000"/>
    <s v="Information Technology"/>
    <x v="9"/>
  </r>
  <r>
    <x v="52"/>
    <n v="502795000"/>
    <n v="1476916000"/>
    <n v="516338000"/>
    <n v="41668000"/>
    <s v="Information Technology"/>
    <x v="4"/>
  </r>
  <r>
    <x v="53"/>
    <n v="620219000"/>
    <n v="1600187000"/>
    <n v="553817000"/>
    <n v="39577000"/>
    <s v="Information Technology"/>
    <x v="4"/>
  </r>
  <r>
    <x v="54"/>
    <n v="614364000"/>
    <n v="1538027000"/>
    <n v="563975000"/>
    <n v="41595000"/>
    <s v="Information Technology"/>
    <x v="4"/>
  </r>
  <r>
    <x v="55"/>
    <n v="559541000"/>
    <n v="1620006000"/>
    <n v="489265000"/>
    <n v="29173000"/>
    <s v="Information Technology"/>
    <x v="4"/>
  </r>
  <r>
    <x v="56"/>
    <n v="1388000000"/>
    <n v="1078000000"/>
    <n v="1153000000"/>
    <n v="30000000"/>
    <s v="Information Technology"/>
    <x v="7"/>
  </r>
  <r>
    <x v="57"/>
    <n v="1347000000"/>
    <n v="1055000000"/>
    <n v="1125000000"/>
    <n v="16000000"/>
    <s v="Information Technology"/>
    <x v="7"/>
  </r>
  <r>
    <x v="58"/>
    <n v="1429000000"/>
    <n v="1030000000"/>
    <n v="1094000000"/>
    <n v="14000000"/>
    <s v="Information Technology"/>
    <x v="7"/>
  </r>
  <r>
    <x v="59"/>
    <n v="1354000000"/>
    <n v="1028000000"/>
    <n v="1109000000"/>
    <n v="7000000"/>
    <s v="Information Technology"/>
    <x v="7"/>
  </r>
  <r>
    <x v="60"/>
    <n v="1492000000"/>
    <n v="3260000000"/>
    <n v="915000000"/>
    <n v="136000000"/>
    <s v="Information Technology"/>
    <x v="4"/>
  </r>
  <r>
    <x v="61"/>
    <n v="1663000000"/>
    <n v="3593000000"/>
    <n v="983000000"/>
    <n v="75000000"/>
    <s v="Information Technology"/>
    <x v="4"/>
  </r>
  <r>
    <x v="62"/>
    <n v="1771000000"/>
    <n v="3660000000"/>
    <n v="923000000"/>
    <n v="41000000"/>
    <s v="Information Technology"/>
    <x v="4"/>
  </r>
  <r>
    <x v="63"/>
    <n v="2007000000"/>
    <n v="3499000000"/>
    <n v="1114000000"/>
    <n v="34000000"/>
    <s v="Information Technology"/>
    <x v="4"/>
  </r>
  <r>
    <x v="64"/>
    <n v="1875000000"/>
    <n v="1778000000"/>
    <n v="1415000000"/>
    <n v="0"/>
    <s v="Information Technology"/>
    <x v="4"/>
  </r>
  <r>
    <x v="65"/>
    <n v="2153000000"/>
    <n v="2653000000"/>
    <n v="2666000000"/>
    <n v="0"/>
    <s v="Information Technology"/>
    <x v="4"/>
  </r>
  <r>
    <x v="66"/>
    <n v="2867000000"/>
    <n v="4020000000"/>
    <n v="4816000000"/>
    <n v="0"/>
    <s v="Information Technology"/>
    <x v="4"/>
  </r>
  <r>
    <x v="67"/>
    <n v="3789000000"/>
    <n v="5503000000"/>
    <n v="5919000000"/>
    <n v="0"/>
    <s v="Information Technology"/>
    <x v="4"/>
  </r>
  <r>
    <x v="68"/>
    <n v="253047000"/>
    <n v="587835000"/>
    <n v="209614000"/>
    <n v="0"/>
    <s v="Information Technology"/>
    <x v="8"/>
  </r>
  <r>
    <x v="69"/>
    <n v="309959000"/>
    <n v="664738000"/>
    <n v="263792000"/>
    <n v="0"/>
    <s v="Information Technology"/>
    <x v="8"/>
  </r>
  <r>
    <x v="70"/>
    <n v="332261000"/>
    <n v="738080000"/>
    <n v="296583000"/>
    <n v="0"/>
    <s v="Information Technology"/>
    <x v="8"/>
  </r>
  <r>
    <x v="71"/>
    <n v="337205000"/>
    <n v="767174000"/>
    <n v="334227000"/>
    <n v="0"/>
    <s v="Information Technology"/>
    <x v="8"/>
  </r>
  <r>
    <x v="72"/>
    <n v="3956200000"/>
    <n v="763300000"/>
    <n v="0"/>
    <n v="0"/>
    <s v="Information Technology"/>
    <x v="4"/>
  </r>
  <r>
    <x v="73"/>
    <n v="4092700000"/>
    <n v="907800000"/>
    <n v="0"/>
    <n v="0"/>
    <s v="Information Technology"/>
    <x v="4"/>
  </r>
  <r>
    <x v="74"/>
    <n v="4328300000"/>
    <n v="814900000"/>
    <n v="0"/>
    <n v="0"/>
    <s v="Information Technology"/>
    <x v="4"/>
  </r>
  <r>
    <x v="75"/>
    <n v="4393200000"/>
    <n v="1102800000"/>
    <n v="0"/>
    <n v="0"/>
    <s v="Information Technology"/>
    <x v="4"/>
  </r>
  <r>
    <x v="76"/>
    <n v="2564000000"/>
    <n v="824000000"/>
    <n v="0"/>
    <n v="0"/>
    <s v="Information Technology"/>
    <x v="4"/>
  </r>
  <r>
    <x v="77"/>
    <n v="2776000000"/>
    <n v="977000000"/>
    <n v="0"/>
    <n v="0"/>
    <s v="Information Technology"/>
    <x v="4"/>
  </r>
  <r>
    <x v="78"/>
    <n v="2881000000"/>
    <n v="975000000"/>
    <n v="0"/>
    <n v="0"/>
    <s v="Information Technology"/>
    <x v="4"/>
  </r>
  <r>
    <x v="79"/>
    <n v="2909000000"/>
    <n v="1034000000"/>
    <n v="0"/>
    <n v="0"/>
    <s v="Information Technology"/>
    <x v="4"/>
  </r>
  <r>
    <x v="80"/>
    <n v="670174000"/>
    <n v="292500000"/>
    <n v="137354000"/>
    <n v="0"/>
    <s v="Information Technology"/>
    <x v="10"/>
  </r>
  <r>
    <x v="81"/>
    <n v="759362000"/>
    <n v="322739000"/>
    <n v="147696000"/>
    <n v="0"/>
    <s v="Information Technology"/>
    <x v="10"/>
  </r>
  <r>
    <x v="82"/>
    <n v="780281000"/>
    <n v="331995000"/>
    <n v="142751000"/>
    <n v="0"/>
    <s v="Information Technology"/>
    <x v="10"/>
  </r>
  <r>
    <x v="83"/>
    <n v="803506000"/>
    <n v="313544000"/>
    <n v="132892000"/>
    <n v="0"/>
    <s v="Information Technology"/>
    <x v="10"/>
  </r>
  <r>
    <x v="84"/>
    <n v="2515796000"/>
    <n v="280928000"/>
    <n v="132460000"/>
    <n v="0"/>
    <s v="Information Technology"/>
    <x v="2"/>
  </r>
  <r>
    <x v="85"/>
    <n v="2444984000"/>
    <n v="270261000"/>
    <n v="134300000"/>
    <n v="0"/>
    <s v="Information Technology"/>
    <x v="2"/>
  </r>
  <r>
    <x v="86"/>
    <n v="2566246000"/>
    <n v="253827000"/>
    <n v="143969000"/>
    <n v="0"/>
    <s v="Information Technology"/>
    <x v="2"/>
  </r>
  <r>
    <x v="87"/>
    <n v="2659728000"/>
    <n v="255192000"/>
    <n v="130593000"/>
    <n v="0"/>
    <s v="Information Technology"/>
    <x v="2"/>
  </r>
  <r>
    <x v="88"/>
    <n v="4495000000"/>
    <n v="1126000000"/>
    <n v="710000000"/>
    <n v="31000000"/>
    <s v="Information Technology"/>
    <x v="6"/>
  </r>
  <r>
    <x v="89"/>
    <n v="5663000000"/>
    <n v="1202000000"/>
    <n v="815000000"/>
    <n v="33000000"/>
    <s v="Information Technology"/>
    <x v="6"/>
  </r>
  <r>
    <x v="90"/>
    <n v="5458000000"/>
    <n v="1508000000"/>
    <n v="769000000"/>
    <n v="54000000"/>
    <s v="Information Technology"/>
    <x v="6"/>
  </r>
  <r>
    <x v="91"/>
    <n v="5644000000"/>
    <n v="1472000000"/>
    <n v="742000000"/>
    <n v="64000000"/>
    <s v="Information Technology"/>
    <x v="6"/>
  </r>
  <r>
    <x v="92"/>
    <n v="862075000"/>
    <n v="1156635000"/>
    <n v="0"/>
    <n v="0"/>
    <s v="Information Technology"/>
    <x v="3"/>
  </r>
  <r>
    <x v="93"/>
    <n v="952225000"/>
    <n v="1196512000"/>
    <n v="0"/>
    <n v="0"/>
    <s v="Information Technology"/>
    <x v="3"/>
  </r>
  <r>
    <x v="94"/>
    <n v="1022107000"/>
    <n v="1295014000"/>
    <n v="0"/>
    <n v="0"/>
    <s v="Information Technology"/>
    <x v="3"/>
  </r>
  <r>
    <x v="95"/>
    <n v="1147639000"/>
    <n v="1325567000"/>
    <n v="0"/>
    <n v="0"/>
    <s v="Information Technology"/>
    <x v="3"/>
  </r>
  <r>
    <x v="96"/>
    <n v="39486000000"/>
    <n v="8717000000"/>
    <n v="2197000000"/>
    <n v="906000000"/>
    <s v="Information Technology"/>
    <x v="11"/>
  </r>
  <r>
    <x v="97"/>
    <n v="37168000000"/>
    <n v="9047000000"/>
    <n v="2338000000"/>
    <n v="852000000"/>
    <s v="Information Technology"/>
    <x v="11"/>
  </r>
  <r>
    <x v="98"/>
    <n v="35507000000"/>
    <n v="8419000000"/>
    <n v="2298000000"/>
    <n v="755000000"/>
    <s v="Information Technology"/>
    <x v="11"/>
  </r>
  <r>
    <x v="99"/>
    <n v="86380000000"/>
    <n v="13267000000"/>
    <n v="3135000000"/>
    <n v="1373000000"/>
    <s v="Information Technology"/>
    <x v="0"/>
  </r>
  <r>
    <x v="100"/>
    <n v="45431000000"/>
    <n v="5361000000"/>
    <n v="1298000000"/>
    <n v="129000000"/>
    <s v="Information Technology"/>
    <x v="0"/>
  </r>
  <r>
    <x v="101"/>
    <n v="41524000000"/>
    <n v="4663000000"/>
    <n v="1191000000"/>
    <n v="102000000"/>
    <s v="Information Technology"/>
    <x v="0"/>
  </r>
  <r>
    <x v="102"/>
    <n v="39240000000"/>
    <n v="4019000000"/>
    <n v="1209000000"/>
    <n v="16000000"/>
    <s v="Information Technology"/>
    <x v="0"/>
  </r>
  <r>
    <x v="103"/>
    <n v="3385000000"/>
    <n v="914000000"/>
    <n v="0"/>
    <n v="0"/>
    <s v="Information Technology"/>
    <x v="12"/>
  </r>
  <r>
    <x v="104"/>
    <n v="3310000000"/>
    <n v="820000000"/>
    <n v="0"/>
    <n v="0"/>
    <s v="Information Technology"/>
    <x v="12"/>
  </r>
  <r>
    <x v="105"/>
    <n v="3348000000"/>
    <n v="976000000"/>
    <n v="0"/>
    <n v="0"/>
    <s v="Information Technology"/>
    <x v="12"/>
  </r>
  <r>
    <x v="106"/>
    <n v="5132000000"/>
    <n v="1186000000"/>
    <n v="0"/>
    <n v="0"/>
    <s v="Information Technology"/>
    <x v="12"/>
  </r>
  <r>
    <x v="107"/>
    <n v="52513000000"/>
    <n v="22389000000"/>
    <n v="5816000000"/>
    <n v="0"/>
    <s v="Information Technology"/>
    <x v="9"/>
  </r>
  <r>
    <x v="108"/>
    <n v="49683000000"/>
    <n v="22629000000"/>
    <n v="5743000000"/>
    <n v="0"/>
    <s v="Information Technology"/>
    <x v="9"/>
  </r>
  <r>
    <x v="109"/>
    <n v="46386000000"/>
    <n v="22438000000"/>
    <n v="5437000000"/>
    <n v="0"/>
    <s v="Information Technology"/>
    <x v="9"/>
  </r>
  <r>
    <x v="110"/>
    <n v="41057000000"/>
    <n v="19748000000"/>
    <n v="5247000000"/>
    <n v="0"/>
    <s v="Information Technology"/>
    <x v="9"/>
  </r>
  <r>
    <x v="111"/>
    <n v="21187000000"/>
    <n v="8088000000"/>
    <n v="10611000000"/>
    <n v="291000000"/>
    <s v="Information Technology"/>
    <x v="2"/>
  </r>
  <r>
    <x v="112"/>
    <n v="20261000000"/>
    <n v="8136000000"/>
    <n v="11537000000"/>
    <n v="294000000"/>
    <s v="Information Technology"/>
    <x v="2"/>
  </r>
  <r>
    <x v="113"/>
    <n v="20676000000"/>
    <n v="7930000000"/>
    <n v="12128000000"/>
    <n v="265000000"/>
    <s v="Information Technology"/>
    <x v="2"/>
  </r>
  <r>
    <x v="114"/>
    <n v="23196000000"/>
    <n v="8397000000"/>
    <n v="12740000000"/>
    <n v="294000000"/>
    <s v="Information Technology"/>
    <x v="2"/>
  </r>
  <r>
    <x v="115"/>
    <n v="527000000"/>
    <n v="1534000000"/>
    <n v="647000000"/>
    <n v="30000000"/>
    <s v="Information Technology"/>
    <x v="4"/>
  </r>
  <r>
    <x v="116"/>
    <n v="603000000"/>
    <n v="1601000000"/>
    <n v="714000000"/>
    <n v="25000000"/>
    <s v="Information Technology"/>
    <x v="4"/>
  </r>
  <r>
    <x v="117"/>
    <n v="695000000"/>
    <n v="1771000000"/>
    <n v="798000000"/>
    <n v="42000000"/>
    <s v="Information Technology"/>
    <x v="4"/>
  </r>
  <r>
    <x v="118"/>
    <n v="730000000"/>
    <n v="1807000000"/>
    <n v="881000000"/>
    <n v="34000000"/>
    <s v="Information Technology"/>
    <x v="4"/>
  </r>
  <r>
    <x v="119"/>
    <n v="1656600000"/>
    <n v="1252300000"/>
    <n v="1101600000"/>
    <n v="0"/>
    <s v="Information Technology"/>
    <x v="8"/>
  </r>
  <r>
    <x v="120"/>
    <n v="1727700000"/>
    <n v="1293200000"/>
    <n v="1043200000"/>
    <n v="0"/>
    <s v="Information Technology"/>
    <x v="8"/>
  </r>
  <r>
    <x v="121"/>
    <n v="1768900000"/>
    <n v="1254700000"/>
    <n v="1006200000"/>
    <n v="0"/>
    <s v="Information Technology"/>
    <x v="8"/>
  </r>
  <r>
    <x v="122"/>
    <n v="1779200000"/>
    <n v="1172700000"/>
    <n v="994500000"/>
    <n v="0"/>
    <s v="Information Technology"/>
    <x v="8"/>
  </r>
  <r>
    <x v="123"/>
    <n v="1237452000"/>
    <n v="387812000"/>
    <n v="487832000"/>
    <n v="0"/>
    <s v="Information Technology"/>
    <x v="5"/>
  </r>
  <r>
    <x v="124"/>
    <n v="1232962000"/>
    <n v="384907000"/>
    <n v="539469000"/>
    <n v="0"/>
    <s v="Information Technology"/>
    <x v="5"/>
  </r>
  <r>
    <x v="125"/>
    <n v="1215229000"/>
    <n v="406864000"/>
    <n v="530616000"/>
    <n v="0"/>
    <s v="Information Technology"/>
    <x v="5"/>
  </r>
  <r>
    <x v="126"/>
    <n v="1163391000"/>
    <n v="379399000"/>
    <n v="481258000"/>
    <n v="0"/>
    <s v="Information Technology"/>
    <x v="5"/>
  </r>
  <r>
    <x v="127"/>
    <n v="322516000"/>
    <n v="151382000"/>
    <n v="235184000"/>
    <n v="0"/>
    <s v="Information Technology"/>
    <x v="2"/>
  </r>
  <r>
    <x v="128"/>
    <n v="338580000"/>
    <n v="159642000"/>
    <n v="250434000"/>
    <n v="0"/>
    <s v="Information Technology"/>
    <x v="2"/>
  </r>
  <r>
    <x v="129"/>
    <n v="355727000"/>
    <n v="169952000"/>
    <n v="266761000"/>
    <n v="0"/>
    <s v="Information Technology"/>
    <x v="2"/>
  </r>
  <r>
    <x v="130"/>
    <n v="343801000"/>
    <n v="170120000"/>
    <n v="276462000"/>
    <n v="0"/>
    <s v="Information Technology"/>
    <x v="2"/>
  </r>
  <r>
    <x v="131"/>
    <n v="2195857000"/>
    <n v="601300000"/>
    <n v="683688000"/>
    <n v="0"/>
    <s v="Information Technology"/>
    <x v="5"/>
  </r>
  <r>
    <x v="132"/>
    <n v="2599828000"/>
    <n v="613341000"/>
    <n v="716471000"/>
    <n v="0"/>
    <s v="Information Technology"/>
    <x v="5"/>
  </r>
  <r>
    <x v="133"/>
    <n v="2974976000"/>
    <n v="591611000"/>
    <n v="825242000"/>
    <n v="0"/>
    <s v="Information Technology"/>
    <x v="5"/>
  </r>
  <r>
    <x v="134"/>
    <n v="3266971000"/>
    <n v="630954000"/>
    <n v="913712000"/>
    <n v="0"/>
    <s v="Information Technology"/>
    <x v="5"/>
  </r>
  <r>
    <x v="135"/>
    <n v="0"/>
    <n v="3456000000"/>
    <n v="0"/>
    <n v="258000000"/>
    <s v="Information Technology"/>
    <x v="4"/>
  </r>
  <r>
    <x v="136"/>
    <n v="0"/>
    <n v="4014000000"/>
    <n v="0"/>
    <n v="321000000"/>
    <s v="Information Technology"/>
    <x v="4"/>
  </r>
  <r>
    <x v="137"/>
    <n v="0"/>
    <n v="4162000000"/>
    <n v="0"/>
    <n v="366000000"/>
    <s v="Information Technology"/>
    <x v="4"/>
  </r>
  <r>
    <x v="138"/>
    <n v="0"/>
    <n v="4525000000"/>
    <n v="0"/>
    <n v="373000000"/>
    <s v="Information Technology"/>
    <x v="4"/>
  </r>
  <r>
    <x v="139"/>
    <n v="743164000"/>
    <n v="261471000"/>
    <n v="254723000"/>
    <n v="111537000"/>
    <s v="Information Technology"/>
    <x v="2"/>
  </r>
  <r>
    <x v="140"/>
    <n v="802474000"/>
    <n v="267278000"/>
    <n v="305043000"/>
    <n v="94534000"/>
    <s v="Information Technology"/>
    <x v="2"/>
  </r>
  <r>
    <x v="141"/>
    <n v="917472000"/>
    <n v="274815000"/>
    <n v="349543000"/>
    <n v="176746000"/>
    <s v="Information Technology"/>
    <x v="2"/>
  </r>
  <r>
    <x v="142"/>
    <n v="967870000"/>
    <n v="301670000"/>
    <n v="372596000"/>
    <n v="174896000"/>
    <s v="Information Technology"/>
    <x v="2"/>
  </r>
  <r>
    <x v="143"/>
    <n v="20385000000"/>
    <n v="20289000000"/>
    <n v="10411000000"/>
    <n v="0"/>
    <s v="Information Technology"/>
    <x v="13"/>
  </r>
  <r>
    <x v="144"/>
    <n v="27078000000"/>
    <n v="20488000000"/>
    <n v="11381000000"/>
    <n v="0"/>
    <s v="Information Technology"/>
    <x v="13"/>
  </r>
  <r>
    <x v="145"/>
    <n v="33038000000"/>
    <n v="20324000000"/>
    <n v="12046000000"/>
    <n v="0"/>
    <s v="Information Technology"/>
    <x v="13"/>
  </r>
  <r>
    <x v="146"/>
    <n v="32780000000"/>
    <n v="19260000000"/>
    <n v="11988000000"/>
    <n v="0"/>
    <s v="Information Technology"/>
    <x v="13"/>
  </r>
  <r>
    <x v="147"/>
    <n v="7226000000"/>
    <n v="554000000"/>
    <n v="931000000"/>
    <n v="0"/>
    <s v="Information Technology"/>
    <x v="2"/>
  </r>
  <r>
    <x v="148"/>
    <n v="10921000000"/>
    <n v="939000000"/>
    <n v="1371000000"/>
    <n v="0"/>
    <s v="Information Technology"/>
    <x v="2"/>
  </r>
  <r>
    <x v="149"/>
    <n v="10977000000"/>
    <n v="674000000"/>
    <n v="1540000000"/>
    <n v="0"/>
    <s v="Information Technology"/>
    <x v="2"/>
  </r>
  <r>
    <x v="150"/>
    <n v="9894000000"/>
    <n v="653000000"/>
    <n v="1617000000"/>
    <n v="0"/>
    <s v="Information Technology"/>
    <x v="2"/>
  </r>
  <r>
    <x v="151"/>
    <n v="3117203000"/>
    <n v="650243000"/>
    <n v="378769000"/>
    <n v="0"/>
    <s v="Information Technology"/>
    <x v="4"/>
  </r>
  <r>
    <x v="152"/>
    <n v="3752760000"/>
    <n v="876927000"/>
    <n v="472321000"/>
    <n v="0"/>
    <s v="Information Technology"/>
    <x v="4"/>
  </r>
  <r>
    <x v="153"/>
    <n v="4591476000"/>
    <n v="1231421000"/>
    <n v="650788000"/>
    <n v="0"/>
    <s v="Information Technology"/>
    <x v="4"/>
  </r>
  <r>
    <x v="154"/>
    <n v="6029901000"/>
    <n v="1568877000"/>
    <n v="852098000"/>
    <n v="0"/>
    <s v="Information Technology"/>
    <x v="4"/>
  </r>
  <r>
    <x v="155"/>
    <n v="2571300000"/>
    <n v="2247400000"/>
    <n v="904200000"/>
    <n v="0"/>
    <s v="Information Technology"/>
    <x v="4"/>
  </r>
  <r>
    <x v="156"/>
    <n v="2406000000"/>
    <n v="2179000000"/>
    <n v="918000000"/>
    <n v="0"/>
    <s v="Information Technology"/>
    <x v="4"/>
  </r>
  <r>
    <x v="157"/>
    <n v="2290000000"/>
    <n v="2197000000"/>
    <n v="920000000"/>
    <n v="0"/>
    <s v="Information Technology"/>
    <x v="4"/>
  </r>
  <r>
    <x v="158"/>
    <n v="2173000000"/>
    <n v="2099000000"/>
    <n v="861000000"/>
    <n v="0"/>
    <s v="Information Technology"/>
    <x v="4"/>
  </r>
  <r>
    <x v="159"/>
    <n v="2053816000"/>
    <n v="430822000"/>
    <n v="1147282000"/>
    <n v="0"/>
    <s v="Information Technology"/>
    <x v="2"/>
  </r>
  <r>
    <x v="160"/>
    <n v="1862000000"/>
    <n v="436000000"/>
    <n v="1336000000"/>
    <n v="0"/>
    <s v="Information Technology"/>
    <x v="2"/>
  </r>
  <r>
    <x v="161"/>
    <n v="2083000000"/>
    <n v="480000000"/>
    <n v="1360000000"/>
    <n v="0"/>
    <s v="Information Technology"/>
    <x v="2"/>
  </r>
  <r>
    <x v="162"/>
    <n v="2199000000"/>
    <n v="602000000"/>
    <n v="1331000000"/>
    <n v="0"/>
    <s v="Information Technology"/>
    <x v="2"/>
  </r>
  <r>
    <x v="163"/>
    <n v="9820000000"/>
    <n v="2849000000"/>
    <n v="4967000000"/>
    <n v="0"/>
    <s v="Information Technology"/>
    <x v="2"/>
  </r>
  <r>
    <x v="164"/>
    <n v="10686000000"/>
    <n v="2774000000"/>
    <n v="5477000000"/>
    <n v="0"/>
    <s v="Information Technology"/>
    <x v="2"/>
  </r>
  <r>
    <x v="165"/>
    <n v="10378000000"/>
    <n v="3637000000"/>
    <n v="5490000000"/>
    <n v="0"/>
    <s v="Information Technology"/>
    <x v="2"/>
  </r>
  <r>
    <x v="166"/>
    <n v="9749000000"/>
    <n v="2159000000"/>
    <n v="5151000000"/>
    <n v="0"/>
    <s v="Information Technology"/>
    <x v="2"/>
  </r>
  <r>
    <x v="167"/>
    <n v="743304000"/>
    <n v="180317000"/>
    <n v="197269000"/>
    <n v="0"/>
    <s v="Information Technology"/>
    <x v="2"/>
  </r>
  <r>
    <x v="168"/>
    <n v="1021658000"/>
    <n v="309348000"/>
    <n v="257494000"/>
    <n v="0"/>
    <s v="Information Technology"/>
    <x v="2"/>
  </r>
  <r>
    <x v="169"/>
    <n v="1561173000"/>
    <n v="588822000"/>
    <n v="448763000"/>
    <n v="0"/>
    <s v="Information Technology"/>
    <x v="2"/>
  </r>
  <r>
    <x v="170"/>
    <n v="200600000"/>
    <n v="660887000"/>
    <n v="263150000"/>
    <n v="0"/>
    <s v="Information Technology"/>
    <x v="13"/>
  </r>
  <r>
    <x v="171"/>
    <n v="232600000"/>
    <n v="750292000"/>
    <n v="317263000"/>
    <n v="0"/>
    <s v="Information Technology"/>
    <x v="13"/>
  </r>
  <r>
    <x v="172"/>
    <n v="273199000"/>
    <n v="898440000"/>
    <n v="367856000"/>
    <n v="0"/>
    <s v="Information Technology"/>
    <x v="13"/>
  </r>
  <r>
    <x v="173"/>
    <n v="309629000"/>
    <n v="1041231000"/>
    <n v="413322000"/>
    <n v="0"/>
    <s v="Information Technology"/>
    <x v="13"/>
  </r>
  <r>
    <x v="174"/>
    <n v="10411000000"/>
    <n v="635000000"/>
    <n v="1133000000"/>
    <n v="79000000"/>
    <s v="Information Technology"/>
    <x v="14"/>
  </r>
  <r>
    <x v="175"/>
    <n v="9878000000"/>
    <n v="722000000"/>
    <n v="1226000000"/>
    <n v="98000000"/>
    <s v="Information Technology"/>
    <x v="14"/>
  </r>
  <r>
    <x v="176"/>
    <n v="9930000000"/>
    <n v="237000000"/>
    <n v="1353000000"/>
    <n v="129000000"/>
    <s v="Information Technology"/>
    <x v="14"/>
  </r>
  <r>
    <x v="177"/>
    <n v="8545000000"/>
    <n v="635000000"/>
    <n v="1237000000"/>
    <n v="123000000"/>
    <s v="Information Technology"/>
    <x v="14"/>
  </r>
  <r>
    <x v="178"/>
    <n v="1025400000"/>
    <n v="159700000"/>
    <n v="226300000"/>
    <n v="29100000"/>
    <s v="Information Technology"/>
    <x v="2"/>
  </r>
  <r>
    <x v="179"/>
    <n v="1268800000"/>
    <n v="179100000"/>
    <n v="252200000"/>
    <n v="25900000"/>
    <s v="Information Technology"/>
    <x v="2"/>
  </r>
  <r>
    <x v="180"/>
    <n v="1703900000"/>
    <n v="191300000"/>
    <n v="303200000"/>
    <n v="33500000"/>
    <s v="Information Technology"/>
    <x v="2"/>
  </r>
  <r>
    <x v="181"/>
    <n v="1623800000"/>
    <n v="195900000"/>
    <n v="312400000"/>
    <n v="33400000"/>
    <s v="Information Technology"/>
    <x v="2"/>
  </r>
  <r>
    <x v="182"/>
    <n v="1175000000"/>
    <n v="3236000000"/>
    <n v="1026000000"/>
    <n v="286000000"/>
    <s v="Information Technology"/>
    <x v="1"/>
  </r>
  <r>
    <x v="183"/>
    <n v="791000000"/>
    <n v="2186000000"/>
    <n v="722000000"/>
    <n v="93000000"/>
    <s v="Information Technology"/>
    <x v="1"/>
  </r>
  <r>
    <x v="184"/>
    <n v="727000000"/>
    <n v="2012000000"/>
    <n v="812000000"/>
    <n v="87000000"/>
    <s v="Information Technology"/>
    <x v="1"/>
  </r>
  <r>
    <x v="185"/>
    <n v="615000000"/>
    <n v="1587000000"/>
    <n v="748000000"/>
    <n v="57000000"/>
    <s v="Information Technology"/>
    <x v="1"/>
  </r>
  <r>
    <x v="186"/>
    <n v="1174000000"/>
    <n v="728000000"/>
    <n v="183000000"/>
    <n v="0"/>
    <s v="Information Technology"/>
    <x v="1"/>
  </r>
  <r>
    <x v="187"/>
    <n v="1219000000"/>
    <n v="757000000"/>
    <n v="184000000"/>
    <n v="0"/>
    <s v="Information Technology"/>
    <x v="1"/>
  </r>
  <r>
    <x v="188"/>
    <n v="1253000000"/>
    <n v="770000000"/>
    <n v="206000000"/>
    <n v="0"/>
    <s v="Information Technology"/>
    <x v="1"/>
  </r>
  <r>
    <x v="189"/>
    <n v="1254000000"/>
    <n v="765000000"/>
    <n v="228000000"/>
    <n v="0"/>
    <s v="Information Technology"/>
    <x v="1"/>
  </r>
  <r>
    <x v="190"/>
    <n v="7739000000"/>
    <n v="1440000000"/>
    <n v="590000000"/>
    <n v="0"/>
    <s v="Information Technology"/>
    <x v="15"/>
  </r>
  <r>
    <x v="191"/>
    <n v="8001000000"/>
    <n v="1534000000"/>
    <n v="583000000"/>
    <n v="0"/>
    <s v="Information Technology"/>
    <x v="15"/>
  </r>
  <r>
    <x v="192"/>
    <n v="8146000000"/>
    <n v="1504000000"/>
    <n v="627000000"/>
    <n v="0"/>
    <s v="Information Technology"/>
    <x v="15"/>
  </r>
  <r>
    <x v="193"/>
    <n v="8205000000"/>
    <n v="1463000000"/>
    <n v="644000000"/>
    <n v="0"/>
    <s v="Information Technology"/>
    <x v="15"/>
  </r>
  <r>
    <x v="194"/>
    <n v="1189341000"/>
    <n v="247597000"/>
    <n v="0"/>
    <n v="0"/>
    <s v="Information Technology"/>
    <x v="4"/>
  </r>
  <r>
    <x v="195"/>
    <n v="1369438000"/>
    <n v="312367000"/>
    <n v="0"/>
    <n v="0"/>
    <s v="Information Technology"/>
    <x v="4"/>
  </r>
  <r>
    <x v="196"/>
    <n v="1668892000"/>
    <n v="346345000"/>
    <n v="0"/>
    <n v="0"/>
    <s v="Information Technology"/>
    <x v="4"/>
  </r>
  <r>
    <x v="197"/>
    <n v="1855181000"/>
    <n v="390253000"/>
    <n v="0"/>
    <n v="0"/>
    <s v="Information Technology"/>
    <x v="4"/>
  </r>
  <r>
    <x v="198"/>
    <n v="6457000000"/>
    <n v="1804000000"/>
    <n v="1877000000"/>
    <n v="0"/>
    <s v="Information Technology"/>
    <x v="2"/>
  </r>
  <r>
    <x v="199"/>
    <n v="5841000000"/>
    <n v="1858000000"/>
    <n v="1522000000"/>
    <n v="0"/>
    <s v="Information Technology"/>
    <x v="2"/>
  </r>
  <r>
    <x v="200"/>
    <n v="5618000000"/>
    <n v="1843000000"/>
    <n v="1358000000"/>
    <n v="0"/>
    <s v="Information Technology"/>
    <x v="2"/>
  </r>
  <r>
    <x v="201"/>
    <n v="5440000000"/>
    <n v="1748000000"/>
    <n v="1280000000"/>
    <n v="0"/>
    <s v="Information Technology"/>
    <x v="2"/>
  </r>
  <r>
    <x v="202"/>
    <n v="1932000000"/>
    <n v="2207000000"/>
    <n v="0"/>
    <n v="397000000"/>
    <s v="Information Technology"/>
    <x v="4"/>
  </r>
  <r>
    <x v="203"/>
    <n v="1875000000"/>
    <n v="2242000000"/>
    <n v="0"/>
    <n v="435000000"/>
    <s v="Information Technology"/>
    <x v="4"/>
  </r>
  <r>
    <x v="204"/>
    <n v="2079000000"/>
    <n v="2229000000"/>
    <n v="0"/>
    <n v="494000000"/>
    <s v="Information Technology"/>
    <x v="4"/>
  </r>
  <r>
    <x v="205"/>
    <n v="2226000000"/>
    <n v="4469000000"/>
    <n v="0"/>
    <n v="502000000"/>
    <s v="Information Technology"/>
    <x v="4"/>
  </r>
  <r>
    <x v="206"/>
    <n v="167600000"/>
    <n v="186971000"/>
    <n v="61694000"/>
    <n v="0"/>
    <s v="Information Technology"/>
    <x v="4"/>
  </r>
  <r>
    <x v="207"/>
    <n v="187013000"/>
    <n v="179545000"/>
    <n v="70297000"/>
    <n v="0"/>
    <s v="Information Technology"/>
    <x v="4"/>
  </r>
  <r>
    <x v="208"/>
    <n v="188425000"/>
    <n v="189488000"/>
    <n v="67777000"/>
    <n v="0"/>
    <s v="Information Technology"/>
    <x v="4"/>
  </r>
  <r>
    <x v="209"/>
    <n v="192788000"/>
    <n v="196914000"/>
    <n v="63718000"/>
    <n v="0"/>
    <s v="Information Technology"/>
    <x v="4"/>
  </r>
  <r>
    <x v="210"/>
    <n v="10988000000"/>
    <n v="1525000000"/>
    <n v="1572000000"/>
    <n v="0"/>
    <s v="Information Technology"/>
    <x v="14"/>
  </r>
  <r>
    <x v="211"/>
    <n v="10770000000"/>
    <n v="908000000"/>
    <n v="1661000000"/>
    <n v="0"/>
    <s v="Information Technology"/>
    <x v="14"/>
  </r>
  <r>
    <x v="212"/>
    <n v="10351000000"/>
    <n v="964000000"/>
    <n v="1646000000"/>
    <n v="0"/>
    <s v="Information Technology"/>
    <x v="14"/>
  </r>
  <r>
    <x v="213"/>
    <n v="9559000000"/>
    <n v="1342000000"/>
    <n v="1627000000"/>
    <n v="0"/>
    <s v="Information Technology"/>
    <x v="14"/>
  </r>
  <r>
    <x v="214"/>
    <n v="3194200000"/>
    <n v="1140600000"/>
    <n v="0"/>
    <n v="0"/>
    <s v="Information Technology"/>
    <x v="4"/>
  </r>
  <r>
    <x v="215"/>
    <n v="3235000000"/>
    <n v="1199600000"/>
    <n v="0"/>
    <n v="0"/>
    <s v="Information Technology"/>
    <x v="4"/>
  </r>
  <r>
    <x v="216"/>
    <n v="3297400000"/>
    <n v="1169300000"/>
    <n v="0"/>
    <n v="0"/>
    <s v="Information Technology"/>
    <x v="4"/>
  </r>
  <r>
    <x v="217"/>
    <n v="3199400000"/>
    <n v="1174900000"/>
    <n v="0"/>
    <n v="0"/>
    <s v="Information Technology"/>
    <x v="4"/>
  </r>
  <r>
    <x v="218"/>
    <n v="737206000"/>
    <n v="365684000"/>
    <n v="475522000"/>
    <n v="9508000"/>
    <s v="Information Technology"/>
    <x v="2"/>
  </r>
  <r>
    <x v="219"/>
    <n v="743253000"/>
    <n v="378607000"/>
    <n v="492447000"/>
    <n v="9887000"/>
    <s v="Information Technology"/>
    <x v="2"/>
  </r>
  <r>
    <x v="220"/>
    <n v="708823000"/>
    <n v="353670000"/>
    <n v="525745000"/>
    <n v="9537000"/>
    <s v="Information Technology"/>
    <x v="2"/>
  </r>
  <r>
    <x v="221"/>
    <n v="671907000"/>
    <n v="331652000"/>
    <n v="533891000"/>
    <n v="6550000"/>
    <s v="Information Technology"/>
    <x v="2"/>
  </r>
  <r>
    <x v="222"/>
    <n v="13634000000"/>
    <n v="4398000000"/>
    <n v="655000000"/>
    <n v="301000000"/>
    <s v="Information Technology"/>
    <x v="9"/>
  </r>
  <r>
    <x v="223"/>
    <n v="13521000000"/>
    <n v="4219000000"/>
    <n v="603000000"/>
    <n v="305000000"/>
    <s v="Information Technology"/>
    <x v="9"/>
  </r>
  <r>
    <x v="224"/>
    <n v="13294000000"/>
    <n v="4020000000"/>
    <n v="577000000"/>
    <n v="315000000"/>
    <s v="Information Technology"/>
    <x v="9"/>
  </r>
  <r>
    <x v="225"/>
    <n v="12782000000"/>
    <n v="3792000000"/>
    <n v="563000000"/>
    <n v="310000000"/>
    <s v="Information Technology"/>
    <x v="9"/>
  </r>
  <r>
    <x v="226"/>
    <n v="1620566000"/>
    <n v="1641819000"/>
    <n v="885824000"/>
    <n v="35819000"/>
    <s v="Information Technology"/>
    <x v="4"/>
  </r>
  <r>
    <x v="227"/>
    <n v="1349380000"/>
    <n v="1751275000"/>
    <n v="957587000"/>
    <n v="44841000"/>
    <s v="Information Technology"/>
    <x v="4"/>
  </r>
  <r>
    <x v="228"/>
    <n v="1387375000"/>
    <n v="1770710000"/>
    <n v="1156386000"/>
    <n v="66750000"/>
    <s v="Information Technology"/>
    <x v="4"/>
  </r>
  <r>
    <x v="229"/>
    <n v="2077748000"/>
    <n v="1768522000"/>
    <n v="1177923000"/>
    <n v="79042000"/>
    <s v="Information Technology"/>
    <x v="4"/>
  </r>
  <r>
    <x v="230"/>
    <m/>
    <m/>
    <m/>
    <m/>
    <m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n v="4475000000"/>
    <n v="0"/>
    <s v="Information Technology"/>
    <s v="Computer Hardware"/>
    <x v="0"/>
  </r>
  <r>
    <n v="6041000000"/>
    <n v="0"/>
    <s v="Information Technology"/>
    <s v="Computer Hardware"/>
    <x v="1"/>
  </r>
  <r>
    <n v="8067000000"/>
    <n v="0"/>
    <s v="Information Technology"/>
    <s v="Computer Hardware"/>
    <x v="2"/>
  </r>
  <r>
    <n v="10045000000"/>
    <n v="0"/>
    <s v="Information Technology"/>
    <s v="Computer Hardware"/>
    <x v="3"/>
  </r>
  <r>
    <n v="826631000"/>
    <n v="52254000"/>
    <s v="Information Technology"/>
    <s v="Application Software"/>
    <x v="0"/>
  </r>
  <r>
    <n v="844353000"/>
    <n v="52424000"/>
    <s v="Information Technology"/>
    <s v="Application Software"/>
    <x v="1"/>
  </r>
  <r>
    <n v="862730000"/>
    <n v="68649000"/>
    <s v="Information Technology"/>
    <s v="Application Software"/>
    <x v="2"/>
  </r>
  <r>
    <n v="975987000"/>
    <n v="78534000"/>
    <s v="Information Technology"/>
    <s v="Application Software"/>
    <x v="3"/>
  </r>
  <r>
    <n v="513035000"/>
    <n v="220000"/>
    <s v="Information Technology"/>
    <s v="Semiconductors"/>
    <x v="0"/>
  </r>
  <r>
    <n v="559686000"/>
    <n v="26020000"/>
    <s v="Information Technology"/>
    <s v="Semiconductors"/>
    <x v="1"/>
  </r>
  <r>
    <n v="637459000"/>
    <n v="88318000"/>
    <s v="Information Technology"/>
    <s v="Semiconductors"/>
    <x v="2"/>
  </r>
  <r>
    <n v="653816000"/>
    <n v="70123000"/>
    <s v="Information Technology"/>
    <s v="Semiconductors"/>
    <x v="3"/>
  </r>
  <r>
    <n v="0"/>
    <n v="166876000"/>
    <s v="Information Technology"/>
    <s v="Data Processing &amp; Outsourced Services"/>
    <x v="4"/>
  </r>
  <r>
    <n v="0"/>
    <n v="216119000"/>
    <s v="Information Technology"/>
    <s v="Data Processing &amp; Outsourced Services"/>
    <x v="0"/>
  </r>
  <r>
    <n v="0"/>
    <n v="313082000"/>
    <s v="Information Technology"/>
    <s v="Data Processing &amp; Outsourced Services"/>
    <x v="1"/>
  </r>
  <r>
    <n v="0"/>
    <n v="492140000"/>
    <s v="Information Technology"/>
    <s v="Data Processing &amp; Outsourced Services"/>
    <x v="2"/>
  </r>
  <r>
    <n v="600000000"/>
    <n v="42100000"/>
    <s v="Information Technology"/>
    <s v="Application Software"/>
    <x v="0"/>
  </r>
  <r>
    <n v="611100000"/>
    <n v="36500000"/>
    <s v="Information Technology"/>
    <s v="Application Software"/>
    <x v="1"/>
  </r>
  <r>
    <n v="725200000"/>
    <n v="39800000"/>
    <s v="Information Technology"/>
    <s v="Application Software"/>
    <x v="2"/>
  </r>
  <r>
    <n v="790000000"/>
    <n v="33200000"/>
    <s v="Information Technology"/>
    <s v="Application Software"/>
    <x v="3"/>
  </r>
  <r>
    <n v="74744000"/>
    <n v="20962000"/>
    <s v="Information Technology"/>
    <s v="Internet Software &amp; Services"/>
    <x v="4"/>
  </r>
  <r>
    <n v="93879000"/>
    <n v="21547000"/>
    <s v="Information Technology"/>
    <s v="Internet Software &amp; Services"/>
    <x v="0"/>
  </r>
  <r>
    <n v="125286000"/>
    <n v="32057000"/>
    <s v="Information Technology"/>
    <s v="Internet Software &amp; Services"/>
    <x v="1"/>
  </r>
  <r>
    <n v="148591000"/>
    <n v="27067000"/>
    <s v="Information Technology"/>
    <s v="Internet Software &amp; Services"/>
    <x v="2"/>
  </r>
  <r>
    <n v="1320000000"/>
    <n v="0"/>
    <s v="Information Technology"/>
    <s v="Semiconductor Equipment"/>
    <x v="0"/>
  </r>
  <r>
    <n v="1428000000"/>
    <n v="0"/>
    <s v="Information Technology"/>
    <s v="Semiconductor Equipment"/>
    <x v="1"/>
  </r>
  <r>
    <n v="1451000000"/>
    <n v="0"/>
    <s v="Information Technology"/>
    <s v="Semiconductor Equipment"/>
    <x v="2"/>
  </r>
  <r>
    <n v="1540000000"/>
    <n v="0"/>
    <s v="Information Technology"/>
    <s v="Semiconductor Equipment"/>
    <x v="3"/>
  </r>
  <r>
    <n v="0"/>
    <n v="0"/>
    <s v="Information Technology"/>
    <s v="Electronic Components"/>
    <x v="4"/>
  </r>
  <r>
    <n v="0"/>
    <n v="0"/>
    <s v="Information Technology"/>
    <s v="Electronic Components"/>
    <x v="0"/>
  </r>
  <r>
    <n v="0"/>
    <n v="0"/>
    <s v="Information Technology"/>
    <s v="Electronic Components"/>
    <x v="1"/>
  </r>
  <r>
    <n v="0"/>
    <n v="0"/>
    <s v="Information Technology"/>
    <s v="Electronic Components"/>
    <x v="2"/>
  </r>
  <r>
    <n v="604000000"/>
    <n v="0"/>
    <s v="Information Technology"/>
    <s v="Home Entertainment Software"/>
    <x v="4"/>
  </r>
  <r>
    <n v="584000000"/>
    <n v="0"/>
    <s v="Information Technology"/>
    <s v="Home Entertainment Software"/>
    <x v="0"/>
  </r>
  <r>
    <n v="571000000"/>
    <n v="0"/>
    <s v="Information Technology"/>
    <s v="Home Entertainment Software"/>
    <x v="1"/>
  </r>
  <r>
    <n v="646000000"/>
    <n v="0"/>
    <s v="Information Technology"/>
    <s v="Home Entertainment Software"/>
    <x v="2"/>
  </r>
  <r>
    <n v="1049000000"/>
    <n v="249000000"/>
    <s v="Information Technology"/>
    <s v="Semiconductors"/>
    <x v="2"/>
  </r>
  <r>
    <n v="2674000000"/>
    <n v="1873000000"/>
    <s v="Information Technology"/>
    <s v="Semiconductors"/>
    <x v="3"/>
  </r>
  <r>
    <n v="429479000"/>
    <n v="0"/>
    <s v="Information Technology"/>
    <s v="Internet Software &amp; Services"/>
    <x v="0"/>
  </r>
  <r>
    <n v="623798000"/>
    <n v="0"/>
    <s v="Information Technology"/>
    <s v="Internet Software &amp; Services"/>
    <x v="1"/>
  </r>
  <r>
    <n v="792917000"/>
    <n v="0"/>
    <s v="Information Technology"/>
    <s v="Internet Software &amp; Services"/>
    <x v="2"/>
  </r>
  <r>
    <n v="946300000"/>
    <n v="0"/>
    <s v="Information Technology"/>
    <s v="Internet Software &amp; Services"/>
    <x v="3"/>
  </r>
  <r>
    <n v="5942000000"/>
    <n v="395000000"/>
    <s v="Information Technology"/>
    <s v="Networking Equipment"/>
    <x v="0"/>
  </r>
  <r>
    <n v="6294000000"/>
    <n v="275000000"/>
    <s v="Information Technology"/>
    <s v="Networking Equipment"/>
    <x v="1"/>
  </r>
  <r>
    <n v="6207000000"/>
    <n v="359000000"/>
    <s v="Information Technology"/>
    <s v="Networking Equipment"/>
    <x v="2"/>
  </r>
  <r>
    <n v="6296000000"/>
    <n v="303000000"/>
    <s v="Information Technology"/>
    <s v="Networking Equipment"/>
    <x v="3"/>
  </r>
  <r>
    <n v="0"/>
    <n v="137058000"/>
    <s v="Information Technology"/>
    <s v="IT Consulting &amp; Other Services"/>
    <x v="2"/>
  </r>
  <r>
    <n v="0"/>
    <n v="182242000"/>
    <s v="Information Technology"/>
    <s v="IT Consulting &amp; Other Services"/>
    <x v="3"/>
  </r>
  <r>
    <n v="0"/>
    <n v="149089000"/>
    <s v="Information Technology"/>
    <s v="IT Consulting &amp; Other Services"/>
    <x v="4"/>
  </r>
  <r>
    <n v="0"/>
    <n v="172200000"/>
    <s v="Information Technology"/>
    <s v="IT Consulting &amp; Other Services"/>
    <x v="0"/>
  </r>
  <r>
    <n v="0"/>
    <n v="199700000"/>
    <s v="Information Technology"/>
    <s v="IT Consulting &amp; Other Services"/>
    <x v="1"/>
  </r>
  <r>
    <n v="0"/>
    <n v="325200000"/>
    <s v="Information Technology"/>
    <s v="IT Consulting &amp; Other Services"/>
    <x v="2"/>
  </r>
  <r>
    <n v="516338000"/>
    <n v="41668000"/>
    <s v="Information Technology"/>
    <s v="Internet Software &amp; Services"/>
    <x v="0"/>
  </r>
  <r>
    <n v="553817000"/>
    <n v="39577000"/>
    <s v="Information Technology"/>
    <s v="Internet Software &amp; Services"/>
    <x v="1"/>
  </r>
  <r>
    <n v="563975000"/>
    <n v="41595000"/>
    <s v="Information Technology"/>
    <s v="Internet Software &amp; Services"/>
    <x v="2"/>
  </r>
  <r>
    <n v="489265000"/>
    <n v="29173000"/>
    <s v="Information Technology"/>
    <s v="Internet Software &amp; Services"/>
    <x v="3"/>
  </r>
  <r>
    <n v="1153000000"/>
    <n v="30000000"/>
    <s v="Information Technology"/>
    <s v="Home Entertainment Software"/>
    <x v="0"/>
  </r>
  <r>
    <n v="1125000000"/>
    <n v="16000000"/>
    <s v="Information Technology"/>
    <s v="Home Entertainment Software"/>
    <x v="1"/>
  </r>
  <r>
    <n v="1094000000"/>
    <n v="14000000"/>
    <s v="Information Technology"/>
    <s v="Home Entertainment Software"/>
    <x v="2"/>
  </r>
  <r>
    <n v="1109000000"/>
    <n v="7000000"/>
    <s v="Information Technology"/>
    <s v="Home Entertainment Software"/>
    <x v="3"/>
  </r>
  <r>
    <n v="915000000"/>
    <n v="136000000"/>
    <s v="Information Technology"/>
    <s v="Internet Software &amp; Services"/>
    <x v="0"/>
  </r>
  <r>
    <n v="983000000"/>
    <n v="75000000"/>
    <s v="Information Technology"/>
    <s v="Internet Software &amp; Services"/>
    <x v="1"/>
  </r>
  <r>
    <n v="923000000"/>
    <n v="41000000"/>
    <s v="Information Technology"/>
    <s v="Internet Software &amp; Services"/>
    <x v="2"/>
  </r>
  <r>
    <n v="1114000000"/>
    <n v="34000000"/>
    <s v="Information Technology"/>
    <s v="Internet Software &amp; Services"/>
    <x v="3"/>
  </r>
  <r>
    <n v="1415000000"/>
    <n v="0"/>
    <s v="Information Technology"/>
    <s v="Internet Software &amp; Services"/>
    <x v="0"/>
  </r>
  <r>
    <n v="2666000000"/>
    <n v="0"/>
    <s v="Information Technology"/>
    <s v="Internet Software &amp; Services"/>
    <x v="1"/>
  </r>
  <r>
    <n v="4816000000"/>
    <n v="0"/>
    <s v="Information Technology"/>
    <s v="Internet Software &amp; Services"/>
    <x v="2"/>
  </r>
  <r>
    <n v="5919000000"/>
    <n v="0"/>
    <s v="Information Technology"/>
    <s v="Internet Software &amp; Services"/>
    <x v="3"/>
  </r>
  <r>
    <n v="209614000"/>
    <n v="0"/>
    <s v="Information Technology"/>
    <s v="Networking Equipment"/>
    <x v="0"/>
  </r>
  <r>
    <n v="263792000"/>
    <n v="0"/>
    <s v="Information Technology"/>
    <s v="Networking Equipment"/>
    <x v="1"/>
  </r>
  <r>
    <n v="296583000"/>
    <n v="0"/>
    <s v="Information Technology"/>
    <s v="Networking Equipment"/>
    <x v="2"/>
  </r>
  <r>
    <n v="334227000"/>
    <n v="0"/>
    <s v="Information Technology"/>
    <s v="Networking Equipment"/>
    <x v="3"/>
  </r>
  <r>
    <n v="0"/>
    <n v="0"/>
    <s v="Information Technology"/>
    <s v="Internet Software &amp; Services"/>
    <x v="4"/>
  </r>
  <r>
    <n v="0"/>
    <n v="0"/>
    <s v="Information Technology"/>
    <s v="Internet Software &amp; Services"/>
    <x v="0"/>
  </r>
  <r>
    <n v="0"/>
    <n v="0"/>
    <s v="Information Technology"/>
    <s v="Internet Software &amp; Services"/>
    <x v="1"/>
  </r>
  <r>
    <n v="0"/>
    <n v="0"/>
    <s v="Information Technology"/>
    <s v="Internet Software &amp; Services"/>
    <x v="2"/>
  </r>
  <r>
    <n v="0"/>
    <n v="0"/>
    <s v="Information Technology"/>
    <s v="Internet Software &amp; Services"/>
    <x v="4"/>
  </r>
  <r>
    <n v="0"/>
    <n v="0"/>
    <s v="Information Technology"/>
    <s v="Internet Software &amp; Services"/>
    <x v="0"/>
  </r>
  <r>
    <n v="0"/>
    <n v="0"/>
    <s v="Information Technology"/>
    <s v="Internet Software &amp; Services"/>
    <x v="1"/>
  </r>
  <r>
    <n v="0"/>
    <n v="0"/>
    <s v="Information Technology"/>
    <s v="Internet Software &amp; Services"/>
    <x v="2"/>
  </r>
  <r>
    <n v="137354000"/>
    <n v="0"/>
    <s v="Information Technology"/>
    <s v="Electronic Equipment &amp; Instruments"/>
    <x v="4"/>
  </r>
  <r>
    <n v="147696000"/>
    <n v="0"/>
    <s v="Information Technology"/>
    <s v="Electronic Equipment &amp; Instruments"/>
    <x v="0"/>
  </r>
  <r>
    <n v="142751000"/>
    <n v="0"/>
    <s v="Information Technology"/>
    <s v="Electronic Equipment &amp; Instruments"/>
    <x v="1"/>
  </r>
  <r>
    <n v="132892000"/>
    <n v="0"/>
    <s v="Information Technology"/>
    <s v="Electronic Equipment &amp; Instruments"/>
    <x v="2"/>
  </r>
  <r>
    <n v="132460000"/>
    <n v="0"/>
    <s v="Information Technology"/>
    <s v="Semiconductors"/>
    <x v="4"/>
  </r>
  <r>
    <n v="134300000"/>
    <n v="0"/>
    <s v="Information Technology"/>
    <s v="Semiconductors"/>
    <x v="0"/>
  </r>
  <r>
    <n v="143969000"/>
    <n v="0"/>
    <s v="Information Technology"/>
    <s v="Semiconductors"/>
    <x v="1"/>
  </r>
  <r>
    <n v="130593000"/>
    <n v="0"/>
    <s v="Information Technology"/>
    <s v="Semiconductors"/>
    <x v="2"/>
  </r>
  <r>
    <n v="710000000"/>
    <n v="31000000"/>
    <s v="Information Technology"/>
    <s v="Electronic Components"/>
    <x v="0"/>
  </r>
  <r>
    <n v="815000000"/>
    <n v="33000000"/>
    <s v="Information Technology"/>
    <s v="Electronic Components"/>
    <x v="1"/>
  </r>
  <r>
    <n v="769000000"/>
    <n v="54000000"/>
    <s v="Information Technology"/>
    <s v="Electronic Components"/>
    <x v="2"/>
  </r>
  <r>
    <n v="742000000"/>
    <n v="64000000"/>
    <s v="Information Technology"/>
    <s v="Electronic Components"/>
    <x v="3"/>
  </r>
  <r>
    <n v="0"/>
    <n v="0"/>
    <s v="Information Technology"/>
    <s v="Data Processing &amp; Outsourced Services"/>
    <x v="0"/>
  </r>
  <r>
    <n v="0"/>
    <n v="0"/>
    <s v="Information Technology"/>
    <s v="Data Processing &amp; Outsourced Services"/>
    <x v="1"/>
  </r>
  <r>
    <n v="0"/>
    <n v="0"/>
    <s v="Information Technology"/>
    <s v="Data Processing &amp; Outsourced Services"/>
    <x v="2"/>
  </r>
  <r>
    <n v="0"/>
    <n v="0"/>
    <s v="Information Technology"/>
    <s v="Data Processing &amp; Outsourced Services"/>
    <x v="3"/>
  </r>
  <r>
    <n v="2197000000"/>
    <n v="906000000"/>
    <s v="Information Technology"/>
    <s v="Technology Hardware, Storage &amp; Peripherals"/>
    <x v="1"/>
  </r>
  <r>
    <n v="2338000000"/>
    <n v="852000000"/>
    <s v="Information Technology"/>
    <s v="Technology Hardware, Storage &amp; Peripherals"/>
    <x v="2"/>
  </r>
  <r>
    <n v="2298000000"/>
    <n v="755000000"/>
    <s v="Information Technology"/>
    <s v="Technology Hardware, Storage &amp; Peripherals"/>
    <x v="3"/>
  </r>
  <r>
    <n v="3135000000"/>
    <n v="1373000000"/>
    <s v="Information Technology"/>
    <s v="Computer Hardware"/>
    <x v="0"/>
  </r>
  <r>
    <n v="1298000000"/>
    <n v="129000000"/>
    <s v="Information Technology"/>
    <s v="Computer Hardware"/>
    <x v="1"/>
  </r>
  <r>
    <n v="1191000000"/>
    <n v="102000000"/>
    <s v="Information Technology"/>
    <s v="Computer Hardware"/>
    <x v="2"/>
  </r>
  <r>
    <n v="1209000000"/>
    <n v="16000000"/>
    <s v="Information Technology"/>
    <s v="Computer Hardware"/>
    <x v="3"/>
  </r>
  <r>
    <n v="0"/>
    <n v="0"/>
    <s v="Information Technology"/>
    <s v="Telecommunications Equipment"/>
    <x v="0"/>
  </r>
  <r>
    <n v="0"/>
    <n v="0"/>
    <s v="Information Technology"/>
    <s v="Telecommunications Equipment"/>
    <x v="1"/>
  </r>
  <r>
    <n v="0"/>
    <n v="0"/>
    <s v="Information Technology"/>
    <s v="Telecommunications Equipment"/>
    <x v="2"/>
  </r>
  <r>
    <n v="0"/>
    <n v="0"/>
    <s v="Information Technology"/>
    <s v="Telecommunications Equipment"/>
    <x v="3"/>
  </r>
  <r>
    <n v="5816000000"/>
    <n v="0"/>
    <s v="Information Technology"/>
    <s v="IT Consulting &amp; Other Services"/>
    <x v="4"/>
  </r>
  <r>
    <n v="5743000000"/>
    <n v="0"/>
    <s v="Information Technology"/>
    <s v="IT Consulting &amp; Other Services"/>
    <x v="0"/>
  </r>
  <r>
    <n v="5437000000"/>
    <n v="0"/>
    <s v="Information Technology"/>
    <s v="IT Consulting &amp; Other Services"/>
    <x v="1"/>
  </r>
  <r>
    <n v="5247000000"/>
    <n v="0"/>
    <s v="Information Technology"/>
    <s v="IT Consulting &amp; Other Services"/>
    <x v="2"/>
  </r>
  <r>
    <n v="10611000000"/>
    <n v="291000000"/>
    <s v="Information Technology"/>
    <s v="Semiconductors"/>
    <x v="0"/>
  </r>
  <r>
    <n v="11537000000"/>
    <n v="294000000"/>
    <s v="Information Technology"/>
    <s v="Semiconductors"/>
    <x v="1"/>
  </r>
  <r>
    <n v="12128000000"/>
    <n v="265000000"/>
    <s v="Information Technology"/>
    <s v="Semiconductors"/>
    <x v="2"/>
  </r>
  <r>
    <n v="12740000000"/>
    <n v="294000000"/>
    <s v="Information Technology"/>
    <s v="Semiconductors"/>
    <x v="3"/>
  </r>
  <r>
    <n v="647000000"/>
    <n v="30000000"/>
    <s v="Information Technology"/>
    <s v="Internet Software &amp; Services"/>
    <x v="0"/>
  </r>
  <r>
    <n v="714000000"/>
    <n v="25000000"/>
    <s v="Information Technology"/>
    <s v="Internet Software &amp; Services"/>
    <x v="1"/>
  </r>
  <r>
    <n v="798000000"/>
    <n v="42000000"/>
    <s v="Information Technology"/>
    <s v="Internet Software &amp; Services"/>
    <x v="2"/>
  </r>
  <r>
    <n v="881000000"/>
    <n v="34000000"/>
    <s v="Information Technology"/>
    <s v="Internet Software &amp; Services"/>
    <x v="3"/>
  </r>
  <r>
    <n v="1101600000"/>
    <n v="0"/>
    <s v="Information Technology"/>
    <s v="Networking Equipment"/>
    <x v="4"/>
  </r>
  <r>
    <n v="1043200000"/>
    <n v="0"/>
    <s v="Information Technology"/>
    <s v="Networking Equipment"/>
    <x v="0"/>
  </r>
  <r>
    <n v="1006200000"/>
    <n v="0"/>
    <s v="Information Technology"/>
    <s v="Networking Equipment"/>
    <x v="1"/>
  </r>
  <r>
    <n v="994500000"/>
    <n v="0"/>
    <s v="Information Technology"/>
    <s v="Networking Equipment"/>
    <x v="2"/>
  </r>
  <r>
    <n v="487832000"/>
    <n v="0"/>
    <s v="Information Technology"/>
    <s v="Semiconductor Equipment"/>
    <x v="0"/>
  </r>
  <r>
    <n v="539469000"/>
    <n v="0"/>
    <s v="Information Technology"/>
    <s v="Semiconductor Equipment"/>
    <x v="1"/>
  </r>
  <r>
    <n v="530616000"/>
    <n v="0"/>
    <s v="Information Technology"/>
    <s v="Semiconductor Equipment"/>
    <x v="2"/>
  </r>
  <r>
    <n v="481258000"/>
    <n v="0"/>
    <s v="Information Technology"/>
    <s v="Semiconductor Equipment"/>
    <x v="3"/>
  </r>
  <r>
    <n v="235184000"/>
    <n v="0"/>
    <s v="Information Technology"/>
    <s v="Semiconductors"/>
    <x v="0"/>
  </r>
  <r>
    <n v="250434000"/>
    <n v="0"/>
    <s v="Information Technology"/>
    <s v="Semiconductors"/>
    <x v="1"/>
  </r>
  <r>
    <n v="266761000"/>
    <n v="0"/>
    <s v="Information Technology"/>
    <s v="Semiconductors"/>
    <x v="2"/>
  </r>
  <r>
    <n v="276462000"/>
    <n v="0"/>
    <s v="Information Technology"/>
    <s v="Semiconductors"/>
    <x v="3"/>
  </r>
  <r>
    <n v="683688000"/>
    <n v="0"/>
    <s v="Information Technology"/>
    <s v="Semiconductor Equipment"/>
    <x v="0"/>
  </r>
  <r>
    <n v="716471000"/>
    <n v="0"/>
    <s v="Information Technology"/>
    <s v="Semiconductor Equipment"/>
    <x v="1"/>
  </r>
  <r>
    <n v="825242000"/>
    <n v="0"/>
    <s v="Information Technology"/>
    <s v="Semiconductor Equipment"/>
    <x v="2"/>
  </r>
  <r>
    <n v="913712000"/>
    <n v="0"/>
    <s v="Information Technology"/>
    <s v="Semiconductor Equipment"/>
    <x v="3"/>
  </r>
  <r>
    <n v="0"/>
    <n v="258000000"/>
    <s v="Information Technology"/>
    <s v="Internet Software &amp; Services"/>
    <x v="0"/>
  </r>
  <r>
    <n v="0"/>
    <n v="321000000"/>
    <s v="Information Technology"/>
    <s v="Internet Software &amp; Services"/>
    <x v="1"/>
  </r>
  <r>
    <n v="0"/>
    <n v="366000000"/>
    <s v="Information Technology"/>
    <s v="Internet Software &amp; Services"/>
    <x v="2"/>
  </r>
  <r>
    <n v="0"/>
    <n v="373000000"/>
    <s v="Information Technology"/>
    <s v="Internet Software &amp; Services"/>
    <x v="3"/>
  </r>
  <r>
    <n v="254723000"/>
    <n v="111537000"/>
    <s v="Information Technology"/>
    <s v="Semiconductors"/>
    <x v="0"/>
  </r>
  <r>
    <n v="305043000"/>
    <n v="94534000"/>
    <s v="Information Technology"/>
    <s v="Semiconductors"/>
    <x v="1"/>
  </r>
  <r>
    <n v="349543000"/>
    <n v="176746000"/>
    <s v="Information Technology"/>
    <s v="Semiconductors"/>
    <x v="2"/>
  </r>
  <r>
    <n v="372596000"/>
    <n v="174896000"/>
    <s v="Information Technology"/>
    <s v="Semiconductors"/>
    <x v="3"/>
  </r>
  <r>
    <n v="10411000000"/>
    <n v="0"/>
    <s v="Information Technology"/>
    <s v="Systems Software"/>
    <x v="0"/>
  </r>
  <r>
    <n v="11381000000"/>
    <n v="0"/>
    <s v="Information Technology"/>
    <s v="Systems Software"/>
    <x v="1"/>
  </r>
  <r>
    <n v="12046000000"/>
    <n v="0"/>
    <s v="Information Technology"/>
    <s v="Systems Software"/>
    <x v="2"/>
  </r>
  <r>
    <n v="11988000000"/>
    <n v="0"/>
    <s v="Information Technology"/>
    <s v="Systems Software"/>
    <x v="3"/>
  </r>
  <r>
    <n v="931000000"/>
    <n v="0"/>
    <s v="Information Technology"/>
    <s v="Semiconductors"/>
    <x v="0"/>
  </r>
  <r>
    <n v="1371000000"/>
    <n v="0"/>
    <s v="Information Technology"/>
    <s v="Semiconductors"/>
    <x v="1"/>
  </r>
  <r>
    <n v="1540000000"/>
    <n v="0"/>
    <s v="Information Technology"/>
    <s v="Semiconductors"/>
    <x v="2"/>
  </r>
  <r>
    <n v="1617000000"/>
    <n v="0"/>
    <s v="Information Technology"/>
    <s v="Semiconductors"/>
    <x v="3"/>
  </r>
  <r>
    <n v="378769000"/>
    <n v="0"/>
    <s v="Information Technology"/>
    <s v="Internet Software &amp; Services"/>
    <x v="0"/>
  </r>
  <r>
    <n v="472321000"/>
    <n v="0"/>
    <s v="Information Technology"/>
    <s v="Internet Software &amp; Services"/>
    <x v="1"/>
  </r>
  <r>
    <n v="650788000"/>
    <n v="0"/>
    <s v="Information Technology"/>
    <s v="Internet Software &amp; Services"/>
    <x v="2"/>
  </r>
  <r>
    <n v="852098000"/>
    <n v="0"/>
    <s v="Information Technology"/>
    <s v="Internet Software &amp; Services"/>
    <x v="3"/>
  </r>
  <r>
    <n v="904200000"/>
    <n v="0"/>
    <s v="Information Technology"/>
    <s v="Internet Software &amp; Services"/>
    <x v="0"/>
  </r>
  <r>
    <n v="918000000"/>
    <n v="0"/>
    <s v="Information Technology"/>
    <s v="Internet Software &amp; Services"/>
    <x v="1"/>
  </r>
  <r>
    <n v="920000000"/>
    <n v="0"/>
    <s v="Information Technology"/>
    <s v="Internet Software &amp; Services"/>
    <x v="2"/>
  </r>
  <r>
    <n v="861000000"/>
    <n v="0"/>
    <s v="Information Technology"/>
    <s v="Internet Software &amp; Services"/>
    <x v="3"/>
  </r>
  <r>
    <n v="1147282000"/>
    <n v="0"/>
    <s v="Information Technology"/>
    <s v="Semiconductors"/>
    <x v="0"/>
  </r>
  <r>
    <n v="1336000000"/>
    <n v="0"/>
    <s v="Information Technology"/>
    <s v="Semiconductors"/>
    <x v="1"/>
  </r>
  <r>
    <n v="1360000000"/>
    <n v="0"/>
    <s v="Information Technology"/>
    <s v="Semiconductors"/>
    <x v="2"/>
  </r>
  <r>
    <n v="1331000000"/>
    <n v="0"/>
    <s v="Information Technology"/>
    <s v="Semiconductors"/>
    <x v="3"/>
  </r>
  <r>
    <n v="4967000000"/>
    <n v="0"/>
    <s v="Information Technology"/>
    <s v="Semiconductors"/>
    <x v="0"/>
  </r>
  <r>
    <n v="5477000000"/>
    <n v="0"/>
    <s v="Information Technology"/>
    <s v="Semiconductors"/>
    <x v="1"/>
  </r>
  <r>
    <n v="5490000000"/>
    <n v="0"/>
    <s v="Information Technology"/>
    <s v="Semiconductors"/>
    <x v="2"/>
  </r>
  <r>
    <n v="5151000000"/>
    <n v="0"/>
    <s v="Information Technology"/>
    <s v="Semiconductors"/>
    <x v="3"/>
  </r>
  <r>
    <n v="197269000"/>
    <n v="0"/>
    <s v="Information Technology"/>
    <s v="Semiconductors"/>
    <x v="1"/>
  </r>
  <r>
    <n v="257494000"/>
    <n v="0"/>
    <s v="Information Technology"/>
    <s v="Semiconductors"/>
    <x v="2"/>
  </r>
  <r>
    <n v="448763000"/>
    <n v="0"/>
    <s v="Information Technology"/>
    <s v="Semiconductors"/>
    <x v="3"/>
  </r>
  <r>
    <n v="263150000"/>
    <n v="0"/>
    <s v="Information Technology"/>
    <s v="Systems Software"/>
    <x v="0"/>
  </r>
  <r>
    <n v="317263000"/>
    <n v="0"/>
    <s v="Information Technology"/>
    <s v="Systems Software"/>
    <x v="1"/>
  </r>
  <r>
    <n v="367856000"/>
    <n v="0"/>
    <s v="Information Technology"/>
    <s v="Systems Software"/>
    <x v="2"/>
  </r>
  <r>
    <n v="413322000"/>
    <n v="0"/>
    <s v="Information Technology"/>
    <s v="Systems Software"/>
    <x v="3"/>
  </r>
  <r>
    <n v="1133000000"/>
    <n v="79000000"/>
    <s v="Information Technology"/>
    <s v="Computer Storage &amp; Peripherals"/>
    <x v="0"/>
  </r>
  <r>
    <n v="1226000000"/>
    <n v="98000000"/>
    <s v="Information Technology"/>
    <s v="Computer Storage &amp; Peripherals"/>
    <x v="1"/>
  </r>
  <r>
    <n v="1353000000"/>
    <n v="129000000"/>
    <s v="Information Technology"/>
    <s v="Computer Storage &amp; Peripherals"/>
    <x v="2"/>
  </r>
  <r>
    <n v="1237000000"/>
    <n v="123000000"/>
    <s v="Information Technology"/>
    <s v="Computer Storage &amp; Peripherals"/>
    <x v="3"/>
  </r>
  <r>
    <n v="226300000"/>
    <n v="29100000"/>
    <s v="Information Technology"/>
    <s v="Semiconductors"/>
    <x v="0"/>
  </r>
  <r>
    <n v="252200000"/>
    <n v="25900000"/>
    <s v="Information Technology"/>
    <s v="Semiconductors"/>
    <x v="1"/>
  </r>
  <r>
    <n v="303200000"/>
    <n v="33500000"/>
    <s v="Information Technology"/>
    <s v="Semiconductors"/>
    <x v="2"/>
  </r>
  <r>
    <n v="312400000"/>
    <n v="33400000"/>
    <s v="Information Technology"/>
    <s v="Semiconductors"/>
    <x v="3"/>
  </r>
  <r>
    <n v="1026000000"/>
    <n v="286000000"/>
    <s v="Information Technology"/>
    <s v="Application Software"/>
    <x v="0"/>
  </r>
  <r>
    <n v="722000000"/>
    <n v="93000000"/>
    <s v="Information Technology"/>
    <s v="Application Software"/>
    <x v="1"/>
  </r>
  <r>
    <n v="812000000"/>
    <n v="87000000"/>
    <s v="Information Technology"/>
    <s v="Application Software"/>
    <x v="2"/>
  </r>
  <r>
    <n v="748000000"/>
    <n v="57000000"/>
    <s v="Information Technology"/>
    <s v="Application Software"/>
    <x v="3"/>
  </r>
  <r>
    <n v="183000000"/>
    <n v="0"/>
    <s v="Information Technology"/>
    <s v="Application Software"/>
    <x v="4"/>
  </r>
  <r>
    <n v="184000000"/>
    <n v="0"/>
    <s v="Information Technology"/>
    <s v="Application Software"/>
    <x v="0"/>
  </r>
  <r>
    <n v="206000000"/>
    <n v="0"/>
    <s v="Information Technology"/>
    <s v="Application Software"/>
    <x v="1"/>
  </r>
  <r>
    <n v="228000000"/>
    <n v="0"/>
    <s v="Information Technology"/>
    <s v="Application Software"/>
    <x v="2"/>
  </r>
  <r>
    <n v="590000000"/>
    <n v="0"/>
    <s v="Information Technology"/>
    <s v="Electronic Manufacturing Services"/>
    <x v="0"/>
  </r>
  <r>
    <n v="583000000"/>
    <n v="0"/>
    <s v="Information Technology"/>
    <s v="Electronic Manufacturing Services"/>
    <x v="1"/>
  </r>
  <r>
    <n v="627000000"/>
    <n v="0"/>
    <s v="Information Technology"/>
    <s v="Electronic Manufacturing Services"/>
    <x v="2"/>
  </r>
  <r>
    <n v="644000000"/>
    <n v="0"/>
    <s v="Information Technology"/>
    <s v="Electronic Manufacturing Services"/>
    <x v="3"/>
  </r>
  <r>
    <n v="0"/>
    <n v="0"/>
    <s v="Information Technology"/>
    <s v="Internet Software &amp; Services"/>
    <x v="4"/>
  </r>
  <r>
    <n v="0"/>
    <n v="0"/>
    <s v="Information Technology"/>
    <s v="Internet Software &amp; Services"/>
    <x v="0"/>
  </r>
  <r>
    <n v="0"/>
    <n v="0"/>
    <s v="Information Technology"/>
    <s v="Internet Software &amp; Services"/>
    <x v="1"/>
  </r>
  <r>
    <n v="0"/>
    <n v="0"/>
    <s v="Information Technology"/>
    <s v="Internet Software &amp; Services"/>
    <x v="2"/>
  </r>
  <r>
    <n v="1877000000"/>
    <n v="0"/>
    <s v="Information Technology"/>
    <s v="Semiconductors"/>
    <x v="4"/>
  </r>
  <r>
    <n v="1522000000"/>
    <n v="0"/>
    <s v="Information Technology"/>
    <s v="Semiconductors"/>
    <x v="0"/>
  </r>
  <r>
    <n v="1358000000"/>
    <n v="0"/>
    <s v="Information Technology"/>
    <s v="Semiconductors"/>
    <x v="1"/>
  </r>
  <r>
    <n v="1280000000"/>
    <n v="0"/>
    <s v="Information Technology"/>
    <s v="Semiconductors"/>
    <x v="2"/>
  </r>
  <r>
    <n v="0"/>
    <n v="397000000"/>
    <s v="Information Technology"/>
    <s v="Internet Software &amp; Services"/>
    <x v="0"/>
  </r>
  <r>
    <n v="0"/>
    <n v="435000000"/>
    <s v="Information Technology"/>
    <s v="Internet Software &amp; Services"/>
    <x v="1"/>
  </r>
  <r>
    <n v="0"/>
    <n v="494000000"/>
    <s v="Information Technology"/>
    <s v="Internet Software &amp; Services"/>
    <x v="2"/>
  </r>
  <r>
    <n v="0"/>
    <n v="502000000"/>
    <s v="Information Technology"/>
    <s v="Internet Software &amp; Services"/>
    <x v="3"/>
  </r>
  <r>
    <n v="61694000"/>
    <n v="0"/>
    <s v="Information Technology"/>
    <s v="Internet Software &amp; Services"/>
    <x v="4"/>
  </r>
  <r>
    <n v="70297000"/>
    <n v="0"/>
    <s v="Information Technology"/>
    <s v="Internet Software &amp; Services"/>
    <x v="0"/>
  </r>
  <r>
    <n v="67777000"/>
    <n v="0"/>
    <s v="Information Technology"/>
    <s v="Internet Software &amp; Services"/>
    <x v="1"/>
  </r>
  <r>
    <n v="63718000"/>
    <n v="0"/>
    <s v="Information Technology"/>
    <s v="Internet Software &amp; Services"/>
    <x v="2"/>
  </r>
  <r>
    <n v="1572000000"/>
    <n v="0"/>
    <s v="Information Technology"/>
    <s v="Computer Storage &amp; Peripherals"/>
    <x v="0"/>
  </r>
  <r>
    <n v="1661000000"/>
    <n v="0"/>
    <s v="Information Technology"/>
    <s v="Computer Storage &amp; Peripherals"/>
    <x v="1"/>
  </r>
  <r>
    <n v="1646000000"/>
    <n v="0"/>
    <s v="Information Technology"/>
    <s v="Computer Storage &amp; Peripherals"/>
    <x v="2"/>
  </r>
  <r>
    <n v="1627000000"/>
    <n v="0"/>
    <s v="Information Technology"/>
    <s v="Computer Storage &amp; Peripherals"/>
    <x v="3"/>
  </r>
  <r>
    <n v="0"/>
    <n v="0"/>
    <s v="Information Technology"/>
    <s v="Internet Software &amp; Services"/>
    <x v="4"/>
  </r>
  <r>
    <n v="0"/>
    <n v="0"/>
    <s v="Information Technology"/>
    <s v="Internet Software &amp; Services"/>
    <x v="0"/>
  </r>
  <r>
    <n v="0"/>
    <n v="0"/>
    <s v="Information Technology"/>
    <s v="Internet Software &amp; Services"/>
    <x v="1"/>
  </r>
  <r>
    <n v="0"/>
    <n v="0"/>
    <s v="Information Technology"/>
    <s v="Internet Software &amp; Services"/>
    <x v="2"/>
  </r>
  <r>
    <n v="475522000"/>
    <n v="9508000"/>
    <s v="Information Technology"/>
    <s v="Semiconductors"/>
    <x v="0"/>
  </r>
  <r>
    <n v="492447000"/>
    <n v="9887000"/>
    <s v="Information Technology"/>
    <s v="Semiconductors"/>
    <x v="1"/>
  </r>
  <r>
    <n v="525745000"/>
    <n v="9537000"/>
    <s v="Information Technology"/>
    <s v="Semiconductors"/>
    <x v="2"/>
  </r>
  <r>
    <n v="533891000"/>
    <n v="6550000"/>
    <s v="Information Technology"/>
    <s v="Semiconductors"/>
    <x v="3"/>
  </r>
  <r>
    <n v="655000000"/>
    <n v="301000000"/>
    <s v="Information Technology"/>
    <s v="IT Consulting &amp; Other Services"/>
    <x v="4"/>
  </r>
  <r>
    <n v="603000000"/>
    <n v="305000000"/>
    <s v="Information Technology"/>
    <s v="IT Consulting &amp; Other Services"/>
    <x v="0"/>
  </r>
  <r>
    <n v="577000000"/>
    <n v="315000000"/>
    <s v="Information Technology"/>
    <s v="IT Consulting &amp; Other Services"/>
    <x v="1"/>
  </r>
  <r>
    <n v="563000000"/>
    <n v="310000000"/>
    <s v="Information Technology"/>
    <s v="IT Consulting &amp; Other Services"/>
    <x v="2"/>
  </r>
  <r>
    <n v="885824000"/>
    <n v="35819000"/>
    <s v="Information Technology"/>
    <s v="Internet Software &amp; Services"/>
    <x v="4"/>
  </r>
  <r>
    <n v="957587000"/>
    <n v="44841000"/>
    <s v="Information Technology"/>
    <s v="Internet Software &amp; Services"/>
    <x v="0"/>
  </r>
  <r>
    <n v="1156386000"/>
    <n v="66750000"/>
    <s v="Information Technology"/>
    <s v="Internet Software &amp; Services"/>
    <x v="1"/>
  </r>
  <r>
    <n v="1177923000"/>
    <n v="79042000"/>
    <s v="Information Technology"/>
    <s v="Internet Software &amp; Services"/>
    <x v="2"/>
  </r>
  <r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7944C-067C-7549-BB46-306E4AF7D547}" name="PivotTable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GICS Sub Industry">
  <location ref="A3:B21" firstHeaderRow="1" firstDataRow="1" firstDataCol="1"/>
  <pivotFields count="13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"/>
        <item x="0"/>
        <item x="14"/>
        <item x="3"/>
        <item x="6"/>
        <item x="10"/>
        <item x="15"/>
        <item x="7"/>
        <item x="4"/>
        <item x="9"/>
        <item x="8"/>
        <item x="5"/>
        <item x="2"/>
        <item x="13"/>
        <item x="11"/>
        <item x="12"/>
        <item x="16"/>
        <item t="default"/>
      </items>
    </pivotField>
  </pivotFields>
  <rowFields count="1"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 Total Revenue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C5DEF-7083-D643-9D6D-220E19F7A0FB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ub-industry">
  <location ref="A3:B21" firstHeaderRow="1" firstDataRow="1" firstDataCol="1"/>
  <pivotFields count="7">
    <pivotField dataField="1" showAll="0">
      <items count="232">
        <item x="167"/>
        <item x="194"/>
        <item x="47"/>
        <item x="168"/>
        <item x="195"/>
        <item x="206"/>
        <item x="80"/>
        <item x="81"/>
        <item x="82"/>
        <item x="83"/>
        <item x="178"/>
        <item x="196"/>
        <item x="207"/>
        <item x="46"/>
        <item x="208"/>
        <item x="86"/>
        <item x="139"/>
        <item x="20"/>
        <item x="84"/>
        <item x="85"/>
        <item x="209"/>
        <item x="87"/>
        <item x="197"/>
        <item x="127"/>
        <item x="179"/>
        <item x="169"/>
        <item x="128"/>
        <item x="21"/>
        <item x="130"/>
        <item x="129"/>
        <item x="170"/>
        <item x="140"/>
        <item x="142"/>
        <item x="68"/>
        <item x="141"/>
        <item x="12"/>
        <item x="151"/>
        <item x="189"/>
        <item x="171"/>
        <item x="28"/>
        <item x="22"/>
        <item x="131"/>
        <item x="69"/>
        <item x="13"/>
        <item x="218"/>
        <item x="29"/>
        <item x="23"/>
        <item x="187"/>
        <item x="188"/>
        <item x="186"/>
        <item x="92"/>
        <item x="172"/>
        <item x="221"/>
        <item x="180"/>
        <item x="70"/>
        <item x="125"/>
        <item x="93"/>
        <item x="123"/>
        <item x="219"/>
        <item x="71"/>
        <item x="14"/>
        <item x="181"/>
        <item x="220"/>
        <item x="8"/>
        <item x="30"/>
        <item x="124"/>
        <item x="104"/>
        <item x="103"/>
        <item x="105"/>
        <item x="173"/>
        <item x="95"/>
        <item x="94"/>
        <item x="152"/>
        <item x="31"/>
        <item x="126"/>
        <item x="9"/>
        <item x="72"/>
        <item x="147"/>
        <item x="76"/>
        <item x="15"/>
        <item x="73"/>
        <item x="17"/>
        <item x="132"/>
        <item x="77"/>
        <item x="16"/>
        <item x="74"/>
        <item x="19"/>
        <item x="18"/>
        <item x="78"/>
        <item x="153"/>
        <item x="75"/>
        <item x="159"/>
        <item x="11"/>
        <item x="57"/>
        <item x="10"/>
        <item x="160"/>
        <item x="217"/>
        <item x="133"/>
        <item x="215"/>
        <item x="216"/>
        <item x="106"/>
        <item x="79"/>
        <item x="38"/>
        <item x="56"/>
        <item x="52"/>
        <item x="214"/>
        <item x="150"/>
        <item x="53"/>
        <item x="161"/>
        <item x="177"/>
        <item x="134"/>
        <item x="54"/>
        <item x="119"/>
        <item x="154"/>
        <item x="162"/>
        <item x="121"/>
        <item x="55"/>
        <item x="34"/>
        <item x="229"/>
        <item x="120"/>
        <item x="185"/>
        <item x="24"/>
        <item x="59"/>
        <item x="33"/>
        <item x="48"/>
        <item x="122"/>
        <item x="35"/>
        <item x="58"/>
        <item x="39"/>
        <item x="32"/>
        <item x="184"/>
        <item x="228"/>
        <item x="88"/>
        <item x="227"/>
        <item x="226"/>
        <item x="158"/>
        <item x="183"/>
        <item x="115"/>
        <item x="213"/>
        <item x="4"/>
        <item x="117"/>
        <item x="5"/>
        <item x="36"/>
        <item x="49"/>
        <item x="116"/>
        <item x="190"/>
        <item x="90"/>
        <item x="91"/>
        <item x="155"/>
        <item x="176"/>
        <item x="157"/>
        <item x="25"/>
        <item x="175"/>
        <item x="156"/>
        <item x="174"/>
        <item x="26"/>
        <item x="118"/>
        <item x="191"/>
        <item x="193"/>
        <item x="6"/>
        <item x="89"/>
        <item x="40"/>
        <item x="192"/>
        <item x="50"/>
        <item x="212"/>
        <item x="211"/>
        <item x="210"/>
        <item x="27"/>
        <item x="51"/>
        <item x="41"/>
        <item x="7"/>
        <item x="149"/>
        <item x="225"/>
        <item x="148"/>
        <item x="182"/>
        <item x="37"/>
        <item x="64"/>
        <item x="224"/>
        <item x="199"/>
        <item x="198"/>
        <item x="223"/>
        <item x="60"/>
        <item x="222"/>
        <item x="62"/>
        <item x="63"/>
        <item x="61"/>
        <item x="200"/>
        <item x="201"/>
        <item x="135"/>
        <item x="102"/>
        <item x="136"/>
        <item x="137"/>
        <item x="202"/>
        <item x="101"/>
        <item x="65"/>
        <item x="138"/>
        <item x="203"/>
        <item x="100"/>
        <item x="204"/>
        <item x="205"/>
        <item x="166"/>
        <item x="98"/>
        <item x="165"/>
        <item x="97"/>
        <item x="163"/>
        <item x="66"/>
        <item x="96"/>
        <item x="164"/>
        <item x="67"/>
        <item x="99"/>
        <item x="43"/>
        <item x="42"/>
        <item x="44"/>
        <item x="45"/>
        <item x="111"/>
        <item x="113"/>
        <item x="112"/>
        <item x="114"/>
        <item x="110"/>
        <item x="109"/>
        <item x="108"/>
        <item x="107"/>
        <item x="146"/>
        <item x="143"/>
        <item x="144"/>
        <item x="145"/>
        <item x="0"/>
        <item x="1"/>
        <item x="3"/>
        <item x="2"/>
        <item x="23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1"/>
        <item x="0"/>
        <item x="14"/>
        <item x="3"/>
        <item x="6"/>
        <item x="10"/>
        <item x="15"/>
        <item x="7"/>
        <item x="4"/>
        <item x="9"/>
        <item x="8"/>
        <item x="5"/>
        <item x="2"/>
        <item x="13"/>
        <item x="11"/>
        <item x="12"/>
        <item x="16"/>
        <item t="default"/>
      </items>
    </pivotField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gross_profi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AE609-95A8-F446-B51B-DE704DBFCCF9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7">
        <item x="4"/>
        <item x="0"/>
        <item x="1"/>
        <item x="2"/>
        <item x="3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 Research and Development 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1711"/>
  <sheetViews>
    <sheetView workbookViewId="0">
      <selection activeCell="F1" sqref="F1:F1048576"/>
    </sheetView>
  </sheetViews>
  <sheetFormatPr baseColWidth="10" defaultRowHeight="16" x14ac:dyDescent="0.2"/>
  <cols>
    <col min="4" max="4" width="15.33203125" customWidth="1"/>
    <col min="5" max="5" width="8.1640625" customWidth="1"/>
    <col min="6" max="8" width="14.6640625" customWidth="1"/>
    <col min="9" max="9" width="17.33203125" customWidth="1"/>
    <col min="10" max="10" width="17.6640625" customWidth="1"/>
    <col min="11" max="11" width="15.33203125" customWidth="1"/>
    <col min="12" max="12" width="13.6640625" customWidth="1"/>
    <col min="14" max="14" width="38.6640625" customWidth="1"/>
    <col min="15" max="15" width="19.5" customWidth="1"/>
    <col min="16" max="16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741</v>
      </c>
      <c r="F1" t="s">
        <v>3</v>
      </c>
      <c r="G1" t="s">
        <v>756</v>
      </c>
      <c r="H1" t="s">
        <v>757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737</v>
      </c>
    </row>
    <row r="2" spans="1:15" hidden="1" x14ac:dyDescent="0.2">
      <c r="A2">
        <v>0</v>
      </c>
      <c r="B2" t="s">
        <v>10</v>
      </c>
      <c r="C2" t="s">
        <v>11</v>
      </c>
      <c r="D2" t="s">
        <v>12</v>
      </c>
      <c r="E2" t="str">
        <f>RIGHT(D2, 4)</f>
        <v>2012</v>
      </c>
      <c r="F2" s="1">
        <v>24855000000</v>
      </c>
      <c r="G2" s="1">
        <f>H2-J2-K2-L2</f>
        <v>534000000</v>
      </c>
      <c r="H2" s="1">
        <f>F2-I2</f>
        <v>14356000000</v>
      </c>
      <c r="I2" s="1">
        <v>10499000000</v>
      </c>
      <c r="J2" s="1">
        <v>12977000000</v>
      </c>
      <c r="K2">
        <v>0</v>
      </c>
      <c r="L2" s="1">
        <v>845000000</v>
      </c>
      <c r="M2" t="s">
        <v>13</v>
      </c>
      <c r="N2" t="s">
        <v>14</v>
      </c>
      <c r="O2" t="str">
        <f>INDEX(B:B,MATCH(MAX(F:F), F:F, 0))</f>
        <v>WMT</v>
      </c>
    </row>
    <row r="3" spans="1:15" hidden="1" x14ac:dyDescent="0.2">
      <c r="A3">
        <v>1</v>
      </c>
      <c r="B3" t="s">
        <v>10</v>
      </c>
      <c r="C3" t="s">
        <v>15</v>
      </c>
      <c r="D3" t="s">
        <v>16</v>
      </c>
      <c r="E3" t="str">
        <f t="shared" ref="E3:E66" si="0">RIGHT(D3, 4)</f>
        <v>2013</v>
      </c>
      <c r="F3" s="1">
        <v>26743000000</v>
      </c>
      <c r="G3" s="1">
        <f t="shared" ref="G3:G66" si="1">H3-J3-K3-L3</f>
        <v>1958000000</v>
      </c>
      <c r="H3" s="1">
        <f t="shared" ref="H3:H66" si="2">F3-I3</f>
        <v>15724000000</v>
      </c>
      <c r="I3" s="1">
        <v>11019000000</v>
      </c>
      <c r="J3" s="1">
        <v>12913000000</v>
      </c>
      <c r="K3">
        <v>0</v>
      </c>
      <c r="L3" s="1">
        <v>853000000</v>
      </c>
      <c r="M3" t="s">
        <v>13</v>
      </c>
      <c r="N3" t="s">
        <v>14</v>
      </c>
    </row>
    <row r="4" spans="1:15" hidden="1" x14ac:dyDescent="0.2">
      <c r="A4">
        <v>2</v>
      </c>
      <c r="B4" t="s">
        <v>10</v>
      </c>
      <c r="C4" t="s">
        <v>17</v>
      </c>
      <c r="D4" t="s">
        <v>18</v>
      </c>
      <c r="E4" t="str">
        <f t="shared" si="0"/>
        <v>2014</v>
      </c>
      <c r="F4" s="1">
        <v>42650000000</v>
      </c>
      <c r="G4" s="1">
        <f t="shared" si="1"/>
        <v>5049000000</v>
      </c>
      <c r="H4" s="1">
        <f t="shared" si="2"/>
        <v>27030000000</v>
      </c>
      <c r="I4" s="1">
        <v>15620000000</v>
      </c>
      <c r="J4" s="1">
        <v>20686000000</v>
      </c>
      <c r="K4">
        <v>0</v>
      </c>
      <c r="L4" s="1">
        <v>1295000000</v>
      </c>
      <c r="M4" t="s">
        <v>13</v>
      </c>
      <c r="N4" t="s">
        <v>14</v>
      </c>
    </row>
    <row r="5" spans="1:15" hidden="1" x14ac:dyDescent="0.2">
      <c r="A5">
        <v>3</v>
      </c>
      <c r="B5" t="s">
        <v>10</v>
      </c>
      <c r="C5" t="s">
        <v>19</v>
      </c>
      <c r="D5" t="s">
        <v>20</v>
      </c>
      <c r="E5" t="str">
        <f t="shared" si="0"/>
        <v>2015</v>
      </c>
      <c r="F5" s="1">
        <v>40990000000</v>
      </c>
      <c r="G5" s="1">
        <f t="shared" si="1"/>
        <v>7255000000</v>
      </c>
      <c r="H5" s="1">
        <f t="shared" si="2"/>
        <v>29894000000</v>
      </c>
      <c r="I5" s="1">
        <v>11096000000</v>
      </c>
      <c r="J5" s="1">
        <v>21275000000</v>
      </c>
      <c r="K5">
        <v>0</v>
      </c>
      <c r="L5" s="1">
        <v>1364000000</v>
      </c>
      <c r="M5" t="s">
        <v>13</v>
      </c>
      <c r="N5" t="s">
        <v>14</v>
      </c>
    </row>
    <row r="6" spans="1:15" hidden="1" x14ac:dyDescent="0.2">
      <c r="A6">
        <v>4</v>
      </c>
      <c r="B6" t="s">
        <v>21</v>
      </c>
      <c r="C6" t="s">
        <v>11</v>
      </c>
      <c r="D6" t="s">
        <v>22</v>
      </c>
      <c r="E6" t="str">
        <f t="shared" si="0"/>
        <v>2012</v>
      </c>
      <c r="F6" s="1">
        <v>6205003000</v>
      </c>
      <c r="G6" s="1">
        <f t="shared" si="1"/>
        <v>657315000</v>
      </c>
      <c r="H6" s="1">
        <f t="shared" si="2"/>
        <v>3098036000</v>
      </c>
      <c r="I6" s="1">
        <v>3106967000</v>
      </c>
      <c r="J6" s="1">
        <v>2440721000</v>
      </c>
      <c r="K6">
        <v>0</v>
      </c>
      <c r="L6">
        <v>0</v>
      </c>
      <c r="M6" t="s">
        <v>23</v>
      </c>
      <c r="N6" t="s">
        <v>24</v>
      </c>
    </row>
    <row r="7" spans="1:15" hidden="1" x14ac:dyDescent="0.2">
      <c r="A7">
        <v>5</v>
      </c>
      <c r="B7" t="s">
        <v>21</v>
      </c>
      <c r="C7" t="s">
        <v>15</v>
      </c>
      <c r="D7" t="s">
        <v>25</v>
      </c>
      <c r="E7" t="str">
        <f t="shared" si="0"/>
        <v>2013</v>
      </c>
      <c r="F7" s="1">
        <v>6493814000</v>
      </c>
      <c r="G7" s="1">
        <f t="shared" si="1"/>
        <v>660318000</v>
      </c>
      <c r="H7" s="1">
        <f t="shared" si="2"/>
        <v>3252146000</v>
      </c>
      <c r="I7" s="1">
        <v>3241668000</v>
      </c>
      <c r="J7" s="1">
        <v>2591828000</v>
      </c>
      <c r="K7">
        <v>0</v>
      </c>
      <c r="L7">
        <v>0</v>
      </c>
      <c r="M7" t="s">
        <v>23</v>
      </c>
      <c r="N7" t="s">
        <v>24</v>
      </c>
    </row>
    <row r="8" spans="1:15" hidden="1" x14ac:dyDescent="0.2">
      <c r="A8">
        <v>6</v>
      </c>
      <c r="B8" t="s">
        <v>21</v>
      </c>
      <c r="C8" t="s">
        <v>17</v>
      </c>
      <c r="D8" t="s">
        <v>26</v>
      </c>
      <c r="E8" t="str">
        <f t="shared" si="0"/>
        <v>2015</v>
      </c>
      <c r="F8" s="1">
        <v>9843861000</v>
      </c>
      <c r="G8" s="1">
        <f t="shared" si="1"/>
        <v>851710000</v>
      </c>
      <c r="H8" s="1">
        <f t="shared" si="2"/>
        <v>4453613000</v>
      </c>
      <c r="I8" s="1">
        <v>5390248000</v>
      </c>
      <c r="J8" s="1">
        <v>3601903000</v>
      </c>
      <c r="K8">
        <v>0</v>
      </c>
      <c r="L8">
        <v>0</v>
      </c>
      <c r="M8" t="s">
        <v>23</v>
      </c>
      <c r="N8" t="s">
        <v>24</v>
      </c>
    </row>
    <row r="9" spans="1:15" hidden="1" x14ac:dyDescent="0.2">
      <c r="A9">
        <v>7</v>
      </c>
      <c r="B9" t="s">
        <v>21</v>
      </c>
      <c r="C9" t="s">
        <v>19</v>
      </c>
      <c r="D9" t="s">
        <v>27</v>
      </c>
      <c r="E9" t="str">
        <f t="shared" si="0"/>
        <v>2016</v>
      </c>
      <c r="F9" s="1">
        <v>9737018000</v>
      </c>
      <c r="G9" s="1">
        <f t="shared" si="1"/>
        <v>825780000</v>
      </c>
      <c r="H9" s="1">
        <f t="shared" si="2"/>
        <v>4422772000</v>
      </c>
      <c r="I9" s="1">
        <v>5314246000</v>
      </c>
      <c r="J9" s="1">
        <v>3596992000</v>
      </c>
      <c r="K9">
        <v>0</v>
      </c>
      <c r="L9">
        <v>0</v>
      </c>
      <c r="M9" t="s">
        <v>23</v>
      </c>
      <c r="N9" t="s">
        <v>24</v>
      </c>
    </row>
    <row r="10" spans="1:15" hidden="1" x14ac:dyDescent="0.2">
      <c r="A10">
        <v>8</v>
      </c>
      <c r="B10" t="s">
        <v>28</v>
      </c>
      <c r="C10" t="s">
        <v>11</v>
      </c>
      <c r="D10" t="s">
        <v>29</v>
      </c>
      <c r="E10" t="str">
        <f t="shared" si="0"/>
        <v>2013</v>
      </c>
      <c r="F10" s="1">
        <v>170910000000</v>
      </c>
      <c r="G10" s="1">
        <f t="shared" si="1"/>
        <v>48999000000</v>
      </c>
      <c r="H10" s="1">
        <f t="shared" si="2"/>
        <v>64304000000</v>
      </c>
      <c r="I10" s="1">
        <v>106606000000</v>
      </c>
      <c r="J10" s="1">
        <v>10830000000</v>
      </c>
      <c r="K10" s="1">
        <v>4475000000</v>
      </c>
      <c r="L10">
        <v>0</v>
      </c>
      <c r="M10" t="s">
        <v>30</v>
      </c>
      <c r="N10" t="s">
        <v>31</v>
      </c>
    </row>
    <row r="11" spans="1:15" hidden="1" x14ac:dyDescent="0.2">
      <c r="A11">
        <v>9</v>
      </c>
      <c r="B11" t="s">
        <v>28</v>
      </c>
      <c r="C11" t="s">
        <v>15</v>
      </c>
      <c r="D11" t="s">
        <v>32</v>
      </c>
      <c r="E11" t="str">
        <f t="shared" si="0"/>
        <v>2014</v>
      </c>
      <c r="F11" s="1">
        <v>182795000000</v>
      </c>
      <c r="G11" s="1">
        <f t="shared" si="1"/>
        <v>52503000000</v>
      </c>
      <c r="H11" s="1">
        <f t="shared" si="2"/>
        <v>70537000000</v>
      </c>
      <c r="I11" s="1">
        <v>112258000000</v>
      </c>
      <c r="J11" s="1">
        <v>11993000000</v>
      </c>
      <c r="K11" s="1">
        <v>6041000000</v>
      </c>
      <c r="L11">
        <v>0</v>
      </c>
      <c r="M11" t="s">
        <v>30</v>
      </c>
      <c r="N11" t="s">
        <v>31</v>
      </c>
    </row>
    <row r="12" spans="1:15" hidden="1" x14ac:dyDescent="0.2">
      <c r="A12">
        <v>10</v>
      </c>
      <c r="B12" t="s">
        <v>28</v>
      </c>
      <c r="C12" t="s">
        <v>17</v>
      </c>
      <c r="D12" t="s">
        <v>33</v>
      </c>
      <c r="E12" t="str">
        <f t="shared" si="0"/>
        <v>2015</v>
      </c>
      <c r="F12" s="1">
        <v>233715000000</v>
      </c>
      <c r="G12" s="1">
        <f t="shared" si="1"/>
        <v>71230000000</v>
      </c>
      <c r="H12" s="1">
        <f t="shared" si="2"/>
        <v>93626000000</v>
      </c>
      <c r="I12" s="1">
        <v>140089000000</v>
      </c>
      <c r="J12" s="1">
        <v>14329000000</v>
      </c>
      <c r="K12" s="1">
        <v>8067000000</v>
      </c>
      <c r="L12">
        <v>0</v>
      </c>
      <c r="M12" t="s">
        <v>30</v>
      </c>
      <c r="N12" t="s">
        <v>31</v>
      </c>
    </row>
    <row r="13" spans="1:15" hidden="1" x14ac:dyDescent="0.2">
      <c r="A13">
        <v>11</v>
      </c>
      <c r="B13" t="s">
        <v>28</v>
      </c>
      <c r="C13" t="s">
        <v>19</v>
      </c>
      <c r="D13" t="s">
        <v>34</v>
      </c>
      <c r="E13" t="str">
        <f t="shared" si="0"/>
        <v>2016</v>
      </c>
      <c r="F13" s="1">
        <v>215639000000</v>
      </c>
      <c r="G13" s="1">
        <f t="shared" si="1"/>
        <v>60024000000</v>
      </c>
      <c r="H13" s="1">
        <f t="shared" si="2"/>
        <v>84263000000</v>
      </c>
      <c r="I13" s="1">
        <v>131376000000</v>
      </c>
      <c r="J13" s="1">
        <v>14194000000</v>
      </c>
      <c r="K13" s="1">
        <v>10045000000</v>
      </c>
      <c r="L13">
        <v>0</v>
      </c>
      <c r="M13" t="s">
        <v>30</v>
      </c>
      <c r="N13" t="s">
        <v>31</v>
      </c>
    </row>
    <row r="14" spans="1:15" hidden="1" x14ac:dyDescent="0.2">
      <c r="A14">
        <v>12</v>
      </c>
      <c r="B14" t="s">
        <v>35</v>
      </c>
      <c r="C14" t="s">
        <v>11</v>
      </c>
      <c r="D14" t="s">
        <v>12</v>
      </c>
      <c r="E14" t="str">
        <f t="shared" si="0"/>
        <v>2012</v>
      </c>
      <c r="F14" s="1">
        <v>18380000000</v>
      </c>
      <c r="G14" s="1">
        <f t="shared" si="1"/>
        <v>6105000000</v>
      </c>
      <c r="H14" s="1">
        <f t="shared" si="2"/>
        <v>13872000000</v>
      </c>
      <c r="I14" s="1">
        <v>4508000000</v>
      </c>
      <c r="J14" s="1">
        <v>4989000000</v>
      </c>
      <c r="K14" s="1">
        <v>2778000000</v>
      </c>
      <c r="L14">
        <v>0</v>
      </c>
      <c r="M14" t="s">
        <v>36</v>
      </c>
      <c r="N14" t="s">
        <v>37</v>
      </c>
    </row>
    <row r="15" spans="1:15" hidden="1" x14ac:dyDescent="0.2">
      <c r="A15">
        <v>13</v>
      </c>
      <c r="B15" t="s">
        <v>35</v>
      </c>
      <c r="C15" t="s">
        <v>15</v>
      </c>
      <c r="D15" t="s">
        <v>16</v>
      </c>
      <c r="E15" t="str">
        <f t="shared" si="0"/>
        <v>2013</v>
      </c>
      <c r="F15" s="1">
        <v>18790000000</v>
      </c>
      <c r="G15" s="1">
        <f t="shared" si="1"/>
        <v>6002000000</v>
      </c>
      <c r="H15" s="1">
        <f t="shared" si="2"/>
        <v>14209000000</v>
      </c>
      <c r="I15" s="1">
        <v>4581000000</v>
      </c>
      <c r="J15" s="1">
        <v>5352000000</v>
      </c>
      <c r="K15" s="1">
        <v>2855000000</v>
      </c>
      <c r="L15">
        <v>0</v>
      </c>
      <c r="M15" t="s">
        <v>36</v>
      </c>
      <c r="N15" t="s">
        <v>37</v>
      </c>
    </row>
    <row r="16" spans="1:15" hidden="1" x14ac:dyDescent="0.2">
      <c r="A16">
        <v>14</v>
      </c>
      <c r="B16" t="s">
        <v>35</v>
      </c>
      <c r="C16" t="s">
        <v>17</v>
      </c>
      <c r="D16" t="s">
        <v>18</v>
      </c>
      <c r="E16" t="str">
        <f t="shared" si="0"/>
        <v>2014</v>
      </c>
      <c r="F16" s="1">
        <v>19960000000</v>
      </c>
      <c r="G16" s="1">
        <f t="shared" si="1"/>
        <v>3763000000</v>
      </c>
      <c r="H16" s="1">
        <f t="shared" si="2"/>
        <v>15534000000</v>
      </c>
      <c r="I16" s="1">
        <v>4426000000</v>
      </c>
      <c r="J16" s="1">
        <v>8474000000</v>
      </c>
      <c r="K16" s="1">
        <v>3297000000</v>
      </c>
      <c r="L16">
        <v>0</v>
      </c>
      <c r="M16" t="s">
        <v>36</v>
      </c>
      <c r="N16" t="s">
        <v>37</v>
      </c>
    </row>
    <row r="17" spans="1:14" hidden="1" x14ac:dyDescent="0.2">
      <c r="A17">
        <v>15</v>
      </c>
      <c r="B17" t="s">
        <v>35</v>
      </c>
      <c r="C17" t="s">
        <v>19</v>
      </c>
      <c r="D17" t="s">
        <v>20</v>
      </c>
      <c r="E17" t="str">
        <f t="shared" si="0"/>
        <v>2015</v>
      </c>
      <c r="F17" s="1">
        <v>22859000000</v>
      </c>
      <c r="G17" s="1">
        <f t="shared" si="1"/>
        <v>7687000000</v>
      </c>
      <c r="H17" s="1">
        <f t="shared" si="2"/>
        <v>18359000000</v>
      </c>
      <c r="I17" s="1">
        <v>4500000000</v>
      </c>
      <c r="J17" s="1">
        <v>6387000000</v>
      </c>
      <c r="K17" s="1">
        <v>4285000000</v>
      </c>
      <c r="L17">
        <v>0</v>
      </c>
      <c r="M17" t="s">
        <v>36</v>
      </c>
      <c r="N17" t="s">
        <v>37</v>
      </c>
    </row>
    <row r="18" spans="1:14" hidden="1" x14ac:dyDescent="0.2">
      <c r="A18">
        <v>16</v>
      </c>
      <c r="B18" t="s">
        <v>38</v>
      </c>
      <c r="C18" t="s">
        <v>11</v>
      </c>
      <c r="D18" t="s">
        <v>39</v>
      </c>
      <c r="E18" t="str">
        <f t="shared" si="0"/>
        <v>2013</v>
      </c>
      <c r="F18" s="1">
        <v>87959167000</v>
      </c>
      <c r="G18" s="1">
        <f t="shared" si="1"/>
        <v>898399000</v>
      </c>
      <c r="H18" s="1">
        <f t="shared" si="2"/>
        <v>2507819000</v>
      </c>
      <c r="I18" s="1">
        <v>85451348000</v>
      </c>
      <c r="J18" s="1">
        <v>1447234000</v>
      </c>
      <c r="K18">
        <v>0</v>
      </c>
      <c r="L18" s="1">
        <v>162186000</v>
      </c>
      <c r="M18" t="s">
        <v>36</v>
      </c>
      <c r="N18" t="s">
        <v>40</v>
      </c>
    </row>
    <row r="19" spans="1:14" hidden="1" x14ac:dyDescent="0.2">
      <c r="A19">
        <v>17</v>
      </c>
      <c r="B19" t="s">
        <v>38</v>
      </c>
      <c r="C19" t="s">
        <v>15</v>
      </c>
      <c r="D19" t="s">
        <v>41</v>
      </c>
      <c r="E19" t="str">
        <f t="shared" si="0"/>
        <v>2014</v>
      </c>
      <c r="F19" s="1">
        <v>119569127000</v>
      </c>
      <c r="G19" s="1">
        <f t="shared" si="1"/>
        <v>782091000</v>
      </c>
      <c r="H19" s="1">
        <f t="shared" si="2"/>
        <v>2982366000</v>
      </c>
      <c r="I19" s="1">
        <v>116586761000</v>
      </c>
      <c r="J19" s="1">
        <v>2011595000</v>
      </c>
      <c r="K19">
        <v>0</v>
      </c>
      <c r="L19" s="1">
        <v>188680000</v>
      </c>
      <c r="M19" t="s">
        <v>36</v>
      </c>
      <c r="N19" t="s">
        <v>40</v>
      </c>
    </row>
    <row r="20" spans="1:14" hidden="1" x14ac:dyDescent="0.2">
      <c r="A20">
        <v>18</v>
      </c>
      <c r="B20" t="s">
        <v>38</v>
      </c>
      <c r="C20" t="s">
        <v>17</v>
      </c>
      <c r="D20" t="s">
        <v>42</v>
      </c>
      <c r="E20" t="str">
        <f t="shared" si="0"/>
        <v>2015</v>
      </c>
      <c r="F20" s="1">
        <v>135961803000</v>
      </c>
      <c r="G20" s="1">
        <f t="shared" si="1"/>
        <v>422220000</v>
      </c>
      <c r="H20" s="1">
        <f t="shared" si="2"/>
        <v>3529313000</v>
      </c>
      <c r="I20" s="1">
        <v>132432490000</v>
      </c>
      <c r="J20" s="1">
        <v>2858458000</v>
      </c>
      <c r="K20">
        <v>0</v>
      </c>
      <c r="L20" s="1">
        <v>248635000</v>
      </c>
      <c r="M20" t="s">
        <v>36</v>
      </c>
      <c r="N20" t="s">
        <v>40</v>
      </c>
    </row>
    <row r="21" spans="1:14" hidden="1" x14ac:dyDescent="0.2">
      <c r="A21">
        <v>19</v>
      </c>
      <c r="B21" t="s">
        <v>38</v>
      </c>
      <c r="C21" t="s">
        <v>19</v>
      </c>
      <c r="D21" t="s">
        <v>43</v>
      </c>
      <c r="E21" t="str">
        <f t="shared" si="0"/>
        <v>2016</v>
      </c>
      <c r="F21" s="1">
        <v>146849686000</v>
      </c>
      <c r="G21" s="1">
        <f t="shared" si="1"/>
        <v>1525774000</v>
      </c>
      <c r="H21" s="1">
        <f t="shared" si="2"/>
        <v>4272606000</v>
      </c>
      <c r="I21" s="1">
        <v>142577080000</v>
      </c>
      <c r="J21" s="1">
        <v>2382097000</v>
      </c>
      <c r="K21">
        <v>0</v>
      </c>
      <c r="L21" s="1">
        <v>364735000</v>
      </c>
      <c r="M21" t="s">
        <v>36</v>
      </c>
      <c r="N21" t="s">
        <v>40</v>
      </c>
    </row>
    <row r="22" spans="1:14" hidden="1" x14ac:dyDescent="0.2">
      <c r="A22">
        <v>20</v>
      </c>
      <c r="B22" t="s">
        <v>44</v>
      </c>
      <c r="C22" t="s">
        <v>11</v>
      </c>
      <c r="D22" t="s">
        <v>12</v>
      </c>
      <c r="E22" t="str">
        <f t="shared" si="0"/>
        <v>2012</v>
      </c>
      <c r="F22" s="1">
        <v>19050000000</v>
      </c>
      <c r="G22" s="1">
        <f t="shared" si="1"/>
        <v>1360000000</v>
      </c>
      <c r="H22" s="1">
        <f t="shared" si="2"/>
        <v>10151000000</v>
      </c>
      <c r="I22" s="1">
        <v>8899000000</v>
      </c>
      <c r="J22" s="1">
        <v>6735000000</v>
      </c>
      <c r="K22" s="1">
        <v>1461000000</v>
      </c>
      <c r="L22" s="1">
        <v>595000000</v>
      </c>
      <c r="M22" t="s">
        <v>36</v>
      </c>
      <c r="N22" t="s">
        <v>45</v>
      </c>
    </row>
    <row r="23" spans="1:14" hidden="1" x14ac:dyDescent="0.2">
      <c r="A23">
        <v>21</v>
      </c>
      <c r="B23" t="s">
        <v>44</v>
      </c>
      <c r="C23" t="s">
        <v>15</v>
      </c>
      <c r="D23" t="s">
        <v>16</v>
      </c>
      <c r="E23" t="str">
        <f t="shared" si="0"/>
        <v>2013</v>
      </c>
      <c r="F23" s="1">
        <v>19657000000</v>
      </c>
      <c r="G23" s="1">
        <f t="shared" si="1"/>
        <v>2133000000</v>
      </c>
      <c r="H23" s="1">
        <f t="shared" si="2"/>
        <v>10464000000</v>
      </c>
      <c r="I23" s="1">
        <v>9193000000</v>
      </c>
      <c r="J23" s="1">
        <v>6372000000</v>
      </c>
      <c r="K23" s="1">
        <v>1371000000</v>
      </c>
      <c r="L23" s="1">
        <v>588000000</v>
      </c>
      <c r="M23" t="s">
        <v>36</v>
      </c>
      <c r="N23" t="s">
        <v>45</v>
      </c>
    </row>
    <row r="24" spans="1:14" hidden="1" x14ac:dyDescent="0.2">
      <c r="A24">
        <v>22</v>
      </c>
      <c r="B24" t="s">
        <v>44</v>
      </c>
      <c r="C24" t="s">
        <v>17</v>
      </c>
      <c r="D24" t="s">
        <v>18</v>
      </c>
      <c r="E24" t="str">
        <f t="shared" si="0"/>
        <v>2014</v>
      </c>
      <c r="F24" s="1">
        <v>20247000000</v>
      </c>
      <c r="G24" s="1">
        <f t="shared" si="1"/>
        <v>2599000000</v>
      </c>
      <c r="H24" s="1">
        <f t="shared" si="2"/>
        <v>11029000000</v>
      </c>
      <c r="I24" s="1">
        <v>9218000000</v>
      </c>
      <c r="J24" s="1">
        <v>6530000000</v>
      </c>
      <c r="K24" s="1">
        <v>1345000000</v>
      </c>
      <c r="L24" s="1">
        <v>555000000</v>
      </c>
      <c r="M24" t="s">
        <v>36</v>
      </c>
      <c r="N24" t="s">
        <v>45</v>
      </c>
    </row>
    <row r="25" spans="1:14" hidden="1" x14ac:dyDescent="0.2">
      <c r="A25">
        <v>23</v>
      </c>
      <c r="B25" t="s">
        <v>44</v>
      </c>
      <c r="C25" t="s">
        <v>19</v>
      </c>
      <c r="D25" t="s">
        <v>20</v>
      </c>
      <c r="E25" t="str">
        <f t="shared" si="0"/>
        <v>2015</v>
      </c>
      <c r="F25" s="1">
        <v>20405000000</v>
      </c>
      <c r="G25" s="1">
        <f t="shared" si="1"/>
        <v>2867000000</v>
      </c>
      <c r="H25" s="1">
        <f t="shared" si="2"/>
        <v>11658000000</v>
      </c>
      <c r="I25" s="1">
        <v>8747000000</v>
      </c>
      <c r="J25" s="1">
        <v>6785000000</v>
      </c>
      <c r="K25" s="1">
        <v>1405000000</v>
      </c>
      <c r="L25" s="1">
        <v>601000000</v>
      </c>
      <c r="M25" t="s">
        <v>36</v>
      </c>
      <c r="N25" t="s">
        <v>45</v>
      </c>
    </row>
    <row r="26" spans="1:14" hidden="1" x14ac:dyDescent="0.2">
      <c r="A26">
        <v>24</v>
      </c>
      <c r="B26" t="s">
        <v>46</v>
      </c>
      <c r="C26" t="s">
        <v>11</v>
      </c>
      <c r="D26" t="s">
        <v>47</v>
      </c>
      <c r="E26" t="str">
        <f t="shared" si="0"/>
        <v>2013</v>
      </c>
      <c r="F26" s="1">
        <v>4055240000</v>
      </c>
      <c r="G26" s="1">
        <f t="shared" si="1"/>
        <v>449220000</v>
      </c>
      <c r="H26" s="1">
        <f t="shared" si="2"/>
        <v>3468683000</v>
      </c>
      <c r="I26" s="1">
        <v>586557000</v>
      </c>
      <c r="J26" s="1">
        <v>2140578000</v>
      </c>
      <c r="K26" s="1">
        <v>826631000</v>
      </c>
      <c r="L26" s="1">
        <v>52254000</v>
      </c>
      <c r="M26" t="s">
        <v>30</v>
      </c>
      <c r="N26" t="s">
        <v>48</v>
      </c>
    </row>
    <row r="27" spans="1:14" hidden="1" x14ac:dyDescent="0.2">
      <c r="A27">
        <v>25</v>
      </c>
      <c r="B27" t="s">
        <v>46</v>
      </c>
      <c r="C27" t="s">
        <v>15</v>
      </c>
      <c r="D27" t="s">
        <v>49</v>
      </c>
      <c r="E27" t="str">
        <f t="shared" si="0"/>
        <v>2014</v>
      </c>
      <c r="F27" s="1">
        <v>4147065000</v>
      </c>
      <c r="G27" s="1">
        <f t="shared" si="1"/>
        <v>432568000</v>
      </c>
      <c r="H27" s="1">
        <f t="shared" si="2"/>
        <v>3524985000</v>
      </c>
      <c r="I27" s="1">
        <v>622080000</v>
      </c>
      <c r="J27" s="1">
        <v>2195640000</v>
      </c>
      <c r="K27" s="1">
        <v>844353000</v>
      </c>
      <c r="L27" s="1">
        <v>52424000</v>
      </c>
      <c r="M27" t="s">
        <v>30</v>
      </c>
      <c r="N27" t="s">
        <v>48</v>
      </c>
    </row>
    <row r="28" spans="1:14" hidden="1" x14ac:dyDescent="0.2">
      <c r="A28">
        <v>26</v>
      </c>
      <c r="B28" t="s">
        <v>46</v>
      </c>
      <c r="C28" t="s">
        <v>17</v>
      </c>
      <c r="D28" t="s">
        <v>50</v>
      </c>
      <c r="E28" t="str">
        <f t="shared" si="0"/>
        <v>2015</v>
      </c>
      <c r="F28" s="1">
        <v>4795511000</v>
      </c>
      <c r="G28" s="1">
        <f t="shared" si="1"/>
        <v>904654000</v>
      </c>
      <c r="H28" s="1">
        <f t="shared" si="2"/>
        <v>4051194000</v>
      </c>
      <c r="I28" s="1">
        <v>744317000</v>
      </c>
      <c r="J28" s="1">
        <v>2215161000</v>
      </c>
      <c r="K28" s="1">
        <v>862730000</v>
      </c>
      <c r="L28" s="1">
        <v>68649000</v>
      </c>
      <c r="M28" t="s">
        <v>30</v>
      </c>
      <c r="N28" t="s">
        <v>48</v>
      </c>
    </row>
    <row r="29" spans="1:14" hidden="1" x14ac:dyDescent="0.2">
      <c r="A29">
        <v>27</v>
      </c>
      <c r="B29" t="s">
        <v>46</v>
      </c>
      <c r="C29" t="s">
        <v>19</v>
      </c>
      <c r="D29" t="s">
        <v>51</v>
      </c>
      <c r="E29" t="str">
        <f t="shared" si="0"/>
        <v>2016</v>
      </c>
      <c r="F29" s="1">
        <v>5854430000</v>
      </c>
      <c r="G29" s="1">
        <f t="shared" si="1"/>
        <v>1492094000</v>
      </c>
      <c r="H29" s="1">
        <f t="shared" si="2"/>
        <v>5034522000</v>
      </c>
      <c r="I29" s="1">
        <v>819908000</v>
      </c>
      <c r="J29" s="1">
        <v>2487907000</v>
      </c>
      <c r="K29" s="1">
        <v>975987000</v>
      </c>
      <c r="L29" s="1">
        <v>78534000</v>
      </c>
      <c r="M29" t="s">
        <v>30</v>
      </c>
      <c r="N29" t="s">
        <v>48</v>
      </c>
    </row>
    <row r="30" spans="1:14" hidden="1" x14ac:dyDescent="0.2">
      <c r="A30">
        <v>28</v>
      </c>
      <c r="B30" t="s">
        <v>52</v>
      </c>
      <c r="C30" t="s">
        <v>11</v>
      </c>
      <c r="D30" t="s">
        <v>53</v>
      </c>
      <c r="E30" t="str">
        <f t="shared" si="0"/>
        <v>2013</v>
      </c>
      <c r="F30" s="1">
        <v>2633689000</v>
      </c>
      <c r="G30" s="1">
        <f t="shared" si="1"/>
        <v>782923000</v>
      </c>
      <c r="H30" s="1">
        <f t="shared" si="2"/>
        <v>1692411000</v>
      </c>
      <c r="I30" s="1">
        <v>941278000</v>
      </c>
      <c r="J30" s="1">
        <v>396233000</v>
      </c>
      <c r="K30" s="1">
        <v>513035000</v>
      </c>
      <c r="L30" s="1">
        <v>220000</v>
      </c>
      <c r="M30" t="s">
        <v>30</v>
      </c>
      <c r="N30" t="s">
        <v>54</v>
      </c>
    </row>
    <row r="31" spans="1:14" hidden="1" x14ac:dyDescent="0.2">
      <c r="A31">
        <v>29</v>
      </c>
      <c r="B31" t="s">
        <v>52</v>
      </c>
      <c r="C31" t="s">
        <v>15</v>
      </c>
      <c r="D31" t="s">
        <v>55</v>
      </c>
      <c r="E31" t="str">
        <f t="shared" si="0"/>
        <v>2014</v>
      </c>
      <c r="F31" s="1">
        <v>2864773000</v>
      </c>
      <c r="G31" s="1">
        <f t="shared" si="1"/>
        <v>789806000</v>
      </c>
      <c r="H31" s="1">
        <f t="shared" si="2"/>
        <v>1830188000</v>
      </c>
      <c r="I31" s="1">
        <v>1034585000</v>
      </c>
      <c r="J31" s="1">
        <v>454676000</v>
      </c>
      <c r="K31" s="1">
        <v>559686000</v>
      </c>
      <c r="L31" s="1">
        <v>26020000</v>
      </c>
      <c r="M31" t="s">
        <v>30</v>
      </c>
      <c r="N31" t="s">
        <v>54</v>
      </c>
    </row>
    <row r="32" spans="1:14" hidden="1" x14ac:dyDescent="0.2">
      <c r="A32">
        <v>30</v>
      </c>
      <c r="B32" t="s">
        <v>52</v>
      </c>
      <c r="C32" t="s">
        <v>17</v>
      </c>
      <c r="D32" t="s">
        <v>56</v>
      </c>
      <c r="E32" t="str">
        <f t="shared" si="0"/>
        <v>2015</v>
      </c>
      <c r="F32" s="1">
        <v>3435092000</v>
      </c>
      <c r="G32" s="1">
        <f t="shared" si="1"/>
        <v>830841000</v>
      </c>
      <c r="H32" s="1">
        <f t="shared" si="2"/>
        <v>2259262000</v>
      </c>
      <c r="I32" s="1">
        <v>1175830000</v>
      </c>
      <c r="J32" s="1">
        <v>702644000</v>
      </c>
      <c r="K32" s="1">
        <v>637459000</v>
      </c>
      <c r="L32" s="1">
        <v>88318000</v>
      </c>
      <c r="M32" t="s">
        <v>30</v>
      </c>
      <c r="N32" t="s">
        <v>54</v>
      </c>
    </row>
    <row r="33" spans="1:14" hidden="1" x14ac:dyDescent="0.2">
      <c r="A33">
        <v>31</v>
      </c>
      <c r="B33" t="s">
        <v>52</v>
      </c>
      <c r="C33" t="s">
        <v>19</v>
      </c>
      <c r="D33" t="s">
        <v>57</v>
      </c>
      <c r="E33" t="str">
        <f t="shared" si="0"/>
        <v>2016</v>
      </c>
      <c r="F33" s="1">
        <v>3421409000</v>
      </c>
      <c r="G33" s="1">
        <f t="shared" si="1"/>
        <v>1041796000</v>
      </c>
      <c r="H33" s="1">
        <f t="shared" si="2"/>
        <v>2227173000</v>
      </c>
      <c r="I33" s="1">
        <v>1194236000</v>
      </c>
      <c r="J33" s="1">
        <v>461438000</v>
      </c>
      <c r="K33" s="1">
        <v>653816000</v>
      </c>
      <c r="L33" s="1">
        <v>70123000</v>
      </c>
      <c r="M33" t="s">
        <v>30</v>
      </c>
      <c r="N33" t="s">
        <v>54</v>
      </c>
    </row>
    <row r="34" spans="1:14" hidden="1" x14ac:dyDescent="0.2">
      <c r="A34">
        <v>32</v>
      </c>
      <c r="B34" t="s">
        <v>58</v>
      </c>
      <c r="C34" t="s">
        <v>11</v>
      </c>
      <c r="D34" t="s">
        <v>12</v>
      </c>
      <c r="E34" t="str">
        <f t="shared" si="0"/>
        <v>2012</v>
      </c>
      <c r="F34" s="1">
        <v>90559000000</v>
      </c>
      <c r="G34" s="1">
        <f t="shared" si="1"/>
        <v>1958000000</v>
      </c>
      <c r="H34" s="1">
        <f t="shared" si="2"/>
        <v>3623000000</v>
      </c>
      <c r="I34" s="1">
        <v>86936000000</v>
      </c>
      <c r="J34" s="1">
        <v>1665000000</v>
      </c>
      <c r="K34">
        <v>0</v>
      </c>
      <c r="L34">
        <v>0</v>
      </c>
      <c r="M34" t="s">
        <v>59</v>
      </c>
      <c r="N34" t="s">
        <v>60</v>
      </c>
    </row>
    <row r="35" spans="1:14" hidden="1" x14ac:dyDescent="0.2">
      <c r="A35">
        <v>33</v>
      </c>
      <c r="B35" t="s">
        <v>58</v>
      </c>
      <c r="C35" t="s">
        <v>15</v>
      </c>
      <c r="D35" t="s">
        <v>16</v>
      </c>
      <c r="E35" t="str">
        <f t="shared" si="0"/>
        <v>2013</v>
      </c>
      <c r="F35" s="1">
        <v>89804000000</v>
      </c>
      <c r="G35" s="1">
        <f t="shared" si="1"/>
        <v>2130000000</v>
      </c>
      <c r="H35" s="1">
        <f t="shared" si="2"/>
        <v>3889000000</v>
      </c>
      <c r="I35" s="1">
        <v>85915000000</v>
      </c>
      <c r="J35" s="1">
        <v>1759000000</v>
      </c>
      <c r="K35">
        <v>0</v>
      </c>
      <c r="L35">
        <v>0</v>
      </c>
      <c r="M35" t="s">
        <v>59</v>
      </c>
      <c r="N35" t="s">
        <v>60</v>
      </c>
    </row>
    <row r="36" spans="1:14" hidden="1" x14ac:dyDescent="0.2">
      <c r="A36">
        <v>34</v>
      </c>
      <c r="B36" t="s">
        <v>58</v>
      </c>
      <c r="C36" t="s">
        <v>17</v>
      </c>
      <c r="D36" t="s">
        <v>18</v>
      </c>
      <c r="E36" t="str">
        <f t="shared" si="0"/>
        <v>2014</v>
      </c>
      <c r="F36" s="1">
        <v>81201000000</v>
      </c>
      <c r="G36" s="1">
        <f t="shared" si="1"/>
        <v>2861000000</v>
      </c>
      <c r="H36" s="1">
        <f t="shared" si="2"/>
        <v>4768000000</v>
      </c>
      <c r="I36" s="1">
        <v>76433000000</v>
      </c>
      <c r="J36" s="1">
        <v>1907000000</v>
      </c>
      <c r="K36">
        <v>0</v>
      </c>
      <c r="L36">
        <v>0</v>
      </c>
      <c r="M36" t="s">
        <v>59</v>
      </c>
      <c r="N36" t="s">
        <v>60</v>
      </c>
    </row>
    <row r="37" spans="1:14" hidden="1" x14ac:dyDescent="0.2">
      <c r="A37">
        <v>35</v>
      </c>
      <c r="B37" t="s">
        <v>58</v>
      </c>
      <c r="C37" t="s">
        <v>19</v>
      </c>
      <c r="D37" t="s">
        <v>20</v>
      </c>
      <c r="E37" t="str">
        <f t="shared" si="0"/>
        <v>2015</v>
      </c>
      <c r="F37" s="1">
        <v>67702000000</v>
      </c>
      <c r="G37" s="1">
        <f t="shared" si="1"/>
        <v>2010000000</v>
      </c>
      <c r="H37" s="1">
        <f t="shared" si="2"/>
        <v>4020000000</v>
      </c>
      <c r="I37" s="1">
        <v>63682000000</v>
      </c>
      <c r="J37" s="1">
        <v>2010000000</v>
      </c>
      <c r="K37">
        <v>0</v>
      </c>
      <c r="L37">
        <v>0</v>
      </c>
      <c r="M37" t="s">
        <v>59</v>
      </c>
      <c r="N37" t="s">
        <v>60</v>
      </c>
    </row>
    <row r="38" spans="1:14" hidden="1" x14ac:dyDescent="0.2">
      <c r="A38">
        <v>36</v>
      </c>
      <c r="B38" t="s">
        <v>61</v>
      </c>
      <c r="C38" t="s">
        <v>11</v>
      </c>
      <c r="D38" t="s">
        <v>12</v>
      </c>
      <c r="E38" t="str">
        <f t="shared" si="0"/>
        <v>2012</v>
      </c>
      <c r="F38" s="1">
        <v>3641390000</v>
      </c>
      <c r="G38" s="1">
        <f t="shared" si="1"/>
        <v>974364000</v>
      </c>
      <c r="H38" s="1">
        <f t="shared" si="2"/>
        <v>1249299000</v>
      </c>
      <c r="I38" s="1">
        <v>2392091000</v>
      </c>
      <c r="J38" s="1">
        <v>108059000</v>
      </c>
      <c r="K38">
        <v>0</v>
      </c>
      <c r="L38" s="1">
        <v>166876000</v>
      </c>
      <c r="M38" t="s">
        <v>30</v>
      </c>
      <c r="N38" t="s">
        <v>62</v>
      </c>
    </row>
    <row r="39" spans="1:14" hidden="1" x14ac:dyDescent="0.2">
      <c r="A39">
        <v>37</v>
      </c>
      <c r="B39" t="s">
        <v>61</v>
      </c>
      <c r="C39" t="s">
        <v>15</v>
      </c>
      <c r="D39" t="s">
        <v>16</v>
      </c>
      <c r="E39" t="str">
        <f t="shared" si="0"/>
        <v>2013</v>
      </c>
      <c r="F39" s="1">
        <v>4319063000</v>
      </c>
      <c r="G39" s="1">
        <f t="shared" si="1"/>
        <v>1098912000</v>
      </c>
      <c r="H39" s="1">
        <f t="shared" si="2"/>
        <v>1424146000</v>
      </c>
      <c r="I39" s="1">
        <v>2894917000</v>
      </c>
      <c r="J39" s="1">
        <v>109115000</v>
      </c>
      <c r="K39">
        <v>0</v>
      </c>
      <c r="L39" s="1">
        <v>216119000</v>
      </c>
      <c r="M39" t="s">
        <v>30</v>
      </c>
      <c r="N39" t="s">
        <v>62</v>
      </c>
    </row>
    <row r="40" spans="1:14" hidden="1" x14ac:dyDescent="0.2">
      <c r="A40">
        <v>38</v>
      </c>
      <c r="B40" t="s">
        <v>61</v>
      </c>
      <c r="C40" t="s">
        <v>17</v>
      </c>
      <c r="D40" t="s">
        <v>18</v>
      </c>
      <c r="E40" t="str">
        <f t="shared" si="0"/>
        <v>2014</v>
      </c>
      <c r="F40" s="1">
        <v>5302940000</v>
      </c>
      <c r="G40" s="1">
        <f t="shared" si="1"/>
        <v>1098467000</v>
      </c>
      <c r="H40" s="1">
        <f t="shared" si="2"/>
        <v>1658961000</v>
      </c>
      <c r="I40" s="1">
        <v>3643979000</v>
      </c>
      <c r="J40" s="1">
        <v>247412000</v>
      </c>
      <c r="K40">
        <v>0</v>
      </c>
      <c r="L40" s="1">
        <v>313082000</v>
      </c>
      <c r="M40" t="s">
        <v>30</v>
      </c>
      <c r="N40" t="s">
        <v>62</v>
      </c>
    </row>
    <row r="41" spans="1:14" hidden="1" x14ac:dyDescent="0.2">
      <c r="A41">
        <v>39</v>
      </c>
      <c r="B41" t="s">
        <v>61</v>
      </c>
      <c r="C41" t="s">
        <v>19</v>
      </c>
      <c r="D41" t="s">
        <v>20</v>
      </c>
      <c r="E41" t="str">
        <f t="shared" si="0"/>
        <v>2015</v>
      </c>
      <c r="F41" s="1">
        <v>6439746000</v>
      </c>
      <c r="G41" s="1">
        <f t="shared" si="1"/>
        <v>1261860000</v>
      </c>
      <c r="H41" s="1">
        <f t="shared" si="2"/>
        <v>1957046000</v>
      </c>
      <c r="I41" s="1">
        <v>4482700000</v>
      </c>
      <c r="J41" s="1">
        <v>203046000</v>
      </c>
      <c r="K41">
        <v>0</v>
      </c>
      <c r="L41" s="1">
        <v>492140000</v>
      </c>
      <c r="M41" t="s">
        <v>30</v>
      </c>
      <c r="N41" t="s">
        <v>62</v>
      </c>
    </row>
    <row r="42" spans="1:14" hidden="1" x14ac:dyDescent="0.2">
      <c r="A42">
        <v>40</v>
      </c>
      <c r="B42" t="s">
        <v>63</v>
      </c>
      <c r="C42" t="s">
        <v>11</v>
      </c>
      <c r="D42" t="s">
        <v>64</v>
      </c>
      <c r="E42" t="str">
        <f t="shared" si="0"/>
        <v>2013</v>
      </c>
      <c r="F42" s="1">
        <v>2312200000</v>
      </c>
      <c r="G42" s="1">
        <f t="shared" si="1"/>
        <v>349800000</v>
      </c>
      <c r="H42" s="1">
        <f t="shared" si="2"/>
        <v>2073700000</v>
      </c>
      <c r="I42" s="1">
        <v>238500000</v>
      </c>
      <c r="J42" s="1">
        <v>1081800000</v>
      </c>
      <c r="K42" s="1">
        <v>600000000</v>
      </c>
      <c r="L42" s="1">
        <v>42100000</v>
      </c>
      <c r="M42" t="s">
        <v>30</v>
      </c>
      <c r="N42" t="s">
        <v>48</v>
      </c>
    </row>
    <row r="43" spans="1:14" hidden="1" x14ac:dyDescent="0.2">
      <c r="A43">
        <v>41</v>
      </c>
      <c r="B43" t="s">
        <v>63</v>
      </c>
      <c r="C43" t="s">
        <v>15</v>
      </c>
      <c r="D43" t="s">
        <v>65</v>
      </c>
      <c r="E43" t="str">
        <f t="shared" si="0"/>
        <v>2014</v>
      </c>
      <c r="F43" s="1">
        <v>2273900000</v>
      </c>
      <c r="G43" s="1">
        <f t="shared" si="1"/>
        <v>297600000</v>
      </c>
      <c r="H43" s="1">
        <f t="shared" si="2"/>
        <v>1999600000</v>
      </c>
      <c r="I43" s="1">
        <v>274300000</v>
      </c>
      <c r="J43" s="1">
        <v>1054400000</v>
      </c>
      <c r="K43" s="1">
        <v>611100000</v>
      </c>
      <c r="L43" s="1">
        <v>36500000</v>
      </c>
      <c r="M43" t="s">
        <v>30</v>
      </c>
      <c r="N43" t="s">
        <v>48</v>
      </c>
    </row>
    <row r="44" spans="1:14" hidden="1" x14ac:dyDescent="0.2">
      <c r="A44">
        <v>42</v>
      </c>
      <c r="B44" t="s">
        <v>63</v>
      </c>
      <c r="C44" t="s">
        <v>17</v>
      </c>
      <c r="D44" t="s">
        <v>66</v>
      </c>
      <c r="E44" t="str">
        <f t="shared" si="0"/>
        <v>2015</v>
      </c>
      <c r="F44" s="1">
        <v>2512200000</v>
      </c>
      <c r="G44" s="1">
        <f t="shared" si="1"/>
        <v>123800000</v>
      </c>
      <c r="H44" s="1">
        <f t="shared" si="2"/>
        <v>2170100000</v>
      </c>
      <c r="I44" s="1">
        <v>342100000</v>
      </c>
      <c r="J44" s="1">
        <v>1281300000</v>
      </c>
      <c r="K44" s="1">
        <v>725200000</v>
      </c>
      <c r="L44" s="1">
        <v>39800000</v>
      </c>
      <c r="M44" t="s">
        <v>30</v>
      </c>
      <c r="N44" t="s">
        <v>48</v>
      </c>
    </row>
    <row r="45" spans="1:14" hidden="1" x14ac:dyDescent="0.2">
      <c r="A45">
        <v>43</v>
      </c>
      <c r="B45" t="s">
        <v>63</v>
      </c>
      <c r="C45" t="s">
        <v>19</v>
      </c>
      <c r="D45" t="s">
        <v>67</v>
      </c>
      <c r="E45" t="str">
        <f t="shared" si="0"/>
        <v>2016</v>
      </c>
      <c r="F45" s="1">
        <v>2504100000</v>
      </c>
      <c r="G45" s="1">
        <f t="shared" si="1"/>
        <v>1300000</v>
      </c>
      <c r="H45" s="1">
        <f t="shared" si="2"/>
        <v>2133400000</v>
      </c>
      <c r="I45" s="1">
        <v>370700000</v>
      </c>
      <c r="J45" s="1">
        <v>1308900000</v>
      </c>
      <c r="K45" s="1">
        <v>790000000</v>
      </c>
      <c r="L45" s="1">
        <v>33200000</v>
      </c>
      <c r="M45" t="s">
        <v>30</v>
      </c>
      <c r="N45" t="s">
        <v>48</v>
      </c>
    </row>
    <row r="46" spans="1:14" hidden="1" x14ac:dyDescent="0.2">
      <c r="A46">
        <v>44</v>
      </c>
      <c r="B46" t="s">
        <v>68</v>
      </c>
      <c r="C46" t="s">
        <v>11</v>
      </c>
      <c r="D46" t="s">
        <v>12</v>
      </c>
      <c r="E46" t="str">
        <f t="shared" si="0"/>
        <v>2012</v>
      </c>
      <c r="F46" s="1">
        <v>5781000000</v>
      </c>
      <c r="G46" s="1">
        <f t="shared" si="1"/>
        <v>1188000000</v>
      </c>
      <c r="H46" s="1">
        <f t="shared" si="2"/>
        <v>2304000000</v>
      </c>
      <c r="I46" s="1">
        <v>3477000000</v>
      </c>
      <c r="J46" s="1">
        <v>443000000</v>
      </c>
      <c r="K46">
        <v>0</v>
      </c>
      <c r="L46" s="1">
        <v>673000000</v>
      </c>
      <c r="M46" t="s">
        <v>69</v>
      </c>
      <c r="N46" t="s">
        <v>70</v>
      </c>
    </row>
    <row r="47" spans="1:14" hidden="1" x14ac:dyDescent="0.2">
      <c r="A47">
        <v>45</v>
      </c>
      <c r="B47" t="s">
        <v>68</v>
      </c>
      <c r="C47" t="s">
        <v>15</v>
      </c>
      <c r="D47" t="s">
        <v>16</v>
      </c>
      <c r="E47" t="str">
        <f t="shared" si="0"/>
        <v>2013</v>
      </c>
      <c r="F47" s="1">
        <v>5838000000</v>
      </c>
      <c r="G47" s="1">
        <f t="shared" si="1"/>
        <v>1184000000</v>
      </c>
      <c r="H47" s="1">
        <f t="shared" si="2"/>
        <v>2348000000</v>
      </c>
      <c r="I47" s="1">
        <v>3490000000</v>
      </c>
      <c r="J47" s="1">
        <v>458000000</v>
      </c>
      <c r="K47">
        <v>0</v>
      </c>
      <c r="L47" s="1">
        <v>706000000</v>
      </c>
      <c r="M47" t="s">
        <v>69</v>
      </c>
      <c r="N47" t="s">
        <v>70</v>
      </c>
    </row>
    <row r="48" spans="1:14" hidden="1" x14ac:dyDescent="0.2">
      <c r="A48">
        <v>46</v>
      </c>
      <c r="B48" t="s">
        <v>68</v>
      </c>
      <c r="C48" t="s">
        <v>17</v>
      </c>
      <c r="D48" t="s">
        <v>18</v>
      </c>
      <c r="E48" t="str">
        <f t="shared" si="0"/>
        <v>2014</v>
      </c>
      <c r="F48" s="1">
        <v>6053000000</v>
      </c>
      <c r="G48" s="1">
        <f t="shared" si="1"/>
        <v>1254000000</v>
      </c>
      <c r="H48" s="1">
        <f t="shared" si="2"/>
        <v>2467000000</v>
      </c>
      <c r="I48" s="1">
        <v>3586000000</v>
      </c>
      <c r="J48" s="1">
        <v>468000000</v>
      </c>
      <c r="K48">
        <v>0</v>
      </c>
      <c r="L48" s="1">
        <v>745000000</v>
      </c>
      <c r="M48" t="s">
        <v>69</v>
      </c>
      <c r="N48" t="s">
        <v>70</v>
      </c>
    </row>
    <row r="49" spans="1:14" hidden="1" x14ac:dyDescent="0.2">
      <c r="A49">
        <v>47</v>
      </c>
      <c r="B49" t="s">
        <v>68</v>
      </c>
      <c r="C49" t="s">
        <v>19</v>
      </c>
      <c r="D49" t="s">
        <v>20</v>
      </c>
      <c r="E49" t="str">
        <f t="shared" si="0"/>
        <v>2015</v>
      </c>
      <c r="F49" s="1">
        <v>6098000000</v>
      </c>
      <c r="G49" s="1">
        <f t="shared" si="1"/>
        <v>1259000000</v>
      </c>
      <c r="H49" s="1">
        <f t="shared" si="2"/>
        <v>2597000000</v>
      </c>
      <c r="I49" s="1">
        <v>3501000000</v>
      </c>
      <c r="J49" s="1">
        <v>542000000</v>
      </c>
      <c r="K49">
        <v>0</v>
      </c>
      <c r="L49" s="1">
        <v>796000000</v>
      </c>
      <c r="M49" t="s">
        <v>69</v>
      </c>
      <c r="N49" t="s">
        <v>70</v>
      </c>
    </row>
    <row r="50" spans="1:14" hidden="1" x14ac:dyDescent="0.2">
      <c r="A50">
        <v>48</v>
      </c>
      <c r="B50" t="s">
        <v>71</v>
      </c>
      <c r="C50" t="s">
        <v>11</v>
      </c>
      <c r="D50" t="s">
        <v>12</v>
      </c>
      <c r="E50" t="str">
        <f t="shared" si="0"/>
        <v>2012</v>
      </c>
      <c r="F50" s="1">
        <v>14945000000</v>
      </c>
      <c r="G50" s="1">
        <f t="shared" si="1"/>
        <v>2956000000</v>
      </c>
      <c r="H50" s="1">
        <f t="shared" si="2"/>
        <v>8550000000</v>
      </c>
      <c r="I50" s="1">
        <v>6395000000</v>
      </c>
      <c r="J50" s="1">
        <v>3812000000</v>
      </c>
      <c r="K50">
        <v>0</v>
      </c>
      <c r="L50" s="1">
        <v>1782000000</v>
      </c>
      <c r="M50" t="s">
        <v>69</v>
      </c>
      <c r="N50" t="s">
        <v>72</v>
      </c>
    </row>
    <row r="51" spans="1:14" hidden="1" x14ac:dyDescent="0.2">
      <c r="A51">
        <v>49</v>
      </c>
      <c r="B51" t="s">
        <v>71</v>
      </c>
      <c r="C51" t="s">
        <v>15</v>
      </c>
      <c r="D51" t="s">
        <v>16</v>
      </c>
      <c r="E51" t="str">
        <f t="shared" si="0"/>
        <v>2013</v>
      </c>
      <c r="F51" s="1">
        <v>14813500000</v>
      </c>
      <c r="G51" s="1">
        <f t="shared" si="1"/>
        <v>3048900000</v>
      </c>
      <c r="H51" s="1">
        <f t="shared" si="2"/>
        <v>8091200000</v>
      </c>
      <c r="I51" s="1">
        <v>6722300000</v>
      </c>
      <c r="J51" s="1">
        <v>3329800000</v>
      </c>
      <c r="K51">
        <v>0</v>
      </c>
      <c r="L51" s="1">
        <v>1712500000</v>
      </c>
      <c r="M51" t="s">
        <v>69</v>
      </c>
      <c r="N51" t="s">
        <v>72</v>
      </c>
    </row>
    <row r="52" spans="1:14" hidden="1" x14ac:dyDescent="0.2">
      <c r="A52">
        <v>50</v>
      </c>
      <c r="B52" t="s">
        <v>71</v>
      </c>
      <c r="C52" t="s">
        <v>17</v>
      </c>
      <c r="D52" t="s">
        <v>18</v>
      </c>
      <c r="E52" t="str">
        <f t="shared" si="0"/>
        <v>2014</v>
      </c>
      <c r="F52" s="1">
        <v>16378600000</v>
      </c>
      <c r="G52" s="1">
        <f t="shared" si="1"/>
        <v>3127400000</v>
      </c>
      <c r="H52" s="1">
        <f t="shared" si="2"/>
        <v>8692900000</v>
      </c>
      <c r="I52" s="1">
        <v>7685700000</v>
      </c>
      <c r="J52" s="1">
        <v>3667900000</v>
      </c>
      <c r="K52">
        <v>0</v>
      </c>
      <c r="L52" s="1">
        <v>1897600000</v>
      </c>
      <c r="M52" t="s">
        <v>69</v>
      </c>
      <c r="N52" t="s">
        <v>72</v>
      </c>
    </row>
    <row r="53" spans="1:14" hidden="1" x14ac:dyDescent="0.2">
      <c r="A53">
        <v>51</v>
      </c>
      <c r="B53" t="s">
        <v>71</v>
      </c>
      <c r="C53" t="s">
        <v>19</v>
      </c>
      <c r="D53" t="s">
        <v>20</v>
      </c>
      <c r="E53" t="str">
        <f t="shared" si="0"/>
        <v>2015</v>
      </c>
      <c r="F53" s="1">
        <v>16453200000</v>
      </c>
      <c r="G53" s="1">
        <f t="shared" si="1"/>
        <v>3333500000</v>
      </c>
      <c r="H53" s="1">
        <f t="shared" si="2"/>
        <v>9019700000</v>
      </c>
      <c r="I53" s="1">
        <v>7433500000</v>
      </c>
      <c r="J53" s="1">
        <v>3676500000</v>
      </c>
      <c r="K53">
        <v>0</v>
      </c>
      <c r="L53" s="1">
        <v>2009700000</v>
      </c>
      <c r="M53" t="s">
        <v>69</v>
      </c>
      <c r="N53" t="s">
        <v>72</v>
      </c>
    </row>
    <row r="54" spans="1:14" x14ac:dyDescent="0.2">
      <c r="A54">
        <v>52</v>
      </c>
      <c r="B54" t="s">
        <v>73</v>
      </c>
      <c r="C54" t="s">
        <v>11</v>
      </c>
      <c r="D54" t="s">
        <v>12</v>
      </c>
      <c r="E54" t="str">
        <f t="shared" si="0"/>
        <v>2012</v>
      </c>
      <c r="F54" s="1">
        <v>25364000000</v>
      </c>
      <c r="G54" s="1">
        <f t="shared" si="1"/>
        <v>4563000000</v>
      </c>
      <c r="H54" s="1">
        <f t="shared" si="2"/>
        <v>8290000000</v>
      </c>
      <c r="I54" s="1">
        <v>17074000000</v>
      </c>
      <c r="J54">
        <v>0</v>
      </c>
      <c r="K54">
        <v>0</v>
      </c>
      <c r="L54" s="1">
        <v>3727000000</v>
      </c>
      <c r="M54" t="s">
        <v>74</v>
      </c>
      <c r="N54" t="s">
        <v>75</v>
      </c>
    </row>
    <row r="55" spans="1:14" x14ac:dyDescent="0.2">
      <c r="A55">
        <v>53</v>
      </c>
      <c r="B55" t="s">
        <v>73</v>
      </c>
      <c r="C55" t="s">
        <v>15</v>
      </c>
      <c r="D55" t="s">
        <v>16</v>
      </c>
      <c r="E55" t="str">
        <f t="shared" si="0"/>
        <v>2013</v>
      </c>
      <c r="F55" s="1">
        <v>23939000000</v>
      </c>
      <c r="G55" s="1">
        <f t="shared" si="1"/>
        <v>5109000000</v>
      </c>
      <c r="H55" s="1">
        <f t="shared" si="2"/>
        <v>8598000000</v>
      </c>
      <c r="I55" s="1">
        <v>15341000000</v>
      </c>
      <c r="J55">
        <v>0</v>
      </c>
      <c r="K55">
        <v>0</v>
      </c>
      <c r="L55" s="1">
        <v>3489000000</v>
      </c>
      <c r="M55" t="s">
        <v>74</v>
      </c>
      <c r="N55" t="s">
        <v>75</v>
      </c>
    </row>
    <row r="56" spans="1:14" x14ac:dyDescent="0.2">
      <c r="A56">
        <v>54</v>
      </c>
      <c r="B56" t="s">
        <v>73</v>
      </c>
      <c r="C56" t="s">
        <v>17</v>
      </c>
      <c r="D56" t="s">
        <v>18</v>
      </c>
      <c r="E56" t="str">
        <f t="shared" si="0"/>
        <v>2014</v>
      </c>
      <c r="F56" s="1">
        <v>22728000000</v>
      </c>
      <c r="G56" s="1">
        <f t="shared" si="1"/>
        <v>4808000000</v>
      </c>
      <c r="H56" s="1">
        <f t="shared" si="2"/>
        <v>8355000000</v>
      </c>
      <c r="I56" s="1">
        <v>14373000000</v>
      </c>
      <c r="J56">
        <v>0</v>
      </c>
      <c r="K56">
        <v>0</v>
      </c>
      <c r="L56" s="1">
        <v>3547000000</v>
      </c>
      <c r="M56" t="s">
        <v>74</v>
      </c>
      <c r="N56" t="s">
        <v>75</v>
      </c>
    </row>
    <row r="57" spans="1:14" x14ac:dyDescent="0.2">
      <c r="A57">
        <v>55</v>
      </c>
      <c r="B57" t="s">
        <v>73</v>
      </c>
      <c r="C57" t="s">
        <v>19</v>
      </c>
      <c r="D57" t="s">
        <v>20</v>
      </c>
      <c r="E57" t="str">
        <f t="shared" si="0"/>
        <v>2015</v>
      </c>
      <c r="F57" s="1">
        <v>20872000000</v>
      </c>
      <c r="G57" s="1">
        <f t="shared" si="1"/>
        <v>4151000000</v>
      </c>
      <c r="H57" s="1">
        <f t="shared" si="2"/>
        <v>7823000000</v>
      </c>
      <c r="I57" s="1">
        <v>13049000000</v>
      </c>
      <c r="J57">
        <v>0</v>
      </c>
      <c r="K57">
        <v>0</v>
      </c>
      <c r="L57" s="1">
        <v>3672000000</v>
      </c>
      <c r="M57" t="s">
        <v>74</v>
      </c>
      <c r="N57" t="s">
        <v>75</v>
      </c>
    </row>
    <row r="58" spans="1:14" x14ac:dyDescent="0.2">
      <c r="A58">
        <v>56</v>
      </c>
      <c r="B58" t="s">
        <v>76</v>
      </c>
      <c r="C58" t="s">
        <v>11</v>
      </c>
      <c r="D58" t="s">
        <v>12</v>
      </c>
      <c r="E58" t="str">
        <f t="shared" si="0"/>
        <v>2012</v>
      </c>
      <c r="F58" s="1">
        <v>71214000000</v>
      </c>
      <c r="G58" s="1">
        <f t="shared" si="1"/>
        <v>11978000000</v>
      </c>
      <c r="H58" s="1">
        <f t="shared" si="2"/>
        <v>33469000000</v>
      </c>
      <c r="I58" s="1">
        <v>37745000000</v>
      </c>
      <c r="J58" s="1">
        <v>21491000000</v>
      </c>
      <c r="K58">
        <v>0</v>
      </c>
      <c r="L58">
        <v>0</v>
      </c>
      <c r="M58" t="s">
        <v>74</v>
      </c>
      <c r="N58" t="s">
        <v>77</v>
      </c>
    </row>
    <row r="59" spans="1:14" x14ac:dyDescent="0.2">
      <c r="A59">
        <v>57</v>
      </c>
      <c r="B59" t="s">
        <v>76</v>
      </c>
      <c r="C59" t="s">
        <v>15</v>
      </c>
      <c r="D59" t="s">
        <v>16</v>
      </c>
      <c r="E59" t="str">
        <f t="shared" si="0"/>
        <v>2013</v>
      </c>
      <c r="F59" s="1">
        <v>68874000000</v>
      </c>
      <c r="G59" s="1">
        <f t="shared" si="1"/>
        <v>12209000000</v>
      </c>
      <c r="H59" s="1">
        <f t="shared" si="2"/>
        <v>34214000000</v>
      </c>
      <c r="I59" s="1">
        <v>34660000000</v>
      </c>
      <c r="J59" s="1">
        <v>22005000000</v>
      </c>
      <c r="K59">
        <v>0</v>
      </c>
      <c r="L59">
        <v>0</v>
      </c>
      <c r="M59" t="s">
        <v>74</v>
      </c>
      <c r="N59" t="s">
        <v>77</v>
      </c>
    </row>
    <row r="60" spans="1:14" x14ac:dyDescent="0.2">
      <c r="A60">
        <v>58</v>
      </c>
      <c r="B60" t="s">
        <v>76</v>
      </c>
      <c r="C60" t="s">
        <v>17</v>
      </c>
      <c r="D60" t="s">
        <v>18</v>
      </c>
      <c r="E60" t="str">
        <f t="shared" si="0"/>
        <v>2014</v>
      </c>
      <c r="F60" s="1">
        <v>64406000000</v>
      </c>
      <c r="G60" s="1">
        <f t="shared" si="1"/>
        <v>12304000000</v>
      </c>
      <c r="H60" s="1">
        <f t="shared" si="2"/>
        <v>30795000000</v>
      </c>
      <c r="I60" s="1">
        <v>33611000000</v>
      </c>
      <c r="J60" s="1">
        <v>18491000000</v>
      </c>
      <c r="K60">
        <v>0</v>
      </c>
      <c r="L60">
        <v>0</v>
      </c>
      <c r="M60" t="s">
        <v>74</v>
      </c>
      <c r="N60" t="s">
        <v>77</v>
      </c>
    </row>
    <row r="61" spans="1:14" x14ac:dyDescent="0.2">
      <c r="A61">
        <v>59</v>
      </c>
      <c r="B61" t="s">
        <v>76</v>
      </c>
      <c r="C61" t="s">
        <v>19</v>
      </c>
      <c r="D61" t="s">
        <v>20</v>
      </c>
      <c r="E61" t="str">
        <f t="shared" si="0"/>
        <v>2015</v>
      </c>
      <c r="F61" s="1">
        <v>58327000000</v>
      </c>
      <c r="G61" s="1">
        <f t="shared" si="1"/>
        <v>5329000000</v>
      </c>
      <c r="H61" s="1">
        <f t="shared" si="2"/>
        <v>21746000000</v>
      </c>
      <c r="I61" s="1">
        <v>36581000000</v>
      </c>
      <c r="J61" s="1">
        <v>16417000000</v>
      </c>
      <c r="K61">
        <v>0</v>
      </c>
      <c r="L61">
        <v>0</v>
      </c>
      <c r="M61" t="s">
        <v>74</v>
      </c>
      <c r="N61" t="s">
        <v>77</v>
      </c>
    </row>
    <row r="62" spans="1:14" hidden="1" x14ac:dyDescent="0.2">
      <c r="A62">
        <v>60</v>
      </c>
      <c r="B62" t="s">
        <v>78</v>
      </c>
      <c r="C62" t="s">
        <v>11</v>
      </c>
      <c r="D62" t="s">
        <v>12</v>
      </c>
      <c r="E62" t="str">
        <f t="shared" si="0"/>
        <v>2012</v>
      </c>
      <c r="F62" s="1">
        <v>958511000</v>
      </c>
      <c r="G62" s="1">
        <f t="shared" si="1"/>
        <v>185251000</v>
      </c>
      <c r="H62" s="1">
        <f t="shared" si="2"/>
        <v>572156000</v>
      </c>
      <c r="I62" s="1">
        <v>386355000</v>
      </c>
      <c r="J62" s="1">
        <v>61732000</v>
      </c>
      <c r="K62">
        <v>0</v>
      </c>
      <c r="L62" s="1">
        <v>325173000</v>
      </c>
      <c r="M62" t="s">
        <v>79</v>
      </c>
      <c r="N62" t="s">
        <v>80</v>
      </c>
    </row>
    <row r="63" spans="1:14" hidden="1" x14ac:dyDescent="0.2">
      <c r="A63">
        <v>61</v>
      </c>
      <c r="B63" t="s">
        <v>78</v>
      </c>
      <c r="C63" t="s">
        <v>15</v>
      </c>
      <c r="D63" t="s">
        <v>16</v>
      </c>
      <c r="E63" t="str">
        <f t="shared" si="0"/>
        <v>2013</v>
      </c>
      <c r="F63" s="1">
        <v>974053000</v>
      </c>
      <c r="G63" s="1">
        <f t="shared" si="1"/>
        <v>249019000</v>
      </c>
      <c r="H63" s="1">
        <f t="shared" si="2"/>
        <v>594002000</v>
      </c>
      <c r="I63" s="1">
        <v>380051000</v>
      </c>
      <c r="J63" s="1">
        <v>53073000</v>
      </c>
      <c r="K63">
        <v>0</v>
      </c>
      <c r="L63" s="1">
        <v>291910000</v>
      </c>
      <c r="M63" t="s">
        <v>79</v>
      </c>
      <c r="N63" t="s">
        <v>80</v>
      </c>
    </row>
    <row r="64" spans="1:14" hidden="1" x14ac:dyDescent="0.2">
      <c r="A64">
        <v>62</v>
      </c>
      <c r="B64" t="s">
        <v>78</v>
      </c>
      <c r="C64" t="s">
        <v>17</v>
      </c>
      <c r="D64" t="s">
        <v>18</v>
      </c>
      <c r="E64" t="str">
        <f t="shared" si="0"/>
        <v>2014</v>
      </c>
      <c r="F64" s="1">
        <v>984363000</v>
      </c>
      <c r="G64" s="1">
        <f t="shared" si="1"/>
        <v>264170000</v>
      </c>
      <c r="H64" s="1">
        <f t="shared" si="2"/>
        <v>603399000</v>
      </c>
      <c r="I64" s="1">
        <v>380964000</v>
      </c>
      <c r="J64" s="1">
        <v>56621000</v>
      </c>
      <c r="K64">
        <v>0</v>
      </c>
      <c r="L64" s="1">
        <v>282608000</v>
      </c>
      <c r="M64" t="s">
        <v>79</v>
      </c>
      <c r="N64" t="s">
        <v>80</v>
      </c>
    </row>
    <row r="65" spans="1:14" hidden="1" x14ac:dyDescent="0.2">
      <c r="A65">
        <v>63</v>
      </c>
      <c r="B65" t="s">
        <v>78</v>
      </c>
      <c r="C65" t="s">
        <v>19</v>
      </c>
      <c r="D65" t="s">
        <v>20</v>
      </c>
      <c r="E65" t="str">
        <f t="shared" si="0"/>
        <v>2015</v>
      </c>
      <c r="F65" s="1">
        <v>981310000</v>
      </c>
      <c r="G65" s="1">
        <f t="shared" si="1"/>
        <v>256215000</v>
      </c>
      <c r="H65" s="1">
        <f t="shared" si="2"/>
        <v>616062000</v>
      </c>
      <c r="I65" s="1">
        <v>365248000</v>
      </c>
      <c r="J65" s="1">
        <v>53546000</v>
      </c>
      <c r="K65">
        <v>0</v>
      </c>
      <c r="L65" s="1">
        <v>306301000</v>
      </c>
      <c r="M65" t="s">
        <v>79</v>
      </c>
      <c r="N65" t="s">
        <v>80</v>
      </c>
    </row>
    <row r="66" spans="1:14" x14ac:dyDescent="0.2">
      <c r="A66">
        <v>64</v>
      </c>
      <c r="B66" t="s">
        <v>81</v>
      </c>
      <c r="C66" t="s">
        <v>11</v>
      </c>
      <c r="D66" t="s">
        <v>16</v>
      </c>
      <c r="E66" t="str">
        <f t="shared" si="0"/>
        <v>2013</v>
      </c>
      <c r="F66" s="1">
        <v>9047657000</v>
      </c>
      <c r="G66" s="1">
        <f t="shared" si="1"/>
        <v>867434000</v>
      </c>
      <c r="H66" s="1">
        <f t="shared" si="2"/>
        <v>2337721000</v>
      </c>
      <c r="I66" s="1">
        <v>6709936000</v>
      </c>
      <c r="J66">
        <v>0</v>
      </c>
      <c r="K66">
        <v>0</v>
      </c>
      <c r="L66" s="1">
        <v>1470287000</v>
      </c>
      <c r="M66" t="s">
        <v>74</v>
      </c>
      <c r="N66" t="s">
        <v>82</v>
      </c>
    </row>
    <row r="67" spans="1:14" x14ac:dyDescent="0.2">
      <c r="A67">
        <v>65</v>
      </c>
      <c r="B67" t="s">
        <v>81</v>
      </c>
      <c r="C67" t="s">
        <v>15</v>
      </c>
      <c r="D67" t="s">
        <v>18</v>
      </c>
      <c r="E67" t="str">
        <f t="shared" ref="E67:E130" si="3">RIGHT(D67, 4)</f>
        <v>2014</v>
      </c>
      <c r="F67" s="1">
        <v>10381653000</v>
      </c>
      <c r="G67" s="1">
        <f t="shared" ref="G67:G130" si="4">H67-J67-K67-L67</f>
        <v>802532000</v>
      </c>
      <c r="H67" s="1">
        <f t="shared" ref="H67:H130" si="5">F67-I67</f>
        <v>2288090000</v>
      </c>
      <c r="I67" s="1">
        <v>8093563000</v>
      </c>
      <c r="J67">
        <v>0</v>
      </c>
      <c r="K67">
        <v>0</v>
      </c>
      <c r="L67" s="1">
        <v>1485558000</v>
      </c>
      <c r="M67" t="s">
        <v>74</v>
      </c>
      <c r="N67" t="s">
        <v>82</v>
      </c>
    </row>
    <row r="68" spans="1:14" x14ac:dyDescent="0.2">
      <c r="A68">
        <v>66</v>
      </c>
      <c r="B68" t="s">
        <v>81</v>
      </c>
      <c r="C68" t="s">
        <v>17</v>
      </c>
      <c r="D68" t="s">
        <v>20</v>
      </c>
      <c r="E68" t="str">
        <f t="shared" si="3"/>
        <v>2015</v>
      </c>
      <c r="F68" s="1">
        <v>10325494000</v>
      </c>
      <c r="G68" s="1">
        <f t="shared" si="4"/>
        <v>256297000</v>
      </c>
      <c r="H68" s="1">
        <f t="shared" si="5"/>
        <v>1658870000</v>
      </c>
      <c r="I68" s="1">
        <v>8666624000</v>
      </c>
      <c r="J68">
        <v>0</v>
      </c>
      <c r="K68">
        <v>0</v>
      </c>
      <c r="L68" s="1">
        <v>1402573000</v>
      </c>
      <c r="M68" t="s">
        <v>74</v>
      </c>
      <c r="N68" t="s">
        <v>82</v>
      </c>
    </row>
    <row r="69" spans="1:14" x14ac:dyDescent="0.2">
      <c r="A69">
        <v>67</v>
      </c>
      <c r="B69" t="s">
        <v>81</v>
      </c>
      <c r="C69" t="s">
        <v>19</v>
      </c>
      <c r="D69" t="s">
        <v>83</v>
      </c>
      <c r="E69" t="str">
        <f t="shared" si="3"/>
        <v>2016</v>
      </c>
      <c r="F69" s="1">
        <v>7531780000</v>
      </c>
      <c r="G69" s="1">
        <f t="shared" si="4"/>
        <v>929238000</v>
      </c>
      <c r="H69" s="1">
        <f t="shared" si="5"/>
        <v>2280552000</v>
      </c>
      <c r="I69" s="1">
        <v>5251228000</v>
      </c>
      <c r="J69">
        <v>0</v>
      </c>
      <c r="K69">
        <v>0</v>
      </c>
      <c r="L69" s="1">
        <v>1351314000</v>
      </c>
      <c r="M69" t="s">
        <v>74</v>
      </c>
      <c r="N69" t="s">
        <v>82</v>
      </c>
    </row>
    <row r="70" spans="1:14" hidden="1" x14ac:dyDescent="0.2">
      <c r="A70">
        <v>72</v>
      </c>
      <c r="B70" t="s">
        <v>84</v>
      </c>
      <c r="C70" t="s">
        <v>11</v>
      </c>
      <c r="D70" t="s">
        <v>12</v>
      </c>
      <c r="E70" t="str">
        <f t="shared" si="3"/>
        <v>2012</v>
      </c>
      <c r="F70" s="1">
        <v>1373947000</v>
      </c>
      <c r="G70" s="1">
        <f t="shared" si="4"/>
        <v>314893000</v>
      </c>
      <c r="H70" s="1">
        <f t="shared" si="5"/>
        <v>844047000</v>
      </c>
      <c r="I70" s="1">
        <v>529900000</v>
      </c>
      <c r="J70" s="1">
        <v>433448000</v>
      </c>
      <c r="K70" s="1">
        <v>74744000</v>
      </c>
      <c r="L70" s="1">
        <v>20962000</v>
      </c>
      <c r="M70" t="s">
        <v>30</v>
      </c>
      <c r="N70" t="s">
        <v>85</v>
      </c>
    </row>
    <row r="71" spans="1:14" hidden="1" x14ac:dyDescent="0.2">
      <c r="A71">
        <v>73</v>
      </c>
      <c r="B71" t="s">
        <v>84</v>
      </c>
      <c r="C71" t="s">
        <v>15</v>
      </c>
      <c r="D71" t="s">
        <v>16</v>
      </c>
      <c r="E71" t="str">
        <f t="shared" si="3"/>
        <v>2013</v>
      </c>
      <c r="F71" s="1">
        <v>1577922000</v>
      </c>
      <c r="G71" s="1">
        <f t="shared" si="4"/>
        <v>415811000</v>
      </c>
      <c r="H71" s="1">
        <f t="shared" si="5"/>
        <v>1066835000</v>
      </c>
      <c r="I71" s="1">
        <v>511087000</v>
      </c>
      <c r="J71" s="1">
        <v>535598000</v>
      </c>
      <c r="K71" s="1">
        <v>93879000</v>
      </c>
      <c r="L71" s="1">
        <v>21547000</v>
      </c>
      <c r="M71" t="s">
        <v>30</v>
      </c>
      <c r="N71" t="s">
        <v>85</v>
      </c>
    </row>
    <row r="72" spans="1:14" hidden="1" x14ac:dyDescent="0.2">
      <c r="A72">
        <v>74</v>
      </c>
      <c r="B72" t="s">
        <v>84</v>
      </c>
      <c r="C72" t="s">
        <v>17</v>
      </c>
      <c r="D72" t="s">
        <v>18</v>
      </c>
      <c r="E72" t="str">
        <f t="shared" si="3"/>
        <v>2014</v>
      </c>
      <c r="F72" s="1">
        <v>1963874000</v>
      </c>
      <c r="G72" s="1">
        <f t="shared" si="4"/>
        <v>490708000</v>
      </c>
      <c r="H72" s="1">
        <f t="shared" si="5"/>
        <v>1352931000</v>
      </c>
      <c r="I72" s="1">
        <v>610943000</v>
      </c>
      <c r="J72" s="1">
        <v>704880000</v>
      </c>
      <c r="K72" s="1">
        <v>125286000</v>
      </c>
      <c r="L72" s="1">
        <v>32057000</v>
      </c>
      <c r="M72" t="s">
        <v>30</v>
      </c>
      <c r="N72" t="s">
        <v>85</v>
      </c>
    </row>
    <row r="73" spans="1:14" hidden="1" x14ac:dyDescent="0.2">
      <c r="A73">
        <v>75</v>
      </c>
      <c r="B73" t="s">
        <v>84</v>
      </c>
      <c r="C73" t="s">
        <v>19</v>
      </c>
      <c r="D73" t="s">
        <v>20</v>
      </c>
      <c r="E73" t="str">
        <f t="shared" si="3"/>
        <v>2015</v>
      </c>
      <c r="F73" s="1">
        <v>2197448000</v>
      </c>
      <c r="G73" s="1">
        <f t="shared" si="4"/>
        <v>466917000</v>
      </c>
      <c r="H73" s="1">
        <f t="shared" si="5"/>
        <v>1471828000</v>
      </c>
      <c r="I73" s="1">
        <v>725620000</v>
      </c>
      <c r="J73" s="1">
        <v>829253000</v>
      </c>
      <c r="K73" s="1">
        <v>148591000</v>
      </c>
      <c r="L73" s="1">
        <v>27067000</v>
      </c>
      <c r="M73" t="s">
        <v>30</v>
      </c>
      <c r="N73" t="s">
        <v>85</v>
      </c>
    </row>
    <row r="74" spans="1:14" hidden="1" x14ac:dyDescent="0.2">
      <c r="A74">
        <v>76</v>
      </c>
      <c r="B74" t="s">
        <v>86</v>
      </c>
      <c r="C74" t="s">
        <v>11</v>
      </c>
      <c r="D74" t="s">
        <v>12</v>
      </c>
      <c r="E74" t="str">
        <f t="shared" si="3"/>
        <v>2012</v>
      </c>
      <c r="F74" s="1">
        <v>2519154000</v>
      </c>
      <c r="G74" s="1">
        <f t="shared" si="4"/>
        <v>511468000</v>
      </c>
      <c r="H74" s="1">
        <f t="shared" si="5"/>
        <v>898843000</v>
      </c>
      <c r="I74" s="1">
        <v>1620311000</v>
      </c>
      <c r="J74" s="1">
        <v>308456000</v>
      </c>
      <c r="K74" s="1">
        <v>78919000</v>
      </c>
      <c r="L74">
        <v>0</v>
      </c>
      <c r="M74" t="s">
        <v>87</v>
      </c>
      <c r="N74" t="s">
        <v>88</v>
      </c>
    </row>
    <row r="75" spans="1:14" hidden="1" x14ac:dyDescent="0.2">
      <c r="A75">
        <v>77</v>
      </c>
      <c r="B75" t="s">
        <v>86</v>
      </c>
      <c r="C75" t="s">
        <v>15</v>
      </c>
      <c r="D75" t="s">
        <v>16</v>
      </c>
      <c r="E75" t="str">
        <f t="shared" si="3"/>
        <v>2013</v>
      </c>
      <c r="F75" s="1">
        <v>2394270000</v>
      </c>
      <c r="G75" s="1">
        <f t="shared" si="4"/>
        <v>610036000</v>
      </c>
      <c r="H75" s="1">
        <f t="shared" si="5"/>
        <v>850471000</v>
      </c>
      <c r="I75" s="1">
        <v>1543799000</v>
      </c>
      <c r="J75" s="1">
        <v>158189000</v>
      </c>
      <c r="K75" s="1">
        <v>82246000</v>
      </c>
      <c r="L75">
        <v>0</v>
      </c>
      <c r="M75" t="s">
        <v>87</v>
      </c>
      <c r="N75" t="s">
        <v>88</v>
      </c>
    </row>
    <row r="76" spans="1:14" hidden="1" x14ac:dyDescent="0.2">
      <c r="A76">
        <v>78</v>
      </c>
      <c r="B76" t="s">
        <v>86</v>
      </c>
      <c r="C76" t="s">
        <v>17</v>
      </c>
      <c r="D76" t="s">
        <v>18</v>
      </c>
      <c r="E76" t="str">
        <f t="shared" si="3"/>
        <v>2014</v>
      </c>
      <c r="F76" s="1">
        <v>2445548000</v>
      </c>
      <c r="G76" s="1">
        <f t="shared" si="4"/>
        <v>327403000</v>
      </c>
      <c r="H76" s="1">
        <f t="shared" si="5"/>
        <v>770848000</v>
      </c>
      <c r="I76" s="1">
        <v>1674700000</v>
      </c>
      <c r="J76" s="1">
        <v>355135000</v>
      </c>
      <c r="K76" s="1">
        <v>88310000</v>
      </c>
      <c r="L76">
        <v>0</v>
      </c>
      <c r="M76" t="s">
        <v>87</v>
      </c>
      <c r="N76" t="s">
        <v>88</v>
      </c>
    </row>
    <row r="77" spans="1:14" hidden="1" x14ac:dyDescent="0.2">
      <c r="A77">
        <v>79</v>
      </c>
      <c r="B77" t="s">
        <v>86</v>
      </c>
      <c r="C77" t="s">
        <v>19</v>
      </c>
      <c r="D77" t="s">
        <v>20</v>
      </c>
      <c r="E77" t="str">
        <f t="shared" si="3"/>
        <v>2015</v>
      </c>
      <c r="F77" s="1">
        <v>3651335000</v>
      </c>
      <c r="G77" s="1">
        <f t="shared" si="4"/>
        <v>581727000</v>
      </c>
      <c r="H77" s="1">
        <f t="shared" si="5"/>
        <v>1196872000</v>
      </c>
      <c r="I77" s="1">
        <v>2454463000</v>
      </c>
      <c r="J77" s="1">
        <v>512274000</v>
      </c>
      <c r="K77" s="1">
        <v>102871000</v>
      </c>
      <c r="L77">
        <v>0</v>
      </c>
      <c r="M77" t="s">
        <v>87</v>
      </c>
      <c r="N77" t="s">
        <v>88</v>
      </c>
    </row>
    <row r="78" spans="1:14" hidden="1" x14ac:dyDescent="0.2">
      <c r="A78">
        <v>80</v>
      </c>
      <c r="B78" t="s">
        <v>89</v>
      </c>
      <c r="C78" t="s">
        <v>11</v>
      </c>
      <c r="D78" t="s">
        <v>12</v>
      </c>
      <c r="E78" t="str">
        <f t="shared" si="3"/>
        <v>2012</v>
      </c>
      <c r="F78" s="1">
        <v>4657000000</v>
      </c>
      <c r="G78" s="1">
        <f t="shared" si="4"/>
        <v>532000000</v>
      </c>
      <c r="H78" s="1">
        <f t="shared" si="5"/>
        <v>2338000000</v>
      </c>
      <c r="I78" s="1">
        <v>2319000000</v>
      </c>
      <c r="J78" s="1">
        <v>1542000000</v>
      </c>
      <c r="K78">
        <v>0</v>
      </c>
      <c r="L78" s="1">
        <v>264000000</v>
      </c>
      <c r="M78" t="s">
        <v>13</v>
      </c>
      <c r="N78" t="s">
        <v>14</v>
      </c>
    </row>
    <row r="79" spans="1:14" hidden="1" x14ac:dyDescent="0.2">
      <c r="A79">
        <v>81</v>
      </c>
      <c r="B79" t="s">
        <v>89</v>
      </c>
      <c r="C79" t="s">
        <v>15</v>
      </c>
      <c r="D79" t="s">
        <v>16</v>
      </c>
      <c r="E79" t="str">
        <f t="shared" si="3"/>
        <v>2013</v>
      </c>
      <c r="F79" s="1">
        <v>5156000000</v>
      </c>
      <c r="G79" s="1">
        <f t="shared" si="4"/>
        <v>838000000</v>
      </c>
      <c r="H79" s="1">
        <f t="shared" si="5"/>
        <v>2801000000</v>
      </c>
      <c r="I79" s="1">
        <v>2355000000</v>
      </c>
      <c r="J79" s="1">
        <v>1693000000</v>
      </c>
      <c r="K79">
        <v>0</v>
      </c>
      <c r="L79" s="1">
        <v>270000000</v>
      </c>
      <c r="M79" t="s">
        <v>13</v>
      </c>
      <c r="N79" t="s">
        <v>14</v>
      </c>
    </row>
    <row r="80" spans="1:14" hidden="1" x14ac:dyDescent="0.2">
      <c r="A80">
        <v>82</v>
      </c>
      <c r="B80" t="s">
        <v>89</v>
      </c>
      <c r="C80" t="s">
        <v>17</v>
      </c>
      <c r="D80" t="s">
        <v>18</v>
      </c>
      <c r="E80" t="str">
        <f t="shared" si="3"/>
        <v>2014</v>
      </c>
      <c r="F80" s="1">
        <v>5368000000</v>
      </c>
      <c r="G80" s="1">
        <f t="shared" si="4"/>
        <v>932000000</v>
      </c>
      <c r="H80" s="1">
        <f t="shared" si="5"/>
        <v>3043000000</v>
      </c>
      <c r="I80" s="1">
        <v>2325000000</v>
      </c>
      <c r="J80" s="1">
        <v>1817000000</v>
      </c>
      <c r="K80">
        <v>0</v>
      </c>
      <c r="L80" s="1">
        <v>294000000</v>
      </c>
      <c r="M80" t="s">
        <v>13</v>
      </c>
      <c r="N80" t="s">
        <v>14</v>
      </c>
    </row>
    <row r="81" spans="1:14" hidden="1" x14ac:dyDescent="0.2">
      <c r="A81">
        <v>83</v>
      </c>
      <c r="B81" t="s">
        <v>89</v>
      </c>
      <c r="C81" t="s">
        <v>19</v>
      </c>
      <c r="D81" t="s">
        <v>20</v>
      </c>
      <c r="E81" t="str">
        <f t="shared" si="3"/>
        <v>2015</v>
      </c>
      <c r="F81" s="1">
        <v>5598000000</v>
      </c>
      <c r="G81" s="1">
        <f t="shared" si="4"/>
        <v>1330000000</v>
      </c>
      <c r="H81" s="1">
        <f t="shared" si="5"/>
        <v>3663000000</v>
      </c>
      <c r="I81" s="1">
        <v>1935000000</v>
      </c>
      <c r="J81" s="1">
        <v>2013000000</v>
      </c>
      <c r="K81">
        <v>0</v>
      </c>
      <c r="L81" s="1">
        <v>320000000</v>
      </c>
      <c r="M81" t="s">
        <v>13</v>
      </c>
      <c r="N81" t="s">
        <v>14</v>
      </c>
    </row>
    <row r="82" spans="1:14" x14ac:dyDescent="0.2">
      <c r="A82">
        <v>84</v>
      </c>
      <c r="B82" t="s">
        <v>90</v>
      </c>
      <c r="C82" t="s">
        <v>11</v>
      </c>
      <c r="D82" t="s">
        <v>12</v>
      </c>
      <c r="E82" t="str">
        <f t="shared" si="3"/>
        <v>2012</v>
      </c>
      <c r="F82" s="1">
        <v>33315000000</v>
      </c>
      <c r="G82" s="1">
        <f t="shared" si="4"/>
        <v>3695000000</v>
      </c>
      <c r="H82" s="1">
        <f t="shared" si="5"/>
        <v>11697000000</v>
      </c>
      <c r="I82" s="1">
        <v>21618000000</v>
      </c>
      <c r="J82">
        <v>0</v>
      </c>
      <c r="K82">
        <v>0</v>
      </c>
      <c r="L82" s="1">
        <v>8002000000</v>
      </c>
      <c r="M82" t="s">
        <v>74</v>
      </c>
      <c r="N82" t="s">
        <v>77</v>
      </c>
    </row>
    <row r="83" spans="1:14" x14ac:dyDescent="0.2">
      <c r="A83">
        <v>85</v>
      </c>
      <c r="B83" t="s">
        <v>90</v>
      </c>
      <c r="C83" t="s">
        <v>15</v>
      </c>
      <c r="D83" t="s">
        <v>16</v>
      </c>
      <c r="E83" t="str">
        <f t="shared" si="3"/>
        <v>2013</v>
      </c>
      <c r="F83" s="1">
        <v>34507000000</v>
      </c>
      <c r="G83" s="1">
        <f t="shared" si="4"/>
        <v>5012000000</v>
      </c>
      <c r="H83" s="1">
        <f t="shared" si="5"/>
        <v>14679000000</v>
      </c>
      <c r="I83" s="1">
        <v>19828000000</v>
      </c>
      <c r="J83" s="1">
        <v>1278000000</v>
      </c>
      <c r="K83">
        <v>0</v>
      </c>
      <c r="L83" s="1">
        <v>8389000000</v>
      </c>
      <c r="M83" t="s">
        <v>74</v>
      </c>
      <c r="N83" t="s">
        <v>77</v>
      </c>
    </row>
    <row r="84" spans="1:14" x14ac:dyDescent="0.2">
      <c r="A84">
        <v>86</v>
      </c>
      <c r="B84" t="s">
        <v>90</v>
      </c>
      <c r="C84" t="s">
        <v>17</v>
      </c>
      <c r="D84" t="s">
        <v>18</v>
      </c>
      <c r="E84" t="str">
        <f t="shared" si="3"/>
        <v>2014</v>
      </c>
      <c r="F84" s="1">
        <v>35239000000</v>
      </c>
      <c r="G84" s="1">
        <f t="shared" si="4"/>
        <v>4651000000</v>
      </c>
      <c r="H84" s="1">
        <f t="shared" si="5"/>
        <v>14046000000</v>
      </c>
      <c r="I84" s="1">
        <v>21193000000</v>
      </c>
      <c r="J84" s="1">
        <v>919000000</v>
      </c>
      <c r="K84">
        <v>0</v>
      </c>
      <c r="L84" s="1">
        <v>8476000000</v>
      </c>
      <c r="M84" t="s">
        <v>74</v>
      </c>
      <c r="N84" t="s">
        <v>77</v>
      </c>
    </row>
    <row r="85" spans="1:14" x14ac:dyDescent="0.2">
      <c r="A85">
        <v>87</v>
      </c>
      <c r="B85" t="s">
        <v>90</v>
      </c>
      <c r="C85" t="s">
        <v>19</v>
      </c>
      <c r="D85" t="s">
        <v>20</v>
      </c>
      <c r="E85" t="str">
        <f t="shared" si="3"/>
        <v>2015</v>
      </c>
      <c r="F85" s="1">
        <v>35653000000</v>
      </c>
      <c r="G85" s="1">
        <f t="shared" si="4"/>
        <v>3610000000</v>
      </c>
      <c r="H85" s="1">
        <f t="shared" si="5"/>
        <v>12816000000</v>
      </c>
      <c r="I85" s="1">
        <v>22837000000</v>
      </c>
      <c r="J85" s="1">
        <v>761000000</v>
      </c>
      <c r="K85">
        <v>0</v>
      </c>
      <c r="L85" s="1">
        <v>8445000000</v>
      </c>
      <c r="M85" t="s">
        <v>74</v>
      </c>
      <c r="N85" t="s">
        <v>77</v>
      </c>
    </row>
    <row r="86" spans="1:14" hidden="1" x14ac:dyDescent="0.2">
      <c r="A86">
        <v>88</v>
      </c>
      <c r="B86" t="s">
        <v>91</v>
      </c>
      <c r="C86" t="s">
        <v>11</v>
      </c>
      <c r="D86" t="s">
        <v>16</v>
      </c>
      <c r="E86" t="str">
        <f t="shared" si="3"/>
        <v>2013</v>
      </c>
      <c r="F86" s="1">
        <v>2069600000</v>
      </c>
      <c r="G86" s="1">
        <f t="shared" si="4"/>
        <v>378400000</v>
      </c>
      <c r="H86" s="1">
        <f t="shared" si="5"/>
        <v>861500000</v>
      </c>
      <c r="I86" s="1">
        <v>1208100000</v>
      </c>
      <c r="J86" s="1">
        <v>483100000</v>
      </c>
      <c r="K86">
        <v>0</v>
      </c>
      <c r="L86">
        <v>0</v>
      </c>
      <c r="M86" t="s">
        <v>13</v>
      </c>
      <c r="N86" t="s">
        <v>92</v>
      </c>
    </row>
    <row r="87" spans="1:14" hidden="1" x14ac:dyDescent="0.2">
      <c r="A87">
        <v>89</v>
      </c>
      <c r="B87" t="s">
        <v>91</v>
      </c>
      <c r="C87" t="s">
        <v>15</v>
      </c>
      <c r="D87" t="s">
        <v>18</v>
      </c>
      <c r="E87" t="str">
        <f t="shared" si="3"/>
        <v>2014</v>
      </c>
      <c r="F87" s="1">
        <v>2118300000</v>
      </c>
      <c r="G87" s="1">
        <f t="shared" si="4"/>
        <v>326300000</v>
      </c>
      <c r="H87" s="1">
        <f t="shared" si="5"/>
        <v>853700000</v>
      </c>
      <c r="I87" s="1">
        <v>1264600000</v>
      </c>
      <c r="J87" s="1">
        <v>527400000</v>
      </c>
      <c r="K87">
        <v>0</v>
      </c>
      <c r="L87">
        <v>0</v>
      </c>
      <c r="M87" t="s">
        <v>13</v>
      </c>
      <c r="N87" t="s">
        <v>92</v>
      </c>
    </row>
    <row r="88" spans="1:14" hidden="1" x14ac:dyDescent="0.2">
      <c r="A88">
        <v>90</v>
      </c>
      <c r="B88" t="s">
        <v>91</v>
      </c>
      <c r="C88" t="s">
        <v>17</v>
      </c>
      <c r="D88" t="s">
        <v>20</v>
      </c>
      <c r="E88" t="str">
        <f t="shared" si="3"/>
        <v>2015</v>
      </c>
      <c r="F88" s="1">
        <v>2068100000</v>
      </c>
      <c r="G88" s="1">
        <f t="shared" si="4"/>
        <v>358600000</v>
      </c>
      <c r="H88" s="1">
        <f t="shared" si="5"/>
        <v>869100000</v>
      </c>
      <c r="I88" s="1">
        <v>1199000000</v>
      </c>
      <c r="J88" s="1">
        <v>510500000</v>
      </c>
      <c r="K88">
        <v>0</v>
      </c>
      <c r="L88">
        <v>0</v>
      </c>
      <c r="M88" t="s">
        <v>13</v>
      </c>
      <c r="N88" t="s">
        <v>92</v>
      </c>
    </row>
    <row r="89" spans="1:14" hidden="1" x14ac:dyDescent="0.2">
      <c r="A89">
        <v>91</v>
      </c>
      <c r="B89" t="s">
        <v>91</v>
      </c>
      <c r="C89" t="s">
        <v>19</v>
      </c>
      <c r="D89" t="s">
        <v>83</v>
      </c>
      <c r="E89" t="str">
        <f t="shared" si="3"/>
        <v>2016</v>
      </c>
      <c r="F89" s="1">
        <v>2238000000</v>
      </c>
      <c r="G89" s="1">
        <f t="shared" si="4"/>
        <v>425500000</v>
      </c>
      <c r="H89" s="1">
        <f t="shared" si="5"/>
        <v>985300000</v>
      </c>
      <c r="I89" s="1">
        <v>1252700000</v>
      </c>
      <c r="J89" s="1">
        <v>559800000</v>
      </c>
      <c r="K89">
        <v>0</v>
      </c>
      <c r="L89">
        <v>0</v>
      </c>
      <c r="M89" t="s">
        <v>13</v>
      </c>
      <c r="N89" t="s">
        <v>92</v>
      </c>
    </row>
    <row r="90" spans="1:14" hidden="1" x14ac:dyDescent="0.2">
      <c r="A90">
        <v>92</v>
      </c>
      <c r="B90" t="s">
        <v>93</v>
      </c>
      <c r="C90" t="s">
        <v>11</v>
      </c>
      <c r="D90" t="s">
        <v>16</v>
      </c>
      <c r="E90" t="str">
        <f t="shared" si="3"/>
        <v>2013</v>
      </c>
      <c r="F90" s="1">
        <v>1551346000</v>
      </c>
      <c r="G90" s="1">
        <f t="shared" si="4"/>
        <v>562554000</v>
      </c>
      <c r="H90" s="1">
        <f t="shared" si="5"/>
        <v>1373790000</v>
      </c>
      <c r="I90" s="1">
        <v>177556000</v>
      </c>
      <c r="J90" s="1">
        <v>493726000</v>
      </c>
      <c r="K90" s="1">
        <v>317093000</v>
      </c>
      <c r="L90" s="1">
        <v>417000</v>
      </c>
      <c r="M90" t="s">
        <v>36</v>
      </c>
      <c r="N90" t="s">
        <v>94</v>
      </c>
    </row>
    <row r="91" spans="1:14" hidden="1" x14ac:dyDescent="0.2">
      <c r="A91">
        <v>93</v>
      </c>
      <c r="B91" t="s">
        <v>93</v>
      </c>
      <c r="C91" t="s">
        <v>15</v>
      </c>
      <c r="D91" t="s">
        <v>18</v>
      </c>
      <c r="E91" t="str">
        <f t="shared" si="3"/>
        <v>2014</v>
      </c>
      <c r="F91" s="1">
        <v>2234000000</v>
      </c>
      <c r="G91" s="1">
        <f t="shared" si="4"/>
        <v>896000000</v>
      </c>
      <c r="H91" s="1">
        <f t="shared" si="5"/>
        <v>2060000000</v>
      </c>
      <c r="I91" s="1">
        <v>174000000</v>
      </c>
      <c r="J91" s="1">
        <v>650000000</v>
      </c>
      <c r="K91" s="1">
        <v>514000000</v>
      </c>
      <c r="L91">
        <v>0</v>
      </c>
      <c r="M91" t="s">
        <v>36</v>
      </c>
      <c r="N91" t="s">
        <v>94</v>
      </c>
    </row>
    <row r="92" spans="1:14" hidden="1" x14ac:dyDescent="0.2">
      <c r="A92">
        <v>94</v>
      </c>
      <c r="B92" t="s">
        <v>93</v>
      </c>
      <c r="C92" t="s">
        <v>17</v>
      </c>
      <c r="D92" t="s">
        <v>20</v>
      </c>
      <c r="E92" t="str">
        <f t="shared" si="3"/>
        <v>2015</v>
      </c>
      <c r="F92" s="1">
        <v>2604000000</v>
      </c>
      <c r="G92" s="1">
        <f t="shared" si="4"/>
        <v>618000000</v>
      </c>
      <c r="H92" s="1">
        <f t="shared" si="5"/>
        <v>2371000000</v>
      </c>
      <c r="I92" s="1">
        <v>233000000</v>
      </c>
      <c r="J92" s="1">
        <v>927000000</v>
      </c>
      <c r="K92" s="1">
        <v>709000000</v>
      </c>
      <c r="L92" s="1">
        <v>117000000</v>
      </c>
      <c r="M92" t="s">
        <v>36</v>
      </c>
      <c r="N92" t="s">
        <v>94</v>
      </c>
    </row>
    <row r="93" spans="1:14" hidden="1" x14ac:dyDescent="0.2">
      <c r="A93">
        <v>95</v>
      </c>
      <c r="B93" t="s">
        <v>93</v>
      </c>
      <c r="C93" t="s">
        <v>19</v>
      </c>
      <c r="D93" t="s">
        <v>83</v>
      </c>
      <c r="E93" t="str">
        <f t="shared" si="3"/>
        <v>2016</v>
      </c>
      <c r="F93" s="1">
        <v>3084000000</v>
      </c>
      <c r="G93" s="1">
        <f t="shared" si="4"/>
        <v>757000000</v>
      </c>
      <c r="H93" s="1">
        <f t="shared" si="5"/>
        <v>2826000000</v>
      </c>
      <c r="I93" s="1">
        <v>258000000</v>
      </c>
      <c r="J93" s="1">
        <v>990000000</v>
      </c>
      <c r="K93" s="1">
        <v>757000000</v>
      </c>
      <c r="L93" s="1">
        <v>322000000</v>
      </c>
      <c r="M93" t="s">
        <v>36</v>
      </c>
      <c r="N93" t="s">
        <v>94</v>
      </c>
    </row>
    <row r="94" spans="1:14" hidden="1" x14ac:dyDescent="0.2">
      <c r="A94">
        <v>96</v>
      </c>
      <c r="B94" t="s">
        <v>95</v>
      </c>
      <c r="C94" t="s">
        <v>11</v>
      </c>
      <c r="D94" t="s">
        <v>96</v>
      </c>
      <c r="E94" t="str">
        <f t="shared" si="3"/>
        <v>2013</v>
      </c>
      <c r="F94" s="1">
        <v>7509000000</v>
      </c>
      <c r="G94" s="1">
        <f t="shared" si="4"/>
        <v>773000000</v>
      </c>
      <c r="H94" s="1">
        <f t="shared" si="5"/>
        <v>2991000000</v>
      </c>
      <c r="I94" s="1">
        <v>4518000000</v>
      </c>
      <c r="J94" s="1">
        <v>898000000</v>
      </c>
      <c r="K94" s="1">
        <v>1320000000</v>
      </c>
      <c r="L94">
        <v>0</v>
      </c>
      <c r="M94" t="s">
        <v>30</v>
      </c>
      <c r="N94" t="s">
        <v>97</v>
      </c>
    </row>
    <row r="95" spans="1:14" hidden="1" x14ac:dyDescent="0.2">
      <c r="A95">
        <v>97</v>
      </c>
      <c r="B95" t="s">
        <v>95</v>
      </c>
      <c r="C95" t="s">
        <v>15</v>
      </c>
      <c r="D95" t="s">
        <v>98</v>
      </c>
      <c r="E95" t="str">
        <f t="shared" si="3"/>
        <v>2014</v>
      </c>
      <c r="F95" s="1">
        <v>9072000000</v>
      </c>
      <c r="G95" s="1">
        <f t="shared" si="4"/>
        <v>1520000000</v>
      </c>
      <c r="H95" s="1">
        <f t="shared" si="5"/>
        <v>3843000000</v>
      </c>
      <c r="I95" s="1">
        <v>5229000000</v>
      </c>
      <c r="J95" s="1">
        <v>895000000</v>
      </c>
      <c r="K95" s="1">
        <v>1428000000</v>
      </c>
      <c r="L95">
        <v>0</v>
      </c>
      <c r="M95" t="s">
        <v>30</v>
      </c>
      <c r="N95" t="s">
        <v>97</v>
      </c>
    </row>
    <row r="96" spans="1:14" hidden="1" x14ac:dyDescent="0.2">
      <c r="A96">
        <v>98</v>
      </c>
      <c r="B96" t="s">
        <v>95</v>
      </c>
      <c r="C96" t="s">
        <v>17</v>
      </c>
      <c r="D96" t="s">
        <v>99</v>
      </c>
      <c r="E96" t="str">
        <f t="shared" si="3"/>
        <v>2015</v>
      </c>
      <c r="F96" s="1">
        <v>9659000000</v>
      </c>
      <c r="G96" s="1">
        <f t="shared" si="4"/>
        <v>1693000000</v>
      </c>
      <c r="H96" s="1">
        <f t="shared" si="5"/>
        <v>3952000000</v>
      </c>
      <c r="I96" s="1">
        <v>5707000000</v>
      </c>
      <c r="J96" s="1">
        <v>808000000</v>
      </c>
      <c r="K96" s="1">
        <v>1451000000</v>
      </c>
      <c r="L96">
        <v>0</v>
      </c>
      <c r="M96" t="s">
        <v>30</v>
      </c>
      <c r="N96" t="s">
        <v>97</v>
      </c>
    </row>
    <row r="97" spans="1:14" hidden="1" x14ac:dyDescent="0.2">
      <c r="A97">
        <v>99</v>
      </c>
      <c r="B97" t="s">
        <v>95</v>
      </c>
      <c r="C97" t="s">
        <v>19</v>
      </c>
      <c r="D97" t="s">
        <v>100</v>
      </c>
      <c r="E97" t="str">
        <f t="shared" si="3"/>
        <v>2016</v>
      </c>
      <c r="F97" s="1">
        <v>10825000000</v>
      </c>
      <c r="G97" s="1">
        <f t="shared" si="4"/>
        <v>2152000000</v>
      </c>
      <c r="H97" s="1">
        <f t="shared" si="5"/>
        <v>4511000000</v>
      </c>
      <c r="I97" s="1">
        <v>6314000000</v>
      </c>
      <c r="J97" s="1">
        <v>819000000</v>
      </c>
      <c r="K97" s="1">
        <v>1540000000</v>
      </c>
      <c r="L97">
        <v>0</v>
      </c>
      <c r="M97" t="s">
        <v>30</v>
      </c>
      <c r="N97" t="s">
        <v>97</v>
      </c>
    </row>
    <row r="98" spans="1:14" hidden="1" x14ac:dyDescent="0.2">
      <c r="A98">
        <v>100</v>
      </c>
      <c r="B98" t="s">
        <v>101</v>
      </c>
      <c r="C98" t="s">
        <v>11</v>
      </c>
      <c r="D98" t="s">
        <v>12</v>
      </c>
      <c r="E98" t="str">
        <f t="shared" si="3"/>
        <v>2012</v>
      </c>
      <c r="F98" s="1">
        <v>3334213000</v>
      </c>
      <c r="G98" s="1">
        <f t="shared" si="4"/>
        <v>745872000</v>
      </c>
      <c r="H98" s="1">
        <f t="shared" si="5"/>
        <v>1180081000</v>
      </c>
      <c r="I98" s="1">
        <v>2154132000</v>
      </c>
      <c r="J98" s="1">
        <v>380532000</v>
      </c>
      <c r="K98">
        <v>0</v>
      </c>
      <c r="L98" s="1">
        <v>53677000</v>
      </c>
      <c r="M98" t="s">
        <v>13</v>
      </c>
      <c r="N98" t="s">
        <v>102</v>
      </c>
    </row>
    <row r="99" spans="1:14" hidden="1" x14ac:dyDescent="0.2">
      <c r="A99">
        <v>101</v>
      </c>
      <c r="B99" t="s">
        <v>101</v>
      </c>
      <c r="C99" t="s">
        <v>15</v>
      </c>
      <c r="D99" t="s">
        <v>16</v>
      </c>
      <c r="E99" t="str">
        <f t="shared" si="3"/>
        <v>2013</v>
      </c>
      <c r="F99" s="1">
        <v>3594136000</v>
      </c>
      <c r="G99" s="1">
        <f t="shared" si="4"/>
        <v>815079000</v>
      </c>
      <c r="H99" s="1">
        <f t="shared" si="5"/>
        <v>1270494000</v>
      </c>
      <c r="I99" s="1">
        <v>2323642000</v>
      </c>
      <c r="J99" s="1">
        <v>398177000</v>
      </c>
      <c r="K99">
        <v>0</v>
      </c>
      <c r="L99" s="1">
        <v>57238000</v>
      </c>
      <c r="M99" t="s">
        <v>13</v>
      </c>
      <c r="N99" t="s">
        <v>102</v>
      </c>
    </row>
    <row r="100" spans="1:14" hidden="1" x14ac:dyDescent="0.2">
      <c r="A100">
        <v>102</v>
      </c>
      <c r="B100" t="s">
        <v>101</v>
      </c>
      <c r="C100" t="s">
        <v>17</v>
      </c>
      <c r="D100" t="s">
        <v>18</v>
      </c>
      <c r="E100" t="str">
        <f t="shared" si="3"/>
        <v>2014</v>
      </c>
      <c r="F100" s="1">
        <v>4021964000</v>
      </c>
      <c r="G100" s="1">
        <f t="shared" si="4"/>
        <v>898586000</v>
      </c>
      <c r="H100" s="1">
        <f t="shared" si="5"/>
        <v>1424947000</v>
      </c>
      <c r="I100" s="1">
        <v>2597017000</v>
      </c>
      <c r="J100" s="1">
        <v>462637000</v>
      </c>
      <c r="K100">
        <v>0</v>
      </c>
      <c r="L100" s="1">
        <v>63724000</v>
      </c>
      <c r="M100" t="s">
        <v>13</v>
      </c>
      <c r="N100" t="s">
        <v>102</v>
      </c>
    </row>
    <row r="101" spans="1:14" hidden="1" x14ac:dyDescent="0.2">
      <c r="A101">
        <v>103</v>
      </c>
      <c r="B101" t="s">
        <v>101</v>
      </c>
      <c r="C101" t="s">
        <v>19</v>
      </c>
      <c r="D101" t="s">
        <v>20</v>
      </c>
      <c r="E101" t="str">
        <f t="shared" si="3"/>
        <v>2015</v>
      </c>
      <c r="F101" s="1">
        <v>3974295000</v>
      </c>
      <c r="G101" s="1">
        <f t="shared" si="4"/>
        <v>907716000</v>
      </c>
      <c r="H101" s="1">
        <f t="shared" si="5"/>
        <v>1425015000</v>
      </c>
      <c r="I101" s="1">
        <v>2549280000</v>
      </c>
      <c r="J101" s="1">
        <v>448592000</v>
      </c>
      <c r="K101">
        <v>0</v>
      </c>
      <c r="L101" s="1">
        <v>68707000</v>
      </c>
      <c r="M101" t="s">
        <v>13</v>
      </c>
      <c r="N101" t="s">
        <v>102</v>
      </c>
    </row>
    <row r="102" spans="1:14" hidden="1" x14ac:dyDescent="0.2">
      <c r="A102">
        <v>108</v>
      </c>
      <c r="B102" t="s">
        <v>103</v>
      </c>
      <c r="C102" t="s">
        <v>11</v>
      </c>
      <c r="D102" t="s">
        <v>16</v>
      </c>
      <c r="E102" t="str">
        <f t="shared" si="3"/>
        <v>2013</v>
      </c>
      <c r="F102" s="1">
        <v>18676000000</v>
      </c>
      <c r="G102" s="1">
        <f t="shared" si="4"/>
        <v>5867000000</v>
      </c>
      <c r="H102" s="1">
        <f t="shared" si="5"/>
        <v>15330000000</v>
      </c>
      <c r="I102" s="1">
        <v>3346000000</v>
      </c>
      <c r="J102" s="1">
        <v>5380000000</v>
      </c>
      <c r="K102" s="1">
        <v>4083000000</v>
      </c>
      <c r="L102">
        <v>0</v>
      </c>
      <c r="M102" t="s">
        <v>36</v>
      </c>
      <c r="N102" t="s">
        <v>94</v>
      </c>
    </row>
    <row r="103" spans="1:14" hidden="1" x14ac:dyDescent="0.2">
      <c r="A103">
        <v>109</v>
      </c>
      <c r="B103" t="s">
        <v>103</v>
      </c>
      <c r="C103" t="s">
        <v>15</v>
      </c>
      <c r="D103" t="s">
        <v>18</v>
      </c>
      <c r="E103" t="str">
        <f t="shared" si="3"/>
        <v>2014</v>
      </c>
      <c r="F103" s="1">
        <v>20063000000</v>
      </c>
      <c r="G103" s="1">
        <f t="shared" si="4"/>
        <v>6191000000</v>
      </c>
      <c r="H103" s="1">
        <f t="shared" si="5"/>
        <v>15641000000</v>
      </c>
      <c r="I103" s="1">
        <v>4422000000</v>
      </c>
      <c r="J103" s="1">
        <v>5153000000</v>
      </c>
      <c r="K103" s="1">
        <v>4297000000</v>
      </c>
      <c r="L103">
        <v>0</v>
      </c>
      <c r="M103" t="s">
        <v>36</v>
      </c>
      <c r="N103" t="s">
        <v>94</v>
      </c>
    </row>
    <row r="104" spans="1:14" hidden="1" x14ac:dyDescent="0.2">
      <c r="A104">
        <v>110</v>
      </c>
      <c r="B104" t="s">
        <v>103</v>
      </c>
      <c r="C104" t="s">
        <v>17</v>
      </c>
      <c r="D104" t="s">
        <v>20</v>
      </c>
      <c r="E104" t="str">
        <f t="shared" si="3"/>
        <v>2015</v>
      </c>
      <c r="F104" s="1">
        <v>21662000000</v>
      </c>
      <c r="G104" s="1">
        <f t="shared" si="4"/>
        <v>8470000000</v>
      </c>
      <c r="H104" s="1">
        <f t="shared" si="5"/>
        <v>17435000000</v>
      </c>
      <c r="I104" s="1">
        <v>4227000000</v>
      </c>
      <c r="J104" s="1">
        <v>4895000000</v>
      </c>
      <c r="K104" s="1">
        <v>4070000000</v>
      </c>
      <c r="L104">
        <v>0</v>
      </c>
      <c r="M104" t="s">
        <v>36</v>
      </c>
      <c r="N104" t="s">
        <v>94</v>
      </c>
    </row>
    <row r="105" spans="1:14" hidden="1" x14ac:dyDescent="0.2">
      <c r="A105">
        <v>111</v>
      </c>
      <c r="B105" t="s">
        <v>103</v>
      </c>
      <c r="C105" t="s">
        <v>19</v>
      </c>
      <c r="D105" t="s">
        <v>83</v>
      </c>
      <c r="E105" t="str">
        <f t="shared" si="3"/>
        <v>2016</v>
      </c>
      <c r="F105" s="1">
        <v>22991000000</v>
      </c>
      <c r="G105" s="1">
        <f t="shared" si="4"/>
        <v>9794000000</v>
      </c>
      <c r="H105" s="1">
        <f t="shared" si="5"/>
        <v>18829000000</v>
      </c>
      <c r="I105" s="1">
        <v>4162000000</v>
      </c>
      <c r="J105" s="1">
        <v>5195000000</v>
      </c>
      <c r="K105" s="1">
        <v>3840000000</v>
      </c>
      <c r="L105">
        <v>0</v>
      </c>
      <c r="M105" t="s">
        <v>36</v>
      </c>
      <c r="N105" t="s">
        <v>94</v>
      </c>
    </row>
    <row r="106" spans="1:14" x14ac:dyDescent="0.2">
      <c r="A106">
        <v>112</v>
      </c>
      <c r="B106" t="s">
        <v>104</v>
      </c>
      <c r="C106" t="s">
        <v>11</v>
      </c>
      <c r="D106" t="s">
        <v>12</v>
      </c>
      <c r="E106" t="str">
        <f t="shared" si="3"/>
        <v>2012</v>
      </c>
      <c r="F106" s="1">
        <v>10259000000</v>
      </c>
      <c r="G106" s="1">
        <f t="shared" si="4"/>
        <v>1556000000</v>
      </c>
      <c r="H106" s="1">
        <f t="shared" si="5"/>
        <v>8360000000</v>
      </c>
      <c r="I106" s="1">
        <v>1899000000</v>
      </c>
      <c r="J106" s="1">
        <v>3927000000</v>
      </c>
      <c r="K106">
        <v>0</v>
      </c>
      <c r="L106" s="1">
        <v>2877000000</v>
      </c>
      <c r="M106" t="s">
        <v>74</v>
      </c>
      <c r="N106" t="s">
        <v>105</v>
      </c>
    </row>
    <row r="107" spans="1:14" x14ac:dyDescent="0.2">
      <c r="A107">
        <v>113</v>
      </c>
      <c r="B107" t="s">
        <v>104</v>
      </c>
      <c r="C107" t="s">
        <v>15</v>
      </c>
      <c r="D107" t="s">
        <v>16</v>
      </c>
      <c r="E107" t="str">
        <f t="shared" si="3"/>
        <v>2013</v>
      </c>
      <c r="F107" s="1">
        <v>11230000000</v>
      </c>
      <c r="G107" s="1">
        <f t="shared" si="4"/>
        <v>2282000000</v>
      </c>
      <c r="H107" s="1">
        <f t="shared" si="5"/>
        <v>9276000000</v>
      </c>
      <c r="I107" s="1">
        <v>1954000000</v>
      </c>
      <c r="J107" s="1">
        <v>3862000000</v>
      </c>
      <c r="K107">
        <v>0</v>
      </c>
      <c r="L107" s="1">
        <v>3132000000</v>
      </c>
      <c r="M107" t="s">
        <v>74</v>
      </c>
      <c r="N107" t="s">
        <v>105</v>
      </c>
    </row>
    <row r="108" spans="1:14" x14ac:dyDescent="0.2">
      <c r="A108">
        <v>114</v>
      </c>
      <c r="B108" t="s">
        <v>104</v>
      </c>
      <c r="C108" t="s">
        <v>17</v>
      </c>
      <c r="D108" t="s">
        <v>18</v>
      </c>
      <c r="E108" t="str">
        <f t="shared" si="3"/>
        <v>2014</v>
      </c>
      <c r="F108" s="1">
        <v>12296000000</v>
      </c>
      <c r="G108" s="1">
        <f t="shared" si="4"/>
        <v>2903000000</v>
      </c>
      <c r="H108" s="1">
        <f t="shared" si="5"/>
        <v>10314000000</v>
      </c>
      <c r="I108" s="1">
        <v>1982000000</v>
      </c>
      <c r="J108" s="1">
        <v>3808000000</v>
      </c>
      <c r="K108">
        <v>0</v>
      </c>
      <c r="L108" s="1">
        <v>3603000000</v>
      </c>
      <c r="M108" t="s">
        <v>74</v>
      </c>
      <c r="N108" t="s">
        <v>105</v>
      </c>
    </row>
    <row r="109" spans="1:14" x14ac:dyDescent="0.2">
      <c r="A109">
        <v>115</v>
      </c>
      <c r="B109" t="s">
        <v>104</v>
      </c>
      <c r="C109" t="s">
        <v>19</v>
      </c>
      <c r="D109" t="s">
        <v>20</v>
      </c>
      <c r="E109" t="str">
        <f t="shared" si="3"/>
        <v>2015</v>
      </c>
      <c r="F109" s="1">
        <v>12200000000</v>
      </c>
      <c r="G109" s="1">
        <f t="shared" si="4"/>
        <v>2559000000</v>
      </c>
      <c r="H109" s="1">
        <f t="shared" si="5"/>
        <v>9939000000</v>
      </c>
      <c r="I109" s="1">
        <v>2261000000</v>
      </c>
      <c r="J109" s="1">
        <v>3750000000</v>
      </c>
      <c r="K109">
        <v>0</v>
      </c>
      <c r="L109" s="1">
        <v>3630000000</v>
      </c>
      <c r="M109" t="s">
        <v>74</v>
      </c>
      <c r="N109" t="s">
        <v>105</v>
      </c>
    </row>
    <row r="110" spans="1:14" hidden="1" x14ac:dyDescent="0.2">
      <c r="A110">
        <v>116</v>
      </c>
      <c r="B110" t="s">
        <v>106</v>
      </c>
      <c r="C110" t="s">
        <v>11</v>
      </c>
      <c r="D110" t="s">
        <v>12</v>
      </c>
      <c r="E110" t="str">
        <f t="shared" si="3"/>
        <v>2012</v>
      </c>
      <c r="F110" s="1">
        <v>2875960000</v>
      </c>
      <c r="G110" s="1">
        <f t="shared" si="4"/>
        <v>1119719000</v>
      </c>
      <c r="H110" s="1">
        <f t="shared" si="5"/>
        <v>2153481000</v>
      </c>
      <c r="I110" s="1">
        <v>722479000</v>
      </c>
      <c r="J110" s="1">
        <v>389486000</v>
      </c>
      <c r="K110">
        <v>0</v>
      </c>
      <c r="L110" s="1">
        <v>644276000</v>
      </c>
      <c r="M110" t="s">
        <v>79</v>
      </c>
      <c r="N110" t="s">
        <v>107</v>
      </c>
    </row>
    <row r="111" spans="1:14" hidden="1" x14ac:dyDescent="0.2">
      <c r="A111">
        <v>117</v>
      </c>
      <c r="B111" t="s">
        <v>106</v>
      </c>
      <c r="C111" t="s">
        <v>15</v>
      </c>
      <c r="D111" t="s">
        <v>16</v>
      </c>
      <c r="E111" t="str">
        <f t="shared" si="3"/>
        <v>2013</v>
      </c>
      <c r="F111" s="1">
        <v>3361407000</v>
      </c>
      <c r="G111" s="1">
        <f t="shared" si="4"/>
        <v>1214305000</v>
      </c>
      <c r="H111" s="1">
        <f t="shared" si="5"/>
        <v>2501534000</v>
      </c>
      <c r="I111" s="1">
        <v>859873000</v>
      </c>
      <c r="J111" s="1">
        <v>487084000</v>
      </c>
      <c r="K111">
        <v>0</v>
      </c>
      <c r="L111" s="1">
        <v>800145000</v>
      </c>
      <c r="M111" t="s">
        <v>79</v>
      </c>
      <c r="N111" t="s">
        <v>107</v>
      </c>
    </row>
    <row r="112" spans="1:14" hidden="1" x14ac:dyDescent="0.2">
      <c r="A112">
        <v>118</v>
      </c>
      <c r="B112" t="s">
        <v>106</v>
      </c>
      <c r="C112" t="s">
        <v>17</v>
      </c>
      <c r="D112" t="s">
        <v>18</v>
      </c>
      <c r="E112" t="str">
        <f t="shared" si="3"/>
        <v>2014</v>
      </c>
      <c r="F112" s="1">
        <v>4100048000</v>
      </c>
      <c r="G112" s="1">
        <f t="shared" si="4"/>
        <v>1486922000</v>
      </c>
      <c r="H112" s="1">
        <f t="shared" si="5"/>
        <v>3005783000</v>
      </c>
      <c r="I112" s="1">
        <v>1094265000</v>
      </c>
      <c r="J112" s="1">
        <v>515059000</v>
      </c>
      <c r="K112">
        <v>0</v>
      </c>
      <c r="L112" s="1">
        <v>1003802000</v>
      </c>
      <c r="M112" t="s">
        <v>79</v>
      </c>
      <c r="N112" t="s">
        <v>107</v>
      </c>
    </row>
    <row r="113" spans="1:14" hidden="1" x14ac:dyDescent="0.2">
      <c r="A113">
        <v>119</v>
      </c>
      <c r="B113" t="s">
        <v>106</v>
      </c>
      <c r="C113" t="s">
        <v>19</v>
      </c>
      <c r="D113" t="s">
        <v>20</v>
      </c>
      <c r="E113" t="str">
        <f t="shared" si="3"/>
        <v>2015</v>
      </c>
      <c r="F113" s="1">
        <v>4771516000</v>
      </c>
      <c r="G113" s="1">
        <f t="shared" si="4"/>
        <v>1612789000</v>
      </c>
      <c r="H113" s="1">
        <f t="shared" si="5"/>
        <v>3462648000</v>
      </c>
      <c r="I113" s="1">
        <v>1308868000</v>
      </c>
      <c r="J113" s="1">
        <v>564531000</v>
      </c>
      <c r="K113">
        <v>0</v>
      </c>
      <c r="L113" s="1">
        <v>1285328000</v>
      </c>
      <c r="M113" t="s">
        <v>79</v>
      </c>
      <c r="N113" t="s">
        <v>107</v>
      </c>
    </row>
    <row r="114" spans="1:14" hidden="1" x14ac:dyDescent="0.2">
      <c r="A114">
        <v>120</v>
      </c>
      <c r="B114" t="s">
        <v>108</v>
      </c>
      <c r="C114" t="s">
        <v>11</v>
      </c>
      <c r="D114" t="s">
        <v>16</v>
      </c>
      <c r="E114" t="str">
        <f t="shared" si="3"/>
        <v>2013</v>
      </c>
      <c r="F114" s="1">
        <v>74452000000</v>
      </c>
      <c r="G114" s="1">
        <f t="shared" si="4"/>
        <v>745000000</v>
      </c>
      <c r="H114" s="1">
        <f t="shared" si="5"/>
        <v>20271000000</v>
      </c>
      <c r="I114" s="1">
        <v>54181000000</v>
      </c>
      <c r="J114" s="1">
        <v>19526000000</v>
      </c>
      <c r="K114">
        <v>0</v>
      </c>
      <c r="L114">
        <v>0</v>
      </c>
      <c r="M114" t="s">
        <v>23</v>
      </c>
      <c r="N114" t="s">
        <v>109</v>
      </c>
    </row>
    <row r="115" spans="1:14" hidden="1" x14ac:dyDescent="0.2">
      <c r="A115">
        <v>121</v>
      </c>
      <c r="B115" t="s">
        <v>108</v>
      </c>
      <c r="C115" t="s">
        <v>15</v>
      </c>
      <c r="D115" t="s">
        <v>18</v>
      </c>
      <c r="E115" t="str">
        <f t="shared" si="3"/>
        <v>2014</v>
      </c>
      <c r="F115" s="1">
        <v>88988000000</v>
      </c>
      <c r="G115" s="1">
        <f t="shared" si="4"/>
        <v>178000000</v>
      </c>
      <c r="H115" s="1">
        <f t="shared" si="5"/>
        <v>26236000000</v>
      </c>
      <c r="I115" s="1">
        <v>62752000000</v>
      </c>
      <c r="J115" s="1">
        <v>26058000000</v>
      </c>
      <c r="K115">
        <v>0</v>
      </c>
      <c r="L115">
        <v>0</v>
      </c>
      <c r="M115" t="s">
        <v>23</v>
      </c>
      <c r="N115" t="s">
        <v>109</v>
      </c>
    </row>
    <row r="116" spans="1:14" hidden="1" x14ac:dyDescent="0.2">
      <c r="A116">
        <v>122</v>
      </c>
      <c r="B116" t="s">
        <v>108</v>
      </c>
      <c r="C116" t="s">
        <v>17</v>
      </c>
      <c r="D116" t="s">
        <v>20</v>
      </c>
      <c r="E116" t="str">
        <f t="shared" si="3"/>
        <v>2015</v>
      </c>
      <c r="F116" s="1">
        <v>107006000000</v>
      </c>
      <c r="G116" s="1">
        <f t="shared" si="4"/>
        <v>2233000000</v>
      </c>
      <c r="H116" s="1">
        <f t="shared" si="5"/>
        <v>35355000000</v>
      </c>
      <c r="I116" s="1">
        <v>71651000000</v>
      </c>
      <c r="J116" s="1">
        <v>33122000000</v>
      </c>
      <c r="K116">
        <v>0</v>
      </c>
      <c r="L116">
        <v>0</v>
      </c>
      <c r="M116" t="s">
        <v>23</v>
      </c>
      <c r="N116" t="s">
        <v>109</v>
      </c>
    </row>
    <row r="117" spans="1:14" hidden="1" x14ac:dyDescent="0.2">
      <c r="A117">
        <v>123</v>
      </c>
      <c r="B117" t="s">
        <v>108</v>
      </c>
      <c r="C117" t="s">
        <v>19</v>
      </c>
      <c r="D117" t="s">
        <v>83</v>
      </c>
      <c r="E117" t="str">
        <f t="shared" si="3"/>
        <v>2016</v>
      </c>
      <c r="F117" s="1">
        <v>135987000000</v>
      </c>
      <c r="G117" s="1">
        <f t="shared" si="4"/>
        <v>4186000000</v>
      </c>
      <c r="H117" s="1">
        <f t="shared" si="5"/>
        <v>47722000000</v>
      </c>
      <c r="I117" s="1">
        <v>88265000000</v>
      </c>
      <c r="J117" s="1">
        <v>43536000000</v>
      </c>
      <c r="K117">
        <v>0</v>
      </c>
      <c r="L117">
        <v>0</v>
      </c>
      <c r="M117" t="s">
        <v>23</v>
      </c>
      <c r="N117" t="s">
        <v>109</v>
      </c>
    </row>
    <row r="118" spans="1:14" hidden="1" x14ac:dyDescent="0.2">
      <c r="A118">
        <v>124</v>
      </c>
      <c r="B118" t="s">
        <v>110</v>
      </c>
      <c r="C118" t="s">
        <v>11</v>
      </c>
      <c r="D118" t="s">
        <v>16</v>
      </c>
      <c r="E118" t="str">
        <f t="shared" si="3"/>
        <v>2013</v>
      </c>
      <c r="F118" s="1">
        <v>17517600000</v>
      </c>
      <c r="G118" s="1">
        <f t="shared" si="4"/>
        <v>740300000</v>
      </c>
      <c r="H118" s="1">
        <f t="shared" si="5"/>
        <v>2759900000</v>
      </c>
      <c r="I118" s="1">
        <v>14757700000</v>
      </c>
      <c r="J118" s="1">
        <v>1924300000</v>
      </c>
      <c r="K118">
        <v>0</v>
      </c>
      <c r="L118" s="1">
        <v>95300000</v>
      </c>
      <c r="M118" t="s">
        <v>23</v>
      </c>
      <c r="N118" t="s">
        <v>111</v>
      </c>
    </row>
    <row r="119" spans="1:14" hidden="1" x14ac:dyDescent="0.2">
      <c r="A119">
        <v>125</v>
      </c>
      <c r="B119" t="s">
        <v>110</v>
      </c>
      <c r="C119" t="s">
        <v>15</v>
      </c>
      <c r="D119" t="s">
        <v>18</v>
      </c>
      <c r="E119" t="str">
        <f t="shared" si="3"/>
        <v>2014</v>
      </c>
      <c r="F119" s="1">
        <v>19108800000</v>
      </c>
      <c r="G119" s="1">
        <f t="shared" si="4"/>
        <v>820800000</v>
      </c>
      <c r="H119" s="1">
        <f t="shared" si="5"/>
        <v>2988700000</v>
      </c>
      <c r="I119" s="1">
        <v>16120100000</v>
      </c>
      <c r="J119" s="1">
        <v>2061000000</v>
      </c>
      <c r="K119">
        <v>0</v>
      </c>
      <c r="L119" s="1">
        <v>106900000</v>
      </c>
      <c r="M119" t="s">
        <v>23</v>
      </c>
      <c r="N119" t="s">
        <v>111</v>
      </c>
    </row>
    <row r="120" spans="1:14" hidden="1" x14ac:dyDescent="0.2">
      <c r="A120">
        <v>126</v>
      </c>
      <c r="B120" t="s">
        <v>110</v>
      </c>
      <c r="C120" t="s">
        <v>17</v>
      </c>
      <c r="D120" t="s">
        <v>20</v>
      </c>
      <c r="E120" t="str">
        <f t="shared" si="3"/>
        <v>2015</v>
      </c>
      <c r="F120" s="1">
        <v>20862000000</v>
      </c>
      <c r="G120" s="1">
        <f t="shared" si="4"/>
        <v>888500000</v>
      </c>
      <c r="H120" s="1">
        <f t="shared" si="5"/>
        <v>3261500000</v>
      </c>
      <c r="I120" s="1">
        <v>17600500000</v>
      </c>
      <c r="J120" s="1">
        <v>2245600000</v>
      </c>
      <c r="K120">
        <v>0</v>
      </c>
      <c r="L120" s="1">
        <v>127400000</v>
      </c>
      <c r="M120" t="s">
        <v>23</v>
      </c>
      <c r="N120" t="s">
        <v>111</v>
      </c>
    </row>
    <row r="121" spans="1:14" hidden="1" x14ac:dyDescent="0.2">
      <c r="A121">
        <v>127</v>
      </c>
      <c r="B121" t="s">
        <v>110</v>
      </c>
      <c r="C121" t="s">
        <v>19</v>
      </c>
      <c r="D121" t="s">
        <v>83</v>
      </c>
      <c r="E121" t="str">
        <f t="shared" si="3"/>
        <v>2016</v>
      </c>
      <c r="F121" s="1">
        <v>21609000000</v>
      </c>
      <c r="G121" s="1">
        <f t="shared" si="4"/>
        <v>889500000</v>
      </c>
      <c r="H121" s="1">
        <f t="shared" si="5"/>
        <v>3313200000</v>
      </c>
      <c r="I121" s="1">
        <v>18295800000</v>
      </c>
      <c r="J121" s="1">
        <v>2280300000</v>
      </c>
      <c r="K121">
        <v>0</v>
      </c>
      <c r="L121" s="1">
        <v>143400000</v>
      </c>
      <c r="M121" t="s">
        <v>23</v>
      </c>
      <c r="N121" t="s">
        <v>111</v>
      </c>
    </row>
    <row r="122" spans="1:14" hidden="1" x14ac:dyDescent="0.2">
      <c r="A122">
        <v>128</v>
      </c>
      <c r="B122" t="s">
        <v>112</v>
      </c>
      <c r="C122" t="s">
        <v>11</v>
      </c>
      <c r="D122" t="s">
        <v>12</v>
      </c>
      <c r="E122" t="str">
        <f t="shared" si="3"/>
        <v>2012</v>
      </c>
      <c r="F122" s="1">
        <v>61497200000</v>
      </c>
      <c r="G122" s="1">
        <f t="shared" si="4"/>
        <v>4370100000</v>
      </c>
      <c r="H122" s="1">
        <f t="shared" si="5"/>
        <v>13283600000</v>
      </c>
      <c r="I122" s="1">
        <v>48213600000</v>
      </c>
      <c r="J122" s="1">
        <v>8680500000</v>
      </c>
      <c r="K122">
        <v>0</v>
      </c>
      <c r="L122" s="1">
        <v>233000000</v>
      </c>
      <c r="M122" t="s">
        <v>36</v>
      </c>
      <c r="N122" t="s">
        <v>113</v>
      </c>
    </row>
    <row r="123" spans="1:14" hidden="1" x14ac:dyDescent="0.2">
      <c r="A123">
        <v>129</v>
      </c>
      <c r="B123" t="s">
        <v>112</v>
      </c>
      <c r="C123" t="s">
        <v>15</v>
      </c>
      <c r="D123" t="s">
        <v>16</v>
      </c>
      <c r="E123" t="str">
        <f t="shared" si="3"/>
        <v>2013</v>
      </c>
      <c r="F123" s="1">
        <v>71023500000</v>
      </c>
      <c r="G123" s="1">
        <f t="shared" si="4"/>
        <v>4588200000</v>
      </c>
      <c r="H123" s="1">
        <f t="shared" si="5"/>
        <v>14786400000</v>
      </c>
      <c r="I123" s="1">
        <v>56237100000</v>
      </c>
      <c r="J123" s="1">
        <v>9952900000</v>
      </c>
      <c r="K123">
        <v>0</v>
      </c>
      <c r="L123" s="1">
        <v>245300000</v>
      </c>
      <c r="M123" t="s">
        <v>36</v>
      </c>
      <c r="N123" t="s">
        <v>113</v>
      </c>
    </row>
    <row r="124" spans="1:14" hidden="1" x14ac:dyDescent="0.2">
      <c r="A124">
        <v>130</v>
      </c>
      <c r="B124" t="s">
        <v>112</v>
      </c>
      <c r="C124" t="s">
        <v>17</v>
      </c>
      <c r="D124" t="s">
        <v>18</v>
      </c>
      <c r="E124" t="str">
        <f t="shared" si="3"/>
        <v>2014</v>
      </c>
      <c r="F124" s="1">
        <v>73874100000</v>
      </c>
      <c r="G124" s="1">
        <f t="shared" si="4"/>
        <v>5049900000</v>
      </c>
      <c r="H124" s="1">
        <f t="shared" si="5"/>
        <v>17019200000</v>
      </c>
      <c r="I124" s="1">
        <v>56854900000</v>
      </c>
      <c r="J124" s="1">
        <v>11748400000</v>
      </c>
      <c r="K124">
        <v>0</v>
      </c>
      <c r="L124" s="1">
        <v>220900000</v>
      </c>
      <c r="M124" t="s">
        <v>36</v>
      </c>
      <c r="N124" t="s">
        <v>113</v>
      </c>
    </row>
    <row r="125" spans="1:14" hidden="1" x14ac:dyDescent="0.2">
      <c r="A125">
        <v>131</v>
      </c>
      <c r="B125" t="s">
        <v>112</v>
      </c>
      <c r="C125" t="s">
        <v>19</v>
      </c>
      <c r="D125" t="s">
        <v>20</v>
      </c>
      <c r="E125" t="str">
        <f t="shared" si="3"/>
        <v>2015</v>
      </c>
      <c r="F125" s="1">
        <v>79156500000</v>
      </c>
      <c r="G125" s="1">
        <f t="shared" si="4"/>
        <v>5274700000</v>
      </c>
      <c r="H125" s="1">
        <f t="shared" si="5"/>
        <v>18039600000</v>
      </c>
      <c r="I125" s="1">
        <v>61116900000</v>
      </c>
      <c r="J125" s="1">
        <v>12534800000</v>
      </c>
      <c r="K125">
        <v>0</v>
      </c>
      <c r="L125" s="1">
        <v>230100000</v>
      </c>
      <c r="M125" t="s">
        <v>36</v>
      </c>
      <c r="N125" t="s">
        <v>113</v>
      </c>
    </row>
    <row r="126" spans="1:14" hidden="1" x14ac:dyDescent="0.2">
      <c r="A126">
        <v>136</v>
      </c>
      <c r="B126" t="s">
        <v>114</v>
      </c>
      <c r="C126" t="s">
        <v>11</v>
      </c>
      <c r="D126" t="s">
        <v>12</v>
      </c>
      <c r="E126" t="str">
        <f t="shared" si="3"/>
        <v>2012</v>
      </c>
      <c r="F126" s="1">
        <v>16428000000</v>
      </c>
      <c r="G126" s="1">
        <f t="shared" si="4"/>
        <v>5135000000</v>
      </c>
      <c r="H126" s="1">
        <f t="shared" si="5"/>
        <v>13349000000</v>
      </c>
      <c r="I126" s="1">
        <v>3079000000</v>
      </c>
      <c r="J126" s="1">
        <v>1333000000</v>
      </c>
      <c r="K126">
        <v>0</v>
      </c>
      <c r="L126" s="1">
        <v>6881000000</v>
      </c>
      <c r="M126" t="s">
        <v>115</v>
      </c>
      <c r="N126" t="s">
        <v>116</v>
      </c>
    </row>
    <row r="127" spans="1:14" hidden="1" x14ac:dyDescent="0.2">
      <c r="A127">
        <v>137</v>
      </c>
      <c r="B127" t="s">
        <v>114</v>
      </c>
      <c r="C127" t="s">
        <v>15</v>
      </c>
      <c r="D127" t="s">
        <v>16</v>
      </c>
      <c r="E127" t="str">
        <f t="shared" si="3"/>
        <v>2013</v>
      </c>
      <c r="F127" s="1">
        <v>14771000000</v>
      </c>
      <c r="G127" s="1">
        <f t="shared" si="4"/>
        <v>4681000000</v>
      </c>
      <c r="H127" s="1">
        <f t="shared" si="5"/>
        <v>11833000000</v>
      </c>
      <c r="I127" s="1">
        <v>2938000000</v>
      </c>
      <c r="J127" s="1">
        <v>1286000000</v>
      </c>
      <c r="K127">
        <v>0</v>
      </c>
      <c r="L127" s="1">
        <v>5866000000</v>
      </c>
      <c r="M127" t="s">
        <v>115</v>
      </c>
      <c r="N127" t="s">
        <v>116</v>
      </c>
    </row>
    <row r="128" spans="1:14" hidden="1" x14ac:dyDescent="0.2">
      <c r="A128">
        <v>138</v>
      </c>
      <c r="B128" t="s">
        <v>114</v>
      </c>
      <c r="C128" t="s">
        <v>17</v>
      </c>
      <c r="D128" t="s">
        <v>18</v>
      </c>
      <c r="E128" t="str">
        <f t="shared" si="3"/>
        <v>2014</v>
      </c>
      <c r="F128" s="1">
        <v>12691000000</v>
      </c>
      <c r="G128" s="1">
        <f t="shared" si="4"/>
        <v>-635000000</v>
      </c>
      <c r="H128" s="1">
        <f t="shared" si="5"/>
        <v>10180000000</v>
      </c>
      <c r="I128" s="1">
        <v>2511000000</v>
      </c>
      <c r="J128" s="1">
        <v>1095000000</v>
      </c>
      <c r="K128">
        <v>0</v>
      </c>
      <c r="L128" s="1">
        <v>9720000000</v>
      </c>
      <c r="M128" t="s">
        <v>115</v>
      </c>
      <c r="N128" t="s">
        <v>116</v>
      </c>
    </row>
    <row r="129" spans="1:14" hidden="1" x14ac:dyDescent="0.2">
      <c r="A129">
        <v>139</v>
      </c>
      <c r="B129" t="s">
        <v>114</v>
      </c>
      <c r="C129" t="s">
        <v>19</v>
      </c>
      <c r="D129" t="s">
        <v>20</v>
      </c>
      <c r="E129" t="str">
        <f t="shared" si="3"/>
        <v>2015</v>
      </c>
      <c r="F129" s="1">
        <v>6383000000</v>
      </c>
      <c r="G129" s="1">
        <f t="shared" si="4"/>
        <v>-25845000000</v>
      </c>
      <c r="H129" s="1">
        <f t="shared" si="5"/>
        <v>4318000000</v>
      </c>
      <c r="I129" s="1">
        <v>2065000000</v>
      </c>
      <c r="J129" s="1">
        <v>791000000</v>
      </c>
      <c r="K129">
        <v>0</v>
      </c>
      <c r="L129" s="1">
        <v>29372000000</v>
      </c>
      <c r="M129" t="s">
        <v>115</v>
      </c>
      <c r="N129" t="s">
        <v>116</v>
      </c>
    </row>
    <row r="130" spans="1:14" hidden="1" x14ac:dyDescent="0.2">
      <c r="A130">
        <v>140</v>
      </c>
      <c r="B130" t="s">
        <v>117</v>
      </c>
      <c r="C130" t="s">
        <v>11</v>
      </c>
      <c r="D130" t="s">
        <v>16</v>
      </c>
      <c r="E130" t="str">
        <f t="shared" si="3"/>
        <v>2013</v>
      </c>
      <c r="F130" s="1">
        <v>14581000000</v>
      </c>
      <c r="G130" s="1">
        <f t="shared" si="4"/>
        <v>5456000000</v>
      </c>
      <c r="H130" s="1">
        <f t="shared" si="5"/>
        <v>11639000000</v>
      </c>
      <c r="I130" s="1">
        <v>2942000000</v>
      </c>
      <c r="J130" s="1">
        <v>2256000000</v>
      </c>
      <c r="K130">
        <v>0</v>
      </c>
      <c r="L130" s="1">
        <v>3927000000</v>
      </c>
      <c r="M130" t="s">
        <v>115</v>
      </c>
      <c r="N130" t="s">
        <v>116</v>
      </c>
    </row>
    <row r="131" spans="1:14" hidden="1" x14ac:dyDescent="0.2">
      <c r="A131">
        <v>141</v>
      </c>
      <c r="B131" t="s">
        <v>117</v>
      </c>
      <c r="C131" t="s">
        <v>15</v>
      </c>
      <c r="D131" t="s">
        <v>18</v>
      </c>
      <c r="E131" t="str">
        <f t="shared" ref="E131:E194" si="6">RIGHT(D131, 4)</f>
        <v>2014</v>
      </c>
      <c r="F131" s="1">
        <v>18470000000</v>
      </c>
      <c r="G131" s="1">
        <f t="shared" ref="G131:G194" si="7">H131-J131-K131-L131</f>
        <v>7878000000</v>
      </c>
      <c r="H131" s="1">
        <f t="shared" ref="H131:H194" si="8">F131-I131</f>
        <v>15153000000</v>
      </c>
      <c r="I131" s="1">
        <v>3317000000</v>
      </c>
      <c r="J131" s="1">
        <v>2725000000</v>
      </c>
      <c r="K131">
        <v>0</v>
      </c>
      <c r="L131" s="1">
        <v>4550000000</v>
      </c>
      <c r="M131" t="s">
        <v>115</v>
      </c>
      <c r="N131" t="s">
        <v>116</v>
      </c>
    </row>
    <row r="132" spans="1:14" hidden="1" x14ac:dyDescent="0.2">
      <c r="A132">
        <v>142</v>
      </c>
      <c r="B132" t="s">
        <v>117</v>
      </c>
      <c r="C132" t="s">
        <v>17</v>
      </c>
      <c r="D132" t="s">
        <v>20</v>
      </c>
      <c r="E132" t="str">
        <f t="shared" si="6"/>
        <v>2015</v>
      </c>
      <c r="F132" s="1">
        <v>8698000000</v>
      </c>
      <c r="G132" s="1">
        <f t="shared" si="7"/>
        <v>-1090000000</v>
      </c>
      <c r="H132" s="1">
        <f t="shared" si="8"/>
        <v>5513000000</v>
      </c>
      <c r="I132" s="1">
        <v>3185000000</v>
      </c>
      <c r="J132" s="1">
        <v>2000000000</v>
      </c>
      <c r="K132">
        <v>0</v>
      </c>
      <c r="L132" s="1">
        <v>4603000000</v>
      </c>
      <c r="M132" t="s">
        <v>115</v>
      </c>
      <c r="N132" t="s">
        <v>116</v>
      </c>
    </row>
    <row r="133" spans="1:14" hidden="1" x14ac:dyDescent="0.2">
      <c r="A133">
        <v>143</v>
      </c>
      <c r="B133" t="s">
        <v>117</v>
      </c>
      <c r="C133" t="s">
        <v>19</v>
      </c>
      <c r="D133" t="s">
        <v>83</v>
      </c>
      <c r="E133" t="str">
        <f t="shared" si="6"/>
        <v>2016</v>
      </c>
      <c r="F133" s="1">
        <v>7869000000</v>
      </c>
      <c r="G133" s="1">
        <f t="shared" si="7"/>
        <v>-1426000000</v>
      </c>
      <c r="H133" s="1">
        <f t="shared" si="8"/>
        <v>4969000000</v>
      </c>
      <c r="I133" s="1">
        <v>2900000000</v>
      </c>
      <c r="J133" s="1">
        <v>2094000000</v>
      </c>
      <c r="K133">
        <v>0</v>
      </c>
      <c r="L133" s="1">
        <v>4301000000</v>
      </c>
      <c r="M133" t="s">
        <v>115</v>
      </c>
      <c r="N133" t="s">
        <v>116</v>
      </c>
    </row>
    <row r="134" spans="1:14" hidden="1" x14ac:dyDescent="0.2">
      <c r="A134">
        <v>144</v>
      </c>
      <c r="B134" t="s">
        <v>118</v>
      </c>
      <c r="C134" t="s">
        <v>11</v>
      </c>
      <c r="D134" t="s">
        <v>39</v>
      </c>
      <c r="E134" t="str">
        <f t="shared" si="6"/>
        <v>2013</v>
      </c>
      <c r="F134" s="1">
        <v>10180400000</v>
      </c>
      <c r="G134" s="1">
        <f t="shared" si="7"/>
        <v>1556000000</v>
      </c>
      <c r="H134" s="1">
        <f t="shared" si="8"/>
        <v>2708300000</v>
      </c>
      <c r="I134" s="1">
        <v>7472100000</v>
      </c>
      <c r="J134" s="1">
        <v>1018600000</v>
      </c>
      <c r="K134" s="1">
        <v>133700000</v>
      </c>
      <c r="L134">
        <v>0</v>
      </c>
      <c r="M134" t="s">
        <v>87</v>
      </c>
      <c r="N134" t="s">
        <v>119</v>
      </c>
    </row>
    <row r="135" spans="1:14" hidden="1" x14ac:dyDescent="0.2">
      <c r="A135">
        <v>145</v>
      </c>
      <c r="B135" t="s">
        <v>118</v>
      </c>
      <c r="C135" t="s">
        <v>15</v>
      </c>
      <c r="D135" t="s">
        <v>41</v>
      </c>
      <c r="E135" t="str">
        <f t="shared" si="6"/>
        <v>2014</v>
      </c>
      <c r="F135" s="1">
        <v>10439000000</v>
      </c>
      <c r="G135" s="1">
        <f t="shared" si="7"/>
        <v>1661900000</v>
      </c>
      <c r="H135" s="1">
        <f t="shared" si="8"/>
        <v>2809100000</v>
      </c>
      <c r="I135" s="1">
        <v>7629900000</v>
      </c>
      <c r="J135" s="1">
        <v>1007400000</v>
      </c>
      <c r="K135" s="1">
        <v>139800000</v>
      </c>
      <c r="L135">
        <v>0</v>
      </c>
      <c r="M135" t="s">
        <v>87</v>
      </c>
      <c r="N135" t="s">
        <v>119</v>
      </c>
    </row>
    <row r="136" spans="1:14" hidden="1" x14ac:dyDescent="0.2">
      <c r="A136">
        <v>146</v>
      </c>
      <c r="B136" t="s">
        <v>118</v>
      </c>
      <c r="C136" t="s">
        <v>17</v>
      </c>
      <c r="D136" t="s">
        <v>42</v>
      </c>
      <c r="E136" t="str">
        <f t="shared" si="6"/>
        <v>2015</v>
      </c>
      <c r="F136" s="1">
        <v>9894900000</v>
      </c>
      <c r="G136" s="1">
        <f t="shared" si="7"/>
        <v>1923500000</v>
      </c>
      <c r="H136" s="1">
        <f t="shared" si="8"/>
        <v>2955900000</v>
      </c>
      <c r="I136" s="1">
        <v>6939000000</v>
      </c>
      <c r="J136" s="1">
        <v>895300000</v>
      </c>
      <c r="K136" s="1">
        <v>137100000</v>
      </c>
      <c r="L136">
        <v>0</v>
      </c>
      <c r="M136" t="s">
        <v>87</v>
      </c>
      <c r="N136" t="s">
        <v>119</v>
      </c>
    </row>
    <row r="137" spans="1:14" hidden="1" x14ac:dyDescent="0.2">
      <c r="A137">
        <v>147</v>
      </c>
      <c r="B137" t="s">
        <v>118</v>
      </c>
      <c r="C137" t="s">
        <v>19</v>
      </c>
      <c r="D137" t="s">
        <v>43</v>
      </c>
      <c r="E137" t="str">
        <f t="shared" si="6"/>
        <v>2016</v>
      </c>
      <c r="F137" s="1">
        <v>9524400000</v>
      </c>
      <c r="G137" s="1">
        <f t="shared" si="7"/>
        <v>2192100000</v>
      </c>
      <c r="H137" s="1">
        <f t="shared" si="8"/>
        <v>3121700000</v>
      </c>
      <c r="I137" s="1">
        <v>6402700000</v>
      </c>
      <c r="J137" s="1">
        <v>797600000</v>
      </c>
      <c r="K137" s="1">
        <v>132000000</v>
      </c>
      <c r="L137">
        <v>0</v>
      </c>
      <c r="M137" t="s">
        <v>87</v>
      </c>
      <c r="N137" t="s">
        <v>119</v>
      </c>
    </row>
    <row r="138" spans="1:14" hidden="1" x14ac:dyDescent="0.2">
      <c r="A138">
        <v>148</v>
      </c>
      <c r="B138" t="s">
        <v>120</v>
      </c>
      <c r="C138" t="s">
        <v>11</v>
      </c>
      <c r="D138" t="s">
        <v>12</v>
      </c>
      <c r="E138" t="str">
        <f t="shared" si="6"/>
        <v>2012</v>
      </c>
      <c r="F138" s="1">
        <v>4292100000</v>
      </c>
      <c r="G138" s="1">
        <f t="shared" si="7"/>
        <v>830300000</v>
      </c>
      <c r="H138" s="1">
        <f t="shared" si="8"/>
        <v>1343200000</v>
      </c>
      <c r="I138" s="1">
        <v>2948900000</v>
      </c>
      <c r="J138" s="1">
        <v>512900000</v>
      </c>
      <c r="K138">
        <v>0</v>
      </c>
      <c r="L138">
        <v>0</v>
      </c>
      <c r="M138" t="s">
        <v>30</v>
      </c>
      <c r="N138" t="s">
        <v>121</v>
      </c>
    </row>
    <row r="139" spans="1:14" hidden="1" x14ac:dyDescent="0.2">
      <c r="A139">
        <v>149</v>
      </c>
      <c r="B139" t="s">
        <v>120</v>
      </c>
      <c r="C139" t="s">
        <v>15</v>
      </c>
      <c r="D139" t="s">
        <v>16</v>
      </c>
      <c r="E139" t="str">
        <f t="shared" si="6"/>
        <v>2013</v>
      </c>
      <c r="F139" s="1">
        <v>4614700000</v>
      </c>
      <c r="G139" s="1">
        <f t="shared" si="7"/>
        <v>902800000</v>
      </c>
      <c r="H139" s="1">
        <f t="shared" si="8"/>
        <v>1450800000</v>
      </c>
      <c r="I139" s="1">
        <v>3163900000</v>
      </c>
      <c r="J139" s="1">
        <v>548000000</v>
      </c>
      <c r="K139">
        <v>0</v>
      </c>
      <c r="L139">
        <v>0</v>
      </c>
      <c r="M139" t="s">
        <v>30</v>
      </c>
      <c r="N139" t="s">
        <v>121</v>
      </c>
    </row>
    <row r="140" spans="1:14" hidden="1" x14ac:dyDescent="0.2">
      <c r="A140">
        <v>150</v>
      </c>
      <c r="B140" t="s">
        <v>120</v>
      </c>
      <c r="C140" t="s">
        <v>17</v>
      </c>
      <c r="D140" t="s">
        <v>18</v>
      </c>
      <c r="E140" t="str">
        <f t="shared" si="6"/>
        <v>2014</v>
      </c>
      <c r="F140" s="1">
        <v>5345500000</v>
      </c>
      <c r="G140" s="1">
        <f t="shared" si="7"/>
        <v>1048700000</v>
      </c>
      <c r="H140" s="1">
        <f t="shared" si="8"/>
        <v>1693800000</v>
      </c>
      <c r="I140" s="1">
        <v>3651700000</v>
      </c>
      <c r="J140" s="1">
        <v>645100000</v>
      </c>
      <c r="K140">
        <v>0</v>
      </c>
      <c r="L140">
        <v>0</v>
      </c>
      <c r="M140" t="s">
        <v>30</v>
      </c>
      <c r="N140" t="s">
        <v>121</v>
      </c>
    </row>
    <row r="141" spans="1:14" hidden="1" x14ac:dyDescent="0.2">
      <c r="A141">
        <v>151</v>
      </c>
      <c r="B141" t="s">
        <v>120</v>
      </c>
      <c r="C141" t="s">
        <v>19</v>
      </c>
      <c r="D141" t="s">
        <v>20</v>
      </c>
      <c r="E141" t="str">
        <f t="shared" si="6"/>
        <v>2015</v>
      </c>
      <c r="F141" s="1">
        <v>5568700000</v>
      </c>
      <c r="G141" s="1">
        <f t="shared" si="7"/>
        <v>1110400000</v>
      </c>
      <c r="H141" s="1">
        <f t="shared" si="8"/>
        <v>1779500000</v>
      </c>
      <c r="I141" s="1">
        <v>3789200000</v>
      </c>
      <c r="J141" s="1">
        <v>669100000</v>
      </c>
      <c r="K141">
        <v>0</v>
      </c>
      <c r="L141">
        <v>0</v>
      </c>
      <c r="M141" t="s">
        <v>30</v>
      </c>
      <c r="N141" t="s">
        <v>121</v>
      </c>
    </row>
    <row r="142" spans="1:14" hidden="1" x14ac:dyDescent="0.2">
      <c r="A142">
        <v>152</v>
      </c>
      <c r="B142" t="s">
        <v>122</v>
      </c>
      <c r="C142" t="s">
        <v>11</v>
      </c>
      <c r="D142" t="s">
        <v>12</v>
      </c>
      <c r="E142" t="str">
        <f t="shared" si="6"/>
        <v>2012</v>
      </c>
      <c r="F142" s="1">
        <v>23700000000</v>
      </c>
      <c r="G142" s="1">
        <f t="shared" si="7"/>
        <v>645000000</v>
      </c>
      <c r="H142" s="1">
        <f t="shared" si="8"/>
        <v>3299000000</v>
      </c>
      <c r="I142" s="1">
        <v>20401000000</v>
      </c>
      <c r="J142" s="1">
        <v>997000000</v>
      </c>
      <c r="K142" s="1">
        <v>197000000</v>
      </c>
      <c r="L142" s="1">
        <v>1460000000</v>
      </c>
      <c r="M142" t="s">
        <v>13</v>
      </c>
      <c r="N142" t="s">
        <v>123</v>
      </c>
    </row>
    <row r="143" spans="1:14" hidden="1" x14ac:dyDescent="0.2">
      <c r="A143">
        <v>153</v>
      </c>
      <c r="B143" t="s">
        <v>122</v>
      </c>
      <c r="C143" t="s">
        <v>15</v>
      </c>
      <c r="D143" t="s">
        <v>16</v>
      </c>
      <c r="E143" t="str">
        <f t="shared" si="6"/>
        <v>2013</v>
      </c>
      <c r="F143" s="1">
        <v>23032000000</v>
      </c>
      <c r="G143" s="1">
        <f t="shared" si="7"/>
        <v>1125000000</v>
      </c>
      <c r="H143" s="1">
        <f t="shared" si="8"/>
        <v>3746000000</v>
      </c>
      <c r="I143" s="1">
        <v>19286000000</v>
      </c>
      <c r="J143" s="1">
        <v>1008000000</v>
      </c>
      <c r="K143" s="1">
        <v>192000000</v>
      </c>
      <c r="L143" s="1">
        <v>1421000000</v>
      </c>
      <c r="M143" t="s">
        <v>13</v>
      </c>
      <c r="N143" t="s">
        <v>123</v>
      </c>
    </row>
    <row r="144" spans="1:14" hidden="1" x14ac:dyDescent="0.2">
      <c r="A144">
        <v>154</v>
      </c>
      <c r="B144" t="s">
        <v>122</v>
      </c>
      <c r="C144" t="s">
        <v>17</v>
      </c>
      <c r="D144" t="s">
        <v>18</v>
      </c>
      <c r="E144" t="str">
        <f t="shared" si="6"/>
        <v>2014</v>
      </c>
      <c r="F144" s="1">
        <v>23906000000</v>
      </c>
      <c r="G144" s="1">
        <f t="shared" si="7"/>
        <v>2185000000</v>
      </c>
      <c r="H144" s="1">
        <f t="shared" si="8"/>
        <v>4769000000</v>
      </c>
      <c r="I144" s="1">
        <v>19137000000</v>
      </c>
      <c r="J144" s="1">
        <v>995000000</v>
      </c>
      <c r="K144" s="1">
        <v>218000000</v>
      </c>
      <c r="L144" s="1">
        <v>1371000000</v>
      </c>
      <c r="M144" t="s">
        <v>13</v>
      </c>
      <c r="N144" t="s">
        <v>123</v>
      </c>
    </row>
    <row r="145" spans="1:14" hidden="1" x14ac:dyDescent="0.2">
      <c r="A145">
        <v>155</v>
      </c>
      <c r="B145" t="s">
        <v>122</v>
      </c>
      <c r="C145" t="s">
        <v>19</v>
      </c>
      <c r="D145" t="s">
        <v>20</v>
      </c>
      <c r="E145" t="str">
        <f t="shared" si="6"/>
        <v>2015</v>
      </c>
      <c r="F145" s="1">
        <v>22534000000</v>
      </c>
      <c r="G145" s="1">
        <f t="shared" si="7"/>
        <v>1968000000</v>
      </c>
      <c r="H145" s="1">
        <f t="shared" si="8"/>
        <v>4465000000</v>
      </c>
      <c r="I145" s="1">
        <v>18069000000</v>
      </c>
      <c r="J145" s="1">
        <v>979000000</v>
      </c>
      <c r="K145" s="1">
        <v>238000000</v>
      </c>
      <c r="L145" s="1">
        <v>1280000000</v>
      </c>
      <c r="M145" t="s">
        <v>13</v>
      </c>
      <c r="N145" t="s">
        <v>123</v>
      </c>
    </row>
    <row r="146" spans="1:14" hidden="1" x14ac:dyDescent="0.2">
      <c r="A146">
        <v>156</v>
      </c>
      <c r="B146" t="s">
        <v>124</v>
      </c>
      <c r="C146" t="s">
        <v>11</v>
      </c>
      <c r="D146" t="s">
        <v>12</v>
      </c>
      <c r="E146" t="str">
        <f t="shared" si="6"/>
        <v>2012</v>
      </c>
      <c r="F146" s="1">
        <v>4856000000</v>
      </c>
      <c r="G146" s="1">
        <f t="shared" si="7"/>
        <v>1451000000</v>
      </c>
      <c r="H146" s="1">
        <f t="shared" si="8"/>
        <v>3194000000</v>
      </c>
      <c r="I146" s="1">
        <v>1662000000</v>
      </c>
      <c r="J146" s="1">
        <v>1139000000</v>
      </c>
      <c r="K146" s="1">
        <v>604000000</v>
      </c>
      <c r="L146">
        <v>0</v>
      </c>
      <c r="M146" t="s">
        <v>30</v>
      </c>
      <c r="N146" t="s">
        <v>125</v>
      </c>
    </row>
    <row r="147" spans="1:14" hidden="1" x14ac:dyDescent="0.2">
      <c r="A147">
        <v>157</v>
      </c>
      <c r="B147" t="s">
        <v>124</v>
      </c>
      <c r="C147" t="s">
        <v>15</v>
      </c>
      <c r="D147" t="s">
        <v>16</v>
      </c>
      <c r="E147" t="str">
        <f t="shared" si="6"/>
        <v>2013</v>
      </c>
      <c r="F147" s="1">
        <v>4583000000</v>
      </c>
      <c r="G147" s="1">
        <f t="shared" si="7"/>
        <v>1372000000</v>
      </c>
      <c r="H147" s="1">
        <f t="shared" si="8"/>
        <v>3052000000</v>
      </c>
      <c r="I147" s="1">
        <v>1531000000</v>
      </c>
      <c r="J147" s="1">
        <v>1096000000</v>
      </c>
      <c r="K147" s="1">
        <v>584000000</v>
      </c>
      <c r="L147">
        <v>0</v>
      </c>
      <c r="M147" t="s">
        <v>30</v>
      </c>
      <c r="N147" t="s">
        <v>125</v>
      </c>
    </row>
    <row r="148" spans="1:14" hidden="1" x14ac:dyDescent="0.2">
      <c r="A148">
        <v>158</v>
      </c>
      <c r="B148" t="s">
        <v>124</v>
      </c>
      <c r="C148" t="s">
        <v>17</v>
      </c>
      <c r="D148" t="s">
        <v>18</v>
      </c>
      <c r="E148" t="str">
        <f t="shared" si="6"/>
        <v>2014</v>
      </c>
      <c r="F148" s="1">
        <v>4408000000</v>
      </c>
      <c r="G148" s="1">
        <f t="shared" si="7"/>
        <v>1183000000</v>
      </c>
      <c r="H148" s="1">
        <f t="shared" si="8"/>
        <v>2883000000</v>
      </c>
      <c r="I148" s="1">
        <v>1525000000</v>
      </c>
      <c r="J148" s="1">
        <v>1129000000</v>
      </c>
      <c r="K148" s="1">
        <v>571000000</v>
      </c>
      <c r="L148">
        <v>0</v>
      </c>
      <c r="M148" t="s">
        <v>30</v>
      </c>
      <c r="N148" t="s">
        <v>125</v>
      </c>
    </row>
    <row r="149" spans="1:14" hidden="1" x14ac:dyDescent="0.2">
      <c r="A149">
        <v>159</v>
      </c>
      <c r="B149" t="s">
        <v>124</v>
      </c>
      <c r="C149" t="s">
        <v>19</v>
      </c>
      <c r="D149" t="s">
        <v>20</v>
      </c>
      <c r="E149" t="str">
        <f t="shared" si="6"/>
        <v>2015</v>
      </c>
      <c r="F149" s="1">
        <v>4664000000</v>
      </c>
      <c r="G149" s="1">
        <f t="shared" si="7"/>
        <v>1319000000</v>
      </c>
      <c r="H149" s="1">
        <f t="shared" si="8"/>
        <v>3079000000</v>
      </c>
      <c r="I149" s="1">
        <v>1585000000</v>
      </c>
      <c r="J149" s="1">
        <v>1114000000</v>
      </c>
      <c r="K149" s="1">
        <v>646000000</v>
      </c>
      <c r="L149">
        <v>0</v>
      </c>
      <c r="M149" t="s">
        <v>30</v>
      </c>
      <c r="N149" t="s">
        <v>125</v>
      </c>
    </row>
    <row r="150" spans="1:14" hidden="1" x14ac:dyDescent="0.2">
      <c r="A150">
        <v>164</v>
      </c>
      <c r="B150" t="s">
        <v>126</v>
      </c>
      <c r="C150" t="s">
        <v>11</v>
      </c>
      <c r="D150" t="s">
        <v>127</v>
      </c>
      <c r="E150" t="str">
        <f t="shared" si="6"/>
        <v>2015</v>
      </c>
      <c r="F150" s="1">
        <v>6824000000</v>
      </c>
      <c r="G150" s="1">
        <f t="shared" si="7"/>
        <v>1769000000</v>
      </c>
      <c r="H150" s="1">
        <f t="shared" si="8"/>
        <v>3553000000</v>
      </c>
      <c r="I150" s="1">
        <v>3271000000</v>
      </c>
      <c r="J150" s="1">
        <v>486000000</v>
      </c>
      <c r="K150" s="1">
        <v>1049000000</v>
      </c>
      <c r="L150" s="1">
        <v>249000000</v>
      </c>
      <c r="M150" t="s">
        <v>30</v>
      </c>
      <c r="N150" t="s">
        <v>54</v>
      </c>
    </row>
    <row r="151" spans="1:14" hidden="1" x14ac:dyDescent="0.2">
      <c r="A151">
        <v>165</v>
      </c>
      <c r="B151" t="s">
        <v>126</v>
      </c>
      <c r="C151" t="s">
        <v>15</v>
      </c>
      <c r="D151" t="s">
        <v>100</v>
      </c>
      <c r="E151" t="str">
        <f t="shared" si="6"/>
        <v>2016</v>
      </c>
      <c r="F151" s="1">
        <v>13240000000</v>
      </c>
      <c r="G151" s="1">
        <f t="shared" si="7"/>
        <v>587000000</v>
      </c>
      <c r="H151" s="1">
        <f t="shared" si="8"/>
        <v>5940000000</v>
      </c>
      <c r="I151" s="1">
        <v>7300000000</v>
      </c>
      <c r="J151" s="1">
        <v>806000000</v>
      </c>
      <c r="K151" s="1">
        <v>2674000000</v>
      </c>
      <c r="L151" s="1">
        <v>1873000000</v>
      </c>
      <c r="M151" t="s">
        <v>30</v>
      </c>
      <c r="N151" t="s">
        <v>54</v>
      </c>
    </row>
    <row r="152" spans="1:14" hidden="1" x14ac:dyDescent="0.2">
      <c r="A152">
        <v>166</v>
      </c>
      <c r="B152" t="s">
        <v>128</v>
      </c>
      <c r="C152" t="s">
        <v>11</v>
      </c>
      <c r="D152" t="s">
        <v>12</v>
      </c>
      <c r="E152" t="str">
        <f t="shared" si="6"/>
        <v>2012</v>
      </c>
      <c r="F152" s="1">
        <v>5863500000</v>
      </c>
      <c r="G152" s="1">
        <f t="shared" si="7"/>
        <v>379300000</v>
      </c>
      <c r="H152" s="1">
        <f t="shared" si="8"/>
        <v>1528200000</v>
      </c>
      <c r="I152" s="1">
        <v>4335300000</v>
      </c>
      <c r="J152" s="1">
        <v>1148900000</v>
      </c>
      <c r="K152">
        <v>0</v>
      </c>
      <c r="L152">
        <v>0</v>
      </c>
      <c r="M152" t="s">
        <v>87</v>
      </c>
      <c r="N152" t="s">
        <v>129</v>
      </c>
    </row>
    <row r="153" spans="1:14" hidden="1" x14ac:dyDescent="0.2">
      <c r="A153">
        <v>167</v>
      </c>
      <c r="B153" t="s">
        <v>128</v>
      </c>
      <c r="C153" t="s">
        <v>15</v>
      </c>
      <c r="D153" t="s">
        <v>25</v>
      </c>
      <c r="E153" t="str">
        <f t="shared" si="6"/>
        <v>2013</v>
      </c>
      <c r="F153" s="1">
        <v>6140000000</v>
      </c>
      <c r="G153" s="1">
        <f t="shared" si="7"/>
        <v>463500000</v>
      </c>
      <c r="H153" s="1">
        <f t="shared" si="8"/>
        <v>1637700000</v>
      </c>
      <c r="I153" s="1">
        <v>4502300000</v>
      </c>
      <c r="J153" s="1">
        <v>1174200000</v>
      </c>
      <c r="K153">
        <v>0</v>
      </c>
      <c r="L153">
        <v>0</v>
      </c>
      <c r="M153" t="s">
        <v>87</v>
      </c>
      <c r="N153" t="s">
        <v>129</v>
      </c>
    </row>
    <row r="154" spans="1:14" hidden="1" x14ac:dyDescent="0.2">
      <c r="A154">
        <v>168</v>
      </c>
      <c r="B154" t="s">
        <v>128</v>
      </c>
      <c r="C154" t="s">
        <v>17</v>
      </c>
      <c r="D154" t="s">
        <v>26</v>
      </c>
      <c r="E154" t="str">
        <f t="shared" si="6"/>
        <v>2015</v>
      </c>
      <c r="F154" s="1">
        <v>6330300000</v>
      </c>
      <c r="G154" s="1">
        <f t="shared" si="7"/>
        <v>492300000</v>
      </c>
      <c r="H154" s="1">
        <f t="shared" si="8"/>
        <v>1651200000</v>
      </c>
      <c r="I154" s="1">
        <v>4679100000</v>
      </c>
      <c r="J154" s="1">
        <v>1158900000</v>
      </c>
      <c r="K154">
        <v>0</v>
      </c>
      <c r="L154">
        <v>0</v>
      </c>
      <c r="M154" t="s">
        <v>87</v>
      </c>
      <c r="N154" t="s">
        <v>129</v>
      </c>
    </row>
    <row r="155" spans="1:14" hidden="1" x14ac:dyDescent="0.2">
      <c r="A155">
        <v>169</v>
      </c>
      <c r="B155" t="s">
        <v>128</v>
      </c>
      <c r="C155" t="s">
        <v>19</v>
      </c>
      <c r="D155" t="s">
        <v>27</v>
      </c>
      <c r="E155" t="str">
        <f t="shared" si="6"/>
        <v>2016</v>
      </c>
      <c r="F155" s="1">
        <v>5966900000</v>
      </c>
      <c r="G155" s="1">
        <f t="shared" si="7"/>
        <v>537700000</v>
      </c>
      <c r="H155" s="1">
        <f t="shared" si="8"/>
        <v>1645800000</v>
      </c>
      <c r="I155" s="1">
        <v>4321100000</v>
      </c>
      <c r="J155" s="1">
        <v>1108100000</v>
      </c>
      <c r="K155">
        <v>0</v>
      </c>
      <c r="L155">
        <v>0</v>
      </c>
      <c r="M155" t="s">
        <v>87</v>
      </c>
      <c r="N155" t="s">
        <v>129</v>
      </c>
    </row>
    <row r="156" spans="1:14" hidden="1" x14ac:dyDescent="0.2">
      <c r="A156">
        <v>170</v>
      </c>
      <c r="B156" t="s">
        <v>130</v>
      </c>
      <c r="C156" t="s">
        <v>11</v>
      </c>
      <c r="D156" t="s">
        <v>12</v>
      </c>
      <c r="E156" t="str">
        <f t="shared" si="6"/>
        <v>2012</v>
      </c>
      <c r="F156" s="1">
        <v>2853926000</v>
      </c>
      <c r="G156" s="1">
        <f t="shared" si="7"/>
        <v>923266000</v>
      </c>
      <c r="H156" s="1">
        <f t="shared" si="8"/>
        <v>1524426000</v>
      </c>
      <c r="I156" s="1">
        <v>1329500000</v>
      </c>
      <c r="J156" s="1">
        <v>220758000</v>
      </c>
      <c r="K156">
        <v>0</v>
      </c>
      <c r="L156" s="1">
        <v>380402000</v>
      </c>
      <c r="M156" t="s">
        <v>69</v>
      </c>
      <c r="N156" t="s">
        <v>131</v>
      </c>
    </row>
    <row r="157" spans="1:14" hidden="1" x14ac:dyDescent="0.2">
      <c r="A157">
        <v>171</v>
      </c>
      <c r="B157" t="s">
        <v>130</v>
      </c>
      <c r="C157" t="s">
        <v>15</v>
      </c>
      <c r="D157" t="s">
        <v>16</v>
      </c>
      <c r="E157" t="str">
        <f t="shared" si="6"/>
        <v>2013</v>
      </c>
      <c r="F157" s="1">
        <v>2879000000</v>
      </c>
      <c r="G157" s="1">
        <f t="shared" si="7"/>
        <v>949000000</v>
      </c>
      <c r="H157" s="1">
        <f t="shared" si="8"/>
        <v>1590000000</v>
      </c>
      <c r="I157" s="1">
        <v>1289000000</v>
      </c>
      <c r="J157" s="1">
        <v>234000000</v>
      </c>
      <c r="K157">
        <v>0</v>
      </c>
      <c r="L157" s="1">
        <v>407000000</v>
      </c>
      <c r="M157" t="s">
        <v>69</v>
      </c>
      <c r="N157" t="s">
        <v>131</v>
      </c>
    </row>
    <row r="158" spans="1:14" hidden="1" x14ac:dyDescent="0.2">
      <c r="A158">
        <v>172</v>
      </c>
      <c r="B158" t="s">
        <v>130</v>
      </c>
      <c r="C158" t="s">
        <v>17</v>
      </c>
      <c r="D158" t="s">
        <v>18</v>
      </c>
      <c r="E158" t="str">
        <f t="shared" si="6"/>
        <v>2014</v>
      </c>
      <c r="F158" s="1">
        <v>3011000000</v>
      </c>
      <c r="G158" s="1">
        <f t="shared" si="7"/>
        <v>1001000000</v>
      </c>
      <c r="H158" s="1">
        <f t="shared" si="8"/>
        <v>1661000000</v>
      </c>
      <c r="I158" s="1">
        <v>1350000000</v>
      </c>
      <c r="J158" s="1">
        <v>236000000</v>
      </c>
      <c r="K158">
        <v>0</v>
      </c>
      <c r="L158" s="1">
        <v>424000000</v>
      </c>
      <c r="M158" t="s">
        <v>69</v>
      </c>
      <c r="N158" t="s">
        <v>131</v>
      </c>
    </row>
    <row r="159" spans="1:14" hidden="1" x14ac:dyDescent="0.2">
      <c r="A159">
        <v>173</v>
      </c>
      <c r="B159" t="s">
        <v>130</v>
      </c>
      <c r="C159" t="s">
        <v>19</v>
      </c>
      <c r="D159" t="s">
        <v>20</v>
      </c>
      <c r="E159" t="str">
        <f t="shared" si="6"/>
        <v>2015</v>
      </c>
      <c r="F159" s="1">
        <v>3159000000</v>
      </c>
      <c r="G159" s="1">
        <f t="shared" si="7"/>
        <v>1072000000</v>
      </c>
      <c r="H159" s="1">
        <f t="shared" si="8"/>
        <v>1755000000</v>
      </c>
      <c r="I159" s="1">
        <v>1404000000</v>
      </c>
      <c r="J159" s="1">
        <v>243000000</v>
      </c>
      <c r="K159">
        <v>0</v>
      </c>
      <c r="L159" s="1">
        <v>440000000</v>
      </c>
      <c r="M159" t="s">
        <v>69</v>
      </c>
      <c r="N159" t="s">
        <v>131</v>
      </c>
    </row>
    <row r="160" spans="1:14" x14ac:dyDescent="0.2">
      <c r="A160">
        <v>174</v>
      </c>
      <c r="B160" t="s">
        <v>132</v>
      </c>
      <c r="C160" t="s">
        <v>11</v>
      </c>
      <c r="D160" t="s">
        <v>12</v>
      </c>
      <c r="E160" t="str">
        <f t="shared" si="6"/>
        <v>2012</v>
      </c>
      <c r="F160" s="1">
        <v>33781000000</v>
      </c>
      <c r="G160" s="1">
        <f t="shared" si="7"/>
        <v>8197000000</v>
      </c>
      <c r="H160" s="1">
        <f t="shared" si="8"/>
        <v>33301000000</v>
      </c>
      <c r="I160" s="1">
        <v>480000000</v>
      </c>
      <c r="J160" s="1">
        <v>23392000000</v>
      </c>
      <c r="K160">
        <v>0</v>
      </c>
      <c r="L160" s="1">
        <v>1712000000</v>
      </c>
      <c r="M160" t="s">
        <v>74</v>
      </c>
      <c r="N160" t="s">
        <v>133</v>
      </c>
    </row>
    <row r="161" spans="1:14" x14ac:dyDescent="0.2">
      <c r="A161">
        <v>175</v>
      </c>
      <c r="B161" t="s">
        <v>132</v>
      </c>
      <c r="C161" t="s">
        <v>15</v>
      </c>
      <c r="D161" t="s">
        <v>16</v>
      </c>
      <c r="E161" t="str">
        <f t="shared" si="6"/>
        <v>2013</v>
      </c>
      <c r="F161" s="1">
        <v>34828000000</v>
      </c>
      <c r="G161" s="1">
        <f t="shared" si="7"/>
        <v>9404000000</v>
      </c>
      <c r="H161" s="1">
        <f t="shared" si="8"/>
        <v>34386000000</v>
      </c>
      <c r="I161" s="1">
        <v>442000000</v>
      </c>
      <c r="J161" s="1">
        <v>23150000000</v>
      </c>
      <c r="K161">
        <v>0</v>
      </c>
      <c r="L161" s="1">
        <v>1832000000</v>
      </c>
      <c r="M161" t="s">
        <v>74</v>
      </c>
      <c r="N161" t="s">
        <v>133</v>
      </c>
    </row>
    <row r="162" spans="1:14" x14ac:dyDescent="0.2">
      <c r="A162">
        <v>176</v>
      </c>
      <c r="B162" t="s">
        <v>132</v>
      </c>
      <c r="C162" t="s">
        <v>17</v>
      </c>
      <c r="D162" t="s">
        <v>18</v>
      </c>
      <c r="E162" t="str">
        <f t="shared" si="6"/>
        <v>2014</v>
      </c>
      <c r="F162" s="1">
        <v>35895000000</v>
      </c>
      <c r="G162" s="1">
        <f t="shared" si="7"/>
        <v>10325000000</v>
      </c>
      <c r="H162" s="1">
        <f t="shared" si="8"/>
        <v>35522000000</v>
      </c>
      <c r="I162" s="1">
        <v>373000000</v>
      </c>
      <c r="J162" s="1">
        <v>23153000000</v>
      </c>
      <c r="K162">
        <v>0</v>
      </c>
      <c r="L162" s="1">
        <v>2044000000</v>
      </c>
      <c r="M162" t="s">
        <v>74</v>
      </c>
      <c r="N162" t="s">
        <v>133</v>
      </c>
    </row>
    <row r="163" spans="1:14" x14ac:dyDescent="0.2">
      <c r="A163">
        <v>177</v>
      </c>
      <c r="B163" t="s">
        <v>132</v>
      </c>
      <c r="C163" t="s">
        <v>19</v>
      </c>
      <c r="D163" t="s">
        <v>20</v>
      </c>
      <c r="E163" t="str">
        <f t="shared" si="6"/>
        <v>2015</v>
      </c>
      <c r="F163" s="1">
        <v>34441000000</v>
      </c>
      <c r="G163" s="1">
        <f t="shared" si="7"/>
        <v>9086000000</v>
      </c>
      <c r="H163" s="1">
        <f t="shared" si="8"/>
        <v>33966000000</v>
      </c>
      <c r="I163" s="1">
        <v>475000000</v>
      </c>
      <c r="J163" s="1">
        <v>22892000000</v>
      </c>
      <c r="K163">
        <v>0</v>
      </c>
      <c r="L163" s="1">
        <v>1988000000</v>
      </c>
      <c r="M163" t="s">
        <v>74</v>
      </c>
      <c r="N163" t="s">
        <v>133</v>
      </c>
    </row>
    <row r="164" spans="1:14" hidden="1" x14ac:dyDescent="0.2">
      <c r="A164">
        <v>178</v>
      </c>
      <c r="B164" t="s">
        <v>134</v>
      </c>
      <c r="C164" t="s">
        <v>11</v>
      </c>
      <c r="D164" t="s">
        <v>135</v>
      </c>
      <c r="E164" t="str">
        <f t="shared" si="6"/>
        <v>2013</v>
      </c>
      <c r="F164" s="1">
        <v>2089100000</v>
      </c>
      <c r="G164" s="1">
        <f t="shared" si="7"/>
        <v>230000000</v>
      </c>
      <c r="H164" s="1">
        <f t="shared" si="8"/>
        <v>837600000</v>
      </c>
      <c r="I164" s="1">
        <v>1251500000</v>
      </c>
      <c r="J164" s="1">
        <v>607600000</v>
      </c>
      <c r="K164">
        <v>0</v>
      </c>
      <c r="L164">
        <v>0</v>
      </c>
      <c r="M164" t="s">
        <v>13</v>
      </c>
      <c r="N164" t="s">
        <v>102</v>
      </c>
    </row>
    <row r="165" spans="1:14" hidden="1" x14ac:dyDescent="0.2">
      <c r="A165">
        <v>179</v>
      </c>
      <c r="B165" t="s">
        <v>134</v>
      </c>
      <c r="C165" t="s">
        <v>15</v>
      </c>
      <c r="D165" t="s">
        <v>136</v>
      </c>
      <c r="E165" t="str">
        <f t="shared" si="6"/>
        <v>2014</v>
      </c>
      <c r="F165" s="1">
        <v>2393500000</v>
      </c>
      <c r="G165" s="1">
        <f t="shared" si="7"/>
        <v>298900000</v>
      </c>
      <c r="H165" s="1">
        <f t="shared" si="8"/>
        <v>979200000</v>
      </c>
      <c r="I165" s="1">
        <v>1414300000</v>
      </c>
      <c r="J165" s="1">
        <v>680300000</v>
      </c>
      <c r="K165">
        <v>0</v>
      </c>
      <c r="L165">
        <v>0</v>
      </c>
      <c r="M165" t="s">
        <v>13</v>
      </c>
      <c r="N165" t="s">
        <v>102</v>
      </c>
    </row>
    <row r="166" spans="1:14" hidden="1" x14ac:dyDescent="0.2">
      <c r="A166">
        <v>180</v>
      </c>
      <c r="B166" t="s">
        <v>134</v>
      </c>
      <c r="C166" t="s">
        <v>17</v>
      </c>
      <c r="D166" t="s">
        <v>137</v>
      </c>
      <c r="E166" t="str">
        <f t="shared" si="6"/>
        <v>2015</v>
      </c>
      <c r="F166" s="1">
        <v>2706700000</v>
      </c>
      <c r="G166" s="1">
        <f t="shared" si="7"/>
        <v>388700000</v>
      </c>
      <c r="H166" s="1">
        <f t="shared" si="8"/>
        <v>1145600000</v>
      </c>
      <c r="I166" s="1">
        <v>1561100000</v>
      </c>
      <c r="J166" s="1">
        <v>756900000</v>
      </c>
      <c r="K166">
        <v>0</v>
      </c>
      <c r="L166">
        <v>0</v>
      </c>
      <c r="M166" t="s">
        <v>13</v>
      </c>
      <c r="N166" t="s">
        <v>102</v>
      </c>
    </row>
    <row r="167" spans="1:14" hidden="1" x14ac:dyDescent="0.2">
      <c r="A167">
        <v>181</v>
      </c>
      <c r="B167" t="s">
        <v>134</v>
      </c>
      <c r="C167" t="s">
        <v>19</v>
      </c>
      <c r="D167" t="s">
        <v>138</v>
      </c>
      <c r="E167" t="str">
        <f t="shared" si="6"/>
        <v>2016</v>
      </c>
      <c r="F167" s="1">
        <v>3291300000</v>
      </c>
      <c r="G167" s="1">
        <f t="shared" si="7"/>
        <v>490200000</v>
      </c>
      <c r="H167" s="1">
        <f t="shared" si="8"/>
        <v>1436200000</v>
      </c>
      <c r="I167" s="1">
        <v>1855100000</v>
      </c>
      <c r="J167" s="1">
        <v>946000000</v>
      </c>
      <c r="K167">
        <v>0</v>
      </c>
      <c r="L167">
        <v>0</v>
      </c>
      <c r="M167" t="s">
        <v>13</v>
      </c>
      <c r="N167" t="s">
        <v>102</v>
      </c>
    </row>
    <row r="168" spans="1:14" hidden="1" x14ac:dyDescent="0.2">
      <c r="A168">
        <v>182</v>
      </c>
      <c r="B168" t="s">
        <v>139</v>
      </c>
      <c r="C168" t="s">
        <v>11</v>
      </c>
      <c r="D168" t="s">
        <v>135</v>
      </c>
      <c r="E168" t="str">
        <f t="shared" si="6"/>
        <v>2013</v>
      </c>
      <c r="F168" s="1">
        <v>9147530000</v>
      </c>
      <c r="G168" s="1">
        <f t="shared" si="7"/>
        <v>1773098000</v>
      </c>
      <c r="H168" s="1">
        <f t="shared" si="8"/>
        <v>4740935000</v>
      </c>
      <c r="I168" s="1">
        <v>4406595000</v>
      </c>
      <c r="J168" s="1">
        <v>2967837000</v>
      </c>
      <c r="K168">
        <v>0</v>
      </c>
      <c r="L168">
        <v>0</v>
      </c>
      <c r="M168" t="s">
        <v>23</v>
      </c>
      <c r="N168" t="s">
        <v>111</v>
      </c>
    </row>
    <row r="169" spans="1:14" hidden="1" x14ac:dyDescent="0.2">
      <c r="A169">
        <v>183</v>
      </c>
      <c r="B169" t="s">
        <v>139</v>
      </c>
      <c r="C169" t="s">
        <v>15</v>
      </c>
      <c r="D169" t="s">
        <v>140</v>
      </c>
      <c r="E169" t="str">
        <f t="shared" si="6"/>
        <v>2014</v>
      </c>
      <c r="F169" s="1">
        <v>9475313000</v>
      </c>
      <c r="G169" s="1">
        <f t="shared" si="7"/>
        <v>1830223000</v>
      </c>
      <c r="H169" s="1">
        <f t="shared" si="8"/>
        <v>4934907000</v>
      </c>
      <c r="I169" s="1">
        <v>4540406000</v>
      </c>
      <c r="J169" s="1">
        <v>3104684000</v>
      </c>
      <c r="K169">
        <v>0</v>
      </c>
      <c r="L169">
        <v>0</v>
      </c>
      <c r="M169" t="s">
        <v>23</v>
      </c>
      <c r="N169" t="s">
        <v>111</v>
      </c>
    </row>
    <row r="170" spans="1:14" hidden="1" x14ac:dyDescent="0.2">
      <c r="A170">
        <v>184</v>
      </c>
      <c r="B170" t="s">
        <v>139</v>
      </c>
      <c r="C170" t="s">
        <v>17</v>
      </c>
      <c r="D170" t="s">
        <v>141</v>
      </c>
      <c r="E170" t="str">
        <f t="shared" si="6"/>
        <v>2015</v>
      </c>
      <c r="F170" s="1">
        <v>10187340000</v>
      </c>
      <c r="G170" s="1">
        <f t="shared" si="7"/>
        <v>1953051000</v>
      </c>
      <c r="H170" s="1">
        <f t="shared" si="8"/>
        <v>5327031000</v>
      </c>
      <c r="I170" s="1">
        <v>4860309000</v>
      </c>
      <c r="J170" s="1">
        <v>3373980000</v>
      </c>
      <c r="K170">
        <v>0</v>
      </c>
      <c r="L170">
        <v>0</v>
      </c>
      <c r="M170" t="s">
        <v>23</v>
      </c>
      <c r="N170" t="s">
        <v>111</v>
      </c>
    </row>
    <row r="171" spans="1:14" hidden="1" x14ac:dyDescent="0.2">
      <c r="A171">
        <v>185</v>
      </c>
      <c r="B171" t="s">
        <v>139</v>
      </c>
      <c r="C171" t="s">
        <v>19</v>
      </c>
      <c r="D171" t="s">
        <v>142</v>
      </c>
      <c r="E171" t="str">
        <f t="shared" si="6"/>
        <v>2016</v>
      </c>
      <c r="F171" s="1">
        <v>10635676000</v>
      </c>
      <c r="G171" s="1">
        <f t="shared" si="7"/>
        <v>2060395000</v>
      </c>
      <c r="H171" s="1">
        <f t="shared" si="8"/>
        <v>5608736000</v>
      </c>
      <c r="I171" s="1">
        <v>5026940000</v>
      </c>
      <c r="J171" s="1">
        <v>3548341000</v>
      </c>
      <c r="K171">
        <v>0</v>
      </c>
      <c r="L171">
        <v>0</v>
      </c>
      <c r="M171" t="s">
        <v>23</v>
      </c>
      <c r="N171" t="s">
        <v>111</v>
      </c>
    </row>
    <row r="172" spans="1:14" hidden="1" x14ac:dyDescent="0.2">
      <c r="A172">
        <v>186</v>
      </c>
      <c r="B172" t="s">
        <v>143</v>
      </c>
      <c r="C172" t="s">
        <v>11</v>
      </c>
      <c r="D172" t="s">
        <v>16</v>
      </c>
      <c r="E172" t="str">
        <f t="shared" si="6"/>
        <v>2013</v>
      </c>
      <c r="F172" s="1">
        <v>86623000000</v>
      </c>
      <c r="G172" s="1">
        <f t="shared" si="7"/>
        <v>6542000000</v>
      </c>
      <c r="H172" s="1">
        <f t="shared" si="8"/>
        <v>13355000000</v>
      </c>
      <c r="I172" s="1">
        <v>73268000000</v>
      </c>
      <c r="J172" s="1">
        <v>3742000000</v>
      </c>
      <c r="K172" s="1">
        <v>3071000000</v>
      </c>
      <c r="L172">
        <v>0</v>
      </c>
      <c r="M172" t="s">
        <v>13</v>
      </c>
      <c r="N172" t="s">
        <v>123</v>
      </c>
    </row>
    <row r="173" spans="1:14" hidden="1" x14ac:dyDescent="0.2">
      <c r="A173">
        <v>187</v>
      </c>
      <c r="B173" t="s">
        <v>143</v>
      </c>
      <c r="C173" t="s">
        <v>15</v>
      </c>
      <c r="D173" t="s">
        <v>18</v>
      </c>
      <c r="E173" t="str">
        <f t="shared" si="6"/>
        <v>2014</v>
      </c>
      <c r="F173" s="1">
        <v>90762000000</v>
      </c>
      <c r="G173" s="1">
        <f t="shared" si="7"/>
        <v>7483000000</v>
      </c>
      <c r="H173" s="1">
        <f t="shared" si="8"/>
        <v>14010000000</v>
      </c>
      <c r="I173" s="1">
        <v>76752000000</v>
      </c>
      <c r="J173" s="1">
        <v>3480000000</v>
      </c>
      <c r="K173" s="1">
        <v>3047000000</v>
      </c>
      <c r="L173">
        <v>0</v>
      </c>
      <c r="M173" t="s">
        <v>13</v>
      </c>
      <c r="N173" t="s">
        <v>123</v>
      </c>
    </row>
    <row r="174" spans="1:14" hidden="1" x14ac:dyDescent="0.2">
      <c r="A174">
        <v>188</v>
      </c>
      <c r="B174" t="s">
        <v>143</v>
      </c>
      <c r="C174" t="s">
        <v>17</v>
      </c>
      <c r="D174" t="s">
        <v>20</v>
      </c>
      <c r="E174" t="str">
        <f t="shared" si="6"/>
        <v>2015</v>
      </c>
      <c r="F174" s="1">
        <v>96114000000</v>
      </c>
      <c r="G174" s="1">
        <f t="shared" si="7"/>
        <v>7444000000</v>
      </c>
      <c r="H174" s="1">
        <f t="shared" si="8"/>
        <v>14026000000</v>
      </c>
      <c r="I174" s="1">
        <v>82088000000</v>
      </c>
      <c r="J174" s="1">
        <v>3251000000</v>
      </c>
      <c r="K174" s="1">
        <v>3331000000</v>
      </c>
      <c r="L174">
        <v>0</v>
      </c>
      <c r="M174" t="s">
        <v>13</v>
      </c>
      <c r="N174" t="s">
        <v>123</v>
      </c>
    </row>
    <row r="175" spans="1:14" hidden="1" x14ac:dyDescent="0.2">
      <c r="A175">
        <v>189</v>
      </c>
      <c r="B175" t="s">
        <v>143</v>
      </c>
      <c r="C175" t="s">
        <v>19</v>
      </c>
      <c r="D175" t="s">
        <v>83</v>
      </c>
      <c r="E175" t="str">
        <f t="shared" si="6"/>
        <v>2016</v>
      </c>
      <c r="F175" s="1">
        <v>94571000000</v>
      </c>
      <c r="G175" s="1">
        <f t="shared" si="7"/>
        <v>5841000000</v>
      </c>
      <c r="H175" s="1">
        <f t="shared" si="8"/>
        <v>13781000000</v>
      </c>
      <c r="I175" s="1">
        <v>80790000000</v>
      </c>
      <c r="J175" s="1">
        <v>3313000000</v>
      </c>
      <c r="K175" s="1">
        <v>4627000000</v>
      </c>
      <c r="L175">
        <v>0</v>
      </c>
      <c r="M175" t="s">
        <v>13</v>
      </c>
      <c r="N175" t="s">
        <v>123</v>
      </c>
    </row>
    <row r="176" spans="1:14" x14ac:dyDescent="0.2">
      <c r="A176">
        <v>190</v>
      </c>
      <c r="B176" t="s">
        <v>144</v>
      </c>
      <c r="C176" t="s">
        <v>11</v>
      </c>
      <c r="D176" t="s">
        <v>12</v>
      </c>
      <c r="E176" t="str">
        <f t="shared" si="6"/>
        <v>2012</v>
      </c>
      <c r="F176" s="1">
        <v>100078000000</v>
      </c>
      <c r="G176" s="1">
        <f t="shared" si="7"/>
        <v>16063000000</v>
      </c>
      <c r="H176" s="1">
        <f t="shared" si="8"/>
        <v>96325000000</v>
      </c>
      <c r="I176" s="1">
        <v>3753000000</v>
      </c>
      <c r="J176" s="1">
        <v>70829000000</v>
      </c>
      <c r="K176">
        <v>0</v>
      </c>
      <c r="L176" s="1">
        <v>9433000000</v>
      </c>
      <c r="M176" t="s">
        <v>74</v>
      </c>
      <c r="N176" t="s">
        <v>145</v>
      </c>
    </row>
    <row r="177" spans="1:14" x14ac:dyDescent="0.2">
      <c r="A177">
        <v>191</v>
      </c>
      <c r="B177" t="s">
        <v>144</v>
      </c>
      <c r="C177" t="s">
        <v>15</v>
      </c>
      <c r="D177" t="s">
        <v>16</v>
      </c>
      <c r="E177" t="str">
        <f t="shared" si="6"/>
        <v>2013</v>
      </c>
      <c r="F177" s="1">
        <v>101697000000</v>
      </c>
      <c r="G177" s="1">
        <f t="shared" si="7"/>
        <v>25893000000</v>
      </c>
      <c r="H177" s="1">
        <f t="shared" si="8"/>
        <v>98663000000</v>
      </c>
      <c r="I177" s="1">
        <v>3034000000</v>
      </c>
      <c r="J177" s="1">
        <v>68128000000</v>
      </c>
      <c r="K177">
        <v>0</v>
      </c>
      <c r="L177" s="1">
        <v>4642000000</v>
      </c>
      <c r="M177" t="s">
        <v>74</v>
      </c>
      <c r="N177" t="s">
        <v>145</v>
      </c>
    </row>
    <row r="178" spans="1:14" x14ac:dyDescent="0.2">
      <c r="A178">
        <v>192</v>
      </c>
      <c r="B178" t="s">
        <v>144</v>
      </c>
      <c r="C178" t="s">
        <v>17</v>
      </c>
      <c r="D178" t="s">
        <v>18</v>
      </c>
      <c r="E178" t="str">
        <f t="shared" si="6"/>
        <v>2014</v>
      </c>
      <c r="F178" s="1">
        <v>95181000000</v>
      </c>
      <c r="G178" s="1">
        <f t="shared" si="7"/>
        <v>15133000000</v>
      </c>
      <c r="H178" s="1">
        <f t="shared" si="8"/>
        <v>92525000000</v>
      </c>
      <c r="I178" s="1">
        <v>2656000000</v>
      </c>
      <c r="J178" s="1">
        <v>74181000000</v>
      </c>
      <c r="K178">
        <v>0</v>
      </c>
      <c r="L178" s="1">
        <v>3211000000</v>
      </c>
      <c r="M178" t="s">
        <v>74</v>
      </c>
      <c r="N178" t="s">
        <v>145</v>
      </c>
    </row>
    <row r="179" spans="1:14" x14ac:dyDescent="0.2">
      <c r="A179">
        <v>193</v>
      </c>
      <c r="B179" t="s">
        <v>144</v>
      </c>
      <c r="C179" t="s">
        <v>19</v>
      </c>
      <c r="D179" t="s">
        <v>20</v>
      </c>
      <c r="E179" t="str">
        <f t="shared" si="6"/>
        <v>2015</v>
      </c>
      <c r="F179" s="1">
        <v>93056000000</v>
      </c>
      <c r="G179" s="1">
        <f t="shared" si="7"/>
        <v>30499000000</v>
      </c>
      <c r="H179" s="1">
        <f t="shared" si="8"/>
        <v>90852000000</v>
      </c>
      <c r="I179" s="1">
        <v>2204000000</v>
      </c>
      <c r="J179" s="1">
        <v>56358000000</v>
      </c>
      <c r="K179">
        <v>0</v>
      </c>
      <c r="L179" s="1">
        <v>3995000000</v>
      </c>
      <c r="M179" t="s">
        <v>74</v>
      </c>
      <c r="N179" t="s">
        <v>145</v>
      </c>
    </row>
    <row r="180" spans="1:14" hidden="1" x14ac:dyDescent="0.2">
      <c r="A180">
        <v>194</v>
      </c>
      <c r="B180" t="s">
        <v>146</v>
      </c>
      <c r="C180" t="s">
        <v>11</v>
      </c>
      <c r="D180" t="s">
        <v>12</v>
      </c>
      <c r="E180" t="str">
        <f t="shared" si="6"/>
        <v>2012</v>
      </c>
      <c r="F180" s="1">
        <v>13936000000</v>
      </c>
      <c r="G180" s="1">
        <f t="shared" si="7"/>
        <v>2770000000</v>
      </c>
      <c r="H180" s="1">
        <f t="shared" si="8"/>
        <v>7134000000</v>
      </c>
      <c r="I180" s="1">
        <v>6802000000</v>
      </c>
      <c r="J180" s="1">
        <v>3283000000</v>
      </c>
      <c r="K180" s="1">
        <v>1081000000</v>
      </c>
      <c r="L180">
        <v>0</v>
      </c>
      <c r="M180" t="s">
        <v>36</v>
      </c>
      <c r="N180" t="s">
        <v>45</v>
      </c>
    </row>
    <row r="181" spans="1:14" hidden="1" x14ac:dyDescent="0.2">
      <c r="A181">
        <v>195</v>
      </c>
      <c r="B181" t="s">
        <v>146</v>
      </c>
      <c r="C181" t="s">
        <v>15</v>
      </c>
      <c r="D181" t="s">
        <v>16</v>
      </c>
      <c r="E181" t="str">
        <f t="shared" si="6"/>
        <v>2013</v>
      </c>
      <c r="F181" s="1">
        <v>9413000000</v>
      </c>
      <c r="G181" s="1">
        <f t="shared" si="7"/>
        <v>496000000</v>
      </c>
      <c r="H181" s="1">
        <f t="shared" si="8"/>
        <v>4162000000</v>
      </c>
      <c r="I181" s="1">
        <v>5251000000</v>
      </c>
      <c r="J181" s="1">
        <v>3084000000</v>
      </c>
      <c r="K181" s="1">
        <v>582000000</v>
      </c>
      <c r="L181">
        <v>0</v>
      </c>
      <c r="M181" t="s">
        <v>36</v>
      </c>
      <c r="N181" t="s">
        <v>45</v>
      </c>
    </row>
    <row r="182" spans="1:14" hidden="1" x14ac:dyDescent="0.2">
      <c r="A182">
        <v>196</v>
      </c>
      <c r="B182" t="s">
        <v>146</v>
      </c>
      <c r="C182" t="s">
        <v>17</v>
      </c>
      <c r="D182" t="s">
        <v>18</v>
      </c>
      <c r="E182" t="str">
        <f t="shared" si="6"/>
        <v>2014</v>
      </c>
      <c r="F182" s="1">
        <v>10719000000</v>
      </c>
      <c r="G182" s="1">
        <f t="shared" si="7"/>
        <v>656000000</v>
      </c>
      <c r="H182" s="1">
        <f t="shared" si="8"/>
        <v>4581000000</v>
      </c>
      <c r="I182" s="1">
        <v>6138000000</v>
      </c>
      <c r="J182" s="1">
        <v>3315000000</v>
      </c>
      <c r="K182" s="1">
        <v>610000000</v>
      </c>
      <c r="L182">
        <v>0</v>
      </c>
      <c r="M182" t="s">
        <v>36</v>
      </c>
      <c r="N182" t="s">
        <v>45</v>
      </c>
    </row>
    <row r="183" spans="1:14" hidden="1" x14ac:dyDescent="0.2">
      <c r="A183">
        <v>197</v>
      </c>
      <c r="B183" t="s">
        <v>146</v>
      </c>
      <c r="C183" t="s">
        <v>19</v>
      </c>
      <c r="D183" t="s">
        <v>20</v>
      </c>
      <c r="E183" t="str">
        <f t="shared" si="6"/>
        <v>2015</v>
      </c>
      <c r="F183" s="1">
        <v>9968000000</v>
      </c>
      <c r="G183" s="1">
        <f t="shared" si="7"/>
        <v>449000000</v>
      </c>
      <c r="H183" s="1">
        <f t="shared" si="8"/>
        <v>4146000000</v>
      </c>
      <c r="I183" s="1">
        <v>5822000000</v>
      </c>
      <c r="J183" s="1">
        <v>3094000000</v>
      </c>
      <c r="K183" s="1">
        <v>603000000</v>
      </c>
      <c r="L183">
        <v>0</v>
      </c>
      <c r="M183" t="s">
        <v>36</v>
      </c>
      <c r="N183" t="s">
        <v>45</v>
      </c>
    </row>
    <row r="184" spans="1:14" hidden="1" x14ac:dyDescent="0.2">
      <c r="A184">
        <v>198</v>
      </c>
      <c r="B184" t="s">
        <v>147</v>
      </c>
      <c r="C184" t="s">
        <v>11</v>
      </c>
      <c r="D184" t="s">
        <v>148</v>
      </c>
      <c r="E184" t="str">
        <f t="shared" si="6"/>
        <v>2013</v>
      </c>
      <c r="F184" s="1">
        <v>10914585000</v>
      </c>
      <c r="G184" s="1">
        <f t="shared" si="7"/>
        <v>1638218000</v>
      </c>
      <c r="H184" s="1">
        <f t="shared" si="8"/>
        <v>4388755000</v>
      </c>
      <c r="I184" s="1">
        <v>6525830000</v>
      </c>
      <c r="J184" s="1">
        <v>2750537000</v>
      </c>
      <c r="K184">
        <v>0</v>
      </c>
      <c r="L184">
        <v>0</v>
      </c>
      <c r="M184" t="s">
        <v>23</v>
      </c>
      <c r="N184" t="s">
        <v>111</v>
      </c>
    </row>
    <row r="185" spans="1:14" hidden="1" x14ac:dyDescent="0.2">
      <c r="A185">
        <v>199</v>
      </c>
      <c r="B185" t="s">
        <v>147</v>
      </c>
      <c r="C185" t="s">
        <v>15</v>
      </c>
      <c r="D185" t="s">
        <v>149</v>
      </c>
      <c r="E185" t="str">
        <f t="shared" si="6"/>
        <v>2014</v>
      </c>
      <c r="F185" s="1">
        <v>11503963000</v>
      </c>
      <c r="G185" s="1">
        <f t="shared" si="7"/>
        <v>1614587000</v>
      </c>
      <c r="H185" s="1">
        <f t="shared" si="8"/>
        <v>4565582000</v>
      </c>
      <c r="I185" s="1">
        <v>6938381000</v>
      </c>
      <c r="J185" s="1">
        <v>2950995000</v>
      </c>
      <c r="K185">
        <v>0</v>
      </c>
      <c r="L185">
        <v>0</v>
      </c>
      <c r="M185" t="s">
        <v>23</v>
      </c>
      <c r="N185" t="s">
        <v>111</v>
      </c>
    </row>
    <row r="186" spans="1:14" hidden="1" x14ac:dyDescent="0.2">
      <c r="A186">
        <v>200</v>
      </c>
      <c r="B186" t="s">
        <v>147</v>
      </c>
      <c r="C186" t="s">
        <v>17</v>
      </c>
      <c r="D186" t="s">
        <v>150</v>
      </c>
      <c r="E186" t="str">
        <f t="shared" si="6"/>
        <v>2015</v>
      </c>
      <c r="F186" s="1">
        <v>11881176000</v>
      </c>
      <c r="G186" s="1">
        <f t="shared" si="7"/>
        <v>1554293000</v>
      </c>
      <c r="H186" s="1">
        <f t="shared" si="8"/>
        <v>4619779000</v>
      </c>
      <c r="I186" s="1">
        <v>7261397000</v>
      </c>
      <c r="J186" s="1">
        <v>3065486000</v>
      </c>
      <c r="K186">
        <v>0</v>
      </c>
      <c r="L186">
        <v>0</v>
      </c>
      <c r="M186" t="s">
        <v>23</v>
      </c>
      <c r="N186" t="s">
        <v>111</v>
      </c>
    </row>
    <row r="187" spans="1:14" hidden="1" x14ac:dyDescent="0.2">
      <c r="A187">
        <v>201</v>
      </c>
      <c r="B187" t="s">
        <v>147</v>
      </c>
      <c r="C187" t="s">
        <v>19</v>
      </c>
      <c r="D187" t="s">
        <v>151</v>
      </c>
      <c r="E187" t="str">
        <f t="shared" si="6"/>
        <v>2016</v>
      </c>
      <c r="F187" s="1">
        <v>12103887000</v>
      </c>
      <c r="G187" s="1">
        <f t="shared" si="7"/>
        <v>1414903000</v>
      </c>
      <c r="H187" s="1">
        <f t="shared" si="8"/>
        <v>4620310000</v>
      </c>
      <c r="I187" s="1">
        <v>7483577000</v>
      </c>
      <c r="J187" s="1">
        <v>3205407000</v>
      </c>
      <c r="K187">
        <v>0</v>
      </c>
      <c r="L187">
        <v>0</v>
      </c>
      <c r="M187" t="s">
        <v>23</v>
      </c>
      <c r="N187" t="s">
        <v>111</v>
      </c>
    </row>
    <row r="188" spans="1:14" x14ac:dyDescent="0.2">
      <c r="A188">
        <v>202</v>
      </c>
      <c r="B188" t="s">
        <v>152</v>
      </c>
      <c r="C188" t="s">
        <v>11</v>
      </c>
      <c r="D188" t="s">
        <v>12</v>
      </c>
      <c r="E188" t="str">
        <f t="shared" si="6"/>
        <v>2012</v>
      </c>
      <c r="F188" s="1">
        <v>10737000000</v>
      </c>
      <c r="G188" s="1">
        <f t="shared" si="7"/>
        <v>3491000000</v>
      </c>
      <c r="H188" s="1">
        <f t="shared" si="8"/>
        <v>10308000000</v>
      </c>
      <c r="I188" s="1">
        <v>429000000</v>
      </c>
      <c r="J188" s="1">
        <v>5650000000</v>
      </c>
      <c r="K188">
        <v>0</v>
      </c>
      <c r="L188" s="1">
        <v>1167000000</v>
      </c>
      <c r="M188" t="s">
        <v>74</v>
      </c>
      <c r="N188" t="s">
        <v>145</v>
      </c>
    </row>
    <row r="189" spans="1:14" x14ac:dyDescent="0.2">
      <c r="A189">
        <v>203</v>
      </c>
      <c r="B189" t="s">
        <v>152</v>
      </c>
      <c r="C189" t="s">
        <v>15</v>
      </c>
      <c r="D189" t="s">
        <v>16</v>
      </c>
      <c r="E189" t="str">
        <f t="shared" si="6"/>
        <v>2013</v>
      </c>
      <c r="F189" s="1">
        <v>10543000000</v>
      </c>
      <c r="G189" s="1">
        <f t="shared" si="7"/>
        <v>3919000000</v>
      </c>
      <c r="H189" s="1">
        <f t="shared" si="8"/>
        <v>10242000000</v>
      </c>
      <c r="I189" s="1">
        <v>301000000</v>
      </c>
      <c r="J189" s="1">
        <v>5625000000</v>
      </c>
      <c r="K189">
        <v>0</v>
      </c>
      <c r="L189" s="1">
        <v>698000000</v>
      </c>
      <c r="M189" t="s">
        <v>74</v>
      </c>
      <c r="N189" t="s">
        <v>145</v>
      </c>
    </row>
    <row r="190" spans="1:14" x14ac:dyDescent="0.2">
      <c r="A190">
        <v>204</v>
      </c>
      <c r="B190" t="s">
        <v>152</v>
      </c>
      <c r="C190" t="s">
        <v>17</v>
      </c>
      <c r="D190" t="s">
        <v>18</v>
      </c>
      <c r="E190" t="str">
        <f t="shared" si="6"/>
        <v>2014</v>
      </c>
      <c r="F190" s="1">
        <v>9998000000</v>
      </c>
      <c r="G190" s="1">
        <f t="shared" si="7"/>
        <v>3702000000</v>
      </c>
      <c r="H190" s="1">
        <f t="shared" si="8"/>
        <v>9759000000</v>
      </c>
      <c r="I190" s="1">
        <v>239000000</v>
      </c>
      <c r="J190" s="1">
        <v>5715000000</v>
      </c>
      <c r="K190">
        <v>0</v>
      </c>
      <c r="L190" s="1">
        <v>342000000</v>
      </c>
      <c r="M190" t="s">
        <v>74</v>
      </c>
      <c r="N190" t="s">
        <v>145</v>
      </c>
    </row>
    <row r="191" spans="1:14" x14ac:dyDescent="0.2">
      <c r="A191">
        <v>205</v>
      </c>
      <c r="B191" t="s">
        <v>152</v>
      </c>
      <c r="C191" t="s">
        <v>19</v>
      </c>
      <c r="D191" t="s">
        <v>20</v>
      </c>
      <c r="E191" t="str">
        <f t="shared" si="6"/>
        <v>2015</v>
      </c>
      <c r="F191" s="1">
        <v>10346000000</v>
      </c>
      <c r="G191" s="1">
        <f t="shared" si="7"/>
        <v>3584000000</v>
      </c>
      <c r="H191" s="1">
        <f t="shared" si="8"/>
        <v>10113000000</v>
      </c>
      <c r="I191" s="1">
        <v>233000000</v>
      </c>
      <c r="J191" s="1">
        <v>5996000000</v>
      </c>
      <c r="K191">
        <v>0</v>
      </c>
      <c r="L191" s="1">
        <v>533000000</v>
      </c>
      <c r="M191" t="s">
        <v>74</v>
      </c>
      <c r="N191" t="s">
        <v>145</v>
      </c>
    </row>
    <row r="192" spans="1:14" hidden="1" x14ac:dyDescent="0.2">
      <c r="A192">
        <v>206</v>
      </c>
      <c r="B192" t="s">
        <v>153</v>
      </c>
      <c r="C192" t="s">
        <v>11</v>
      </c>
      <c r="D192" t="s">
        <v>154</v>
      </c>
      <c r="E192" t="str">
        <f t="shared" si="6"/>
        <v>2012</v>
      </c>
      <c r="F192" s="1">
        <v>45457000000</v>
      </c>
      <c r="G192" s="1">
        <f t="shared" si="7"/>
        <v>2229000000</v>
      </c>
      <c r="H192" s="1">
        <f t="shared" si="8"/>
        <v>10984000000</v>
      </c>
      <c r="I192" s="1">
        <v>34473000000</v>
      </c>
      <c r="J192" s="1">
        <v>8755000000</v>
      </c>
      <c r="K192">
        <v>0</v>
      </c>
      <c r="L192">
        <v>0</v>
      </c>
      <c r="M192" t="s">
        <v>23</v>
      </c>
      <c r="N192" t="s">
        <v>155</v>
      </c>
    </row>
    <row r="193" spans="1:14" hidden="1" x14ac:dyDescent="0.2">
      <c r="A193">
        <v>207</v>
      </c>
      <c r="B193" t="s">
        <v>153</v>
      </c>
      <c r="C193" t="s">
        <v>15</v>
      </c>
      <c r="D193" t="s">
        <v>156</v>
      </c>
      <c r="E193" t="str">
        <f t="shared" si="6"/>
        <v>2014</v>
      </c>
      <c r="F193" s="1">
        <v>40611000000</v>
      </c>
      <c r="G193" s="1">
        <f t="shared" si="7"/>
        <v>1293000000</v>
      </c>
      <c r="H193" s="1">
        <f t="shared" si="8"/>
        <v>9399000000</v>
      </c>
      <c r="I193" s="1">
        <v>31212000000</v>
      </c>
      <c r="J193" s="1">
        <v>8106000000</v>
      </c>
      <c r="K193">
        <v>0</v>
      </c>
      <c r="L193">
        <v>0</v>
      </c>
      <c r="M193" t="s">
        <v>23</v>
      </c>
      <c r="N193" t="s">
        <v>155</v>
      </c>
    </row>
    <row r="194" spans="1:14" hidden="1" x14ac:dyDescent="0.2">
      <c r="A194">
        <v>208</v>
      </c>
      <c r="B194" t="s">
        <v>153</v>
      </c>
      <c r="C194" t="s">
        <v>17</v>
      </c>
      <c r="D194" t="s">
        <v>66</v>
      </c>
      <c r="E194" t="str">
        <f t="shared" si="6"/>
        <v>2015</v>
      </c>
      <c r="F194" s="1">
        <v>40339000000</v>
      </c>
      <c r="G194" s="1">
        <f t="shared" si="7"/>
        <v>1455000000</v>
      </c>
      <c r="H194" s="1">
        <f t="shared" si="8"/>
        <v>9047000000</v>
      </c>
      <c r="I194" s="1">
        <v>31292000000</v>
      </c>
      <c r="J194" s="1">
        <v>7592000000</v>
      </c>
      <c r="K194">
        <v>0</v>
      </c>
      <c r="L194">
        <v>0</v>
      </c>
      <c r="M194" t="s">
        <v>23</v>
      </c>
      <c r="N194" t="s">
        <v>155</v>
      </c>
    </row>
    <row r="195" spans="1:14" hidden="1" x14ac:dyDescent="0.2">
      <c r="A195">
        <v>209</v>
      </c>
      <c r="B195" t="s">
        <v>153</v>
      </c>
      <c r="C195" t="s">
        <v>19</v>
      </c>
      <c r="D195" t="s">
        <v>157</v>
      </c>
      <c r="E195" t="str">
        <f t="shared" ref="E195:E258" si="9">RIGHT(D195, 4)</f>
        <v>2016</v>
      </c>
      <c r="F195" s="1">
        <v>39528000000</v>
      </c>
      <c r="G195" s="1">
        <f t="shared" ref="G195:G258" si="10">H195-J195-K195-L195</f>
        <v>1573000000</v>
      </c>
      <c r="H195" s="1">
        <f t="shared" ref="H195:H258" si="11">F195-I195</f>
        <v>9191000000</v>
      </c>
      <c r="I195" s="1">
        <v>30337000000</v>
      </c>
      <c r="J195" s="1">
        <v>7618000000</v>
      </c>
      <c r="K195">
        <v>0</v>
      </c>
      <c r="L195">
        <v>0</v>
      </c>
      <c r="M195" t="s">
        <v>23</v>
      </c>
      <c r="N195" t="s">
        <v>155</v>
      </c>
    </row>
    <row r="196" spans="1:14" hidden="1" x14ac:dyDescent="0.2">
      <c r="A196">
        <v>210</v>
      </c>
      <c r="B196" t="s">
        <v>158</v>
      </c>
      <c r="C196" t="s">
        <v>11</v>
      </c>
      <c r="D196" t="s">
        <v>16</v>
      </c>
      <c r="E196" t="str">
        <f t="shared" si="9"/>
        <v>2013</v>
      </c>
      <c r="F196" s="1">
        <v>3049500000</v>
      </c>
      <c r="G196" s="1">
        <f t="shared" si="10"/>
        <v>639100000</v>
      </c>
      <c r="H196" s="1">
        <f t="shared" si="11"/>
        <v>1855100000</v>
      </c>
      <c r="I196" s="1">
        <v>1194400000</v>
      </c>
      <c r="J196" s="1">
        <v>920300000</v>
      </c>
      <c r="K196" s="1">
        <v>295700000</v>
      </c>
      <c r="L196">
        <v>0</v>
      </c>
      <c r="M196" t="s">
        <v>36</v>
      </c>
      <c r="N196" t="s">
        <v>45</v>
      </c>
    </row>
    <row r="197" spans="1:14" hidden="1" x14ac:dyDescent="0.2">
      <c r="A197">
        <v>211</v>
      </c>
      <c r="B197" t="s">
        <v>158</v>
      </c>
      <c r="C197" t="s">
        <v>15</v>
      </c>
      <c r="D197" t="s">
        <v>18</v>
      </c>
      <c r="E197" t="str">
        <f t="shared" si="9"/>
        <v>2014</v>
      </c>
      <c r="F197" s="1">
        <v>3323600000</v>
      </c>
      <c r="G197" s="1">
        <f t="shared" si="10"/>
        <v>781500000</v>
      </c>
      <c r="H197" s="1">
        <f t="shared" si="11"/>
        <v>2065000000</v>
      </c>
      <c r="I197" s="1">
        <v>1258600000</v>
      </c>
      <c r="J197" s="1">
        <v>981500000</v>
      </c>
      <c r="K197" s="1">
        <v>302000000</v>
      </c>
      <c r="L197">
        <v>0</v>
      </c>
      <c r="M197" t="s">
        <v>36</v>
      </c>
      <c r="N197" t="s">
        <v>45</v>
      </c>
    </row>
    <row r="198" spans="1:14" hidden="1" x14ac:dyDescent="0.2">
      <c r="A198">
        <v>212</v>
      </c>
      <c r="B198" t="s">
        <v>158</v>
      </c>
      <c r="C198" t="s">
        <v>17</v>
      </c>
      <c r="D198" t="s">
        <v>20</v>
      </c>
      <c r="E198" t="str">
        <f t="shared" si="9"/>
        <v>2015</v>
      </c>
      <c r="F198" s="1">
        <v>3416000000</v>
      </c>
      <c r="G198" s="1">
        <f t="shared" si="10"/>
        <v>843500000</v>
      </c>
      <c r="H198" s="1">
        <f t="shared" si="11"/>
        <v>2114800000</v>
      </c>
      <c r="I198" s="1">
        <v>1301200000</v>
      </c>
      <c r="J198" s="1">
        <v>1012100000</v>
      </c>
      <c r="K198" s="1">
        <v>259200000</v>
      </c>
      <c r="L198">
        <v>0</v>
      </c>
      <c r="M198" t="s">
        <v>36</v>
      </c>
      <c r="N198" t="s">
        <v>45</v>
      </c>
    </row>
    <row r="199" spans="1:14" hidden="1" x14ac:dyDescent="0.2">
      <c r="A199">
        <v>213</v>
      </c>
      <c r="B199" t="s">
        <v>158</v>
      </c>
      <c r="C199" t="s">
        <v>19</v>
      </c>
      <c r="D199" t="s">
        <v>83</v>
      </c>
      <c r="E199" t="str">
        <f t="shared" si="9"/>
        <v>2016</v>
      </c>
      <c r="F199" s="1">
        <v>3714000000</v>
      </c>
      <c r="G199" s="1">
        <f t="shared" si="10"/>
        <v>947600000</v>
      </c>
      <c r="H199" s="1">
        <f t="shared" si="11"/>
        <v>2342300000</v>
      </c>
      <c r="I199" s="1">
        <v>1371700000</v>
      </c>
      <c r="J199" s="1">
        <v>1101900000</v>
      </c>
      <c r="K199" s="1">
        <v>292800000</v>
      </c>
      <c r="L199">
        <v>0</v>
      </c>
      <c r="M199" t="s">
        <v>36</v>
      </c>
      <c r="N199" t="s">
        <v>45</v>
      </c>
    </row>
    <row r="200" spans="1:14" hidden="1" x14ac:dyDescent="0.2">
      <c r="A200">
        <v>214</v>
      </c>
      <c r="B200" t="s">
        <v>159</v>
      </c>
      <c r="C200" t="s">
        <v>11</v>
      </c>
      <c r="D200" t="s">
        <v>39</v>
      </c>
      <c r="E200" t="str">
        <f t="shared" si="9"/>
        <v>2013</v>
      </c>
      <c r="F200" s="1">
        <v>8054000000</v>
      </c>
      <c r="G200" s="1">
        <f t="shared" si="10"/>
        <v>1255000000</v>
      </c>
      <c r="H200" s="1">
        <f t="shared" si="11"/>
        <v>4171000000</v>
      </c>
      <c r="I200" s="1">
        <v>3883000000</v>
      </c>
      <c r="J200" s="1">
        <v>2422000000</v>
      </c>
      <c r="K200" s="1">
        <v>494000000</v>
      </c>
      <c r="L200">
        <v>0</v>
      </c>
      <c r="M200" t="s">
        <v>36</v>
      </c>
      <c r="N200" t="s">
        <v>45</v>
      </c>
    </row>
    <row r="201" spans="1:14" hidden="1" x14ac:dyDescent="0.2">
      <c r="A201">
        <v>215</v>
      </c>
      <c r="B201" t="s">
        <v>159</v>
      </c>
      <c r="C201" t="s">
        <v>15</v>
      </c>
      <c r="D201" t="s">
        <v>41</v>
      </c>
      <c r="E201" t="str">
        <f t="shared" si="9"/>
        <v>2014</v>
      </c>
      <c r="F201" s="1">
        <v>8446000000</v>
      </c>
      <c r="G201" s="1">
        <f t="shared" si="10"/>
        <v>1606000000</v>
      </c>
      <c r="H201" s="1">
        <f t="shared" si="11"/>
        <v>4301000000</v>
      </c>
      <c r="I201" s="1">
        <v>4145000000</v>
      </c>
      <c r="J201" s="1">
        <v>2145000000</v>
      </c>
      <c r="K201" s="1">
        <v>550000000</v>
      </c>
      <c r="L201">
        <v>0</v>
      </c>
      <c r="M201" t="s">
        <v>36</v>
      </c>
      <c r="N201" t="s">
        <v>45</v>
      </c>
    </row>
    <row r="202" spans="1:14" hidden="1" x14ac:dyDescent="0.2">
      <c r="A202">
        <v>216</v>
      </c>
      <c r="B202" t="s">
        <v>159</v>
      </c>
      <c r="C202" t="s">
        <v>17</v>
      </c>
      <c r="D202" t="s">
        <v>42</v>
      </c>
      <c r="E202" t="str">
        <f t="shared" si="9"/>
        <v>2015</v>
      </c>
      <c r="F202" s="1">
        <v>10282000000</v>
      </c>
      <c r="G202" s="1">
        <f t="shared" si="10"/>
        <v>1500000000</v>
      </c>
      <c r="H202" s="1">
        <f t="shared" si="11"/>
        <v>4695000000</v>
      </c>
      <c r="I202" s="1">
        <v>5587000000</v>
      </c>
      <c r="J202" s="1">
        <v>2563000000</v>
      </c>
      <c r="K202" s="1">
        <v>632000000</v>
      </c>
      <c r="L202">
        <v>0</v>
      </c>
      <c r="M202" t="s">
        <v>36</v>
      </c>
      <c r="N202" t="s">
        <v>45</v>
      </c>
    </row>
    <row r="203" spans="1:14" hidden="1" x14ac:dyDescent="0.2">
      <c r="A203">
        <v>217</v>
      </c>
      <c r="B203" t="s">
        <v>159</v>
      </c>
      <c r="C203" t="s">
        <v>19</v>
      </c>
      <c r="D203" t="s">
        <v>43</v>
      </c>
      <c r="E203" t="str">
        <f t="shared" si="9"/>
        <v>2016</v>
      </c>
      <c r="F203" s="1">
        <v>12483000000</v>
      </c>
      <c r="G203" s="1">
        <f t="shared" si="10"/>
        <v>2158000000</v>
      </c>
      <c r="H203" s="1">
        <f t="shared" si="11"/>
        <v>5991000000</v>
      </c>
      <c r="I203" s="1">
        <v>6492000000</v>
      </c>
      <c r="J203" s="1">
        <v>3005000000</v>
      </c>
      <c r="K203" s="1">
        <v>828000000</v>
      </c>
      <c r="L203">
        <v>0</v>
      </c>
      <c r="M203" t="s">
        <v>36</v>
      </c>
      <c r="N203" t="s">
        <v>45</v>
      </c>
    </row>
    <row r="204" spans="1:14" hidden="1" x14ac:dyDescent="0.2">
      <c r="A204">
        <v>218</v>
      </c>
      <c r="B204" t="s">
        <v>160</v>
      </c>
      <c r="C204" t="s">
        <v>11</v>
      </c>
      <c r="D204" t="s">
        <v>16</v>
      </c>
      <c r="E204" t="str">
        <f t="shared" si="9"/>
        <v>2013</v>
      </c>
      <c r="F204" s="1">
        <v>22364000000</v>
      </c>
      <c r="G204" s="1">
        <f t="shared" si="10"/>
        <v>1949000000</v>
      </c>
      <c r="H204" s="1">
        <f t="shared" si="11"/>
        <v>3811000000</v>
      </c>
      <c r="I204" s="1">
        <v>18553000000</v>
      </c>
      <c r="J204" s="1">
        <v>1306000000</v>
      </c>
      <c r="K204" s="1">
        <v>556000000</v>
      </c>
      <c r="L204">
        <v>0</v>
      </c>
      <c r="M204" t="s">
        <v>115</v>
      </c>
      <c r="N204" t="s">
        <v>161</v>
      </c>
    </row>
    <row r="205" spans="1:14" hidden="1" x14ac:dyDescent="0.2">
      <c r="A205">
        <v>219</v>
      </c>
      <c r="B205" t="s">
        <v>160</v>
      </c>
      <c r="C205" t="s">
        <v>15</v>
      </c>
      <c r="D205" t="s">
        <v>18</v>
      </c>
      <c r="E205" t="str">
        <f t="shared" si="9"/>
        <v>2014</v>
      </c>
      <c r="F205" s="1">
        <v>24551000000</v>
      </c>
      <c r="G205" s="1">
        <f t="shared" si="10"/>
        <v>2859000000</v>
      </c>
      <c r="H205" s="1">
        <f t="shared" si="11"/>
        <v>4805000000</v>
      </c>
      <c r="I205" s="1">
        <v>19746000000</v>
      </c>
      <c r="J205" s="1">
        <v>1333000000</v>
      </c>
      <c r="K205" s="1">
        <v>613000000</v>
      </c>
      <c r="L205">
        <v>0</v>
      </c>
      <c r="M205" t="s">
        <v>115</v>
      </c>
      <c r="N205" t="s">
        <v>161</v>
      </c>
    </row>
    <row r="206" spans="1:14" hidden="1" x14ac:dyDescent="0.2">
      <c r="A206">
        <v>220</v>
      </c>
      <c r="B206" t="s">
        <v>160</v>
      </c>
      <c r="C206" t="s">
        <v>17</v>
      </c>
      <c r="D206" t="s">
        <v>20</v>
      </c>
      <c r="E206" t="str">
        <f t="shared" si="9"/>
        <v>2015</v>
      </c>
      <c r="F206" s="1">
        <v>15742000000</v>
      </c>
      <c r="G206" s="1">
        <f t="shared" si="10"/>
        <v>-108000000</v>
      </c>
      <c r="H206" s="1">
        <f t="shared" si="11"/>
        <v>1327000000</v>
      </c>
      <c r="I206" s="1">
        <v>14415000000</v>
      </c>
      <c r="J206" s="1">
        <v>969000000</v>
      </c>
      <c r="K206" s="1">
        <v>466000000</v>
      </c>
      <c r="L206">
        <v>0</v>
      </c>
      <c r="M206" t="s">
        <v>115</v>
      </c>
      <c r="N206" t="s">
        <v>161</v>
      </c>
    </row>
    <row r="207" spans="1:14" hidden="1" x14ac:dyDescent="0.2">
      <c r="A207">
        <v>221</v>
      </c>
      <c r="B207" t="s">
        <v>160</v>
      </c>
      <c r="C207" t="s">
        <v>19</v>
      </c>
      <c r="D207" t="s">
        <v>83</v>
      </c>
      <c r="E207" t="str">
        <f t="shared" si="9"/>
        <v>2016</v>
      </c>
      <c r="F207" s="1">
        <v>9841000000</v>
      </c>
      <c r="G207" s="1">
        <f t="shared" si="10"/>
        <v>-1331000000</v>
      </c>
      <c r="H207" s="1">
        <f t="shared" si="11"/>
        <v>-132000000</v>
      </c>
      <c r="I207" s="1">
        <v>9973000000</v>
      </c>
      <c r="J207" s="1">
        <v>815000000</v>
      </c>
      <c r="K207" s="1">
        <v>384000000</v>
      </c>
      <c r="L207">
        <v>0</v>
      </c>
      <c r="M207" t="s">
        <v>115</v>
      </c>
      <c r="N207" t="s">
        <v>161</v>
      </c>
    </row>
    <row r="208" spans="1:14" hidden="1" x14ac:dyDescent="0.2">
      <c r="A208">
        <v>222</v>
      </c>
      <c r="B208" t="s">
        <v>162</v>
      </c>
      <c r="C208" t="s">
        <v>11</v>
      </c>
      <c r="D208" t="s">
        <v>16</v>
      </c>
      <c r="E208" t="str">
        <f t="shared" si="9"/>
        <v>2013</v>
      </c>
      <c r="F208" s="1">
        <v>6932200000</v>
      </c>
      <c r="G208" s="1">
        <f t="shared" si="10"/>
        <v>2490500000</v>
      </c>
      <c r="H208" s="1">
        <f t="shared" si="11"/>
        <v>6074500000</v>
      </c>
      <c r="I208" s="1">
        <v>857700000</v>
      </c>
      <c r="J208" s="1">
        <v>1797000000</v>
      </c>
      <c r="K208" s="1">
        <v>1444100000</v>
      </c>
      <c r="L208" s="1">
        <v>342900000</v>
      </c>
      <c r="M208" t="s">
        <v>36</v>
      </c>
      <c r="N208" t="s">
        <v>94</v>
      </c>
    </row>
    <row r="209" spans="1:14" hidden="1" x14ac:dyDescent="0.2">
      <c r="A209">
        <v>223</v>
      </c>
      <c r="B209" t="s">
        <v>162</v>
      </c>
      <c r="C209" t="s">
        <v>15</v>
      </c>
      <c r="D209" t="s">
        <v>18</v>
      </c>
      <c r="E209" t="str">
        <f t="shared" si="9"/>
        <v>2014</v>
      </c>
      <c r="F209" s="1">
        <v>9703300000</v>
      </c>
      <c r="G209" s="1">
        <f t="shared" si="10"/>
        <v>3955700000</v>
      </c>
      <c r="H209" s="1">
        <f t="shared" si="11"/>
        <v>8532300000</v>
      </c>
      <c r="I209" s="1">
        <v>1171000000</v>
      </c>
      <c r="J209" s="1">
        <v>2193400000</v>
      </c>
      <c r="K209" s="1">
        <v>1893400000</v>
      </c>
      <c r="L209" s="1">
        <v>489800000</v>
      </c>
      <c r="M209" t="s">
        <v>36</v>
      </c>
      <c r="N209" t="s">
        <v>94</v>
      </c>
    </row>
    <row r="210" spans="1:14" hidden="1" x14ac:dyDescent="0.2">
      <c r="A210">
        <v>224</v>
      </c>
      <c r="B210" t="s">
        <v>162</v>
      </c>
      <c r="C210" t="s">
        <v>17</v>
      </c>
      <c r="D210" t="s">
        <v>20</v>
      </c>
      <c r="E210" t="str">
        <f t="shared" si="9"/>
        <v>2015</v>
      </c>
      <c r="F210" s="1">
        <v>10763800000</v>
      </c>
      <c r="G210" s="1">
        <f t="shared" si="10"/>
        <v>4984400000</v>
      </c>
      <c r="H210" s="1">
        <f t="shared" si="11"/>
        <v>9523400000</v>
      </c>
      <c r="I210" s="1">
        <v>1240400000</v>
      </c>
      <c r="J210" s="1">
        <v>2143600000</v>
      </c>
      <c r="K210" s="1">
        <v>2012800000</v>
      </c>
      <c r="L210" s="1">
        <v>382600000</v>
      </c>
      <c r="M210" t="s">
        <v>36</v>
      </c>
      <c r="N210" t="s">
        <v>94</v>
      </c>
    </row>
    <row r="211" spans="1:14" hidden="1" x14ac:dyDescent="0.2">
      <c r="A211">
        <v>225</v>
      </c>
      <c r="B211" t="s">
        <v>162</v>
      </c>
      <c r="C211" t="s">
        <v>19</v>
      </c>
      <c r="D211" t="s">
        <v>83</v>
      </c>
      <c r="E211" t="str">
        <f t="shared" si="9"/>
        <v>2016</v>
      </c>
      <c r="F211" s="1">
        <v>11448800000</v>
      </c>
      <c r="G211" s="1">
        <f t="shared" si="10"/>
        <v>5638300000</v>
      </c>
      <c r="H211" s="1">
        <f t="shared" si="11"/>
        <v>9970100000</v>
      </c>
      <c r="I211" s="1">
        <v>1478700000</v>
      </c>
      <c r="J211" s="1">
        <v>1972900000</v>
      </c>
      <c r="K211" s="1">
        <v>1973300000</v>
      </c>
      <c r="L211" s="1">
        <v>385600000</v>
      </c>
      <c r="M211" t="s">
        <v>36</v>
      </c>
      <c r="N211" t="s">
        <v>94</v>
      </c>
    </row>
    <row r="212" spans="1:14" hidden="1" x14ac:dyDescent="0.2">
      <c r="A212">
        <v>230</v>
      </c>
      <c r="B212" t="s">
        <v>163</v>
      </c>
      <c r="C212" t="s">
        <v>11</v>
      </c>
      <c r="D212" t="s">
        <v>12</v>
      </c>
      <c r="E212" t="str">
        <f t="shared" si="9"/>
        <v>2012</v>
      </c>
      <c r="F212" s="1">
        <v>8735700000</v>
      </c>
      <c r="G212" s="1">
        <f t="shared" si="10"/>
        <v>790500000</v>
      </c>
      <c r="H212" s="1">
        <f t="shared" si="11"/>
        <v>1561700000</v>
      </c>
      <c r="I212" s="1">
        <v>7174000000</v>
      </c>
      <c r="J212" s="1">
        <v>488300000</v>
      </c>
      <c r="K212">
        <v>0</v>
      </c>
      <c r="L212" s="1">
        <v>282900000</v>
      </c>
      <c r="M212" t="s">
        <v>87</v>
      </c>
      <c r="N212" t="s">
        <v>164</v>
      </c>
    </row>
    <row r="213" spans="1:14" hidden="1" x14ac:dyDescent="0.2">
      <c r="A213">
        <v>231</v>
      </c>
      <c r="B213" t="s">
        <v>163</v>
      </c>
      <c r="C213" t="s">
        <v>15</v>
      </c>
      <c r="D213" t="s">
        <v>16</v>
      </c>
      <c r="E213" t="str">
        <f t="shared" si="9"/>
        <v>2013</v>
      </c>
      <c r="F213" s="1">
        <v>8468100000</v>
      </c>
      <c r="G213" s="1">
        <f t="shared" si="10"/>
        <v>795400000</v>
      </c>
      <c r="H213" s="1">
        <f t="shared" si="11"/>
        <v>1592700000</v>
      </c>
      <c r="I213" s="1">
        <v>6875400000</v>
      </c>
      <c r="J213" s="1">
        <v>497400000</v>
      </c>
      <c r="K213">
        <v>0</v>
      </c>
      <c r="L213" s="1">
        <v>299900000</v>
      </c>
      <c r="M213" t="s">
        <v>87</v>
      </c>
      <c r="N213" t="s">
        <v>164</v>
      </c>
    </row>
    <row r="214" spans="1:14" hidden="1" x14ac:dyDescent="0.2">
      <c r="A214">
        <v>232</v>
      </c>
      <c r="B214" t="s">
        <v>163</v>
      </c>
      <c r="C214" t="s">
        <v>17</v>
      </c>
      <c r="D214" t="s">
        <v>18</v>
      </c>
      <c r="E214" t="str">
        <f t="shared" si="9"/>
        <v>2014</v>
      </c>
      <c r="F214" s="1">
        <v>8570000000</v>
      </c>
      <c r="G214" s="1">
        <f t="shared" si="10"/>
        <v>838600000</v>
      </c>
      <c r="H214" s="1">
        <f t="shared" si="11"/>
        <v>1666500000</v>
      </c>
      <c r="I214" s="1">
        <v>6903500000</v>
      </c>
      <c r="J214" s="1">
        <v>547000000</v>
      </c>
      <c r="K214">
        <v>0</v>
      </c>
      <c r="L214" s="1">
        <v>280900000</v>
      </c>
      <c r="M214" t="s">
        <v>87</v>
      </c>
      <c r="N214" t="s">
        <v>164</v>
      </c>
    </row>
    <row r="215" spans="1:14" hidden="1" x14ac:dyDescent="0.2">
      <c r="A215">
        <v>233</v>
      </c>
      <c r="B215" t="s">
        <v>163</v>
      </c>
      <c r="C215" t="s">
        <v>19</v>
      </c>
      <c r="D215" t="s">
        <v>20</v>
      </c>
      <c r="E215" t="str">
        <f t="shared" si="9"/>
        <v>2015</v>
      </c>
      <c r="F215" s="1">
        <v>7997000000</v>
      </c>
      <c r="G215" s="1">
        <f t="shared" si="10"/>
        <v>605200000</v>
      </c>
      <c r="H215" s="1">
        <f t="shared" si="11"/>
        <v>1536700000</v>
      </c>
      <c r="I215" s="1">
        <v>6460300000</v>
      </c>
      <c r="J215" s="1">
        <v>646000000</v>
      </c>
      <c r="K215">
        <v>0</v>
      </c>
      <c r="L215" s="1">
        <v>285500000</v>
      </c>
      <c r="M215" t="s">
        <v>87</v>
      </c>
      <c r="N215" t="s">
        <v>164</v>
      </c>
    </row>
    <row r="216" spans="1:14" hidden="1" x14ac:dyDescent="0.2">
      <c r="A216">
        <v>234</v>
      </c>
      <c r="B216" t="s">
        <v>165</v>
      </c>
      <c r="C216" t="s">
        <v>11</v>
      </c>
      <c r="D216" t="s">
        <v>12</v>
      </c>
      <c r="E216" t="str">
        <f t="shared" si="9"/>
        <v>2012</v>
      </c>
      <c r="F216" s="1">
        <v>17621000000</v>
      </c>
      <c r="G216" s="1">
        <f t="shared" si="10"/>
        <v>4090000000</v>
      </c>
      <c r="H216" s="1">
        <f t="shared" si="11"/>
        <v>13011000000</v>
      </c>
      <c r="I216" s="1">
        <v>4610000000</v>
      </c>
      <c r="J216" s="1">
        <v>5017000000</v>
      </c>
      <c r="K216" s="1">
        <v>3904000000</v>
      </c>
      <c r="L216">
        <v>0</v>
      </c>
      <c r="M216" t="s">
        <v>36</v>
      </c>
      <c r="N216" t="s">
        <v>40</v>
      </c>
    </row>
    <row r="217" spans="1:14" hidden="1" x14ac:dyDescent="0.2">
      <c r="A217">
        <v>235</v>
      </c>
      <c r="B217" t="s">
        <v>165</v>
      </c>
      <c r="C217" t="s">
        <v>15</v>
      </c>
      <c r="D217" t="s">
        <v>16</v>
      </c>
      <c r="E217" t="str">
        <f t="shared" si="9"/>
        <v>2013</v>
      </c>
      <c r="F217" s="1">
        <v>16385000000</v>
      </c>
      <c r="G217" s="1">
        <f t="shared" si="10"/>
        <v>3096000000</v>
      </c>
      <c r="H217" s="1">
        <f t="shared" si="11"/>
        <v>11766000000</v>
      </c>
      <c r="I217" s="1">
        <v>4619000000</v>
      </c>
      <c r="J217" s="1">
        <v>4939000000</v>
      </c>
      <c r="K217" s="1">
        <v>3731000000</v>
      </c>
      <c r="L217">
        <v>0</v>
      </c>
      <c r="M217" t="s">
        <v>36</v>
      </c>
      <c r="N217" t="s">
        <v>40</v>
      </c>
    </row>
    <row r="218" spans="1:14" hidden="1" x14ac:dyDescent="0.2">
      <c r="A218">
        <v>236</v>
      </c>
      <c r="B218" t="s">
        <v>165</v>
      </c>
      <c r="C218" t="s">
        <v>17</v>
      </c>
      <c r="D218" t="s">
        <v>18</v>
      </c>
      <c r="E218" t="str">
        <f t="shared" si="9"/>
        <v>2014</v>
      </c>
      <c r="F218" s="1">
        <v>15879000000</v>
      </c>
      <c r="G218" s="1">
        <f t="shared" si="10"/>
        <v>2591000000</v>
      </c>
      <c r="H218" s="1">
        <f t="shared" si="11"/>
        <v>11947000000</v>
      </c>
      <c r="I218" s="1">
        <v>3932000000</v>
      </c>
      <c r="J218" s="1">
        <v>4822000000</v>
      </c>
      <c r="K218" s="1">
        <v>4534000000</v>
      </c>
      <c r="L218">
        <v>0</v>
      </c>
      <c r="M218" t="s">
        <v>36</v>
      </c>
      <c r="N218" t="s">
        <v>40</v>
      </c>
    </row>
    <row r="219" spans="1:14" hidden="1" x14ac:dyDescent="0.2">
      <c r="A219">
        <v>237</v>
      </c>
      <c r="B219" t="s">
        <v>165</v>
      </c>
      <c r="C219" t="s">
        <v>19</v>
      </c>
      <c r="D219" t="s">
        <v>20</v>
      </c>
      <c r="E219" t="str">
        <f t="shared" si="9"/>
        <v>2015</v>
      </c>
      <c r="F219" s="1">
        <v>16560000000</v>
      </c>
      <c r="G219" s="1">
        <f t="shared" si="10"/>
        <v>1890000000</v>
      </c>
      <c r="H219" s="1">
        <f t="shared" si="11"/>
        <v>12651000000</v>
      </c>
      <c r="I219" s="1">
        <v>3909000000</v>
      </c>
      <c r="J219" s="1">
        <v>4841000000</v>
      </c>
      <c r="K219" s="1">
        <v>5920000000</v>
      </c>
      <c r="L219">
        <v>0</v>
      </c>
      <c r="M219" t="s">
        <v>36</v>
      </c>
      <c r="N219" t="s">
        <v>40</v>
      </c>
    </row>
    <row r="220" spans="1:14" hidden="1" x14ac:dyDescent="0.2">
      <c r="A220">
        <v>238</v>
      </c>
      <c r="B220" t="s">
        <v>166</v>
      </c>
      <c r="C220" t="s">
        <v>11</v>
      </c>
      <c r="D220" t="s">
        <v>12</v>
      </c>
      <c r="E220" t="str">
        <f t="shared" si="9"/>
        <v>2012</v>
      </c>
      <c r="F220" s="1">
        <v>7249000000</v>
      </c>
      <c r="G220" s="1">
        <f t="shared" si="10"/>
        <v>1090000000</v>
      </c>
      <c r="H220" s="1">
        <f t="shared" si="11"/>
        <v>4900000000</v>
      </c>
      <c r="I220" s="1">
        <v>2349000000</v>
      </c>
      <c r="J220" s="1">
        <v>2529000000</v>
      </c>
      <c r="K220" s="1">
        <v>886000000</v>
      </c>
      <c r="L220" s="1">
        <v>395000000</v>
      </c>
      <c r="M220" t="s">
        <v>36</v>
      </c>
      <c r="N220" t="s">
        <v>45</v>
      </c>
    </row>
    <row r="221" spans="1:14" hidden="1" x14ac:dyDescent="0.2">
      <c r="A221">
        <v>239</v>
      </c>
      <c r="B221" t="s">
        <v>166</v>
      </c>
      <c r="C221" t="s">
        <v>15</v>
      </c>
      <c r="D221" t="s">
        <v>16</v>
      </c>
      <c r="E221" t="str">
        <f t="shared" si="9"/>
        <v>2013</v>
      </c>
      <c r="F221" s="1">
        <v>7143000000</v>
      </c>
      <c r="G221" s="1">
        <f t="shared" si="10"/>
        <v>1020000000</v>
      </c>
      <c r="H221" s="1">
        <f t="shared" si="11"/>
        <v>4969000000</v>
      </c>
      <c r="I221" s="1">
        <v>2174000000</v>
      </c>
      <c r="J221" s="1">
        <v>2678000000</v>
      </c>
      <c r="K221" s="1">
        <v>861000000</v>
      </c>
      <c r="L221" s="1">
        <v>410000000</v>
      </c>
      <c r="M221" t="s">
        <v>36</v>
      </c>
      <c r="N221" t="s">
        <v>45</v>
      </c>
    </row>
    <row r="222" spans="1:14" hidden="1" x14ac:dyDescent="0.2">
      <c r="A222">
        <v>240</v>
      </c>
      <c r="B222" t="s">
        <v>166</v>
      </c>
      <c r="C222" t="s">
        <v>17</v>
      </c>
      <c r="D222" t="s">
        <v>18</v>
      </c>
      <c r="E222" t="str">
        <f t="shared" si="9"/>
        <v>2014</v>
      </c>
      <c r="F222" s="1">
        <v>7380000000</v>
      </c>
      <c r="G222" s="1">
        <f t="shared" si="10"/>
        <v>1098000000</v>
      </c>
      <c r="H222" s="1">
        <f t="shared" si="11"/>
        <v>5170000000</v>
      </c>
      <c r="I222" s="1">
        <v>2210000000</v>
      </c>
      <c r="J222" s="1">
        <v>2817000000</v>
      </c>
      <c r="K222" s="1">
        <v>817000000</v>
      </c>
      <c r="L222" s="1">
        <v>438000000</v>
      </c>
      <c r="M222" t="s">
        <v>36</v>
      </c>
      <c r="N222" t="s">
        <v>45</v>
      </c>
    </row>
    <row r="223" spans="1:14" hidden="1" x14ac:dyDescent="0.2">
      <c r="A223">
        <v>241</v>
      </c>
      <c r="B223" t="s">
        <v>166</v>
      </c>
      <c r="C223" t="s">
        <v>19</v>
      </c>
      <c r="D223" t="s">
        <v>20</v>
      </c>
      <c r="E223" t="str">
        <f t="shared" si="9"/>
        <v>2015</v>
      </c>
      <c r="F223" s="1">
        <v>7477000000</v>
      </c>
      <c r="G223" s="1">
        <f t="shared" si="10"/>
        <v>937000000</v>
      </c>
      <c r="H223" s="1">
        <f t="shared" si="11"/>
        <v>5304000000</v>
      </c>
      <c r="I223" s="1">
        <v>2173000000</v>
      </c>
      <c r="J223" s="1">
        <v>2996000000</v>
      </c>
      <c r="K223" s="1">
        <v>876000000</v>
      </c>
      <c r="L223" s="1">
        <v>495000000</v>
      </c>
      <c r="M223" t="s">
        <v>36</v>
      </c>
      <c r="N223" t="s">
        <v>45</v>
      </c>
    </row>
    <row r="224" spans="1:14" hidden="1" x14ac:dyDescent="0.2">
      <c r="A224">
        <v>242</v>
      </c>
      <c r="B224" t="s">
        <v>167</v>
      </c>
      <c r="C224" t="s">
        <v>11</v>
      </c>
      <c r="D224" t="s">
        <v>16</v>
      </c>
      <c r="E224" t="str">
        <f t="shared" si="9"/>
        <v>2013</v>
      </c>
      <c r="F224" s="1">
        <v>7436600000</v>
      </c>
      <c r="G224" s="1">
        <f t="shared" si="10"/>
        <v>855200000</v>
      </c>
      <c r="H224" s="1">
        <f t="shared" si="11"/>
        <v>1557500000</v>
      </c>
      <c r="I224" s="1">
        <v>5879100000</v>
      </c>
      <c r="J224" s="1">
        <v>702300000</v>
      </c>
      <c r="K224">
        <v>0</v>
      </c>
      <c r="L224">
        <v>0</v>
      </c>
      <c r="M224" t="s">
        <v>23</v>
      </c>
      <c r="N224" t="s">
        <v>168</v>
      </c>
    </row>
    <row r="225" spans="1:14" hidden="1" x14ac:dyDescent="0.2">
      <c r="A225">
        <v>243</v>
      </c>
      <c r="B225" t="s">
        <v>167</v>
      </c>
      <c r="C225" t="s">
        <v>15</v>
      </c>
      <c r="D225" t="s">
        <v>18</v>
      </c>
      <c r="E225" t="str">
        <f t="shared" si="9"/>
        <v>2014</v>
      </c>
      <c r="F225" s="1">
        <v>8305100000</v>
      </c>
      <c r="G225" s="1">
        <f t="shared" si="10"/>
        <v>963700000</v>
      </c>
      <c r="H225" s="1">
        <f t="shared" si="11"/>
        <v>1756400000</v>
      </c>
      <c r="I225" s="1">
        <v>6548700000</v>
      </c>
      <c r="J225" s="1">
        <v>792700000</v>
      </c>
      <c r="K225">
        <v>0</v>
      </c>
      <c r="L225">
        <v>0</v>
      </c>
      <c r="M225" t="s">
        <v>23</v>
      </c>
      <c r="N225" t="s">
        <v>168</v>
      </c>
    </row>
    <row r="226" spans="1:14" hidden="1" x14ac:dyDescent="0.2">
      <c r="A226">
        <v>244</v>
      </c>
      <c r="B226" t="s">
        <v>167</v>
      </c>
      <c r="C226" t="s">
        <v>17</v>
      </c>
      <c r="D226" t="s">
        <v>20</v>
      </c>
      <c r="E226" t="str">
        <f t="shared" si="9"/>
        <v>2015</v>
      </c>
      <c r="F226" s="1">
        <v>8023200000</v>
      </c>
      <c r="G226" s="1">
        <f t="shared" si="10"/>
        <v>939700000</v>
      </c>
      <c r="H226" s="1">
        <f t="shared" si="11"/>
        <v>1703100000</v>
      </c>
      <c r="I226" s="1">
        <v>6320100000</v>
      </c>
      <c r="J226" s="1">
        <v>763400000</v>
      </c>
      <c r="K226">
        <v>0</v>
      </c>
      <c r="L226">
        <v>0</v>
      </c>
      <c r="M226" t="s">
        <v>23</v>
      </c>
      <c r="N226" t="s">
        <v>168</v>
      </c>
    </row>
    <row r="227" spans="1:14" hidden="1" x14ac:dyDescent="0.2">
      <c r="A227">
        <v>245</v>
      </c>
      <c r="B227" t="s">
        <v>167</v>
      </c>
      <c r="C227" t="s">
        <v>19</v>
      </c>
      <c r="D227" t="s">
        <v>83</v>
      </c>
      <c r="E227" t="str">
        <f t="shared" si="9"/>
        <v>2016</v>
      </c>
      <c r="F227" s="1">
        <v>9071000000</v>
      </c>
      <c r="G227" s="1">
        <f t="shared" si="10"/>
        <v>225900000</v>
      </c>
      <c r="H227" s="1">
        <f t="shared" si="11"/>
        <v>1933100000</v>
      </c>
      <c r="I227" s="1">
        <v>7137900000</v>
      </c>
      <c r="J227" s="1">
        <v>1707200000</v>
      </c>
      <c r="K227">
        <v>0</v>
      </c>
      <c r="L227">
        <v>0</v>
      </c>
      <c r="M227" t="s">
        <v>23</v>
      </c>
      <c r="N227" t="s">
        <v>168</v>
      </c>
    </row>
    <row r="228" spans="1:14" hidden="1" x14ac:dyDescent="0.2">
      <c r="A228">
        <v>246</v>
      </c>
      <c r="B228" t="s">
        <v>169</v>
      </c>
      <c r="C228" t="s">
        <v>11</v>
      </c>
      <c r="D228" t="s">
        <v>12</v>
      </c>
      <c r="E228" t="str">
        <f t="shared" si="9"/>
        <v>2012</v>
      </c>
      <c r="F228" s="1">
        <v>1847186000</v>
      </c>
      <c r="G228" s="1">
        <f t="shared" si="10"/>
        <v>640321000</v>
      </c>
      <c r="H228" s="1">
        <f t="shared" si="11"/>
        <v>1179978000</v>
      </c>
      <c r="I228" s="1">
        <v>667208000</v>
      </c>
      <c r="J228" s="1">
        <v>93782000</v>
      </c>
      <c r="K228">
        <v>0</v>
      </c>
      <c r="L228" s="1">
        <v>445875000</v>
      </c>
      <c r="M228" t="s">
        <v>79</v>
      </c>
      <c r="N228" t="s">
        <v>80</v>
      </c>
    </row>
    <row r="229" spans="1:14" hidden="1" x14ac:dyDescent="0.2">
      <c r="A229">
        <v>247</v>
      </c>
      <c r="B229" t="s">
        <v>169</v>
      </c>
      <c r="C229" t="s">
        <v>15</v>
      </c>
      <c r="D229" t="s">
        <v>16</v>
      </c>
      <c r="E229" t="str">
        <f t="shared" si="9"/>
        <v>2013</v>
      </c>
      <c r="F229" s="1">
        <v>2135539000</v>
      </c>
      <c r="G229" s="1">
        <f t="shared" si="10"/>
        <v>686426000</v>
      </c>
      <c r="H229" s="1">
        <f t="shared" si="11"/>
        <v>1364136000</v>
      </c>
      <c r="I229" s="1">
        <v>771403000</v>
      </c>
      <c r="J229" s="1">
        <v>117073000</v>
      </c>
      <c r="K229">
        <v>0</v>
      </c>
      <c r="L229" s="1">
        <v>560637000</v>
      </c>
      <c r="M229" t="s">
        <v>79</v>
      </c>
      <c r="N229" t="s">
        <v>80</v>
      </c>
    </row>
    <row r="230" spans="1:14" hidden="1" x14ac:dyDescent="0.2">
      <c r="A230">
        <v>248</v>
      </c>
      <c r="B230" t="s">
        <v>169</v>
      </c>
      <c r="C230" t="s">
        <v>17</v>
      </c>
      <c r="D230" t="s">
        <v>18</v>
      </c>
      <c r="E230" t="str">
        <f t="shared" si="9"/>
        <v>2014</v>
      </c>
      <c r="F230" s="1">
        <v>2396998000</v>
      </c>
      <c r="G230" s="1">
        <f t="shared" si="10"/>
        <v>801822000</v>
      </c>
      <c r="H230" s="1">
        <f t="shared" si="11"/>
        <v>1532472000</v>
      </c>
      <c r="I230" s="1">
        <v>864526000</v>
      </c>
      <c r="J230" s="1">
        <v>102077000</v>
      </c>
      <c r="K230">
        <v>0</v>
      </c>
      <c r="L230" s="1">
        <v>628573000</v>
      </c>
      <c r="M230" t="s">
        <v>79</v>
      </c>
      <c r="N230" t="s">
        <v>80</v>
      </c>
    </row>
    <row r="231" spans="1:14" hidden="1" x14ac:dyDescent="0.2">
      <c r="A231">
        <v>249</v>
      </c>
      <c r="B231" t="s">
        <v>169</v>
      </c>
      <c r="C231" t="s">
        <v>19</v>
      </c>
      <c r="D231" t="s">
        <v>20</v>
      </c>
      <c r="E231" t="str">
        <f t="shared" si="9"/>
        <v>2015</v>
      </c>
      <c r="F231" s="1">
        <v>2490821000</v>
      </c>
      <c r="G231" s="1">
        <f t="shared" si="10"/>
        <v>849365000</v>
      </c>
      <c r="H231" s="1">
        <f t="shared" si="11"/>
        <v>1586485000</v>
      </c>
      <c r="I231" s="1">
        <v>904336000</v>
      </c>
      <c r="J231" s="1">
        <v>97578000</v>
      </c>
      <c r="K231">
        <v>0</v>
      </c>
      <c r="L231" s="1">
        <v>639542000</v>
      </c>
      <c r="M231" t="s">
        <v>79</v>
      </c>
      <c r="N231" t="s">
        <v>80</v>
      </c>
    </row>
    <row r="232" spans="1:14" hidden="1" x14ac:dyDescent="0.2">
      <c r="A232">
        <v>254</v>
      </c>
      <c r="B232" t="s">
        <v>170</v>
      </c>
      <c r="C232" t="s">
        <v>11</v>
      </c>
      <c r="D232" t="s">
        <v>171</v>
      </c>
      <c r="E232" t="str">
        <f t="shared" si="9"/>
        <v>2013</v>
      </c>
      <c r="F232" s="1">
        <v>13469300000</v>
      </c>
      <c r="G232" s="1">
        <f t="shared" si="10"/>
        <v>1299000000</v>
      </c>
      <c r="H232" s="1">
        <f t="shared" si="11"/>
        <v>3364900000</v>
      </c>
      <c r="I232" s="1">
        <v>10104400000</v>
      </c>
      <c r="J232" s="1">
        <v>2065900000</v>
      </c>
      <c r="K232">
        <v>0</v>
      </c>
      <c r="L232">
        <v>0</v>
      </c>
      <c r="M232" t="s">
        <v>59</v>
      </c>
      <c r="N232" t="s">
        <v>172</v>
      </c>
    </row>
    <row r="233" spans="1:14" hidden="1" x14ac:dyDescent="0.2">
      <c r="A233">
        <v>255</v>
      </c>
      <c r="B233" t="s">
        <v>170</v>
      </c>
      <c r="C233" t="s">
        <v>15</v>
      </c>
      <c r="D233" t="s">
        <v>173</v>
      </c>
      <c r="E233" t="str">
        <f t="shared" si="9"/>
        <v>2014</v>
      </c>
      <c r="F233" s="1">
        <v>11838200000</v>
      </c>
      <c r="G233" s="1">
        <f t="shared" si="10"/>
        <v>1148500000</v>
      </c>
      <c r="H233" s="1">
        <f t="shared" si="11"/>
        <v>2927400000</v>
      </c>
      <c r="I233" s="1">
        <v>8910800000</v>
      </c>
      <c r="J233" s="1">
        <v>1778900000</v>
      </c>
      <c r="K233">
        <v>0</v>
      </c>
      <c r="L233">
        <v>0</v>
      </c>
      <c r="M233" t="s">
        <v>59</v>
      </c>
      <c r="N233" t="s">
        <v>172</v>
      </c>
    </row>
    <row r="234" spans="1:14" hidden="1" x14ac:dyDescent="0.2">
      <c r="A234">
        <v>256</v>
      </c>
      <c r="B234" t="s">
        <v>170</v>
      </c>
      <c r="C234" t="s">
        <v>17</v>
      </c>
      <c r="D234" t="s">
        <v>174</v>
      </c>
      <c r="E234" t="str">
        <f t="shared" si="9"/>
        <v>2015</v>
      </c>
      <c r="F234" s="1">
        <v>11937000000</v>
      </c>
      <c r="G234" s="1">
        <f t="shared" si="10"/>
        <v>1330300000</v>
      </c>
      <c r="H234" s="1">
        <f t="shared" si="11"/>
        <v>2875600000</v>
      </c>
      <c r="I234" s="1">
        <v>9061400000</v>
      </c>
      <c r="J234" s="1">
        <v>1545300000</v>
      </c>
      <c r="K234">
        <v>0</v>
      </c>
      <c r="L234">
        <v>0</v>
      </c>
      <c r="M234" t="s">
        <v>59</v>
      </c>
      <c r="N234" t="s">
        <v>172</v>
      </c>
    </row>
    <row r="235" spans="1:14" hidden="1" x14ac:dyDescent="0.2">
      <c r="A235">
        <v>257</v>
      </c>
      <c r="B235" t="s">
        <v>170</v>
      </c>
      <c r="C235" t="s">
        <v>19</v>
      </c>
      <c r="D235" t="s">
        <v>175</v>
      </c>
      <c r="E235" t="str">
        <f t="shared" si="9"/>
        <v>2016</v>
      </c>
      <c r="F235" s="1">
        <v>11642900000</v>
      </c>
      <c r="G235" s="1">
        <f t="shared" si="10"/>
        <v>881400000</v>
      </c>
      <c r="H235" s="1">
        <f t="shared" si="11"/>
        <v>3090800000</v>
      </c>
      <c r="I235" s="1">
        <v>8552100000</v>
      </c>
      <c r="J235" s="1">
        <v>2209400000</v>
      </c>
      <c r="K235">
        <v>0</v>
      </c>
      <c r="L235">
        <v>0</v>
      </c>
      <c r="M235" t="s">
        <v>59</v>
      </c>
      <c r="N235" t="s">
        <v>172</v>
      </c>
    </row>
    <row r="236" spans="1:14" hidden="1" x14ac:dyDescent="0.2">
      <c r="A236">
        <v>258</v>
      </c>
      <c r="B236" t="s">
        <v>176</v>
      </c>
      <c r="C236" t="s">
        <v>11</v>
      </c>
      <c r="D236" t="s">
        <v>177</v>
      </c>
      <c r="E236" t="str">
        <f t="shared" si="9"/>
        <v>2013</v>
      </c>
      <c r="F236" s="1">
        <v>101093000000</v>
      </c>
      <c r="G236" s="1">
        <f t="shared" si="10"/>
        <v>1888000000</v>
      </c>
      <c r="H236" s="1">
        <f t="shared" si="11"/>
        <v>4921000000</v>
      </c>
      <c r="I236" s="1">
        <v>96172000000</v>
      </c>
      <c r="J236" s="1">
        <v>2875000000</v>
      </c>
      <c r="K236">
        <v>0</v>
      </c>
      <c r="L236" s="1">
        <v>158000000</v>
      </c>
      <c r="M236" t="s">
        <v>36</v>
      </c>
      <c r="N236" t="s">
        <v>40</v>
      </c>
    </row>
    <row r="237" spans="1:14" hidden="1" x14ac:dyDescent="0.2">
      <c r="A237">
        <v>259</v>
      </c>
      <c r="B237" t="s">
        <v>176</v>
      </c>
      <c r="C237" t="s">
        <v>15</v>
      </c>
      <c r="D237" t="s">
        <v>178</v>
      </c>
      <c r="E237" t="str">
        <f t="shared" si="9"/>
        <v>2014</v>
      </c>
      <c r="F237" s="1">
        <v>91084000000</v>
      </c>
      <c r="G237" s="1">
        <f t="shared" si="10"/>
        <v>1910000000</v>
      </c>
      <c r="H237" s="1">
        <f t="shared" si="11"/>
        <v>5161000000</v>
      </c>
      <c r="I237" s="1">
        <v>85923000000</v>
      </c>
      <c r="J237" s="1">
        <v>3028000000</v>
      </c>
      <c r="K237">
        <v>0</v>
      </c>
      <c r="L237" s="1">
        <v>223000000</v>
      </c>
      <c r="M237" t="s">
        <v>36</v>
      </c>
      <c r="N237" t="s">
        <v>40</v>
      </c>
    </row>
    <row r="238" spans="1:14" hidden="1" x14ac:dyDescent="0.2">
      <c r="A238">
        <v>260</v>
      </c>
      <c r="B238" t="s">
        <v>176</v>
      </c>
      <c r="C238" t="s">
        <v>17</v>
      </c>
      <c r="D238" t="s">
        <v>179</v>
      </c>
      <c r="E238" t="str">
        <f t="shared" si="9"/>
        <v>2015</v>
      </c>
      <c r="F238" s="1">
        <v>102531000000</v>
      </c>
      <c r="G238" s="1">
        <f t="shared" si="10"/>
        <v>2191000000</v>
      </c>
      <c r="H238" s="1">
        <f t="shared" si="11"/>
        <v>5712000000</v>
      </c>
      <c r="I238" s="1">
        <v>96819000000</v>
      </c>
      <c r="J238" s="1">
        <v>3240000000</v>
      </c>
      <c r="K238">
        <v>0</v>
      </c>
      <c r="L238" s="1">
        <v>281000000</v>
      </c>
      <c r="M238" t="s">
        <v>36</v>
      </c>
      <c r="N238" t="s">
        <v>40</v>
      </c>
    </row>
    <row r="239" spans="1:14" hidden="1" x14ac:dyDescent="0.2">
      <c r="A239">
        <v>261</v>
      </c>
      <c r="B239" t="s">
        <v>176</v>
      </c>
      <c r="C239" t="s">
        <v>19</v>
      </c>
      <c r="D239" t="s">
        <v>180</v>
      </c>
      <c r="E239" t="str">
        <f t="shared" si="9"/>
        <v>2016</v>
      </c>
      <c r="F239" s="1">
        <v>121546000000</v>
      </c>
      <c r="G239" s="1">
        <f t="shared" si="10"/>
        <v>2436000000</v>
      </c>
      <c r="H239" s="1">
        <f t="shared" si="11"/>
        <v>6543000000</v>
      </c>
      <c r="I239" s="1">
        <v>115003000000</v>
      </c>
      <c r="J239" s="1">
        <v>3648000000</v>
      </c>
      <c r="K239">
        <v>0</v>
      </c>
      <c r="L239" s="1">
        <v>459000000</v>
      </c>
      <c r="M239" t="s">
        <v>36</v>
      </c>
      <c r="N239" t="s">
        <v>40</v>
      </c>
    </row>
    <row r="240" spans="1:14" hidden="1" x14ac:dyDescent="0.2">
      <c r="A240">
        <v>262</v>
      </c>
      <c r="B240" t="s">
        <v>181</v>
      </c>
      <c r="C240" t="s">
        <v>11</v>
      </c>
      <c r="D240" t="s">
        <v>16</v>
      </c>
      <c r="E240" t="str">
        <f t="shared" si="9"/>
        <v>2013</v>
      </c>
      <c r="F240" s="1">
        <v>55656000000</v>
      </c>
      <c r="G240" s="1">
        <f t="shared" si="10"/>
        <v>5628000000</v>
      </c>
      <c r="H240" s="1">
        <f t="shared" si="11"/>
        <v>14202000000</v>
      </c>
      <c r="I240" s="1">
        <v>41454000000</v>
      </c>
      <c r="J240" s="1">
        <v>6528000000</v>
      </c>
      <c r="K240" s="1">
        <v>2046000000</v>
      </c>
      <c r="L240">
        <v>0</v>
      </c>
      <c r="M240" t="s">
        <v>13</v>
      </c>
      <c r="N240" t="s">
        <v>182</v>
      </c>
    </row>
    <row r="241" spans="1:14" hidden="1" x14ac:dyDescent="0.2">
      <c r="A241">
        <v>263</v>
      </c>
      <c r="B241" t="s">
        <v>181</v>
      </c>
      <c r="C241" t="s">
        <v>15</v>
      </c>
      <c r="D241" t="s">
        <v>18</v>
      </c>
      <c r="E241" t="str">
        <f t="shared" si="9"/>
        <v>2014</v>
      </c>
      <c r="F241" s="1">
        <v>55184000000</v>
      </c>
      <c r="G241" s="1">
        <f t="shared" si="10"/>
        <v>3314000000</v>
      </c>
      <c r="H241" s="1">
        <f t="shared" si="11"/>
        <v>13842000000</v>
      </c>
      <c r="I241" s="1">
        <v>41342000000</v>
      </c>
      <c r="J241" s="1">
        <v>8148000000</v>
      </c>
      <c r="K241" s="1">
        <v>2380000000</v>
      </c>
      <c r="L241">
        <v>0</v>
      </c>
      <c r="M241" t="s">
        <v>13</v>
      </c>
      <c r="N241" t="s">
        <v>182</v>
      </c>
    </row>
    <row r="242" spans="1:14" hidden="1" x14ac:dyDescent="0.2">
      <c r="A242">
        <v>264</v>
      </c>
      <c r="B242" t="s">
        <v>181</v>
      </c>
      <c r="C242" t="s">
        <v>17</v>
      </c>
      <c r="D242" t="s">
        <v>20</v>
      </c>
      <c r="E242" t="str">
        <f t="shared" si="9"/>
        <v>2015</v>
      </c>
      <c r="F242" s="1">
        <v>47011000000</v>
      </c>
      <c r="G242" s="1">
        <f t="shared" si="10"/>
        <v>3785000000</v>
      </c>
      <c r="H242" s="1">
        <f t="shared" si="11"/>
        <v>12878000000</v>
      </c>
      <c r="I242" s="1">
        <v>34133000000</v>
      </c>
      <c r="J242" s="1">
        <v>6974000000</v>
      </c>
      <c r="K242" s="1">
        <v>2119000000</v>
      </c>
      <c r="L242">
        <v>0</v>
      </c>
      <c r="M242" t="s">
        <v>13</v>
      </c>
      <c r="N242" t="s">
        <v>182</v>
      </c>
    </row>
    <row r="243" spans="1:14" hidden="1" x14ac:dyDescent="0.2">
      <c r="A243">
        <v>265</v>
      </c>
      <c r="B243" t="s">
        <v>181</v>
      </c>
      <c r="C243" t="s">
        <v>19</v>
      </c>
      <c r="D243" t="s">
        <v>83</v>
      </c>
      <c r="E243" t="str">
        <f t="shared" si="9"/>
        <v>2016</v>
      </c>
      <c r="F243" s="1">
        <v>38537000000</v>
      </c>
      <c r="G243" s="1">
        <f t="shared" si="10"/>
        <v>1093000000</v>
      </c>
      <c r="H243" s="1">
        <f t="shared" si="11"/>
        <v>9632000000</v>
      </c>
      <c r="I243" s="1">
        <v>28905000000</v>
      </c>
      <c r="J243" s="1">
        <v>6588000000</v>
      </c>
      <c r="K243" s="1">
        <v>1951000000</v>
      </c>
      <c r="L243">
        <v>0</v>
      </c>
      <c r="M243" t="s">
        <v>13</v>
      </c>
      <c r="N243" t="s">
        <v>182</v>
      </c>
    </row>
    <row r="244" spans="1:14" x14ac:dyDescent="0.2">
      <c r="A244">
        <v>266</v>
      </c>
      <c r="B244" t="s">
        <v>183</v>
      </c>
      <c r="C244" t="s">
        <v>11</v>
      </c>
      <c r="D244" t="s">
        <v>12</v>
      </c>
      <c r="E244" t="str">
        <f t="shared" si="9"/>
        <v>2012</v>
      </c>
      <c r="F244" s="1">
        <v>17936000000</v>
      </c>
      <c r="G244" s="1">
        <f t="shared" si="10"/>
        <v>3214000000</v>
      </c>
      <c r="H244" s="1">
        <f t="shared" si="11"/>
        <v>5316000000</v>
      </c>
      <c r="I244" s="1">
        <v>12620000000</v>
      </c>
      <c r="J244" s="1">
        <v>2096000000</v>
      </c>
      <c r="K244">
        <v>0</v>
      </c>
      <c r="L244" s="1">
        <v>6000000</v>
      </c>
      <c r="M244" t="s">
        <v>74</v>
      </c>
      <c r="N244" t="s">
        <v>77</v>
      </c>
    </row>
    <row r="245" spans="1:14" x14ac:dyDescent="0.2">
      <c r="A245">
        <v>267</v>
      </c>
      <c r="B245" t="s">
        <v>183</v>
      </c>
      <c r="C245" t="s">
        <v>15</v>
      </c>
      <c r="D245" t="s">
        <v>16</v>
      </c>
      <c r="E245" t="str">
        <f t="shared" si="9"/>
        <v>2013</v>
      </c>
      <c r="F245" s="1">
        <v>19261000000</v>
      </c>
      <c r="G245" s="1">
        <f t="shared" si="10"/>
        <v>4513000000</v>
      </c>
      <c r="H245" s="1">
        <f t="shared" si="11"/>
        <v>6739000000</v>
      </c>
      <c r="I245" s="1">
        <v>12522000000</v>
      </c>
      <c r="J245" s="1">
        <v>2211000000</v>
      </c>
      <c r="K245">
        <v>0</v>
      </c>
      <c r="L245" s="1">
        <v>15000000</v>
      </c>
      <c r="M245" t="s">
        <v>74</v>
      </c>
      <c r="N245" t="s">
        <v>77</v>
      </c>
    </row>
    <row r="246" spans="1:14" x14ac:dyDescent="0.2">
      <c r="A246">
        <v>268</v>
      </c>
      <c r="B246" t="s">
        <v>183</v>
      </c>
      <c r="C246" t="s">
        <v>17</v>
      </c>
      <c r="D246" t="s">
        <v>18</v>
      </c>
      <c r="E246" t="str">
        <f t="shared" si="9"/>
        <v>2014</v>
      </c>
      <c r="F246" s="1">
        <v>19171000000</v>
      </c>
      <c r="G246" s="1">
        <f t="shared" si="10"/>
        <v>3603000000</v>
      </c>
      <c r="H246" s="1">
        <f t="shared" si="11"/>
        <v>5930000000</v>
      </c>
      <c r="I246" s="1">
        <v>13241000000</v>
      </c>
      <c r="J246" s="1">
        <v>2245000000</v>
      </c>
      <c r="K246">
        <v>0</v>
      </c>
      <c r="L246" s="1">
        <v>82000000</v>
      </c>
      <c r="M246" t="s">
        <v>74</v>
      </c>
      <c r="N246" t="s">
        <v>77</v>
      </c>
    </row>
    <row r="247" spans="1:14" x14ac:dyDescent="0.2">
      <c r="A247">
        <v>269</v>
      </c>
      <c r="B247" t="s">
        <v>183</v>
      </c>
      <c r="C247" t="s">
        <v>19</v>
      </c>
      <c r="D247" t="s">
        <v>20</v>
      </c>
      <c r="E247" t="str">
        <f t="shared" si="9"/>
        <v>2015</v>
      </c>
      <c r="F247" s="1">
        <v>18987000000</v>
      </c>
      <c r="G247" s="1">
        <f t="shared" si="10"/>
        <v>3629000000</v>
      </c>
      <c r="H247" s="1">
        <f t="shared" si="11"/>
        <v>6019000000</v>
      </c>
      <c r="I247" s="1">
        <v>12968000000</v>
      </c>
      <c r="J247" s="1">
        <v>2270000000</v>
      </c>
      <c r="K247">
        <v>0</v>
      </c>
      <c r="L247" s="1">
        <v>120000000</v>
      </c>
      <c r="M247" t="s">
        <v>74</v>
      </c>
      <c r="N247" t="s">
        <v>77</v>
      </c>
    </row>
    <row r="248" spans="1:14" hidden="1" x14ac:dyDescent="0.2">
      <c r="A248">
        <v>270</v>
      </c>
      <c r="B248" t="s">
        <v>184</v>
      </c>
      <c r="C248" t="s">
        <v>11</v>
      </c>
      <c r="D248" t="s">
        <v>12</v>
      </c>
      <c r="E248" t="str">
        <f t="shared" si="9"/>
        <v>2012</v>
      </c>
      <c r="F248" s="1">
        <v>6514099000</v>
      </c>
      <c r="G248" s="1">
        <f t="shared" si="10"/>
        <v>599026000</v>
      </c>
      <c r="H248" s="1">
        <f t="shared" si="11"/>
        <v>768671000</v>
      </c>
      <c r="I248" s="1">
        <v>5745428000</v>
      </c>
      <c r="J248">
        <v>0</v>
      </c>
      <c r="K248">
        <v>0</v>
      </c>
      <c r="L248" s="1">
        <v>169645000</v>
      </c>
      <c r="M248" t="s">
        <v>79</v>
      </c>
      <c r="N248" t="s">
        <v>185</v>
      </c>
    </row>
    <row r="249" spans="1:14" hidden="1" x14ac:dyDescent="0.2">
      <c r="A249">
        <v>271</v>
      </c>
      <c r="B249" t="s">
        <v>184</v>
      </c>
      <c r="C249" t="s">
        <v>15</v>
      </c>
      <c r="D249" t="s">
        <v>16</v>
      </c>
      <c r="E249" t="str">
        <f t="shared" si="9"/>
        <v>2013</v>
      </c>
      <c r="F249" s="1">
        <v>7184794000</v>
      </c>
      <c r="G249" s="1">
        <f t="shared" si="10"/>
        <v>700705000</v>
      </c>
      <c r="H249" s="1">
        <f t="shared" si="11"/>
        <v>891095000</v>
      </c>
      <c r="I249" s="1">
        <v>6293699000</v>
      </c>
      <c r="J249">
        <v>0</v>
      </c>
      <c r="K249">
        <v>0</v>
      </c>
      <c r="L249" s="1">
        <v>190390000</v>
      </c>
      <c r="M249" t="s">
        <v>79</v>
      </c>
      <c r="N249" t="s">
        <v>185</v>
      </c>
    </row>
    <row r="250" spans="1:14" hidden="1" x14ac:dyDescent="0.2">
      <c r="A250">
        <v>272</v>
      </c>
      <c r="B250" t="s">
        <v>184</v>
      </c>
      <c r="C250" t="s">
        <v>17</v>
      </c>
      <c r="D250" t="s">
        <v>18</v>
      </c>
      <c r="E250" t="str">
        <f t="shared" si="9"/>
        <v>2014</v>
      </c>
      <c r="F250" s="1">
        <v>9049918000</v>
      </c>
      <c r="G250" s="1">
        <f t="shared" si="10"/>
        <v>734595000</v>
      </c>
      <c r="H250" s="1">
        <f t="shared" si="11"/>
        <v>999696000</v>
      </c>
      <c r="I250" s="1">
        <v>8050222000</v>
      </c>
      <c r="J250">
        <v>0</v>
      </c>
      <c r="K250">
        <v>0</v>
      </c>
      <c r="L250" s="1">
        <v>265101000</v>
      </c>
      <c r="M250" t="s">
        <v>79</v>
      </c>
      <c r="N250" t="s">
        <v>185</v>
      </c>
    </row>
    <row r="251" spans="1:14" hidden="1" x14ac:dyDescent="0.2">
      <c r="A251">
        <v>273</v>
      </c>
      <c r="B251" t="s">
        <v>184</v>
      </c>
      <c r="C251" t="s">
        <v>19</v>
      </c>
      <c r="D251" t="s">
        <v>20</v>
      </c>
      <c r="E251" t="str">
        <f t="shared" si="9"/>
        <v>2015</v>
      </c>
      <c r="F251" s="1">
        <v>10855810000</v>
      </c>
      <c r="G251" s="1">
        <f t="shared" si="10"/>
        <v>825173000</v>
      </c>
      <c r="H251" s="1">
        <f t="shared" si="11"/>
        <v>1139269000</v>
      </c>
      <c r="I251" s="1">
        <v>9716541000</v>
      </c>
      <c r="J251">
        <v>0</v>
      </c>
      <c r="K251">
        <v>0</v>
      </c>
      <c r="L251" s="1">
        <v>314096000</v>
      </c>
      <c r="M251" t="s">
        <v>79</v>
      </c>
      <c r="N251" t="s">
        <v>185</v>
      </c>
    </row>
    <row r="252" spans="1:14" hidden="1" x14ac:dyDescent="0.2">
      <c r="A252">
        <v>274</v>
      </c>
      <c r="B252" t="s">
        <v>186</v>
      </c>
      <c r="C252" t="s">
        <v>11</v>
      </c>
      <c r="D252" t="s">
        <v>12</v>
      </c>
      <c r="E252" t="str">
        <f t="shared" si="9"/>
        <v>2012</v>
      </c>
      <c r="F252" s="1">
        <v>2432680000</v>
      </c>
      <c r="G252" s="1">
        <f t="shared" si="10"/>
        <v>868527000</v>
      </c>
      <c r="H252" s="1">
        <f t="shared" si="11"/>
        <v>1703691000</v>
      </c>
      <c r="I252" s="1">
        <v>728989000</v>
      </c>
      <c r="J252" s="1">
        <v>212572000</v>
      </c>
      <c r="K252">
        <v>0</v>
      </c>
      <c r="L252" s="1">
        <v>622592000</v>
      </c>
      <c r="M252" t="s">
        <v>79</v>
      </c>
      <c r="N252" t="s">
        <v>80</v>
      </c>
    </row>
    <row r="253" spans="1:14" hidden="1" x14ac:dyDescent="0.2">
      <c r="A253">
        <v>275</v>
      </c>
      <c r="B253" t="s">
        <v>186</v>
      </c>
      <c r="C253" t="s">
        <v>15</v>
      </c>
      <c r="D253" t="s">
        <v>16</v>
      </c>
      <c r="E253" t="str">
        <f t="shared" si="9"/>
        <v>2013</v>
      </c>
      <c r="F253" s="1">
        <v>2865751000</v>
      </c>
      <c r="G253" s="1">
        <f t="shared" si="10"/>
        <v>919873000</v>
      </c>
      <c r="H253" s="1">
        <f t="shared" si="11"/>
        <v>1874734000</v>
      </c>
      <c r="I253" s="1">
        <v>991017000</v>
      </c>
      <c r="J253" s="1">
        <v>213519000</v>
      </c>
      <c r="K253">
        <v>0</v>
      </c>
      <c r="L253" s="1">
        <v>741342000</v>
      </c>
      <c r="M253" t="s">
        <v>79</v>
      </c>
      <c r="N253" t="s">
        <v>80</v>
      </c>
    </row>
    <row r="254" spans="1:14" hidden="1" x14ac:dyDescent="0.2">
      <c r="A254">
        <v>276</v>
      </c>
      <c r="B254" t="s">
        <v>186</v>
      </c>
      <c r="C254" t="s">
        <v>17</v>
      </c>
      <c r="D254" t="s">
        <v>18</v>
      </c>
      <c r="E254" t="str">
        <f t="shared" si="9"/>
        <v>2014</v>
      </c>
      <c r="F254" s="1">
        <v>3538756000</v>
      </c>
      <c r="G254" s="1">
        <f t="shared" si="10"/>
        <v>989073000</v>
      </c>
      <c r="H254" s="1">
        <f t="shared" si="11"/>
        <v>2232150000</v>
      </c>
      <c r="I254" s="1">
        <v>1306606000</v>
      </c>
      <c r="J254" s="1">
        <v>257296000</v>
      </c>
      <c r="K254">
        <v>0</v>
      </c>
      <c r="L254" s="1">
        <v>985781000</v>
      </c>
      <c r="M254" t="s">
        <v>79</v>
      </c>
      <c r="N254" t="s">
        <v>80</v>
      </c>
    </row>
    <row r="255" spans="1:14" hidden="1" x14ac:dyDescent="0.2">
      <c r="A255">
        <v>277</v>
      </c>
      <c r="B255" t="s">
        <v>186</v>
      </c>
      <c r="C255" t="s">
        <v>19</v>
      </c>
      <c r="D255" t="s">
        <v>20</v>
      </c>
      <c r="E255" t="str">
        <f t="shared" si="9"/>
        <v>2015</v>
      </c>
      <c r="F255" s="1">
        <v>3663851000</v>
      </c>
      <c r="G255" s="1">
        <f t="shared" si="10"/>
        <v>995326000</v>
      </c>
      <c r="H255" s="1">
        <f t="shared" si="11"/>
        <v>2342425000</v>
      </c>
      <c r="I255" s="1">
        <v>1321426000</v>
      </c>
      <c r="J255" s="1">
        <v>310921000</v>
      </c>
      <c r="K255">
        <v>0</v>
      </c>
      <c r="L255" s="1">
        <v>1036178000</v>
      </c>
      <c r="M255" t="s">
        <v>79</v>
      </c>
      <c r="N255" t="s">
        <v>80</v>
      </c>
    </row>
    <row r="256" spans="1:14" hidden="1" x14ac:dyDescent="0.2">
      <c r="A256">
        <v>278</v>
      </c>
      <c r="B256" t="s">
        <v>187</v>
      </c>
      <c r="C256" t="s">
        <v>11</v>
      </c>
      <c r="D256" t="s">
        <v>188</v>
      </c>
      <c r="E256" t="str">
        <f t="shared" si="9"/>
        <v>2013</v>
      </c>
      <c r="F256" s="1">
        <v>15456000000</v>
      </c>
      <c r="G256" s="1">
        <f t="shared" si="10"/>
        <v>1342000000</v>
      </c>
      <c r="H256" s="1">
        <f t="shared" si="11"/>
        <v>4811000000</v>
      </c>
      <c r="I256" s="1">
        <v>10645000000</v>
      </c>
      <c r="J256" s="1">
        <v>1879000000</v>
      </c>
      <c r="K256">
        <v>0</v>
      </c>
      <c r="L256" s="1">
        <v>1590000000</v>
      </c>
      <c r="M256" t="s">
        <v>23</v>
      </c>
      <c r="N256" t="s">
        <v>189</v>
      </c>
    </row>
    <row r="257" spans="1:14" hidden="1" x14ac:dyDescent="0.2">
      <c r="A257">
        <v>279</v>
      </c>
      <c r="B257" t="s">
        <v>187</v>
      </c>
      <c r="C257" t="s">
        <v>15</v>
      </c>
      <c r="D257" t="s">
        <v>190</v>
      </c>
      <c r="E257" t="str">
        <f t="shared" si="9"/>
        <v>2014</v>
      </c>
      <c r="F257" s="1">
        <v>15884000000</v>
      </c>
      <c r="G257" s="1">
        <f t="shared" si="10"/>
        <v>1772000000</v>
      </c>
      <c r="H257" s="1">
        <f t="shared" si="11"/>
        <v>5463000000</v>
      </c>
      <c r="I257" s="1">
        <v>10421000000</v>
      </c>
      <c r="J257" s="1">
        <v>2054000000</v>
      </c>
      <c r="K257">
        <v>0</v>
      </c>
      <c r="L257" s="1">
        <v>1637000000</v>
      </c>
      <c r="M257" t="s">
        <v>23</v>
      </c>
      <c r="N257" t="s">
        <v>189</v>
      </c>
    </row>
    <row r="258" spans="1:14" hidden="1" x14ac:dyDescent="0.2">
      <c r="A258">
        <v>280</v>
      </c>
      <c r="B258" t="s">
        <v>187</v>
      </c>
      <c r="C258" t="s">
        <v>17</v>
      </c>
      <c r="D258" t="s">
        <v>191</v>
      </c>
      <c r="E258" t="str">
        <f t="shared" si="9"/>
        <v>2015</v>
      </c>
      <c r="F258" s="1">
        <v>15714000000</v>
      </c>
      <c r="G258" s="1">
        <f t="shared" si="10"/>
        <v>2574000000</v>
      </c>
      <c r="H258" s="1">
        <f t="shared" si="11"/>
        <v>6267000000</v>
      </c>
      <c r="I258" s="1">
        <v>9447000000</v>
      </c>
      <c r="J258" s="1">
        <v>2067000000</v>
      </c>
      <c r="K258">
        <v>0</v>
      </c>
      <c r="L258" s="1">
        <v>1626000000</v>
      </c>
      <c r="M258" t="s">
        <v>23</v>
      </c>
      <c r="N258" t="s">
        <v>189</v>
      </c>
    </row>
    <row r="259" spans="1:14" hidden="1" x14ac:dyDescent="0.2">
      <c r="A259">
        <v>281</v>
      </c>
      <c r="B259" t="s">
        <v>187</v>
      </c>
      <c r="C259" t="s">
        <v>19</v>
      </c>
      <c r="D259" t="s">
        <v>192</v>
      </c>
      <c r="E259" t="str">
        <f t="shared" ref="E259:E322" si="12">RIGHT(D259, 4)</f>
        <v>2016</v>
      </c>
      <c r="F259" s="1">
        <v>16389000000</v>
      </c>
      <c r="G259" s="1">
        <f t="shared" ref="G259:G322" si="13">H259-J259-K259-L259</f>
        <v>3071000000</v>
      </c>
      <c r="H259" s="1">
        <f t="shared" ref="H259:H322" si="14">F259-I259</f>
        <v>7006000000</v>
      </c>
      <c r="I259" s="1">
        <v>9383000000</v>
      </c>
      <c r="J259" s="1">
        <v>2197000000</v>
      </c>
      <c r="K259">
        <v>0</v>
      </c>
      <c r="L259" s="1">
        <v>1738000000</v>
      </c>
      <c r="M259" t="s">
        <v>23</v>
      </c>
      <c r="N259" t="s">
        <v>189</v>
      </c>
    </row>
    <row r="260" spans="1:14" hidden="1" x14ac:dyDescent="0.2">
      <c r="A260">
        <v>282</v>
      </c>
      <c r="B260" t="s">
        <v>193</v>
      </c>
      <c r="C260" t="s">
        <v>11</v>
      </c>
      <c r="D260" t="s">
        <v>16</v>
      </c>
      <c r="E260" t="str">
        <f t="shared" si="12"/>
        <v>2013</v>
      </c>
      <c r="F260" s="1">
        <v>6493900000</v>
      </c>
      <c r="G260" s="1">
        <f t="shared" si="13"/>
        <v>1980000000</v>
      </c>
      <c r="H260" s="1">
        <f t="shared" si="14"/>
        <v>6153500000</v>
      </c>
      <c r="I260" s="1">
        <v>340400000</v>
      </c>
      <c r="J260" s="1">
        <v>1684500000</v>
      </c>
      <c r="K260" s="1">
        <v>2226200000</v>
      </c>
      <c r="L260" s="1">
        <v>262800000</v>
      </c>
      <c r="M260" t="s">
        <v>36</v>
      </c>
      <c r="N260" t="s">
        <v>94</v>
      </c>
    </row>
    <row r="261" spans="1:14" hidden="1" x14ac:dyDescent="0.2">
      <c r="A261">
        <v>283</v>
      </c>
      <c r="B261" t="s">
        <v>193</v>
      </c>
      <c r="C261" t="s">
        <v>15</v>
      </c>
      <c r="D261" t="s">
        <v>18</v>
      </c>
      <c r="E261" t="str">
        <f t="shared" si="12"/>
        <v>2014</v>
      </c>
      <c r="F261" s="1">
        <v>7670400000</v>
      </c>
      <c r="G261" s="1">
        <f t="shared" si="13"/>
        <v>2567700000</v>
      </c>
      <c r="H261" s="1">
        <f t="shared" si="14"/>
        <v>7284500000</v>
      </c>
      <c r="I261" s="1">
        <v>385900000</v>
      </c>
      <c r="J261" s="1">
        <v>2027900000</v>
      </c>
      <c r="K261" s="1">
        <v>2430600000</v>
      </c>
      <c r="L261" s="1">
        <v>258300000</v>
      </c>
      <c r="M261" t="s">
        <v>36</v>
      </c>
      <c r="N261" t="s">
        <v>94</v>
      </c>
    </row>
    <row r="262" spans="1:14" hidden="1" x14ac:dyDescent="0.2">
      <c r="A262">
        <v>284</v>
      </c>
      <c r="B262" t="s">
        <v>193</v>
      </c>
      <c r="C262" t="s">
        <v>17</v>
      </c>
      <c r="D262" t="s">
        <v>20</v>
      </c>
      <c r="E262" t="str">
        <f t="shared" si="12"/>
        <v>2015</v>
      </c>
      <c r="F262" s="1">
        <v>9256000000</v>
      </c>
      <c r="G262" s="1">
        <f t="shared" si="13"/>
        <v>2554200000</v>
      </c>
      <c r="H262" s="1">
        <f t="shared" si="14"/>
        <v>8835900000</v>
      </c>
      <c r="I262" s="1">
        <v>420100000</v>
      </c>
      <c r="J262" s="1">
        <v>2305400000</v>
      </c>
      <c r="K262" s="1">
        <v>3697300000</v>
      </c>
      <c r="L262" s="1">
        <v>279000000</v>
      </c>
      <c r="M262" t="s">
        <v>36</v>
      </c>
      <c r="N262" t="s">
        <v>94</v>
      </c>
    </row>
    <row r="263" spans="1:14" hidden="1" x14ac:dyDescent="0.2">
      <c r="A263">
        <v>285</v>
      </c>
      <c r="B263" t="s">
        <v>193</v>
      </c>
      <c r="C263" t="s">
        <v>19</v>
      </c>
      <c r="D263" t="s">
        <v>83</v>
      </c>
      <c r="E263" t="str">
        <f t="shared" si="12"/>
        <v>2016</v>
      </c>
      <c r="F263" s="1">
        <v>11229200000</v>
      </c>
      <c r="G263" s="1">
        <f t="shared" si="13"/>
        <v>3204400000</v>
      </c>
      <c r="H263" s="1">
        <f t="shared" si="14"/>
        <v>10791200000</v>
      </c>
      <c r="I263" s="1">
        <v>438000000</v>
      </c>
      <c r="J263" s="1">
        <v>2657700000</v>
      </c>
      <c r="K263" s="1">
        <v>4470100000</v>
      </c>
      <c r="L263" s="1">
        <v>459000000</v>
      </c>
      <c r="M263" t="s">
        <v>36</v>
      </c>
      <c r="N263" t="s">
        <v>94</v>
      </c>
    </row>
    <row r="264" spans="1:14" hidden="1" x14ac:dyDescent="0.2">
      <c r="A264">
        <v>286</v>
      </c>
      <c r="B264" t="s">
        <v>194</v>
      </c>
      <c r="C264" t="s">
        <v>11</v>
      </c>
      <c r="D264" t="s">
        <v>25</v>
      </c>
      <c r="E264" t="str">
        <f t="shared" si="12"/>
        <v>2013</v>
      </c>
      <c r="F264" s="1">
        <v>2910748000</v>
      </c>
      <c r="G264" s="1">
        <f t="shared" si="13"/>
        <v>576012000</v>
      </c>
      <c r="H264" s="1">
        <f t="shared" si="14"/>
        <v>2396026000</v>
      </c>
      <c r="I264" s="1">
        <v>514722000</v>
      </c>
      <c r="J264" s="1">
        <v>1468434000</v>
      </c>
      <c r="K264" s="1">
        <v>338786000</v>
      </c>
      <c r="L264" s="1">
        <v>12794000</v>
      </c>
      <c r="M264" t="s">
        <v>36</v>
      </c>
      <c r="N264" t="s">
        <v>195</v>
      </c>
    </row>
    <row r="265" spans="1:14" hidden="1" x14ac:dyDescent="0.2">
      <c r="A265">
        <v>287</v>
      </c>
      <c r="B265" t="s">
        <v>194</v>
      </c>
      <c r="C265" t="s">
        <v>15</v>
      </c>
      <c r="D265" t="s">
        <v>26</v>
      </c>
      <c r="E265" t="str">
        <f t="shared" si="12"/>
        <v>2015</v>
      </c>
      <c r="F265" s="1">
        <v>3402703000</v>
      </c>
      <c r="G265" s="1">
        <f t="shared" si="13"/>
        <v>763084000</v>
      </c>
      <c r="H265" s="1">
        <f t="shared" si="14"/>
        <v>2798326000</v>
      </c>
      <c r="I265" s="1">
        <v>604377000</v>
      </c>
      <c r="J265" s="1">
        <v>1628961000</v>
      </c>
      <c r="K265" s="1">
        <v>392805000</v>
      </c>
      <c r="L265" s="1">
        <v>13476000</v>
      </c>
      <c r="M265" t="s">
        <v>36</v>
      </c>
      <c r="N265" t="s">
        <v>195</v>
      </c>
    </row>
    <row r="266" spans="1:14" hidden="1" x14ac:dyDescent="0.2">
      <c r="A266">
        <v>288</v>
      </c>
      <c r="B266" t="s">
        <v>194</v>
      </c>
      <c r="C266" t="s">
        <v>17</v>
      </c>
      <c r="D266" t="s">
        <v>27</v>
      </c>
      <c r="E266" t="str">
        <f t="shared" si="12"/>
        <v>2016</v>
      </c>
      <c r="F266" s="1">
        <v>4425267000</v>
      </c>
      <c r="G266" s="1">
        <f t="shared" si="13"/>
        <v>781136000</v>
      </c>
      <c r="H266" s="1">
        <f t="shared" si="14"/>
        <v>3674486000</v>
      </c>
      <c r="I266" s="1">
        <v>750781000</v>
      </c>
      <c r="J266" s="1">
        <v>2262024000</v>
      </c>
      <c r="K266" s="1">
        <v>539799000</v>
      </c>
      <c r="L266" s="1">
        <v>91527000</v>
      </c>
      <c r="M266" t="s">
        <v>36</v>
      </c>
      <c r="N266" t="s">
        <v>195</v>
      </c>
    </row>
    <row r="267" spans="1:14" hidden="1" x14ac:dyDescent="0.2">
      <c r="A267">
        <v>289</v>
      </c>
      <c r="B267" t="s">
        <v>194</v>
      </c>
      <c r="C267" t="s">
        <v>19</v>
      </c>
      <c r="D267" t="s">
        <v>83</v>
      </c>
      <c r="E267" t="str">
        <f t="shared" si="12"/>
        <v>2016</v>
      </c>
      <c r="F267" s="1">
        <v>4796473000</v>
      </c>
      <c r="G267" s="1">
        <f t="shared" si="13"/>
        <v>911013000</v>
      </c>
      <c r="H267" s="1">
        <f t="shared" si="14"/>
        <v>4017357000</v>
      </c>
      <c r="I267" s="1">
        <v>779116000</v>
      </c>
      <c r="J267" s="1">
        <v>2464380000</v>
      </c>
      <c r="K267" s="1">
        <v>551418000</v>
      </c>
      <c r="L267" s="1">
        <v>90546000</v>
      </c>
      <c r="M267" t="s">
        <v>36</v>
      </c>
      <c r="N267" t="s">
        <v>195</v>
      </c>
    </row>
    <row r="268" spans="1:14" hidden="1" x14ac:dyDescent="0.2">
      <c r="A268">
        <v>290</v>
      </c>
      <c r="B268" t="s">
        <v>196</v>
      </c>
      <c r="C268" t="s">
        <v>11</v>
      </c>
      <c r="D268" t="s">
        <v>12</v>
      </c>
      <c r="E268" t="str">
        <f t="shared" si="12"/>
        <v>2012</v>
      </c>
      <c r="F268" s="1">
        <v>6104000000</v>
      </c>
      <c r="G268" s="1">
        <f t="shared" si="13"/>
        <v>2912400000</v>
      </c>
      <c r="H268" s="1">
        <f t="shared" si="14"/>
        <v>3113300000</v>
      </c>
      <c r="I268" s="1">
        <v>2990700000</v>
      </c>
      <c r="J268" s="1">
        <v>200900000</v>
      </c>
      <c r="K268">
        <v>0</v>
      </c>
      <c r="L268">
        <v>0</v>
      </c>
      <c r="M268" t="s">
        <v>87</v>
      </c>
      <c r="N268" t="s">
        <v>197</v>
      </c>
    </row>
    <row r="269" spans="1:14" hidden="1" x14ac:dyDescent="0.2">
      <c r="A269">
        <v>291</v>
      </c>
      <c r="B269" t="s">
        <v>196</v>
      </c>
      <c r="C269" t="s">
        <v>15</v>
      </c>
      <c r="D269" t="s">
        <v>16</v>
      </c>
      <c r="E269" t="str">
        <f t="shared" si="12"/>
        <v>2013</v>
      </c>
      <c r="F269" s="1">
        <v>5474700000</v>
      </c>
      <c r="G269" s="1">
        <f t="shared" si="13"/>
        <v>2370000000</v>
      </c>
      <c r="H269" s="1">
        <f t="shared" si="14"/>
        <v>2520200000</v>
      </c>
      <c r="I269" s="1">
        <v>2954500000</v>
      </c>
      <c r="J269" s="1">
        <v>150200000</v>
      </c>
      <c r="K269">
        <v>0</v>
      </c>
      <c r="L269">
        <v>0</v>
      </c>
      <c r="M269" t="s">
        <v>87</v>
      </c>
      <c r="N269" t="s">
        <v>197</v>
      </c>
    </row>
    <row r="270" spans="1:14" hidden="1" x14ac:dyDescent="0.2">
      <c r="A270">
        <v>292</v>
      </c>
      <c r="B270" t="s">
        <v>196</v>
      </c>
      <c r="C270" t="s">
        <v>17</v>
      </c>
      <c r="D270" t="s">
        <v>18</v>
      </c>
      <c r="E270" t="str">
        <f t="shared" si="12"/>
        <v>2014</v>
      </c>
      <c r="F270" s="1">
        <v>4743200000</v>
      </c>
      <c r="G270" s="1">
        <f t="shared" si="13"/>
        <v>1573300000</v>
      </c>
      <c r="H270" s="1">
        <f t="shared" si="14"/>
        <v>1778500000</v>
      </c>
      <c r="I270" s="1">
        <v>2964700000</v>
      </c>
      <c r="J270" s="1">
        <v>205200000</v>
      </c>
      <c r="K270">
        <v>0</v>
      </c>
      <c r="L270">
        <v>0</v>
      </c>
      <c r="M270" t="s">
        <v>87</v>
      </c>
      <c r="N270" t="s">
        <v>197</v>
      </c>
    </row>
    <row r="271" spans="1:14" hidden="1" x14ac:dyDescent="0.2">
      <c r="A271">
        <v>293</v>
      </c>
      <c r="B271" t="s">
        <v>196</v>
      </c>
      <c r="C271" t="s">
        <v>19</v>
      </c>
      <c r="D271" t="s">
        <v>20</v>
      </c>
      <c r="E271" t="str">
        <f t="shared" si="12"/>
        <v>2015</v>
      </c>
      <c r="F271" s="1">
        <v>4308300000</v>
      </c>
      <c r="G271" s="1">
        <f t="shared" si="13"/>
        <v>1228100000</v>
      </c>
      <c r="H271" s="1">
        <f t="shared" si="14"/>
        <v>1547100000</v>
      </c>
      <c r="I271" s="1">
        <v>2761200000</v>
      </c>
      <c r="J271" s="1">
        <v>319000000</v>
      </c>
      <c r="K271">
        <v>0</v>
      </c>
      <c r="L271">
        <v>0</v>
      </c>
      <c r="M271" t="s">
        <v>87</v>
      </c>
      <c r="N271" t="s">
        <v>197</v>
      </c>
    </row>
    <row r="272" spans="1:14" x14ac:dyDescent="0.2">
      <c r="A272">
        <v>294</v>
      </c>
      <c r="B272" t="s">
        <v>198</v>
      </c>
      <c r="C272" t="s">
        <v>11</v>
      </c>
      <c r="D272" t="s">
        <v>12</v>
      </c>
      <c r="E272" t="str">
        <f t="shared" si="12"/>
        <v>2012</v>
      </c>
      <c r="F272" s="1">
        <v>5513000000</v>
      </c>
      <c r="G272" s="1">
        <f t="shared" si="13"/>
        <v>1268000000</v>
      </c>
      <c r="H272" s="1">
        <f t="shared" si="14"/>
        <v>5138000000</v>
      </c>
      <c r="I272" s="1">
        <v>375000000</v>
      </c>
      <c r="J272" s="1">
        <v>3380000000</v>
      </c>
      <c r="K272">
        <v>0</v>
      </c>
      <c r="L272" s="1">
        <v>490000000</v>
      </c>
      <c r="M272" t="s">
        <v>74</v>
      </c>
      <c r="N272" t="s">
        <v>199</v>
      </c>
    </row>
    <row r="273" spans="1:14" x14ac:dyDescent="0.2">
      <c r="A273">
        <v>295</v>
      </c>
      <c r="B273" t="s">
        <v>198</v>
      </c>
      <c r="C273" t="s">
        <v>15</v>
      </c>
      <c r="D273" t="s">
        <v>16</v>
      </c>
      <c r="E273" t="str">
        <f t="shared" si="12"/>
        <v>2013</v>
      </c>
      <c r="F273" s="1">
        <v>5133000000</v>
      </c>
      <c r="G273" s="1">
        <f t="shared" si="13"/>
        <v>1194000000</v>
      </c>
      <c r="H273" s="1">
        <f t="shared" si="14"/>
        <v>4917000000</v>
      </c>
      <c r="I273" s="1">
        <v>216000000</v>
      </c>
      <c r="J273" s="1">
        <v>3142000000</v>
      </c>
      <c r="K273">
        <v>0</v>
      </c>
      <c r="L273" s="1">
        <v>581000000</v>
      </c>
      <c r="M273" t="s">
        <v>74</v>
      </c>
      <c r="N273" t="s">
        <v>199</v>
      </c>
    </row>
    <row r="274" spans="1:14" x14ac:dyDescent="0.2">
      <c r="A274">
        <v>296</v>
      </c>
      <c r="B274" t="s">
        <v>198</v>
      </c>
      <c r="C274" t="s">
        <v>17</v>
      </c>
      <c r="D274" t="s">
        <v>18</v>
      </c>
      <c r="E274" t="str">
        <f t="shared" si="12"/>
        <v>2014</v>
      </c>
      <c r="F274" s="1">
        <v>5342000000</v>
      </c>
      <c r="G274" s="1">
        <f t="shared" si="13"/>
        <v>1471000000</v>
      </c>
      <c r="H274" s="1">
        <f t="shared" si="14"/>
        <v>5182000000</v>
      </c>
      <c r="I274" s="1">
        <v>160000000</v>
      </c>
      <c r="J274" s="1">
        <v>3247000000</v>
      </c>
      <c r="K274">
        <v>0</v>
      </c>
      <c r="L274" s="1">
        <v>464000000</v>
      </c>
      <c r="M274" t="s">
        <v>74</v>
      </c>
      <c r="N274" t="s">
        <v>199</v>
      </c>
    </row>
    <row r="275" spans="1:14" x14ac:dyDescent="0.2">
      <c r="A275">
        <v>297</v>
      </c>
      <c r="B275" t="s">
        <v>198</v>
      </c>
      <c r="C275" t="s">
        <v>19</v>
      </c>
      <c r="D275" t="s">
        <v>20</v>
      </c>
      <c r="E275" t="str">
        <f t="shared" si="12"/>
        <v>2015</v>
      </c>
      <c r="F275" s="1">
        <v>5276000000</v>
      </c>
      <c r="G275" s="1">
        <f t="shared" si="13"/>
        <v>1478000000</v>
      </c>
      <c r="H275" s="1">
        <f t="shared" si="14"/>
        <v>5039000000</v>
      </c>
      <c r="I275" s="1">
        <v>237000000</v>
      </c>
      <c r="J275" s="1">
        <v>3113000000</v>
      </c>
      <c r="K275">
        <v>0</v>
      </c>
      <c r="L275" s="1">
        <v>448000000</v>
      </c>
      <c r="M275" t="s">
        <v>74</v>
      </c>
      <c r="N275" t="s">
        <v>199</v>
      </c>
    </row>
    <row r="276" spans="1:14" hidden="1" x14ac:dyDescent="0.2">
      <c r="A276">
        <v>298</v>
      </c>
      <c r="B276" t="s">
        <v>200</v>
      </c>
      <c r="C276" t="s">
        <v>11</v>
      </c>
      <c r="D276" t="s">
        <v>12</v>
      </c>
      <c r="E276" t="str">
        <f t="shared" si="12"/>
        <v>2012</v>
      </c>
      <c r="F276" s="1">
        <v>2921900000</v>
      </c>
      <c r="G276" s="1">
        <f t="shared" si="13"/>
        <v>545100000</v>
      </c>
      <c r="H276" s="1">
        <f t="shared" si="14"/>
        <v>1291400000</v>
      </c>
      <c r="I276" s="1">
        <v>1630500000</v>
      </c>
      <c r="J276" s="1">
        <v>746300000</v>
      </c>
      <c r="K276">
        <v>0</v>
      </c>
      <c r="L276">
        <v>0</v>
      </c>
      <c r="M276" t="s">
        <v>59</v>
      </c>
      <c r="N276" t="s">
        <v>201</v>
      </c>
    </row>
    <row r="277" spans="1:14" hidden="1" x14ac:dyDescent="0.2">
      <c r="A277">
        <v>299</v>
      </c>
      <c r="B277" t="s">
        <v>200</v>
      </c>
      <c r="C277" t="s">
        <v>15</v>
      </c>
      <c r="D277" t="s">
        <v>16</v>
      </c>
      <c r="E277" t="str">
        <f t="shared" si="12"/>
        <v>2013</v>
      </c>
      <c r="F277" s="1">
        <v>3194300000</v>
      </c>
      <c r="G277" s="1">
        <f t="shared" si="13"/>
        <v>622200000</v>
      </c>
      <c r="H277" s="1">
        <f t="shared" si="14"/>
        <v>1438000000</v>
      </c>
      <c r="I277" s="1">
        <v>1756300000</v>
      </c>
      <c r="J277" s="1">
        <v>815800000</v>
      </c>
      <c r="K277">
        <v>0</v>
      </c>
      <c r="L277">
        <v>0</v>
      </c>
      <c r="M277" t="s">
        <v>59</v>
      </c>
      <c r="N277" t="s">
        <v>201</v>
      </c>
    </row>
    <row r="278" spans="1:14" hidden="1" x14ac:dyDescent="0.2">
      <c r="A278">
        <v>300</v>
      </c>
      <c r="B278" t="s">
        <v>200</v>
      </c>
      <c r="C278" t="s">
        <v>17</v>
      </c>
      <c r="D278" t="s">
        <v>18</v>
      </c>
      <c r="E278" t="str">
        <f t="shared" si="12"/>
        <v>2014</v>
      </c>
      <c r="F278" s="1">
        <v>3297600000</v>
      </c>
      <c r="G278" s="1">
        <f t="shared" si="13"/>
        <v>641200000</v>
      </c>
      <c r="H278" s="1">
        <f t="shared" si="14"/>
        <v>1452900000</v>
      </c>
      <c r="I278" s="1">
        <v>1844700000</v>
      </c>
      <c r="J278" s="1">
        <v>811700000</v>
      </c>
      <c r="K278">
        <v>0</v>
      </c>
      <c r="L278">
        <v>0</v>
      </c>
      <c r="M278" t="s">
        <v>59</v>
      </c>
      <c r="N278" t="s">
        <v>201</v>
      </c>
    </row>
    <row r="279" spans="1:14" hidden="1" x14ac:dyDescent="0.2">
      <c r="A279">
        <v>301</v>
      </c>
      <c r="B279" t="s">
        <v>200</v>
      </c>
      <c r="C279" t="s">
        <v>19</v>
      </c>
      <c r="D279" t="s">
        <v>20</v>
      </c>
      <c r="E279" t="str">
        <f t="shared" si="12"/>
        <v>2015</v>
      </c>
      <c r="F279" s="1">
        <v>3394800000</v>
      </c>
      <c r="G279" s="1">
        <f t="shared" si="13"/>
        <v>674200000</v>
      </c>
      <c r="H279" s="1">
        <f t="shared" si="14"/>
        <v>1511800000</v>
      </c>
      <c r="I279" s="1">
        <v>1883000000</v>
      </c>
      <c r="J279" s="1">
        <v>837600000</v>
      </c>
      <c r="K279">
        <v>0</v>
      </c>
      <c r="L279">
        <v>0</v>
      </c>
      <c r="M279" t="s">
        <v>59</v>
      </c>
      <c r="N279" t="s">
        <v>201</v>
      </c>
    </row>
    <row r="280" spans="1:14" hidden="1" x14ac:dyDescent="0.2">
      <c r="A280">
        <v>302</v>
      </c>
      <c r="B280" t="s">
        <v>202</v>
      </c>
      <c r="C280" t="s">
        <v>11</v>
      </c>
      <c r="D280" t="s">
        <v>12</v>
      </c>
      <c r="E280" t="str">
        <f t="shared" si="12"/>
        <v>2012</v>
      </c>
      <c r="F280" s="1">
        <v>12316000000</v>
      </c>
      <c r="G280" s="1">
        <f t="shared" si="13"/>
        <v>1701000000</v>
      </c>
      <c r="H280" s="1">
        <f t="shared" si="14"/>
        <v>5235000000</v>
      </c>
      <c r="I280" s="1">
        <v>7081000000</v>
      </c>
      <c r="J280" s="1">
        <v>723000000</v>
      </c>
      <c r="K280">
        <v>0</v>
      </c>
      <c r="L280" s="1">
        <v>2811000000</v>
      </c>
      <c r="M280" t="s">
        <v>115</v>
      </c>
      <c r="N280" t="s">
        <v>203</v>
      </c>
    </row>
    <row r="281" spans="1:14" hidden="1" x14ac:dyDescent="0.2">
      <c r="A281">
        <v>303</v>
      </c>
      <c r="B281" t="s">
        <v>202</v>
      </c>
      <c r="C281" t="s">
        <v>15</v>
      </c>
      <c r="D281" t="s">
        <v>16</v>
      </c>
      <c r="E281" t="str">
        <f t="shared" si="12"/>
        <v>2013</v>
      </c>
      <c r="F281" s="1">
        <v>19080000000</v>
      </c>
      <c r="G281" s="1">
        <f t="shared" si="13"/>
        <v>2561000000</v>
      </c>
      <c r="H281" s="1">
        <f t="shared" si="14"/>
        <v>6150000000</v>
      </c>
      <c r="I281" s="1">
        <v>12930000000</v>
      </c>
      <c r="J281" s="1">
        <v>686000000</v>
      </c>
      <c r="K281">
        <v>0</v>
      </c>
      <c r="L281" s="1">
        <v>2903000000</v>
      </c>
      <c r="M281" t="s">
        <v>115</v>
      </c>
      <c r="N281" t="s">
        <v>203</v>
      </c>
    </row>
    <row r="282" spans="1:14" hidden="1" x14ac:dyDescent="0.2">
      <c r="A282">
        <v>304</v>
      </c>
      <c r="B282" t="s">
        <v>202</v>
      </c>
      <c r="C282" t="s">
        <v>17</v>
      </c>
      <c r="D282" t="s">
        <v>18</v>
      </c>
      <c r="E282" t="str">
        <f t="shared" si="12"/>
        <v>2014</v>
      </c>
      <c r="F282" s="1">
        <v>23125000000</v>
      </c>
      <c r="G282" s="1">
        <f t="shared" si="13"/>
        <v>3607000000</v>
      </c>
      <c r="H282" s="1">
        <f t="shared" si="14"/>
        <v>7076000000</v>
      </c>
      <c r="I282" s="1">
        <v>16049000000</v>
      </c>
      <c r="J282" s="1">
        <v>554000000</v>
      </c>
      <c r="K282">
        <v>0</v>
      </c>
      <c r="L282" s="1">
        <v>2915000000</v>
      </c>
      <c r="M282" t="s">
        <v>115</v>
      </c>
      <c r="N282" t="s">
        <v>203</v>
      </c>
    </row>
    <row r="283" spans="1:14" hidden="1" x14ac:dyDescent="0.2">
      <c r="A283">
        <v>305</v>
      </c>
      <c r="B283" t="s">
        <v>202</v>
      </c>
      <c r="C283" t="s">
        <v>19</v>
      </c>
      <c r="D283" t="s">
        <v>20</v>
      </c>
      <c r="E283" t="str">
        <f t="shared" si="12"/>
        <v>2015</v>
      </c>
      <c r="F283" s="1">
        <v>12764000000</v>
      </c>
      <c r="G283" s="1">
        <f t="shared" si="13"/>
        <v>-94000000</v>
      </c>
      <c r="H283" s="1">
        <f t="shared" si="14"/>
        <v>2469000000</v>
      </c>
      <c r="I283" s="1">
        <v>10295000000</v>
      </c>
      <c r="J283" s="1">
        <v>334000000</v>
      </c>
      <c r="K283">
        <v>0</v>
      </c>
      <c r="L283" s="1">
        <v>2229000000</v>
      </c>
      <c r="M283" t="s">
        <v>115</v>
      </c>
      <c r="N283" t="s">
        <v>203</v>
      </c>
    </row>
    <row r="284" spans="1:14" hidden="1" x14ac:dyDescent="0.2">
      <c r="A284">
        <v>306</v>
      </c>
      <c r="B284" t="s">
        <v>204</v>
      </c>
      <c r="C284" t="s">
        <v>11</v>
      </c>
      <c r="D284" t="s">
        <v>12</v>
      </c>
      <c r="E284" t="str">
        <f t="shared" si="12"/>
        <v>2012</v>
      </c>
      <c r="F284" s="1">
        <v>11359113000</v>
      </c>
      <c r="G284" s="1">
        <f t="shared" si="13"/>
        <v>675320000</v>
      </c>
      <c r="H284" s="1">
        <f t="shared" si="14"/>
        <v>1717571000</v>
      </c>
      <c r="I284" s="1">
        <v>9641542000</v>
      </c>
      <c r="J284" s="1">
        <v>1042251000</v>
      </c>
      <c r="K284">
        <v>0</v>
      </c>
      <c r="L284">
        <v>0</v>
      </c>
      <c r="M284" t="s">
        <v>13</v>
      </c>
      <c r="N284" t="s">
        <v>205</v>
      </c>
    </row>
    <row r="285" spans="1:14" hidden="1" x14ac:dyDescent="0.2">
      <c r="A285">
        <v>307</v>
      </c>
      <c r="B285" t="s">
        <v>204</v>
      </c>
      <c r="C285" t="s">
        <v>15</v>
      </c>
      <c r="D285" t="s">
        <v>16</v>
      </c>
      <c r="E285" t="str">
        <f t="shared" si="12"/>
        <v>2013</v>
      </c>
      <c r="F285" s="1">
        <v>12752076000</v>
      </c>
      <c r="G285" s="1">
        <f t="shared" si="13"/>
        <v>682650000</v>
      </c>
      <c r="H285" s="1">
        <f t="shared" si="14"/>
        <v>1836095000</v>
      </c>
      <c r="I285" s="1">
        <v>10915981000</v>
      </c>
      <c r="J285" s="1">
        <v>1153445000</v>
      </c>
      <c r="K285">
        <v>0</v>
      </c>
      <c r="L285">
        <v>0</v>
      </c>
      <c r="M285" t="s">
        <v>13</v>
      </c>
      <c r="N285" t="s">
        <v>205</v>
      </c>
    </row>
    <row r="286" spans="1:14" hidden="1" x14ac:dyDescent="0.2">
      <c r="A286">
        <v>308</v>
      </c>
      <c r="B286" t="s">
        <v>204</v>
      </c>
      <c r="C286" t="s">
        <v>17</v>
      </c>
      <c r="D286" t="s">
        <v>18</v>
      </c>
      <c r="E286" t="str">
        <f t="shared" si="12"/>
        <v>2014</v>
      </c>
      <c r="F286" s="1">
        <v>13470067000</v>
      </c>
      <c r="G286" s="1">
        <f t="shared" si="13"/>
        <v>748418000</v>
      </c>
      <c r="H286" s="1">
        <f t="shared" si="14"/>
        <v>2007652000</v>
      </c>
      <c r="I286" s="1">
        <v>11462415000</v>
      </c>
      <c r="J286" s="1">
        <v>1259234000</v>
      </c>
      <c r="K286">
        <v>0</v>
      </c>
      <c r="L286">
        <v>0</v>
      </c>
      <c r="M286" t="s">
        <v>13</v>
      </c>
      <c r="N286" t="s">
        <v>205</v>
      </c>
    </row>
    <row r="287" spans="1:14" hidden="1" x14ac:dyDescent="0.2">
      <c r="A287">
        <v>309</v>
      </c>
      <c r="B287" t="s">
        <v>204</v>
      </c>
      <c r="C287" t="s">
        <v>19</v>
      </c>
      <c r="D287" t="s">
        <v>20</v>
      </c>
      <c r="E287" t="str">
        <f t="shared" si="12"/>
        <v>2015</v>
      </c>
      <c r="F287" s="1">
        <v>13476084000</v>
      </c>
      <c r="G287" s="1">
        <f t="shared" si="13"/>
        <v>858310000</v>
      </c>
      <c r="H287" s="1">
        <f t="shared" si="14"/>
        <v>2268480000</v>
      </c>
      <c r="I287" s="1">
        <v>11207604000</v>
      </c>
      <c r="J287" s="1">
        <v>1410170000</v>
      </c>
      <c r="K287">
        <v>0</v>
      </c>
      <c r="L287">
        <v>0</v>
      </c>
      <c r="M287" t="s">
        <v>13</v>
      </c>
      <c r="N287" t="s">
        <v>205</v>
      </c>
    </row>
    <row r="288" spans="1:14" hidden="1" x14ac:dyDescent="0.2">
      <c r="A288">
        <v>310</v>
      </c>
      <c r="B288" t="s">
        <v>206</v>
      </c>
      <c r="C288" t="s">
        <v>11</v>
      </c>
      <c r="D288" t="s">
        <v>16</v>
      </c>
      <c r="E288" t="str">
        <f t="shared" si="12"/>
        <v>2013</v>
      </c>
      <c r="F288" s="1">
        <v>8155000000</v>
      </c>
      <c r="G288" s="1">
        <f t="shared" si="13"/>
        <v>909000000</v>
      </c>
      <c r="H288" s="1">
        <f t="shared" si="14"/>
        <v>2810000000</v>
      </c>
      <c r="I288" s="1">
        <v>5345000000</v>
      </c>
      <c r="J288" s="1">
        <v>47000000</v>
      </c>
      <c r="K288">
        <v>0</v>
      </c>
      <c r="L288" s="1">
        <v>1854000000</v>
      </c>
      <c r="M288" t="s">
        <v>23</v>
      </c>
      <c r="N288" t="s">
        <v>207</v>
      </c>
    </row>
    <row r="289" spans="1:14" hidden="1" x14ac:dyDescent="0.2">
      <c r="A289">
        <v>311</v>
      </c>
      <c r="B289" t="s">
        <v>206</v>
      </c>
      <c r="C289" t="s">
        <v>15</v>
      </c>
      <c r="D289" t="s">
        <v>18</v>
      </c>
      <c r="E289" t="str">
        <f t="shared" si="12"/>
        <v>2014</v>
      </c>
      <c r="F289" s="1">
        <v>9108000000</v>
      </c>
      <c r="G289" s="1">
        <f t="shared" si="13"/>
        <v>971000000</v>
      </c>
      <c r="H289" s="1">
        <f t="shared" si="14"/>
        <v>3135000000</v>
      </c>
      <c r="I289" s="1">
        <v>5973000000</v>
      </c>
      <c r="J289" s="1">
        <v>62000000</v>
      </c>
      <c r="K289">
        <v>0</v>
      </c>
      <c r="L289" s="1">
        <v>2102000000</v>
      </c>
      <c r="M289" t="s">
        <v>23</v>
      </c>
      <c r="N289" t="s">
        <v>207</v>
      </c>
    </row>
    <row r="290" spans="1:14" hidden="1" x14ac:dyDescent="0.2">
      <c r="A290">
        <v>312</v>
      </c>
      <c r="B290" t="s">
        <v>206</v>
      </c>
      <c r="C290" t="s">
        <v>17</v>
      </c>
      <c r="D290" t="s">
        <v>20</v>
      </c>
      <c r="E290" t="str">
        <f t="shared" si="12"/>
        <v>2015</v>
      </c>
      <c r="F290" s="1">
        <v>9754000000</v>
      </c>
      <c r="G290" s="1">
        <f t="shared" si="13"/>
        <v>1114000000</v>
      </c>
      <c r="H290" s="1">
        <f t="shared" si="14"/>
        <v>3328000000</v>
      </c>
      <c r="I290" s="1">
        <v>6426000000</v>
      </c>
      <c r="J290" s="1">
        <v>89000000</v>
      </c>
      <c r="K290">
        <v>0</v>
      </c>
      <c r="L290" s="1">
        <v>2125000000</v>
      </c>
      <c r="M290" t="s">
        <v>23</v>
      </c>
      <c r="N290" t="s">
        <v>207</v>
      </c>
    </row>
    <row r="291" spans="1:14" hidden="1" x14ac:dyDescent="0.2">
      <c r="A291">
        <v>313</v>
      </c>
      <c r="B291" t="s">
        <v>206</v>
      </c>
      <c r="C291" t="s">
        <v>19</v>
      </c>
      <c r="D291" t="s">
        <v>83</v>
      </c>
      <c r="E291" t="str">
        <f t="shared" si="12"/>
        <v>2016</v>
      </c>
      <c r="F291" s="1">
        <v>29003000000</v>
      </c>
      <c r="G291" s="1">
        <f t="shared" si="13"/>
        <v>3355000000</v>
      </c>
      <c r="H291" s="1">
        <f t="shared" si="14"/>
        <v>10348000000</v>
      </c>
      <c r="I291" s="1">
        <v>18655000000</v>
      </c>
      <c r="J291" s="1">
        <v>86000000</v>
      </c>
      <c r="K291">
        <v>0</v>
      </c>
      <c r="L291" s="1">
        <v>6907000000</v>
      </c>
      <c r="M291" t="s">
        <v>23</v>
      </c>
      <c r="N291" t="s">
        <v>207</v>
      </c>
    </row>
    <row r="292" spans="1:14" hidden="1" x14ac:dyDescent="0.2">
      <c r="A292">
        <v>314</v>
      </c>
      <c r="B292" t="s">
        <v>208</v>
      </c>
      <c r="C292" t="s">
        <v>11</v>
      </c>
      <c r="D292" t="s">
        <v>12</v>
      </c>
      <c r="E292" t="str">
        <f t="shared" si="12"/>
        <v>2012</v>
      </c>
      <c r="F292" s="1">
        <v>29119000000</v>
      </c>
      <c r="G292" s="1">
        <f t="shared" si="13"/>
        <v>2477000000</v>
      </c>
      <c r="H292" s="1">
        <f t="shared" si="14"/>
        <v>11219000000</v>
      </c>
      <c r="I292" s="1">
        <v>17900000000</v>
      </c>
      <c r="J292">
        <v>0</v>
      </c>
      <c r="K292">
        <v>0</v>
      </c>
      <c r="L292" s="1">
        <v>8742000000</v>
      </c>
      <c r="M292" t="s">
        <v>36</v>
      </c>
      <c r="N292" t="s">
        <v>113</v>
      </c>
    </row>
    <row r="293" spans="1:14" hidden="1" x14ac:dyDescent="0.2">
      <c r="A293">
        <v>315</v>
      </c>
      <c r="B293" t="s">
        <v>208</v>
      </c>
      <c r="C293" t="s">
        <v>15</v>
      </c>
      <c r="D293" t="s">
        <v>16</v>
      </c>
      <c r="E293" t="str">
        <f t="shared" si="12"/>
        <v>2013</v>
      </c>
      <c r="F293" s="1">
        <v>32380000000</v>
      </c>
      <c r="G293" s="1">
        <f t="shared" si="13"/>
        <v>2176000000</v>
      </c>
      <c r="H293" s="1">
        <f t="shared" si="14"/>
        <v>11515000000</v>
      </c>
      <c r="I293" s="1">
        <v>20865000000</v>
      </c>
      <c r="J293">
        <v>0</v>
      </c>
      <c r="K293">
        <v>0</v>
      </c>
      <c r="L293" s="1">
        <v>9339000000</v>
      </c>
      <c r="M293" t="s">
        <v>36</v>
      </c>
      <c r="N293" t="s">
        <v>113</v>
      </c>
    </row>
    <row r="294" spans="1:14" hidden="1" x14ac:dyDescent="0.2">
      <c r="A294">
        <v>316</v>
      </c>
      <c r="B294" t="s">
        <v>208</v>
      </c>
      <c r="C294" t="s">
        <v>17</v>
      </c>
      <c r="D294" t="s">
        <v>18</v>
      </c>
      <c r="E294" t="str">
        <f t="shared" si="12"/>
        <v>2014</v>
      </c>
      <c r="F294" s="1">
        <v>34914000000</v>
      </c>
      <c r="G294" s="1">
        <f t="shared" si="13"/>
        <v>3304000000</v>
      </c>
      <c r="H294" s="1">
        <f t="shared" si="14"/>
        <v>13580000000</v>
      </c>
      <c r="I294" s="1">
        <v>21334000000</v>
      </c>
      <c r="J294">
        <v>0</v>
      </c>
      <c r="K294">
        <v>0</v>
      </c>
      <c r="L294" s="1">
        <v>10276000000</v>
      </c>
      <c r="M294" t="s">
        <v>36</v>
      </c>
      <c r="N294" t="s">
        <v>113</v>
      </c>
    </row>
    <row r="295" spans="1:14" hidden="1" x14ac:dyDescent="0.2">
      <c r="A295">
        <v>317</v>
      </c>
      <c r="B295" t="s">
        <v>208</v>
      </c>
      <c r="C295" t="s">
        <v>19</v>
      </c>
      <c r="D295" t="s">
        <v>20</v>
      </c>
      <c r="E295" t="str">
        <f t="shared" si="12"/>
        <v>2015</v>
      </c>
      <c r="F295" s="1">
        <v>37876000000</v>
      </c>
      <c r="G295" s="1">
        <f t="shared" si="13"/>
        <v>3327000000</v>
      </c>
      <c r="H295" s="1">
        <f t="shared" si="14"/>
        <v>14586000000</v>
      </c>
      <c r="I295" s="1">
        <v>23290000000</v>
      </c>
      <c r="J295">
        <v>0</v>
      </c>
      <c r="K295">
        <v>0</v>
      </c>
      <c r="L295" s="1">
        <v>11259000000</v>
      </c>
      <c r="M295" t="s">
        <v>36</v>
      </c>
      <c r="N295" t="s">
        <v>113</v>
      </c>
    </row>
    <row r="296" spans="1:14" x14ac:dyDescent="0.2">
      <c r="A296">
        <v>318</v>
      </c>
      <c r="B296" t="s">
        <v>209</v>
      </c>
      <c r="C296" t="s">
        <v>11</v>
      </c>
      <c r="D296" t="s">
        <v>12</v>
      </c>
      <c r="E296" t="str">
        <f t="shared" si="12"/>
        <v>2012</v>
      </c>
      <c r="F296" s="1">
        <v>4111000000</v>
      </c>
      <c r="G296" s="1">
        <f t="shared" si="13"/>
        <v>620000000</v>
      </c>
      <c r="H296" s="1">
        <f t="shared" si="14"/>
        <v>634000000</v>
      </c>
      <c r="I296" s="1">
        <v>3477000000</v>
      </c>
      <c r="J296">
        <v>0</v>
      </c>
      <c r="K296">
        <v>0</v>
      </c>
      <c r="L296" s="1">
        <v>14000000</v>
      </c>
      <c r="M296" t="s">
        <v>74</v>
      </c>
      <c r="N296" t="s">
        <v>77</v>
      </c>
    </row>
    <row r="297" spans="1:14" x14ac:dyDescent="0.2">
      <c r="A297">
        <v>319</v>
      </c>
      <c r="B297" t="s">
        <v>209</v>
      </c>
      <c r="C297" t="s">
        <v>15</v>
      </c>
      <c r="D297" t="s">
        <v>16</v>
      </c>
      <c r="E297" t="str">
        <f t="shared" si="12"/>
        <v>2013</v>
      </c>
      <c r="F297" s="1">
        <v>4531000000</v>
      </c>
      <c r="G297" s="1">
        <f t="shared" si="13"/>
        <v>768000000</v>
      </c>
      <c r="H297" s="1">
        <f t="shared" si="14"/>
        <v>783000000</v>
      </c>
      <c r="I297" s="1">
        <v>3748000000</v>
      </c>
      <c r="J297">
        <v>0</v>
      </c>
      <c r="K297">
        <v>0</v>
      </c>
      <c r="L297" s="1">
        <v>15000000</v>
      </c>
      <c r="M297" t="s">
        <v>74</v>
      </c>
      <c r="N297" t="s">
        <v>77</v>
      </c>
    </row>
    <row r="298" spans="1:14" x14ac:dyDescent="0.2">
      <c r="A298">
        <v>320</v>
      </c>
      <c r="B298" t="s">
        <v>209</v>
      </c>
      <c r="C298" t="s">
        <v>17</v>
      </c>
      <c r="D298" t="s">
        <v>18</v>
      </c>
      <c r="E298" t="str">
        <f t="shared" si="12"/>
        <v>2014</v>
      </c>
      <c r="F298" s="1">
        <v>4945000000</v>
      </c>
      <c r="G298" s="1">
        <f t="shared" si="13"/>
        <v>774000000</v>
      </c>
      <c r="H298" s="1">
        <f t="shared" si="14"/>
        <v>788000000</v>
      </c>
      <c r="I298" s="1">
        <v>4157000000</v>
      </c>
      <c r="J298">
        <v>0</v>
      </c>
      <c r="K298">
        <v>0</v>
      </c>
      <c r="L298" s="1">
        <v>14000000</v>
      </c>
      <c r="M298" t="s">
        <v>74</v>
      </c>
      <c r="N298" t="s">
        <v>77</v>
      </c>
    </row>
    <row r="299" spans="1:14" x14ac:dyDescent="0.2">
      <c r="A299">
        <v>321</v>
      </c>
      <c r="B299" t="s">
        <v>209</v>
      </c>
      <c r="C299" t="s">
        <v>19</v>
      </c>
      <c r="D299" t="s">
        <v>20</v>
      </c>
      <c r="E299" t="str">
        <f t="shared" si="12"/>
        <v>2015</v>
      </c>
      <c r="F299" s="1">
        <v>5142000000</v>
      </c>
      <c r="G299" s="1">
        <f t="shared" si="13"/>
        <v>934000000</v>
      </c>
      <c r="H299" s="1">
        <f t="shared" si="14"/>
        <v>947000000</v>
      </c>
      <c r="I299" s="1">
        <v>4195000000</v>
      </c>
      <c r="J299">
        <v>0</v>
      </c>
      <c r="K299">
        <v>0</v>
      </c>
      <c r="L299" s="1">
        <v>13000000</v>
      </c>
      <c r="M299" t="s">
        <v>74</v>
      </c>
      <c r="N299" t="s">
        <v>77</v>
      </c>
    </row>
    <row r="300" spans="1:14" hidden="1" x14ac:dyDescent="0.2">
      <c r="A300">
        <v>322</v>
      </c>
      <c r="B300" t="s">
        <v>210</v>
      </c>
      <c r="C300" t="s">
        <v>11</v>
      </c>
      <c r="D300" t="s">
        <v>12</v>
      </c>
      <c r="E300" t="str">
        <f t="shared" si="12"/>
        <v>2012</v>
      </c>
      <c r="F300" s="1">
        <v>17085000000</v>
      </c>
      <c r="G300" s="1">
        <f t="shared" si="13"/>
        <v>3889000000</v>
      </c>
      <c r="H300" s="1">
        <f t="shared" si="14"/>
        <v>9932000000</v>
      </c>
      <c r="I300" s="1">
        <v>7153000000</v>
      </c>
      <c r="J300" s="1">
        <v>6043000000</v>
      </c>
      <c r="K300">
        <v>0</v>
      </c>
      <c r="L300">
        <v>0</v>
      </c>
      <c r="M300" t="s">
        <v>59</v>
      </c>
      <c r="N300" t="s">
        <v>201</v>
      </c>
    </row>
    <row r="301" spans="1:14" hidden="1" x14ac:dyDescent="0.2">
      <c r="A301">
        <v>323</v>
      </c>
      <c r="B301" t="s">
        <v>210</v>
      </c>
      <c r="C301" t="s">
        <v>15</v>
      </c>
      <c r="D301" t="s">
        <v>16</v>
      </c>
      <c r="E301" t="str">
        <f t="shared" si="12"/>
        <v>2013</v>
      </c>
      <c r="F301" s="1">
        <v>17420000000</v>
      </c>
      <c r="G301" s="1">
        <f t="shared" si="13"/>
        <v>3556000000</v>
      </c>
      <c r="H301" s="1">
        <f t="shared" si="14"/>
        <v>10201000000</v>
      </c>
      <c r="I301" s="1">
        <v>7219000000</v>
      </c>
      <c r="J301" s="1">
        <v>6645000000</v>
      </c>
      <c r="K301">
        <v>0</v>
      </c>
      <c r="L301">
        <v>0</v>
      </c>
      <c r="M301" t="s">
        <v>59</v>
      </c>
      <c r="N301" t="s">
        <v>201</v>
      </c>
    </row>
    <row r="302" spans="1:14" hidden="1" x14ac:dyDescent="0.2">
      <c r="A302">
        <v>324</v>
      </c>
      <c r="B302" t="s">
        <v>210</v>
      </c>
      <c r="C302" t="s">
        <v>17</v>
      </c>
      <c r="D302" t="s">
        <v>18</v>
      </c>
      <c r="E302" t="str">
        <f t="shared" si="12"/>
        <v>2014</v>
      </c>
      <c r="F302" s="1">
        <v>17277000000</v>
      </c>
      <c r="G302" s="1">
        <f t="shared" si="13"/>
        <v>3557000000</v>
      </c>
      <c r="H302" s="1">
        <f t="shared" si="14"/>
        <v>10109000000</v>
      </c>
      <c r="I302" s="1">
        <v>7168000000</v>
      </c>
      <c r="J302" s="1">
        <v>6552000000</v>
      </c>
      <c r="K302">
        <v>0</v>
      </c>
      <c r="L302">
        <v>0</v>
      </c>
      <c r="M302" t="s">
        <v>59</v>
      </c>
      <c r="N302" t="s">
        <v>201</v>
      </c>
    </row>
    <row r="303" spans="1:14" hidden="1" x14ac:dyDescent="0.2">
      <c r="A303">
        <v>325</v>
      </c>
      <c r="B303" t="s">
        <v>210</v>
      </c>
      <c r="C303" t="s">
        <v>19</v>
      </c>
      <c r="D303" t="s">
        <v>20</v>
      </c>
      <c r="E303" t="str">
        <f t="shared" si="12"/>
        <v>2015</v>
      </c>
      <c r="F303" s="1">
        <v>16034000000</v>
      </c>
      <c r="G303" s="1">
        <f t="shared" si="13"/>
        <v>2789000000</v>
      </c>
      <c r="H303" s="1">
        <f t="shared" si="14"/>
        <v>9399000000</v>
      </c>
      <c r="I303" s="1">
        <v>6635000000</v>
      </c>
      <c r="J303" s="1">
        <v>6610000000</v>
      </c>
      <c r="K303">
        <v>0</v>
      </c>
      <c r="L303">
        <v>0</v>
      </c>
      <c r="M303" t="s">
        <v>59</v>
      </c>
      <c r="N303" t="s">
        <v>201</v>
      </c>
    </row>
    <row r="304" spans="1:14" hidden="1" x14ac:dyDescent="0.2">
      <c r="A304">
        <v>326</v>
      </c>
      <c r="B304" t="s">
        <v>211</v>
      </c>
      <c r="C304" t="s">
        <v>11</v>
      </c>
      <c r="D304" t="s">
        <v>177</v>
      </c>
      <c r="E304" t="str">
        <f t="shared" si="12"/>
        <v>2013</v>
      </c>
      <c r="F304" s="1">
        <v>5533000000</v>
      </c>
      <c r="G304" s="1">
        <f t="shared" si="13"/>
        <v>970000000</v>
      </c>
      <c r="H304" s="1">
        <f t="shared" si="14"/>
        <v>2391000000</v>
      </c>
      <c r="I304" s="1">
        <v>3142000000</v>
      </c>
      <c r="J304" s="1">
        <v>1291000000</v>
      </c>
      <c r="K304" s="1">
        <v>130000000</v>
      </c>
      <c r="L304">
        <v>0</v>
      </c>
      <c r="M304" t="s">
        <v>59</v>
      </c>
      <c r="N304" t="s">
        <v>201</v>
      </c>
    </row>
    <row r="305" spans="1:14" hidden="1" x14ac:dyDescent="0.2">
      <c r="A305">
        <v>327</v>
      </c>
      <c r="B305" t="s">
        <v>211</v>
      </c>
      <c r="C305" t="s">
        <v>15</v>
      </c>
      <c r="D305" t="s">
        <v>178</v>
      </c>
      <c r="E305" t="str">
        <f t="shared" si="12"/>
        <v>2014</v>
      </c>
      <c r="F305" s="1">
        <v>5514000000</v>
      </c>
      <c r="G305" s="1">
        <f t="shared" si="13"/>
        <v>977000000</v>
      </c>
      <c r="H305" s="1">
        <f t="shared" si="14"/>
        <v>2356000000</v>
      </c>
      <c r="I305" s="1">
        <v>3158000000</v>
      </c>
      <c r="J305" s="1">
        <v>1254000000</v>
      </c>
      <c r="K305" s="1">
        <v>125000000</v>
      </c>
      <c r="L305">
        <v>0</v>
      </c>
      <c r="M305" t="s">
        <v>59</v>
      </c>
      <c r="N305" t="s">
        <v>201</v>
      </c>
    </row>
    <row r="306" spans="1:14" hidden="1" x14ac:dyDescent="0.2">
      <c r="A306">
        <v>328</v>
      </c>
      <c r="B306" t="s">
        <v>211</v>
      </c>
      <c r="C306" t="s">
        <v>17</v>
      </c>
      <c r="D306" t="s">
        <v>179</v>
      </c>
      <c r="E306" t="str">
        <f t="shared" si="12"/>
        <v>2015</v>
      </c>
      <c r="F306" s="1">
        <v>5655000000</v>
      </c>
      <c r="G306" s="1">
        <f t="shared" si="13"/>
        <v>1008000000</v>
      </c>
      <c r="H306" s="1">
        <f t="shared" si="14"/>
        <v>2465000000</v>
      </c>
      <c r="I306" s="1">
        <v>3190000000</v>
      </c>
      <c r="J306" s="1">
        <v>1321000000</v>
      </c>
      <c r="K306" s="1">
        <v>136000000</v>
      </c>
      <c r="L306">
        <v>0</v>
      </c>
      <c r="M306" t="s">
        <v>59</v>
      </c>
      <c r="N306" t="s">
        <v>201</v>
      </c>
    </row>
    <row r="307" spans="1:14" hidden="1" x14ac:dyDescent="0.2">
      <c r="A307">
        <v>329</v>
      </c>
      <c r="B307" t="s">
        <v>211</v>
      </c>
      <c r="C307" t="s">
        <v>19</v>
      </c>
      <c r="D307" t="s">
        <v>180</v>
      </c>
      <c r="E307" t="str">
        <f t="shared" si="12"/>
        <v>2016</v>
      </c>
      <c r="F307" s="1">
        <v>5761000000</v>
      </c>
      <c r="G307" s="1">
        <f t="shared" si="13"/>
        <v>1064000000</v>
      </c>
      <c r="H307" s="1">
        <f t="shared" si="14"/>
        <v>2598000000</v>
      </c>
      <c r="I307" s="1">
        <v>3163000000</v>
      </c>
      <c r="J307" s="1">
        <v>1393000000</v>
      </c>
      <c r="K307" s="1">
        <v>141000000</v>
      </c>
      <c r="L307">
        <v>0</v>
      </c>
      <c r="M307" t="s">
        <v>59</v>
      </c>
      <c r="N307" t="s">
        <v>201</v>
      </c>
    </row>
    <row r="308" spans="1:14" x14ac:dyDescent="0.2">
      <c r="A308">
        <v>330</v>
      </c>
      <c r="B308" t="s">
        <v>212</v>
      </c>
      <c r="C308" t="s">
        <v>11</v>
      </c>
      <c r="D308" t="s">
        <v>16</v>
      </c>
      <c r="E308" t="str">
        <f t="shared" si="12"/>
        <v>2013</v>
      </c>
      <c r="F308" s="1">
        <v>2666000000</v>
      </c>
      <c r="G308" s="1">
        <f t="shared" si="13"/>
        <v>895000000</v>
      </c>
      <c r="H308" s="1">
        <f t="shared" si="14"/>
        <v>2611000000</v>
      </c>
      <c r="I308" s="1">
        <v>55000000</v>
      </c>
      <c r="J308" s="1">
        <v>1670000000</v>
      </c>
      <c r="K308">
        <v>0</v>
      </c>
      <c r="L308" s="1">
        <v>46000000</v>
      </c>
      <c r="M308" t="s">
        <v>74</v>
      </c>
      <c r="N308" t="s">
        <v>199</v>
      </c>
    </row>
    <row r="309" spans="1:14" x14ac:dyDescent="0.2">
      <c r="A309">
        <v>331</v>
      </c>
      <c r="B309" t="s">
        <v>212</v>
      </c>
      <c r="C309" t="s">
        <v>15</v>
      </c>
      <c r="D309" t="s">
        <v>18</v>
      </c>
      <c r="E309" t="str">
        <f t="shared" si="12"/>
        <v>2014</v>
      </c>
      <c r="F309" s="1">
        <v>2607000000</v>
      </c>
      <c r="G309" s="1">
        <f t="shared" si="13"/>
        <v>924000000</v>
      </c>
      <c r="H309" s="1">
        <f t="shared" si="14"/>
        <v>2562000000</v>
      </c>
      <c r="I309" s="1">
        <v>45000000</v>
      </c>
      <c r="J309" s="1">
        <v>1611000000</v>
      </c>
      <c r="K309">
        <v>0</v>
      </c>
      <c r="L309" s="1">
        <v>27000000</v>
      </c>
      <c r="M309" t="s">
        <v>74</v>
      </c>
      <c r="N309" t="s">
        <v>199</v>
      </c>
    </row>
    <row r="310" spans="1:14" x14ac:dyDescent="0.2">
      <c r="A310">
        <v>332</v>
      </c>
      <c r="B310" t="s">
        <v>212</v>
      </c>
      <c r="C310" t="s">
        <v>17</v>
      </c>
      <c r="D310" t="s">
        <v>20</v>
      </c>
      <c r="E310" t="str">
        <f t="shared" si="12"/>
        <v>2015</v>
      </c>
      <c r="F310" s="1">
        <v>2819000000</v>
      </c>
      <c r="G310" s="1">
        <f t="shared" si="13"/>
        <v>770000000</v>
      </c>
      <c r="H310" s="1">
        <f t="shared" si="14"/>
        <v>2776000000</v>
      </c>
      <c r="I310" s="1">
        <v>43000000</v>
      </c>
      <c r="J310" s="1">
        <v>1859000000</v>
      </c>
      <c r="K310">
        <v>0</v>
      </c>
      <c r="L310" s="1">
        <v>147000000</v>
      </c>
      <c r="M310" t="s">
        <v>74</v>
      </c>
      <c r="N310" t="s">
        <v>199</v>
      </c>
    </row>
    <row r="311" spans="1:14" x14ac:dyDescent="0.2">
      <c r="A311">
        <v>333</v>
      </c>
      <c r="B311" t="s">
        <v>212</v>
      </c>
      <c r="C311" t="s">
        <v>19</v>
      </c>
      <c r="D311" t="s">
        <v>83</v>
      </c>
      <c r="E311" t="str">
        <f t="shared" si="12"/>
        <v>2016</v>
      </c>
      <c r="F311" s="1">
        <v>2960000000</v>
      </c>
      <c r="G311" s="1">
        <f t="shared" si="13"/>
        <v>836000000</v>
      </c>
      <c r="H311" s="1">
        <f t="shared" si="14"/>
        <v>2920000000</v>
      </c>
      <c r="I311" s="1">
        <v>40000000</v>
      </c>
      <c r="J311" s="1">
        <v>1836000000</v>
      </c>
      <c r="K311">
        <v>0</v>
      </c>
      <c r="L311" s="1">
        <v>248000000</v>
      </c>
      <c r="M311" t="s">
        <v>74</v>
      </c>
      <c r="N311" t="s">
        <v>199</v>
      </c>
    </row>
    <row r="312" spans="1:14" hidden="1" x14ac:dyDescent="0.2">
      <c r="A312">
        <v>338</v>
      </c>
      <c r="B312" t="s">
        <v>213</v>
      </c>
      <c r="C312" t="s">
        <v>11</v>
      </c>
      <c r="D312" t="s">
        <v>16</v>
      </c>
      <c r="E312" t="str">
        <f t="shared" si="12"/>
        <v>2013</v>
      </c>
      <c r="F312" s="1">
        <v>3214591000</v>
      </c>
      <c r="G312" s="1">
        <f t="shared" si="13"/>
        <v>554982000</v>
      </c>
      <c r="H312" s="1">
        <f t="shared" si="14"/>
        <v>854769000</v>
      </c>
      <c r="I312" s="1">
        <v>2359822000</v>
      </c>
      <c r="J312" s="1">
        <v>203733000</v>
      </c>
      <c r="K312">
        <v>0</v>
      </c>
      <c r="L312" s="1">
        <v>96054000</v>
      </c>
      <c r="M312" t="s">
        <v>23</v>
      </c>
      <c r="N312" t="s">
        <v>214</v>
      </c>
    </row>
    <row r="313" spans="1:14" hidden="1" x14ac:dyDescent="0.2">
      <c r="A313">
        <v>339</v>
      </c>
      <c r="B313" t="s">
        <v>213</v>
      </c>
      <c r="C313" t="s">
        <v>15</v>
      </c>
      <c r="D313" t="s">
        <v>18</v>
      </c>
      <c r="E313" t="str">
        <f t="shared" si="12"/>
        <v>2014</v>
      </c>
      <c r="F313" s="1">
        <v>4108269000</v>
      </c>
      <c r="G313" s="1">
        <f t="shared" si="13"/>
        <v>733385000</v>
      </c>
      <c r="H313" s="1">
        <f t="shared" si="14"/>
        <v>1117756000</v>
      </c>
      <c r="I313" s="1">
        <v>2990513000</v>
      </c>
      <c r="J313" s="1">
        <v>273897000</v>
      </c>
      <c r="K313">
        <v>0</v>
      </c>
      <c r="L313" s="1">
        <v>110474000</v>
      </c>
      <c r="M313" t="s">
        <v>23</v>
      </c>
      <c r="N313" t="s">
        <v>214</v>
      </c>
    </row>
    <row r="314" spans="1:14" hidden="1" x14ac:dyDescent="0.2">
      <c r="A314">
        <v>340</v>
      </c>
      <c r="B314" t="s">
        <v>213</v>
      </c>
      <c r="C314" t="s">
        <v>17</v>
      </c>
      <c r="D314" t="s">
        <v>20</v>
      </c>
      <c r="E314" t="str">
        <f t="shared" si="12"/>
        <v>2015</v>
      </c>
      <c r="F314" s="1">
        <v>4501223000</v>
      </c>
      <c r="G314" s="1">
        <f t="shared" si="13"/>
        <v>793705000</v>
      </c>
      <c r="H314" s="1">
        <f t="shared" si="14"/>
        <v>1174287000</v>
      </c>
      <c r="I314" s="1">
        <v>3326936000</v>
      </c>
      <c r="J314" s="1">
        <v>250214000</v>
      </c>
      <c r="K314">
        <v>0</v>
      </c>
      <c r="L314" s="1">
        <v>130368000</v>
      </c>
      <c r="M314" t="s">
        <v>23</v>
      </c>
      <c r="N314" t="s">
        <v>214</v>
      </c>
    </row>
    <row r="315" spans="1:14" hidden="1" x14ac:dyDescent="0.2">
      <c r="A315">
        <v>341</v>
      </c>
      <c r="B315" t="s">
        <v>213</v>
      </c>
      <c r="C315" t="s">
        <v>19</v>
      </c>
      <c r="D315" t="s">
        <v>83</v>
      </c>
      <c r="E315" t="str">
        <f t="shared" si="12"/>
        <v>2016</v>
      </c>
      <c r="F315" s="1">
        <v>3904384000</v>
      </c>
      <c r="G315" s="1">
        <f t="shared" si="13"/>
        <v>75606000</v>
      </c>
      <c r="H315" s="1">
        <f t="shared" si="14"/>
        <v>498214000</v>
      </c>
      <c r="I315" s="1">
        <v>3406170000</v>
      </c>
      <c r="J315" s="1">
        <v>276240000</v>
      </c>
      <c r="K315">
        <v>0</v>
      </c>
      <c r="L315" s="1">
        <v>146368000</v>
      </c>
      <c r="M315" t="s">
        <v>23</v>
      </c>
      <c r="N315" t="s">
        <v>214</v>
      </c>
    </row>
    <row r="316" spans="1:14" hidden="1" x14ac:dyDescent="0.2">
      <c r="A316">
        <v>342</v>
      </c>
      <c r="B316" t="s">
        <v>215</v>
      </c>
      <c r="C316" t="s">
        <v>11</v>
      </c>
      <c r="D316" t="s">
        <v>16</v>
      </c>
      <c r="E316" t="str">
        <f t="shared" si="12"/>
        <v>2013</v>
      </c>
      <c r="F316" s="1">
        <v>17301000000</v>
      </c>
      <c r="G316" s="1">
        <f t="shared" si="13"/>
        <v>1740000000</v>
      </c>
      <c r="H316" s="1">
        <f t="shared" si="14"/>
        <v>4280000000</v>
      </c>
      <c r="I316" s="1">
        <v>13021000000</v>
      </c>
      <c r="J316" s="1">
        <v>1827000000</v>
      </c>
      <c r="K316" s="1">
        <v>713000000</v>
      </c>
      <c r="L316">
        <v>0</v>
      </c>
      <c r="M316" t="s">
        <v>13</v>
      </c>
      <c r="N316" t="s">
        <v>216</v>
      </c>
    </row>
    <row r="317" spans="1:14" hidden="1" x14ac:dyDescent="0.2">
      <c r="A317">
        <v>343</v>
      </c>
      <c r="B317" t="s">
        <v>215</v>
      </c>
      <c r="C317" t="s">
        <v>15</v>
      </c>
      <c r="D317" t="s">
        <v>18</v>
      </c>
      <c r="E317" t="str">
        <f t="shared" si="12"/>
        <v>2014</v>
      </c>
      <c r="F317" s="1">
        <v>19221000000</v>
      </c>
      <c r="G317" s="1">
        <f t="shared" si="13"/>
        <v>1995000000</v>
      </c>
      <c r="H317" s="1">
        <f t="shared" si="14"/>
        <v>4861000000</v>
      </c>
      <c r="I317" s="1">
        <v>14360000000</v>
      </c>
      <c r="J317" s="1">
        <v>2112000000</v>
      </c>
      <c r="K317" s="1">
        <v>754000000</v>
      </c>
      <c r="L317">
        <v>0</v>
      </c>
      <c r="M317" t="s">
        <v>13</v>
      </c>
      <c r="N317" t="s">
        <v>216</v>
      </c>
    </row>
    <row r="318" spans="1:14" hidden="1" x14ac:dyDescent="0.2">
      <c r="A318">
        <v>344</v>
      </c>
      <c r="B318" t="s">
        <v>215</v>
      </c>
      <c r="C318" t="s">
        <v>17</v>
      </c>
      <c r="D318" t="s">
        <v>20</v>
      </c>
      <c r="E318" t="str">
        <f t="shared" si="12"/>
        <v>2015</v>
      </c>
      <c r="F318" s="1">
        <v>19110000000</v>
      </c>
      <c r="G318" s="1">
        <f t="shared" si="13"/>
        <v>2043000000</v>
      </c>
      <c r="H318" s="1">
        <f t="shared" si="14"/>
        <v>4947000000</v>
      </c>
      <c r="I318" s="1">
        <v>14163000000</v>
      </c>
      <c r="J318" s="1">
        <v>2169000000</v>
      </c>
      <c r="K318" s="1">
        <v>735000000</v>
      </c>
      <c r="L318">
        <v>0</v>
      </c>
      <c r="M318" t="s">
        <v>13</v>
      </c>
      <c r="N318" t="s">
        <v>216</v>
      </c>
    </row>
    <row r="319" spans="1:14" hidden="1" x14ac:dyDescent="0.2">
      <c r="A319">
        <v>345</v>
      </c>
      <c r="B319" t="s">
        <v>215</v>
      </c>
      <c r="C319" t="s">
        <v>19</v>
      </c>
      <c r="D319" t="s">
        <v>83</v>
      </c>
      <c r="E319" t="str">
        <f t="shared" si="12"/>
        <v>2016</v>
      </c>
      <c r="F319" s="1">
        <v>17509000000</v>
      </c>
      <c r="G319" s="1">
        <f t="shared" si="13"/>
        <v>1627000000</v>
      </c>
      <c r="H319" s="1">
        <f t="shared" si="14"/>
        <v>4452000000</v>
      </c>
      <c r="I319" s="1">
        <v>13057000000</v>
      </c>
      <c r="J319" s="1">
        <v>2189000000</v>
      </c>
      <c r="K319" s="1">
        <v>636000000</v>
      </c>
      <c r="L319">
        <v>0</v>
      </c>
      <c r="M319" t="s">
        <v>13</v>
      </c>
      <c r="N319" t="s">
        <v>216</v>
      </c>
    </row>
    <row r="320" spans="1:14" hidden="1" x14ac:dyDescent="0.2">
      <c r="A320">
        <v>346</v>
      </c>
      <c r="B320" t="s">
        <v>217</v>
      </c>
      <c r="C320" t="s">
        <v>11</v>
      </c>
      <c r="D320" t="s">
        <v>16</v>
      </c>
      <c r="E320" t="str">
        <f t="shared" si="12"/>
        <v>2013</v>
      </c>
      <c r="F320" s="1">
        <v>6566000000</v>
      </c>
      <c r="G320" s="1">
        <f t="shared" si="13"/>
        <v>1142000000</v>
      </c>
      <c r="H320" s="1">
        <f t="shared" si="14"/>
        <v>2004000000</v>
      </c>
      <c r="I320" s="1">
        <v>4562000000</v>
      </c>
      <c r="J320" s="1">
        <v>234000000</v>
      </c>
      <c r="K320">
        <v>0</v>
      </c>
      <c r="L320" s="1">
        <v>628000000</v>
      </c>
      <c r="M320" t="s">
        <v>69</v>
      </c>
      <c r="N320" t="s">
        <v>70</v>
      </c>
    </row>
    <row r="321" spans="1:14" hidden="1" x14ac:dyDescent="0.2">
      <c r="A321">
        <v>347</v>
      </c>
      <c r="B321" t="s">
        <v>217</v>
      </c>
      <c r="C321" t="s">
        <v>15</v>
      </c>
      <c r="D321" t="s">
        <v>18</v>
      </c>
      <c r="E321" t="str">
        <f t="shared" si="12"/>
        <v>2014</v>
      </c>
      <c r="F321" s="1">
        <v>7179000000</v>
      </c>
      <c r="G321" s="1">
        <f t="shared" si="13"/>
        <v>1152000000</v>
      </c>
      <c r="H321" s="1">
        <f t="shared" si="14"/>
        <v>2089000000</v>
      </c>
      <c r="I321" s="1">
        <v>5090000000</v>
      </c>
      <c r="J321" s="1">
        <v>252000000</v>
      </c>
      <c r="K321">
        <v>0</v>
      </c>
      <c r="L321" s="1">
        <v>685000000</v>
      </c>
      <c r="M321" t="s">
        <v>69</v>
      </c>
      <c r="N321" t="s">
        <v>70</v>
      </c>
    </row>
    <row r="322" spans="1:14" hidden="1" x14ac:dyDescent="0.2">
      <c r="A322">
        <v>348</v>
      </c>
      <c r="B322" t="s">
        <v>217</v>
      </c>
      <c r="C322" t="s">
        <v>17</v>
      </c>
      <c r="D322" t="s">
        <v>20</v>
      </c>
      <c r="E322" t="str">
        <f t="shared" si="12"/>
        <v>2015</v>
      </c>
      <c r="F322" s="1">
        <v>6456000000</v>
      </c>
      <c r="G322" s="1">
        <f t="shared" si="13"/>
        <v>1163000000</v>
      </c>
      <c r="H322" s="1">
        <f t="shared" si="14"/>
        <v>2175000000</v>
      </c>
      <c r="I322" s="1">
        <v>4281000000</v>
      </c>
      <c r="J322" s="1">
        <v>262000000</v>
      </c>
      <c r="K322">
        <v>0</v>
      </c>
      <c r="L322" s="1">
        <v>750000000</v>
      </c>
      <c r="M322" t="s">
        <v>69</v>
      </c>
      <c r="N322" t="s">
        <v>70</v>
      </c>
    </row>
    <row r="323" spans="1:14" hidden="1" x14ac:dyDescent="0.2">
      <c r="A323">
        <v>349</v>
      </c>
      <c r="B323" t="s">
        <v>217</v>
      </c>
      <c r="C323" t="s">
        <v>19</v>
      </c>
      <c r="D323" t="s">
        <v>83</v>
      </c>
      <c r="E323" t="str">
        <f t="shared" ref="E323:E386" si="15">RIGHT(D323, 4)</f>
        <v>2016</v>
      </c>
      <c r="F323" s="1">
        <v>6399000000</v>
      </c>
      <c r="G323" s="1">
        <f t="shared" ref="G323:G386" si="16">H323-J323-K323-L323</f>
        <v>1297000000</v>
      </c>
      <c r="H323" s="1">
        <f t="shared" ref="H323:H386" si="17">F323-I323</f>
        <v>2389000000</v>
      </c>
      <c r="I323" s="1">
        <v>4010000000</v>
      </c>
      <c r="J323" s="1">
        <v>281000000</v>
      </c>
      <c r="K323">
        <v>0</v>
      </c>
      <c r="L323" s="1">
        <v>811000000</v>
      </c>
      <c r="M323" t="s">
        <v>69</v>
      </c>
      <c r="N323" t="s">
        <v>70</v>
      </c>
    </row>
    <row r="324" spans="1:14" hidden="1" x14ac:dyDescent="0.2">
      <c r="A324">
        <v>350</v>
      </c>
      <c r="B324" t="s">
        <v>218</v>
      </c>
      <c r="C324" t="s">
        <v>11</v>
      </c>
      <c r="D324" t="s">
        <v>12</v>
      </c>
      <c r="E324" t="str">
        <f t="shared" si="15"/>
        <v>2012</v>
      </c>
      <c r="F324" s="1">
        <v>8110000000</v>
      </c>
      <c r="G324" s="1">
        <f t="shared" si="16"/>
        <v>136000000</v>
      </c>
      <c r="H324" s="1">
        <f t="shared" si="17"/>
        <v>1329000000</v>
      </c>
      <c r="I324" s="1">
        <v>6781000000</v>
      </c>
      <c r="J324" s="1">
        <v>1105000000</v>
      </c>
      <c r="K324">
        <v>0</v>
      </c>
      <c r="L324" s="1">
        <v>88000000</v>
      </c>
      <c r="M324" t="s">
        <v>36</v>
      </c>
      <c r="N324" t="s">
        <v>113</v>
      </c>
    </row>
    <row r="325" spans="1:14" hidden="1" x14ac:dyDescent="0.2">
      <c r="A325">
        <v>351</v>
      </c>
      <c r="B325" t="s">
        <v>218</v>
      </c>
      <c r="C325" t="s">
        <v>15</v>
      </c>
      <c r="D325" t="s">
        <v>16</v>
      </c>
      <c r="E325" t="str">
        <f t="shared" si="15"/>
        <v>2013</v>
      </c>
      <c r="F325" s="1">
        <v>10863000000</v>
      </c>
      <c r="G325" s="1">
        <f t="shared" si="16"/>
        <v>277000000</v>
      </c>
      <c r="H325" s="1">
        <f t="shared" si="17"/>
        <v>1868000000</v>
      </c>
      <c r="I325" s="1">
        <v>8995000000</v>
      </c>
      <c r="J325" s="1">
        <v>1264000000</v>
      </c>
      <c r="K325">
        <v>0</v>
      </c>
      <c r="L325" s="1">
        <v>327000000</v>
      </c>
      <c r="M325" t="s">
        <v>36</v>
      </c>
      <c r="N325" t="s">
        <v>113</v>
      </c>
    </row>
    <row r="326" spans="1:14" hidden="1" x14ac:dyDescent="0.2">
      <c r="A326">
        <v>352</v>
      </c>
      <c r="B326" t="s">
        <v>218</v>
      </c>
      <c r="C326" t="s">
        <v>17</v>
      </c>
      <c r="D326" t="s">
        <v>18</v>
      </c>
      <c r="E326" t="str">
        <f t="shared" si="15"/>
        <v>2014</v>
      </c>
      <c r="F326" s="1">
        <v>16560000000</v>
      </c>
      <c r="G326" s="1">
        <f t="shared" si="16"/>
        <v>464000000</v>
      </c>
      <c r="H326" s="1">
        <f t="shared" si="17"/>
        <v>3882000000</v>
      </c>
      <c r="I326" s="1">
        <v>12678000000</v>
      </c>
      <c r="J326" s="1">
        <v>2012000000</v>
      </c>
      <c r="K326">
        <v>0</v>
      </c>
      <c r="L326" s="1">
        <v>1406000000</v>
      </c>
      <c r="M326" t="s">
        <v>36</v>
      </c>
      <c r="N326" t="s">
        <v>113</v>
      </c>
    </row>
    <row r="327" spans="1:14" hidden="1" x14ac:dyDescent="0.2">
      <c r="A327">
        <v>353</v>
      </c>
      <c r="B327" t="s">
        <v>218</v>
      </c>
      <c r="C327" t="s">
        <v>19</v>
      </c>
      <c r="D327" t="s">
        <v>20</v>
      </c>
      <c r="E327" t="str">
        <f t="shared" si="15"/>
        <v>2015</v>
      </c>
      <c r="F327" s="1">
        <v>22760000000</v>
      </c>
      <c r="G327" s="1">
        <f t="shared" si="16"/>
        <v>705000000</v>
      </c>
      <c r="H327" s="1">
        <f t="shared" si="17"/>
        <v>5518000000</v>
      </c>
      <c r="I327" s="1">
        <v>17242000000</v>
      </c>
      <c r="J327" s="1">
        <v>2977000000</v>
      </c>
      <c r="K327">
        <v>0</v>
      </c>
      <c r="L327" s="1">
        <v>1836000000</v>
      </c>
      <c r="M327" t="s">
        <v>36</v>
      </c>
      <c r="N327" t="s">
        <v>113</v>
      </c>
    </row>
    <row r="328" spans="1:14" hidden="1" x14ac:dyDescent="0.2">
      <c r="A328">
        <v>354</v>
      </c>
      <c r="B328" t="s">
        <v>219</v>
      </c>
      <c r="C328" t="s">
        <v>11</v>
      </c>
      <c r="D328" t="s">
        <v>12</v>
      </c>
      <c r="E328" t="str">
        <f t="shared" si="15"/>
        <v>2012</v>
      </c>
      <c r="F328" s="1">
        <v>7452000000</v>
      </c>
      <c r="G328" s="1">
        <f t="shared" si="16"/>
        <v>1290000000</v>
      </c>
      <c r="H328" s="1">
        <f t="shared" si="17"/>
        <v>2705000000</v>
      </c>
      <c r="I328" s="1">
        <v>4747000000</v>
      </c>
      <c r="J328" s="1">
        <v>365000000</v>
      </c>
      <c r="K328">
        <v>0</v>
      </c>
      <c r="L328" s="1">
        <v>1050000000</v>
      </c>
      <c r="M328" t="s">
        <v>69</v>
      </c>
      <c r="N328" t="s">
        <v>70</v>
      </c>
    </row>
    <row r="329" spans="1:14" hidden="1" x14ac:dyDescent="0.2">
      <c r="A329">
        <v>355</v>
      </c>
      <c r="B329" t="s">
        <v>219</v>
      </c>
      <c r="C329" t="s">
        <v>15</v>
      </c>
      <c r="D329" t="s">
        <v>16</v>
      </c>
      <c r="E329" t="str">
        <f t="shared" si="15"/>
        <v>2013</v>
      </c>
      <c r="F329" s="1">
        <v>8106000000</v>
      </c>
      <c r="G329" s="1">
        <f t="shared" si="16"/>
        <v>1010000000</v>
      </c>
      <c r="H329" s="1">
        <f t="shared" si="17"/>
        <v>2351000000</v>
      </c>
      <c r="I329" s="1">
        <v>5755000000</v>
      </c>
      <c r="J329" s="1">
        <v>387000000</v>
      </c>
      <c r="K329">
        <v>0</v>
      </c>
      <c r="L329" s="1">
        <v>954000000</v>
      </c>
      <c r="M329" t="s">
        <v>69</v>
      </c>
      <c r="N329" t="s">
        <v>70</v>
      </c>
    </row>
    <row r="330" spans="1:14" hidden="1" x14ac:dyDescent="0.2">
      <c r="A330">
        <v>356</v>
      </c>
      <c r="B330" t="s">
        <v>219</v>
      </c>
      <c r="C330" t="s">
        <v>17</v>
      </c>
      <c r="D330" t="s">
        <v>18</v>
      </c>
      <c r="E330" t="str">
        <f t="shared" si="15"/>
        <v>2014</v>
      </c>
      <c r="F330" s="1">
        <v>9226000000</v>
      </c>
      <c r="G330" s="1">
        <f t="shared" si="16"/>
        <v>935000000</v>
      </c>
      <c r="H330" s="1">
        <f t="shared" si="17"/>
        <v>2336000000</v>
      </c>
      <c r="I330" s="1">
        <v>6890000000</v>
      </c>
      <c r="J330" s="1">
        <v>388000000</v>
      </c>
      <c r="K330">
        <v>0</v>
      </c>
      <c r="L330" s="1">
        <v>1013000000</v>
      </c>
      <c r="M330" t="s">
        <v>69</v>
      </c>
      <c r="N330" t="s">
        <v>70</v>
      </c>
    </row>
    <row r="331" spans="1:14" hidden="1" x14ac:dyDescent="0.2">
      <c r="A331">
        <v>357</v>
      </c>
      <c r="B331" t="s">
        <v>219</v>
      </c>
      <c r="C331" t="s">
        <v>19</v>
      </c>
      <c r="D331" t="s">
        <v>20</v>
      </c>
      <c r="E331" t="str">
        <f t="shared" si="15"/>
        <v>2015</v>
      </c>
      <c r="F331" s="1">
        <v>7386000000</v>
      </c>
      <c r="G331" s="1">
        <f t="shared" si="16"/>
        <v>933000000</v>
      </c>
      <c r="H331" s="1">
        <f t="shared" si="17"/>
        <v>2277000000</v>
      </c>
      <c r="I331" s="1">
        <v>5109000000</v>
      </c>
      <c r="J331" s="1">
        <v>374000000</v>
      </c>
      <c r="K331">
        <v>0</v>
      </c>
      <c r="L331" s="1">
        <v>970000000</v>
      </c>
      <c r="M331" t="s">
        <v>69</v>
      </c>
      <c r="N331" t="s">
        <v>70</v>
      </c>
    </row>
    <row r="332" spans="1:14" x14ac:dyDescent="0.2">
      <c r="A332">
        <v>358</v>
      </c>
      <c r="B332" t="s">
        <v>220</v>
      </c>
      <c r="C332" t="s">
        <v>11</v>
      </c>
      <c r="D332" t="s">
        <v>12</v>
      </c>
      <c r="E332" t="str">
        <f t="shared" si="15"/>
        <v>2012</v>
      </c>
      <c r="F332" s="1">
        <v>23771000000</v>
      </c>
      <c r="G332" s="1">
        <f t="shared" si="16"/>
        <v>6156000000</v>
      </c>
      <c r="H332" s="1">
        <f t="shared" si="17"/>
        <v>22368000000</v>
      </c>
      <c r="I332" s="1">
        <v>1403000000</v>
      </c>
      <c r="J332" s="1">
        <v>11188000000</v>
      </c>
      <c r="K332">
        <v>0</v>
      </c>
      <c r="L332" s="1">
        <v>5024000000</v>
      </c>
      <c r="M332" t="s">
        <v>74</v>
      </c>
      <c r="N332" t="s">
        <v>133</v>
      </c>
    </row>
    <row r="333" spans="1:14" x14ac:dyDescent="0.2">
      <c r="A333">
        <v>359</v>
      </c>
      <c r="B333" t="s">
        <v>220</v>
      </c>
      <c r="C333" t="s">
        <v>15</v>
      </c>
      <c r="D333" t="s">
        <v>16</v>
      </c>
      <c r="E333" t="str">
        <f t="shared" si="15"/>
        <v>2013</v>
      </c>
      <c r="F333" s="1">
        <v>24176000000</v>
      </c>
      <c r="G333" s="1">
        <f t="shared" si="16"/>
        <v>7129000000</v>
      </c>
      <c r="H333" s="1">
        <f t="shared" si="17"/>
        <v>22935000000</v>
      </c>
      <c r="I333" s="1">
        <v>1241000000</v>
      </c>
      <c r="J333" s="1">
        <v>11682000000</v>
      </c>
      <c r="K333">
        <v>0</v>
      </c>
      <c r="L333" s="1">
        <v>4124000000</v>
      </c>
      <c r="M333" t="s">
        <v>74</v>
      </c>
      <c r="N333" t="s">
        <v>133</v>
      </c>
    </row>
    <row r="334" spans="1:14" x14ac:dyDescent="0.2">
      <c r="A334">
        <v>360</v>
      </c>
      <c r="B334" t="s">
        <v>220</v>
      </c>
      <c r="C334" t="s">
        <v>17</v>
      </c>
      <c r="D334" t="s">
        <v>18</v>
      </c>
      <c r="E334" t="str">
        <f t="shared" si="15"/>
        <v>2014</v>
      </c>
      <c r="F334" s="1">
        <v>23869000000</v>
      </c>
      <c r="G334" s="1">
        <f t="shared" si="16"/>
        <v>7060000000</v>
      </c>
      <c r="H334" s="1">
        <f t="shared" si="17"/>
        <v>22781000000</v>
      </c>
      <c r="I334" s="1">
        <v>1088000000</v>
      </c>
      <c r="J334" s="1">
        <v>11648000000</v>
      </c>
      <c r="K334">
        <v>0</v>
      </c>
      <c r="L334" s="1">
        <v>4073000000</v>
      </c>
      <c r="M334" t="s">
        <v>74</v>
      </c>
      <c r="N334" t="s">
        <v>133</v>
      </c>
    </row>
    <row r="335" spans="1:14" x14ac:dyDescent="0.2">
      <c r="A335">
        <v>361</v>
      </c>
      <c r="B335" t="s">
        <v>220</v>
      </c>
      <c r="C335" t="s">
        <v>19</v>
      </c>
      <c r="D335" t="s">
        <v>20</v>
      </c>
      <c r="E335" t="str">
        <f t="shared" si="15"/>
        <v>2015</v>
      </c>
      <c r="F335" s="1">
        <v>25038000000</v>
      </c>
      <c r="G335" s="1">
        <f t="shared" si="16"/>
        <v>6415000000</v>
      </c>
      <c r="H335" s="1">
        <f t="shared" si="17"/>
        <v>23947000000</v>
      </c>
      <c r="I335" s="1">
        <v>1091000000</v>
      </c>
      <c r="J335" s="1">
        <v>12566000000</v>
      </c>
      <c r="K335">
        <v>0</v>
      </c>
      <c r="L335" s="1">
        <v>4966000000</v>
      </c>
      <c r="M335" t="s">
        <v>74</v>
      </c>
      <c r="N335" t="s">
        <v>133</v>
      </c>
    </row>
    <row r="336" spans="1:14" hidden="1" x14ac:dyDescent="0.2">
      <c r="A336">
        <v>362</v>
      </c>
      <c r="B336" t="s">
        <v>221</v>
      </c>
      <c r="C336" t="s">
        <v>11</v>
      </c>
      <c r="D336" t="s">
        <v>12</v>
      </c>
      <c r="E336" t="str">
        <f t="shared" si="15"/>
        <v>2012</v>
      </c>
      <c r="F336" s="1">
        <v>1204546000</v>
      </c>
      <c r="G336" s="1">
        <f t="shared" si="16"/>
        <v>292974000</v>
      </c>
      <c r="H336" s="1">
        <f t="shared" si="17"/>
        <v>914492000</v>
      </c>
      <c r="I336" s="1">
        <v>290054000</v>
      </c>
      <c r="J336" s="1">
        <v>170113000</v>
      </c>
      <c r="K336">
        <v>0</v>
      </c>
      <c r="L336" s="1">
        <v>451405000</v>
      </c>
      <c r="M336" t="s">
        <v>115</v>
      </c>
      <c r="N336" t="s">
        <v>116</v>
      </c>
    </row>
    <row r="337" spans="1:14" hidden="1" x14ac:dyDescent="0.2">
      <c r="A337">
        <v>363</v>
      </c>
      <c r="B337" t="s">
        <v>221</v>
      </c>
      <c r="C337" t="s">
        <v>15</v>
      </c>
      <c r="D337" t="s">
        <v>16</v>
      </c>
      <c r="E337" t="str">
        <f t="shared" si="15"/>
        <v>2013</v>
      </c>
      <c r="F337" s="1">
        <v>1746278000</v>
      </c>
      <c r="G337" s="1">
        <f t="shared" si="16"/>
        <v>547294000</v>
      </c>
      <c r="H337" s="1">
        <f t="shared" si="17"/>
        <v>1345997000</v>
      </c>
      <c r="I337" s="1">
        <v>400281000</v>
      </c>
      <c r="J337" s="1">
        <v>147651000</v>
      </c>
      <c r="K337">
        <v>0</v>
      </c>
      <c r="L337" s="1">
        <v>651052000</v>
      </c>
      <c r="M337" t="s">
        <v>115</v>
      </c>
      <c r="N337" t="s">
        <v>116</v>
      </c>
    </row>
    <row r="338" spans="1:14" hidden="1" x14ac:dyDescent="0.2">
      <c r="A338">
        <v>364</v>
      </c>
      <c r="B338" t="s">
        <v>221</v>
      </c>
      <c r="C338" t="s">
        <v>17</v>
      </c>
      <c r="D338" t="s">
        <v>18</v>
      </c>
      <c r="E338" t="str">
        <f t="shared" si="15"/>
        <v>2014</v>
      </c>
      <c r="F338" s="1">
        <v>2173011000</v>
      </c>
      <c r="G338" s="1">
        <f t="shared" si="16"/>
        <v>885769000</v>
      </c>
      <c r="H338" s="1">
        <f t="shared" si="17"/>
        <v>1648131000</v>
      </c>
      <c r="I338" s="1">
        <v>524880000</v>
      </c>
      <c r="J338" s="1">
        <v>129602000</v>
      </c>
      <c r="K338">
        <v>0</v>
      </c>
      <c r="L338" s="1">
        <v>632760000</v>
      </c>
      <c r="M338" t="s">
        <v>115</v>
      </c>
      <c r="N338" t="s">
        <v>116</v>
      </c>
    </row>
    <row r="339" spans="1:14" hidden="1" x14ac:dyDescent="0.2">
      <c r="A339">
        <v>365</v>
      </c>
      <c r="B339" t="s">
        <v>221</v>
      </c>
      <c r="C339" t="s">
        <v>19</v>
      </c>
      <c r="D339" t="s">
        <v>20</v>
      </c>
      <c r="E339" t="str">
        <f t="shared" si="15"/>
        <v>2015</v>
      </c>
      <c r="F339" s="1">
        <v>1357150000</v>
      </c>
      <c r="G339" s="1">
        <f t="shared" si="16"/>
        <v>41692000</v>
      </c>
      <c r="H339" s="1">
        <f t="shared" si="17"/>
        <v>776156000</v>
      </c>
      <c r="I339" s="1">
        <v>580994000</v>
      </c>
      <c r="J339" s="1">
        <v>112253000</v>
      </c>
      <c r="K339">
        <v>0</v>
      </c>
      <c r="L339" s="1">
        <v>622211000</v>
      </c>
      <c r="M339" t="s">
        <v>115</v>
      </c>
      <c r="N339" t="s">
        <v>116</v>
      </c>
    </row>
    <row r="340" spans="1:14" hidden="1" x14ac:dyDescent="0.2">
      <c r="A340">
        <v>366</v>
      </c>
      <c r="B340" t="s">
        <v>222</v>
      </c>
      <c r="C340" t="s">
        <v>11</v>
      </c>
      <c r="D340" t="s">
        <v>39</v>
      </c>
      <c r="E340" t="str">
        <f t="shared" si="15"/>
        <v>2013</v>
      </c>
      <c r="F340" s="1">
        <v>4474000000</v>
      </c>
      <c r="G340" s="1">
        <f t="shared" si="16"/>
        <v>876000000</v>
      </c>
      <c r="H340" s="1">
        <f t="shared" si="17"/>
        <v>1371000000</v>
      </c>
      <c r="I340" s="1">
        <v>3103000000</v>
      </c>
      <c r="J340" s="1">
        <v>495000000</v>
      </c>
      <c r="K340">
        <v>0</v>
      </c>
      <c r="L340">
        <v>0</v>
      </c>
      <c r="M340" t="s">
        <v>13</v>
      </c>
      <c r="N340" t="s">
        <v>223</v>
      </c>
    </row>
    <row r="341" spans="1:14" hidden="1" x14ac:dyDescent="0.2">
      <c r="A341">
        <v>367</v>
      </c>
      <c r="B341" t="s">
        <v>222</v>
      </c>
      <c r="C341" t="s">
        <v>15</v>
      </c>
      <c r="D341" t="s">
        <v>41</v>
      </c>
      <c r="E341" t="str">
        <f t="shared" si="15"/>
        <v>2014</v>
      </c>
      <c r="F341" s="1">
        <v>4979000000</v>
      </c>
      <c r="G341" s="1">
        <f t="shared" si="16"/>
        <v>916000000</v>
      </c>
      <c r="H341" s="1">
        <f t="shared" si="17"/>
        <v>1510000000</v>
      </c>
      <c r="I341" s="1">
        <v>3469000000</v>
      </c>
      <c r="J341" s="1">
        <v>594000000</v>
      </c>
      <c r="K341">
        <v>0</v>
      </c>
      <c r="L341">
        <v>0</v>
      </c>
      <c r="M341" t="s">
        <v>13</v>
      </c>
      <c r="N341" t="s">
        <v>223</v>
      </c>
    </row>
    <row r="342" spans="1:14" hidden="1" x14ac:dyDescent="0.2">
      <c r="A342">
        <v>368</v>
      </c>
      <c r="B342" t="s">
        <v>222</v>
      </c>
      <c r="C342" t="s">
        <v>17</v>
      </c>
      <c r="D342" t="s">
        <v>42</v>
      </c>
      <c r="E342" t="str">
        <f t="shared" si="15"/>
        <v>2015</v>
      </c>
      <c r="F342" s="1">
        <v>5244000000</v>
      </c>
      <c r="G342" s="1">
        <f t="shared" si="16"/>
        <v>1008000000</v>
      </c>
      <c r="H342" s="1">
        <f t="shared" si="17"/>
        <v>1614000000</v>
      </c>
      <c r="I342" s="1">
        <v>3630000000</v>
      </c>
      <c r="J342" s="1">
        <v>606000000</v>
      </c>
      <c r="K342">
        <v>0</v>
      </c>
      <c r="L342">
        <v>0</v>
      </c>
      <c r="M342" t="s">
        <v>13</v>
      </c>
      <c r="N342" t="s">
        <v>223</v>
      </c>
    </row>
    <row r="343" spans="1:14" hidden="1" x14ac:dyDescent="0.2">
      <c r="A343">
        <v>369</v>
      </c>
      <c r="B343" t="s">
        <v>222</v>
      </c>
      <c r="C343" t="s">
        <v>19</v>
      </c>
      <c r="D343" t="s">
        <v>43</v>
      </c>
      <c r="E343" t="str">
        <f t="shared" si="15"/>
        <v>2016</v>
      </c>
      <c r="F343" s="1">
        <v>5259000000</v>
      </c>
      <c r="G343" s="1">
        <f t="shared" si="16"/>
        <v>979000000</v>
      </c>
      <c r="H343" s="1">
        <f t="shared" si="17"/>
        <v>1617000000</v>
      </c>
      <c r="I343" s="1">
        <v>3642000000</v>
      </c>
      <c r="J343" s="1">
        <v>638000000</v>
      </c>
      <c r="K343">
        <v>0</v>
      </c>
      <c r="L343">
        <v>0</v>
      </c>
      <c r="M343" t="s">
        <v>13</v>
      </c>
      <c r="N343" t="s">
        <v>223</v>
      </c>
    </row>
    <row r="344" spans="1:14" hidden="1" x14ac:dyDescent="0.2">
      <c r="A344">
        <v>370</v>
      </c>
      <c r="B344" t="s">
        <v>224</v>
      </c>
      <c r="C344" t="s">
        <v>11</v>
      </c>
      <c r="D344" t="s">
        <v>225</v>
      </c>
      <c r="E344" t="str">
        <f t="shared" si="15"/>
        <v>2013</v>
      </c>
      <c r="F344" s="1">
        <v>1587725000</v>
      </c>
      <c r="G344" s="1">
        <f t="shared" si="16"/>
        <v>327007000</v>
      </c>
      <c r="H344" s="1">
        <f t="shared" si="17"/>
        <v>1026808000</v>
      </c>
      <c r="I344" s="1">
        <v>560917000</v>
      </c>
      <c r="J344" s="1">
        <v>610735000</v>
      </c>
      <c r="K344" s="1">
        <v>58827000</v>
      </c>
      <c r="L344" s="1">
        <v>30239000</v>
      </c>
      <c r="M344" t="s">
        <v>36</v>
      </c>
      <c r="N344" t="s">
        <v>226</v>
      </c>
    </row>
    <row r="345" spans="1:14" hidden="1" x14ac:dyDescent="0.2">
      <c r="A345">
        <v>371</v>
      </c>
      <c r="B345" t="s">
        <v>224</v>
      </c>
      <c r="C345" t="s">
        <v>15</v>
      </c>
      <c r="D345" t="s">
        <v>227</v>
      </c>
      <c r="E345" t="str">
        <f t="shared" si="15"/>
        <v>2014</v>
      </c>
      <c r="F345" s="1">
        <v>1717776000</v>
      </c>
      <c r="G345" s="1">
        <f t="shared" si="16"/>
        <v>306486000</v>
      </c>
      <c r="H345" s="1">
        <f t="shared" si="17"/>
        <v>1091570000</v>
      </c>
      <c r="I345" s="1">
        <v>626206000</v>
      </c>
      <c r="J345" s="1">
        <v>683115000</v>
      </c>
      <c r="K345" s="1">
        <v>66259000</v>
      </c>
      <c r="L345" s="1">
        <v>35710000</v>
      </c>
      <c r="M345" t="s">
        <v>36</v>
      </c>
      <c r="N345" t="s">
        <v>226</v>
      </c>
    </row>
    <row r="346" spans="1:14" hidden="1" x14ac:dyDescent="0.2">
      <c r="A346">
        <v>372</v>
      </c>
      <c r="B346" t="s">
        <v>224</v>
      </c>
      <c r="C346" t="s">
        <v>17</v>
      </c>
      <c r="D346" t="s">
        <v>56</v>
      </c>
      <c r="E346" t="str">
        <f t="shared" si="15"/>
        <v>2015</v>
      </c>
      <c r="F346" s="1">
        <v>1797060000</v>
      </c>
      <c r="G346" s="1">
        <f t="shared" si="16"/>
        <v>236671000</v>
      </c>
      <c r="H346" s="1">
        <f t="shared" si="17"/>
        <v>1070262000</v>
      </c>
      <c r="I346" s="1">
        <v>726798000</v>
      </c>
      <c r="J346" s="1">
        <v>712543000</v>
      </c>
      <c r="K346" s="1">
        <v>69589000</v>
      </c>
      <c r="L346" s="1">
        <v>51459000</v>
      </c>
      <c r="M346" t="s">
        <v>36</v>
      </c>
      <c r="N346" t="s">
        <v>226</v>
      </c>
    </row>
    <row r="347" spans="1:14" hidden="1" x14ac:dyDescent="0.2">
      <c r="A347">
        <v>373</v>
      </c>
      <c r="B347" t="s">
        <v>224</v>
      </c>
      <c r="C347" t="s">
        <v>19</v>
      </c>
      <c r="D347" t="s">
        <v>228</v>
      </c>
      <c r="E347" t="str">
        <f t="shared" si="15"/>
        <v>2016</v>
      </c>
      <c r="F347" s="1">
        <v>1966814000</v>
      </c>
      <c r="G347" s="1">
        <f t="shared" si="16"/>
        <v>324080000</v>
      </c>
      <c r="H347" s="1">
        <f t="shared" si="17"/>
        <v>1173079000</v>
      </c>
      <c r="I347" s="1">
        <v>793735000</v>
      </c>
      <c r="J347" s="1">
        <v>722798000</v>
      </c>
      <c r="K347" s="1">
        <v>65411000</v>
      </c>
      <c r="L347" s="1">
        <v>60790000</v>
      </c>
      <c r="M347" t="s">
        <v>36</v>
      </c>
      <c r="N347" t="s">
        <v>226</v>
      </c>
    </row>
    <row r="348" spans="1:14" hidden="1" x14ac:dyDescent="0.2">
      <c r="A348">
        <v>374</v>
      </c>
      <c r="B348" t="s">
        <v>229</v>
      </c>
      <c r="C348" t="s">
        <v>11</v>
      </c>
      <c r="D348" t="s">
        <v>230</v>
      </c>
      <c r="E348" t="str">
        <f t="shared" si="15"/>
        <v>2013</v>
      </c>
      <c r="F348" s="1">
        <v>105156000000</v>
      </c>
      <c r="G348" s="1">
        <f t="shared" si="16"/>
        <v>3104000000</v>
      </c>
      <c r="H348" s="1">
        <f t="shared" si="17"/>
        <v>13208000000</v>
      </c>
      <c r="I348" s="1">
        <v>91948000000</v>
      </c>
      <c r="J348" s="1">
        <v>10104000000</v>
      </c>
      <c r="K348">
        <v>0</v>
      </c>
      <c r="L348">
        <v>0</v>
      </c>
      <c r="M348" t="s">
        <v>59</v>
      </c>
      <c r="N348" t="s">
        <v>231</v>
      </c>
    </row>
    <row r="349" spans="1:14" hidden="1" x14ac:dyDescent="0.2">
      <c r="A349">
        <v>375</v>
      </c>
      <c r="B349" t="s">
        <v>229</v>
      </c>
      <c r="C349" t="s">
        <v>15</v>
      </c>
      <c r="D349" t="s">
        <v>136</v>
      </c>
      <c r="E349" t="str">
        <f t="shared" si="15"/>
        <v>2014</v>
      </c>
      <c r="F349" s="1">
        <v>112640000000</v>
      </c>
      <c r="G349" s="1">
        <f t="shared" si="16"/>
        <v>3283000000</v>
      </c>
      <c r="H349" s="1">
        <f t="shared" si="17"/>
        <v>14182000000</v>
      </c>
      <c r="I349" s="1">
        <v>98458000000</v>
      </c>
      <c r="J349" s="1">
        <v>10899000000</v>
      </c>
      <c r="K349">
        <v>0</v>
      </c>
      <c r="L349">
        <v>0</v>
      </c>
      <c r="M349" t="s">
        <v>59</v>
      </c>
      <c r="N349" t="s">
        <v>231</v>
      </c>
    </row>
    <row r="350" spans="1:14" hidden="1" x14ac:dyDescent="0.2">
      <c r="A350">
        <v>376</v>
      </c>
      <c r="B350" t="s">
        <v>229</v>
      </c>
      <c r="C350" t="s">
        <v>17</v>
      </c>
      <c r="D350" t="s">
        <v>232</v>
      </c>
      <c r="E350" t="str">
        <f t="shared" si="15"/>
        <v>2015</v>
      </c>
      <c r="F350" s="1">
        <v>116199000000</v>
      </c>
      <c r="G350" s="1">
        <f t="shared" si="16"/>
        <v>3689000000</v>
      </c>
      <c r="H350" s="1">
        <f t="shared" si="17"/>
        <v>15134000000</v>
      </c>
      <c r="I350" s="1">
        <v>101065000000</v>
      </c>
      <c r="J350" s="1">
        <v>11445000000</v>
      </c>
      <c r="K350">
        <v>0</v>
      </c>
      <c r="L350">
        <v>0</v>
      </c>
      <c r="M350" t="s">
        <v>59</v>
      </c>
      <c r="N350" t="s">
        <v>231</v>
      </c>
    </row>
    <row r="351" spans="1:14" hidden="1" x14ac:dyDescent="0.2">
      <c r="A351">
        <v>377</v>
      </c>
      <c r="B351" t="s">
        <v>229</v>
      </c>
      <c r="C351" t="s">
        <v>19</v>
      </c>
      <c r="D351" t="s">
        <v>233</v>
      </c>
      <c r="E351" t="str">
        <f t="shared" si="15"/>
        <v>2016</v>
      </c>
      <c r="F351" s="1">
        <v>118719000000</v>
      </c>
      <c r="G351" s="1">
        <f t="shared" si="16"/>
        <v>3750000000</v>
      </c>
      <c r="H351" s="1">
        <f t="shared" si="17"/>
        <v>15818000000</v>
      </c>
      <c r="I351" s="1">
        <v>102901000000</v>
      </c>
      <c r="J351" s="1">
        <v>12068000000</v>
      </c>
      <c r="K351">
        <v>0</v>
      </c>
      <c r="L351">
        <v>0</v>
      </c>
      <c r="M351" t="s">
        <v>59</v>
      </c>
      <c r="N351" t="s">
        <v>231</v>
      </c>
    </row>
    <row r="352" spans="1:14" hidden="1" x14ac:dyDescent="0.2">
      <c r="A352">
        <v>378</v>
      </c>
      <c r="B352" t="s">
        <v>234</v>
      </c>
      <c r="C352" t="s">
        <v>11</v>
      </c>
      <c r="D352" t="s">
        <v>235</v>
      </c>
      <c r="E352" t="str">
        <f t="shared" si="15"/>
        <v>2003</v>
      </c>
      <c r="F352" s="1">
        <v>1577000</v>
      </c>
      <c r="G352" s="1">
        <f t="shared" si="16"/>
        <v>-1156000</v>
      </c>
      <c r="H352" s="1">
        <f t="shared" si="17"/>
        <v>1319000</v>
      </c>
      <c r="I352" s="1">
        <v>258000</v>
      </c>
      <c r="J352" s="1">
        <v>2410000</v>
      </c>
      <c r="K352" s="1">
        <v>65000</v>
      </c>
      <c r="L352">
        <v>0</v>
      </c>
      <c r="M352" t="s">
        <v>59</v>
      </c>
      <c r="N352" t="s">
        <v>236</v>
      </c>
    </row>
    <row r="353" spans="1:14" hidden="1" x14ac:dyDescent="0.2">
      <c r="A353">
        <v>379</v>
      </c>
      <c r="B353" t="s">
        <v>234</v>
      </c>
      <c r="C353" t="s">
        <v>15</v>
      </c>
      <c r="D353" t="s">
        <v>237</v>
      </c>
      <c r="E353" t="str">
        <f t="shared" si="15"/>
        <v>2004</v>
      </c>
      <c r="F353" s="1">
        <v>1514000</v>
      </c>
      <c r="G353" s="1">
        <f t="shared" si="16"/>
        <v>-2761000</v>
      </c>
      <c r="H353" s="1">
        <f t="shared" si="17"/>
        <v>1372000</v>
      </c>
      <c r="I353" s="1">
        <v>142000</v>
      </c>
      <c r="J353" s="1">
        <v>3940000</v>
      </c>
      <c r="K353" s="1">
        <v>30000</v>
      </c>
      <c r="L353" s="1">
        <v>163000</v>
      </c>
      <c r="M353" t="s">
        <v>59</v>
      </c>
      <c r="N353" t="s">
        <v>236</v>
      </c>
    </row>
    <row r="354" spans="1:14" hidden="1" x14ac:dyDescent="0.2">
      <c r="A354">
        <v>380</v>
      </c>
      <c r="B354" t="s">
        <v>234</v>
      </c>
      <c r="C354" t="s">
        <v>17</v>
      </c>
      <c r="D354" t="s">
        <v>238</v>
      </c>
      <c r="E354" t="str">
        <f t="shared" si="15"/>
        <v>2006</v>
      </c>
      <c r="F354" s="1">
        <v>79562000</v>
      </c>
      <c r="G354" s="1">
        <f t="shared" si="16"/>
        <v>-11305000</v>
      </c>
      <c r="H354" s="1">
        <f t="shared" si="17"/>
        <v>4054000</v>
      </c>
      <c r="I354" s="1">
        <v>75508000</v>
      </c>
      <c r="J354" s="1">
        <v>15359000</v>
      </c>
      <c r="K354">
        <v>0</v>
      </c>
      <c r="L354">
        <v>0</v>
      </c>
      <c r="M354" t="s">
        <v>59</v>
      </c>
      <c r="N354" t="s">
        <v>236</v>
      </c>
    </row>
    <row r="355" spans="1:14" hidden="1" x14ac:dyDescent="0.2">
      <c r="A355">
        <v>381</v>
      </c>
      <c r="B355" t="s">
        <v>234</v>
      </c>
      <c r="C355" t="s">
        <v>19</v>
      </c>
      <c r="D355" t="s">
        <v>239</v>
      </c>
      <c r="E355" t="str">
        <f t="shared" si="15"/>
        <v>2007</v>
      </c>
      <c r="F355" s="1">
        <v>99642000</v>
      </c>
      <c r="G355" s="1">
        <f t="shared" si="16"/>
        <v>-10688000</v>
      </c>
      <c r="H355" s="1">
        <f t="shared" si="17"/>
        <v>15165000</v>
      </c>
      <c r="I355" s="1">
        <v>84477000</v>
      </c>
      <c r="J355" s="1">
        <v>25853000</v>
      </c>
      <c r="K355">
        <v>0</v>
      </c>
      <c r="L355">
        <v>0</v>
      </c>
      <c r="M355" t="s">
        <v>59</v>
      </c>
      <c r="N355" t="s">
        <v>236</v>
      </c>
    </row>
    <row r="356" spans="1:14" hidden="1" x14ac:dyDescent="0.2">
      <c r="A356">
        <v>382</v>
      </c>
      <c r="B356" t="s">
        <v>240</v>
      </c>
      <c r="C356" t="s">
        <v>11</v>
      </c>
      <c r="D356" t="s">
        <v>241</v>
      </c>
      <c r="E356" t="str">
        <f t="shared" si="15"/>
        <v>2013</v>
      </c>
      <c r="F356" s="1">
        <v>8052000000</v>
      </c>
      <c r="G356" s="1">
        <f t="shared" si="16"/>
        <v>1131000000</v>
      </c>
      <c r="H356" s="1">
        <f t="shared" si="17"/>
        <v>2912000000</v>
      </c>
      <c r="I356" s="1">
        <v>5140000000</v>
      </c>
      <c r="J356" s="1">
        <v>1653000000</v>
      </c>
      <c r="K356" s="1">
        <v>128000000</v>
      </c>
      <c r="L356">
        <v>0</v>
      </c>
      <c r="M356" t="s">
        <v>59</v>
      </c>
      <c r="N356" t="s">
        <v>172</v>
      </c>
    </row>
    <row r="357" spans="1:14" hidden="1" x14ac:dyDescent="0.2">
      <c r="A357">
        <v>383</v>
      </c>
      <c r="B357" t="s">
        <v>240</v>
      </c>
      <c r="C357" t="s">
        <v>15</v>
      </c>
      <c r="D357" t="s">
        <v>242</v>
      </c>
      <c r="E357" t="str">
        <f t="shared" si="15"/>
        <v>2014</v>
      </c>
      <c r="F357" s="1">
        <v>8268000000</v>
      </c>
      <c r="G357" s="1">
        <f t="shared" si="16"/>
        <v>1322000000</v>
      </c>
      <c r="H357" s="1">
        <f t="shared" si="17"/>
        <v>2971000000</v>
      </c>
      <c r="I357" s="1">
        <v>5297000000</v>
      </c>
      <c r="J357" s="1">
        <v>1527000000</v>
      </c>
      <c r="K357" s="1">
        <v>122000000</v>
      </c>
      <c r="L357">
        <v>0</v>
      </c>
      <c r="M357" t="s">
        <v>59</v>
      </c>
      <c r="N357" t="s">
        <v>172</v>
      </c>
    </row>
    <row r="358" spans="1:14" hidden="1" x14ac:dyDescent="0.2">
      <c r="A358">
        <v>384</v>
      </c>
      <c r="B358" t="s">
        <v>240</v>
      </c>
      <c r="C358" t="s">
        <v>17</v>
      </c>
      <c r="D358" t="s">
        <v>243</v>
      </c>
      <c r="E358" t="str">
        <f t="shared" si="15"/>
        <v>2015</v>
      </c>
      <c r="F358" s="1">
        <v>8082000000</v>
      </c>
      <c r="G358" s="1">
        <f t="shared" si="16"/>
        <v>1156000000</v>
      </c>
      <c r="H358" s="1">
        <f t="shared" si="17"/>
        <v>2782000000</v>
      </c>
      <c r="I358" s="1">
        <v>5300000000</v>
      </c>
      <c r="J358" s="1">
        <v>1509000000</v>
      </c>
      <c r="K358" s="1">
        <v>117000000</v>
      </c>
      <c r="L358">
        <v>0</v>
      </c>
      <c r="M358" t="s">
        <v>59</v>
      </c>
      <c r="N358" t="s">
        <v>172</v>
      </c>
    </row>
    <row r="359" spans="1:14" hidden="1" x14ac:dyDescent="0.2">
      <c r="A359">
        <v>385</v>
      </c>
      <c r="B359" t="s">
        <v>240</v>
      </c>
      <c r="C359" t="s">
        <v>19</v>
      </c>
      <c r="D359" t="s">
        <v>244</v>
      </c>
      <c r="E359" t="str">
        <f t="shared" si="15"/>
        <v>2016</v>
      </c>
      <c r="F359" s="1">
        <v>7961000000</v>
      </c>
      <c r="G359" s="1">
        <f t="shared" si="16"/>
        <v>991000000</v>
      </c>
      <c r="H359" s="1">
        <f t="shared" si="17"/>
        <v>2780000000</v>
      </c>
      <c r="I359" s="1">
        <v>5181000000</v>
      </c>
      <c r="J359" s="1">
        <v>1665000000</v>
      </c>
      <c r="K359" s="1">
        <v>124000000</v>
      </c>
      <c r="L359">
        <v>0</v>
      </c>
      <c r="M359" t="s">
        <v>59</v>
      </c>
      <c r="N359" t="s">
        <v>172</v>
      </c>
    </row>
    <row r="360" spans="1:14" hidden="1" x14ac:dyDescent="0.2">
      <c r="A360">
        <v>386</v>
      </c>
      <c r="B360" t="s">
        <v>245</v>
      </c>
      <c r="C360" t="s">
        <v>11</v>
      </c>
      <c r="D360" t="s">
        <v>64</v>
      </c>
      <c r="E360" t="str">
        <f t="shared" si="15"/>
        <v>2013</v>
      </c>
      <c r="F360" s="1">
        <v>3050195000</v>
      </c>
      <c r="G360" s="1">
        <f t="shared" si="16"/>
        <v>-110710000</v>
      </c>
      <c r="H360" s="1">
        <f t="shared" si="17"/>
        <v>2366616000</v>
      </c>
      <c r="I360" s="1">
        <v>683579000</v>
      </c>
      <c r="J360" s="1">
        <v>2047847000</v>
      </c>
      <c r="K360" s="1">
        <v>429479000</v>
      </c>
      <c r="L360">
        <v>0</v>
      </c>
      <c r="M360" t="s">
        <v>30</v>
      </c>
      <c r="N360" t="s">
        <v>85</v>
      </c>
    </row>
    <row r="361" spans="1:14" hidden="1" x14ac:dyDescent="0.2">
      <c r="A361">
        <v>387</v>
      </c>
      <c r="B361" t="s">
        <v>245</v>
      </c>
      <c r="C361" t="s">
        <v>15</v>
      </c>
      <c r="D361" t="s">
        <v>65</v>
      </c>
      <c r="E361" t="str">
        <f t="shared" si="15"/>
        <v>2014</v>
      </c>
      <c r="F361" s="1">
        <v>4071003000</v>
      </c>
      <c r="G361" s="1">
        <f t="shared" si="16"/>
        <v>-286074000</v>
      </c>
      <c r="H361" s="1">
        <f t="shared" si="17"/>
        <v>3102575000</v>
      </c>
      <c r="I361" s="1">
        <v>968428000</v>
      </c>
      <c r="J361" s="1">
        <v>2764851000</v>
      </c>
      <c r="K361" s="1">
        <v>623798000</v>
      </c>
      <c r="L361">
        <v>0</v>
      </c>
      <c r="M361" t="s">
        <v>30</v>
      </c>
      <c r="N361" t="s">
        <v>85</v>
      </c>
    </row>
    <row r="362" spans="1:14" hidden="1" x14ac:dyDescent="0.2">
      <c r="A362">
        <v>388</v>
      </c>
      <c r="B362" t="s">
        <v>245</v>
      </c>
      <c r="C362" t="s">
        <v>17</v>
      </c>
      <c r="D362" t="s">
        <v>66</v>
      </c>
      <c r="E362" t="str">
        <f t="shared" si="15"/>
        <v>2015</v>
      </c>
      <c r="F362" s="1">
        <v>5373586000</v>
      </c>
      <c r="G362" s="1">
        <f t="shared" si="16"/>
        <v>-145633000</v>
      </c>
      <c r="H362" s="1">
        <f t="shared" si="17"/>
        <v>4084316000</v>
      </c>
      <c r="I362" s="1">
        <v>1289270000</v>
      </c>
      <c r="J362" s="1">
        <v>3437032000</v>
      </c>
      <c r="K362" s="1">
        <v>792917000</v>
      </c>
      <c r="L362">
        <v>0</v>
      </c>
      <c r="M362" t="s">
        <v>30</v>
      </c>
      <c r="N362" t="s">
        <v>85</v>
      </c>
    </row>
    <row r="363" spans="1:14" hidden="1" x14ac:dyDescent="0.2">
      <c r="A363">
        <v>389</v>
      </c>
      <c r="B363" t="s">
        <v>245</v>
      </c>
      <c r="C363" t="s">
        <v>19</v>
      </c>
      <c r="D363" t="s">
        <v>67</v>
      </c>
      <c r="E363" t="str">
        <f t="shared" si="15"/>
        <v>2016</v>
      </c>
      <c r="F363" s="1">
        <v>6667216000</v>
      </c>
      <c r="G363" s="1">
        <f t="shared" si="16"/>
        <v>114923000</v>
      </c>
      <c r="H363" s="1">
        <f t="shared" si="17"/>
        <v>5012668000</v>
      </c>
      <c r="I363" s="1">
        <v>1654548000</v>
      </c>
      <c r="J363" s="1">
        <v>3951445000</v>
      </c>
      <c r="K363" s="1">
        <v>946300000</v>
      </c>
      <c r="L363">
        <v>0</v>
      </c>
      <c r="M363" t="s">
        <v>30</v>
      </c>
      <c r="N363" t="s">
        <v>85</v>
      </c>
    </row>
    <row r="364" spans="1:14" hidden="1" x14ac:dyDescent="0.2">
      <c r="A364">
        <v>390</v>
      </c>
      <c r="B364" t="s">
        <v>246</v>
      </c>
      <c r="C364" t="s">
        <v>11</v>
      </c>
      <c r="D364" t="s">
        <v>247</v>
      </c>
      <c r="E364" t="str">
        <f t="shared" si="15"/>
        <v>2013</v>
      </c>
      <c r="F364" s="1">
        <v>48607000000</v>
      </c>
      <c r="G364" s="1">
        <f t="shared" si="16"/>
        <v>11301000000</v>
      </c>
      <c r="H364" s="1">
        <f t="shared" si="17"/>
        <v>29440000000</v>
      </c>
      <c r="I364" s="1">
        <v>19167000000</v>
      </c>
      <c r="J364" s="1">
        <v>11802000000</v>
      </c>
      <c r="K364" s="1">
        <v>5942000000</v>
      </c>
      <c r="L364" s="1">
        <v>395000000</v>
      </c>
      <c r="M364" t="s">
        <v>30</v>
      </c>
      <c r="N364" t="s">
        <v>248</v>
      </c>
    </row>
    <row r="365" spans="1:14" hidden="1" x14ac:dyDescent="0.2">
      <c r="A365">
        <v>391</v>
      </c>
      <c r="B365" t="s">
        <v>246</v>
      </c>
      <c r="C365" t="s">
        <v>15</v>
      </c>
      <c r="D365" t="s">
        <v>249</v>
      </c>
      <c r="E365" t="str">
        <f t="shared" si="15"/>
        <v>2014</v>
      </c>
      <c r="F365" s="1">
        <v>47142000000</v>
      </c>
      <c r="G365" s="1">
        <f t="shared" si="16"/>
        <v>9763000000</v>
      </c>
      <c r="H365" s="1">
        <f t="shared" si="17"/>
        <v>27769000000</v>
      </c>
      <c r="I365" s="1">
        <v>19373000000</v>
      </c>
      <c r="J365" s="1">
        <v>11437000000</v>
      </c>
      <c r="K365" s="1">
        <v>6294000000</v>
      </c>
      <c r="L365" s="1">
        <v>275000000</v>
      </c>
      <c r="M365" t="s">
        <v>30</v>
      </c>
      <c r="N365" t="s">
        <v>248</v>
      </c>
    </row>
    <row r="366" spans="1:14" hidden="1" x14ac:dyDescent="0.2">
      <c r="A366">
        <v>392</v>
      </c>
      <c r="B366" t="s">
        <v>246</v>
      </c>
      <c r="C366" t="s">
        <v>17</v>
      </c>
      <c r="D366" t="s">
        <v>250</v>
      </c>
      <c r="E366" t="str">
        <f t="shared" si="15"/>
        <v>2015</v>
      </c>
      <c r="F366" s="1">
        <v>49161000000</v>
      </c>
      <c r="G366" s="1">
        <f t="shared" si="16"/>
        <v>11254000000</v>
      </c>
      <c r="H366" s="1">
        <f t="shared" si="17"/>
        <v>29681000000</v>
      </c>
      <c r="I366" s="1">
        <v>19480000000</v>
      </c>
      <c r="J366" s="1">
        <v>11861000000</v>
      </c>
      <c r="K366" s="1">
        <v>6207000000</v>
      </c>
      <c r="L366" s="1">
        <v>359000000</v>
      </c>
      <c r="M366" t="s">
        <v>30</v>
      </c>
      <c r="N366" t="s">
        <v>248</v>
      </c>
    </row>
    <row r="367" spans="1:14" hidden="1" x14ac:dyDescent="0.2">
      <c r="A367">
        <v>393</v>
      </c>
      <c r="B367" t="s">
        <v>246</v>
      </c>
      <c r="C367" t="s">
        <v>19</v>
      </c>
      <c r="D367" t="s">
        <v>251</v>
      </c>
      <c r="E367" t="str">
        <f t="shared" si="15"/>
        <v>2016</v>
      </c>
      <c r="F367" s="1">
        <v>49247000000</v>
      </c>
      <c r="G367" s="1">
        <f t="shared" si="16"/>
        <v>12928000000</v>
      </c>
      <c r="H367" s="1">
        <f t="shared" si="17"/>
        <v>30960000000</v>
      </c>
      <c r="I367" s="1">
        <v>18287000000</v>
      </c>
      <c r="J367" s="1">
        <v>11433000000</v>
      </c>
      <c r="K367" s="1">
        <v>6296000000</v>
      </c>
      <c r="L367" s="1">
        <v>303000000</v>
      </c>
      <c r="M367" t="s">
        <v>30</v>
      </c>
      <c r="N367" t="s">
        <v>248</v>
      </c>
    </row>
    <row r="368" spans="1:14" hidden="1" x14ac:dyDescent="0.2">
      <c r="A368">
        <v>394</v>
      </c>
      <c r="B368" t="s">
        <v>252</v>
      </c>
      <c r="C368" t="s">
        <v>11</v>
      </c>
      <c r="D368" t="s">
        <v>253</v>
      </c>
      <c r="E368" t="str">
        <f t="shared" si="15"/>
        <v>2015</v>
      </c>
      <c r="F368" s="1">
        <v>4069746000</v>
      </c>
      <c r="G368" s="1">
        <f t="shared" si="16"/>
        <v>456180000</v>
      </c>
      <c r="H368" s="1">
        <f t="shared" si="17"/>
        <v>787445000</v>
      </c>
      <c r="I368" s="1">
        <v>3282301000</v>
      </c>
      <c r="J368" s="1">
        <v>194207000</v>
      </c>
      <c r="K368">
        <v>0</v>
      </c>
      <c r="L368" s="1">
        <v>137058000</v>
      </c>
      <c r="M368" t="s">
        <v>30</v>
      </c>
      <c r="N368" t="s">
        <v>254</v>
      </c>
    </row>
    <row r="369" spans="1:14" hidden="1" x14ac:dyDescent="0.2">
      <c r="A369">
        <v>395</v>
      </c>
      <c r="B369" t="s">
        <v>252</v>
      </c>
      <c r="C369" t="s">
        <v>15</v>
      </c>
      <c r="D369" t="s">
        <v>255</v>
      </c>
      <c r="E369" t="str">
        <f t="shared" si="15"/>
        <v>2016</v>
      </c>
      <c r="F369" s="1">
        <v>4250447000</v>
      </c>
      <c r="G369" s="1">
        <f t="shared" si="16"/>
        <v>305330000</v>
      </c>
      <c r="H369" s="1">
        <f t="shared" si="17"/>
        <v>674816000</v>
      </c>
      <c r="I369" s="1">
        <v>3575631000</v>
      </c>
      <c r="J369" s="1">
        <v>187244000</v>
      </c>
      <c r="K369">
        <v>0</v>
      </c>
      <c r="L369" s="1">
        <v>182242000</v>
      </c>
      <c r="M369" t="s">
        <v>30</v>
      </c>
      <c r="N369" t="s">
        <v>254</v>
      </c>
    </row>
    <row r="370" spans="1:14" hidden="1" x14ac:dyDescent="0.2">
      <c r="A370">
        <v>396</v>
      </c>
      <c r="B370" t="s">
        <v>256</v>
      </c>
      <c r="C370" t="s">
        <v>11</v>
      </c>
      <c r="D370" t="s">
        <v>16</v>
      </c>
      <c r="E370" t="str">
        <f t="shared" si="15"/>
        <v>2013</v>
      </c>
      <c r="F370" s="1">
        <v>12026000000</v>
      </c>
      <c r="G370" s="1">
        <f t="shared" si="16"/>
        <v>3473000000</v>
      </c>
      <c r="H370" s="1">
        <f t="shared" si="17"/>
        <v>8095000000</v>
      </c>
      <c r="I370" s="1">
        <v>3931000000</v>
      </c>
      <c r="J370" s="1">
        <v>3518000000</v>
      </c>
      <c r="K370">
        <v>0</v>
      </c>
      <c r="L370" s="1">
        <v>1104000000</v>
      </c>
      <c r="M370" t="s">
        <v>13</v>
      </c>
      <c r="N370" t="s">
        <v>257</v>
      </c>
    </row>
    <row r="371" spans="1:14" hidden="1" x14ac:dyDescent="0.2">
      <c r="A371">
        <v>397</v>
      </c>
      <c r="B371" t="s">
        <v>256</v>
      </c>
      <c r="C371" t="s">
        <v>15</v>
      </c>
      <c r="D371" t="s">
        <v>258</v>
      </c>
      <c r="E371" t="str">
        <f t="shared" si="15"/>
        <v>2014</v>
      </c>
      <c r="F371" s="1">
        <v>12669000000</v>
      </c>
      <c r="G371" s="1">
        <f t="shared" si="16"/>
        <v>3613000000</v>
      </c>
      <c r="H371" s="1">
        <f t="shared" si="17"/>
        <v>8569000000</v>
      </c>
      <c r="I371" s="1">
        <v>4100000000</v>
      </c>
      <c r="J371" s="1">
        <v>3805000000</v>
      </c>
      <c r="K371">
        <v>0</v>
      </c>
      <c r="L371" s="1">
        <v>1151000000</v>
      </c>
      <c r="M371" t="s">
        <v>13</v>
      </c>
      <c r="N371" t="s">
        <v>257</v>
      </c>
    </row>
    <row r="372" spans="1:14" hidden="1" x14ac:dyDescent="0.2">
      <c r="A372">
        <v>398</v>
      </c>
      <c r="B372" t="s">
        <v>256</v>
      </c>
      <c r="C372" t="s">
        <v>17</v>
      </c>
      <c r="D372" t="s">
        <v>259</v>
      </c>
      <c r="E372" t="str">
        <f t="shared" si="15"/>
        <v>2015</v>
      </c>
      <c r="F372" s="1">
        <v>11811000000</v>
      </c>
      <c r="G372" s="1">
        <f t="shared" si="16"/>
        <v>3584000000</v>
      </c>
      <c r="H372" s="1">
        <f t="shared" si="17"/>
        <v>8518000000</v>
      </c>
      <c r="I372" s="1">
        <v>3293000000</v>
      </c>
      <c r="J372" s="1">
        <v>3726000000</v>
      </c>
      <c r="K372">
        <v>0</v>
      </c>
      <c r="L372" s="1">
        <v>1208000000</v>
      </c>
      <c r="M372" t="s">
        <v>13</v>
      </c>
      <c r="N372" t="s">
        <v>257</v>
      </c>
    </row>
    <row r="373" spans="1:14" hidden="1" x14ac:dyDescent="0.2">
      <c r="A373">
        <v>399</v>
      </c>
      <c r="B373" t="s">
        <v>256</v>
      </c>
      <c r="C373" t="s">
        <v>19</v>
      </c>
      <c r="D373" t="s">
        <v>260</v>
      </c>
      <c r="E373" t="str">
        <f t="shared" si="15"/>
        <v>2016</v>
      </c>
      <c r="F373" s="1">
        <v>11069000000</v>
      </c>
      <c r="G373" s="1">
        <f t="shared" si="16"/>
        <v>3389000000</v>
      </c>
      <c r="H373" s="1">
        <f t="shared" si="17"/>
        <v>8287000000</v>
      </c>
      <c r="I373" s="1">
        <v>2782000000</v>
      </c>
      <c r="J373" s="1">
        <v>3597000000</v>
      </c>
      <c r="K373">
        <v>0</v>
      </c>
      <c r="L373" s="1">
        <v>1301000000</v>
      </c>
      <c r="M373" t="s">
        <v>13</v>
      </c>
      <c r="N373" t="s">
        <v>257</v>
      </c>
    </row>
    <row r="374" spans="1:14" hidden="1" x14ac:dyDescent="0.2">
      <c r="A374">
        <v>400</v>
      </c>
      <c r="B374" t="s">
        <v>261</v>
      </c>
      <c r="C374" t="s">
        <v>11</v>
      </c>
      <c r="D374" t="s">
        <v>262</v>
      </c>
      <c r="E374" t="str">
        <f t="shared" si="15"/>
        <v>2013</v>
      </c>
      <c r="F374" s="1">
        <v>4245964000</v>
      </c>
      <c r="G374" s="1">
        <f t="shared" si="16"/>
        <v>565978000</v>
      </c>
      <c r="H374" s="1">
        <f t="shared" si="17"/>
        <v>1753309000</v>
      </c>
      <c r="I374" s="1">
        <v>2492655000</v>
      </c>
      <c r="J374" s="1">
        <v>1187331000</v>
      </c>
      <c r="K374">
        <v>0</v>
      </c>
      <c r="L374">
        <v>0</v>
      </c>
      <c r="M374" t="s">
        <v>13</v>
      </c>
      <c r="N374" t="s">
        <v>263</v>
      </c>
    </row>
    <row r="375" spans="1:14" hidden="1" x14ac:dyDescent="0.2">
      <c r="A375">
        <v>401</v>
      </c>
      <c r="B375" t="s">
        <v>261</v>
      </c>
      <c r="C375" t="s">
        <v>15</v>
      </c>
      <c r="D375" t="s">
        <v>264</v>
      </c>
      <c r="E375" t="str">
        <f t="shared" si="15"/>
        <v>2014</v>
      </c>
      <c r="F375" s="1">
        <v>4193844000</v>
      </c>
      <c r="G375" s="1">
        <f t="shared" si="16"/>
        <v>602720000</v>
      </c>
      <c r="H375" s="1">
        <f t="shared" si="17"/>
        <v>1749759000</v>
      </c>
      <c r="I375" s="1">
        <v>2444085000</v>
      </c>
      <c r="J375" s="1">
        <v>1147039000</v>
      </c>
      <c r="K375">
        <v>0</v>
      </c>
      <c r="L375">
        <v>0</v>
      </c>
      <c r="M375" t="s">
        <v>13</v>
      </c>
      <c r="N375" t="s">
        <v>263</v>
      </c>
    </row>
    <row r="376" spans="1:14" hidden="1" x14ac:dyDescent="0.2">
      <c r="A376">
        <v>402</v>
      </c>
      <c r="B376" t="s">
        <v>261</v>
      </c>
      <c r="C376" t="s">
        <v>17</v>
      </c>
      <c r="D376" t="s">
        <v>174</v>
      </c>
      <c r="E376" t="str">
        <f t="shared" si="15"/>
        <v>2015</v>
      </c>
      <c r="F376" s="1">
        <v>4476886000</v>
      </c>
      <c r="G376" s="1">
        <f t="shared" si="16"/>
        <v>696407000</v>
      </c>
      <c r="H376" s="1">
        <f t="shared" si="17"/>
        <v>1921337000</v>
      </c>
      <c r="I376" s="1">
        <v>2555549000</v>
      </c>
      <c r="J376" s="1">
        <v>1224930000</v>
      </c>
      <c r="K376">
        <v>0</v>
      </c>
      <c r="L376">
        <v>0</v>
      </c>
      <c r="M376" t="s">
        <v>13</v>
      </c>
      <c r="N376" t="s">
        <v>263</v>
      </c>
    </row>
    <row r="377" spans="1:14" hidden="1" x14ac:dyDescent="0.2">
      <c r="A377">
        <v>403</v>
      </c>
      <c r="B377" t="s">
        <v>261</v>
      </c>
      <c r="C377" t="s">
        <v>19</v>
      </c>
      <c r="D377" t="s">
        <v>265</v>
      </c>
      <c r="E377" t="str">
        <f t="shared" si="15"/>
        <v>2016</v>
      </c>
      <c r="F377" s="1">
        <v>4905458000</v>
      </c>
      <c r="G377" s="1">
        <f t="shared" si="16"/>
        <v>781748000</v>
      </c>
      <c r="H377" s="1">
        <f t="shared" si="17"/>
        <v>2129870000</v>
      </c>
      <c r="I377" s="1">
        <v>2775588000</v>
      </c>
      <c r="J377" s="1">
        <v>1348122000</v>
      </c>
      <c r="K377">
        <v>0</v>
      </c>
      <c r="L377">
        <v>0</v>
      </c>
      <c r="M377" t="s">
        <v>13</v>
      </c>
      <c r="N377" t="s">
        <v>263</v>
      </c>
    </row>
    <row r="378" spans="1:14" hidden="1" x14ac:dyDescent="0.2">
      <c r="A378">
        <v>404</v>
      </c>
      <c r="B378" t="s">
        <v>266</v>
      </c>
      <c r="C378" t="s">
        <v>11</v>
      </c>
      <c r="D378" t="s">
        <v>12</v>
      </c>
      <c r="E378" t="str">
        <f t="shared" si="15"/>
        <v>2012</v>
      </c>
      <c r="F378" s="1">
        <v>18376000000</v>
      </c>
      <c r="G378" s="1">
        <f t="shared" si="16"/>
        <v>2713000000</v>
      </c>
      <c r="H378" s="1">
        <f t="shared" si="17"/>
        <v>10737000000</v>
      </c>
      <c r="I378" s="1">
        <v>7639000000</v>
      </c>
      <c r="J378" s="1">
        <v>3244000000</v>
      </c>
      <c r="K378">
        <v>0</v>
      </c>
      <c r="L378" s="1">
        <v>4780000000</v>
      </c>
      <c r="M378" t="s">
        <v>267</v>
      </c>
      <c r="N378" t="s">
        <v>268</v>
      </c>
    </row>
    <row r="379" spans="1:14" hidden="1" x14ac:dyDescent="0.2">
      <c r="A379">
        <v>405</v>
      </c>
      <c r="B379" t="s">
        <v>266</v>
      </c>
      <c r="C379" t="s">
        <v>15</v>
      </c>
      <c r="D379" t="s">
        <v>16</v>
      </c>
      <c r="E379" t="str">
        <f t="shared" si="15"/>
        <v>2013</v>
      </c>
      <c r="F379" s="1">
        <v>18095000000</v>
      </c>
      <c r="G379" s="1">
        <f t="shared" si="16"/>
        <v>2545000000</v>
      </c>
      <c r="H379" s="1">
        <f t="shared" si="17"/>
        <v>10588000000</v>
      </c>
      <c r="I379" s="1">
        <v>7507000000</v>
      </c>
      <c r="J379" s="1">
        <v>3502000000</v>
      </c>
      <c r="K379">
        <v>0</v>
      </c>
      <c r="L379" s="1">
        <v>4541000000</v>
      </c>
      <c r="M379" t="s">
        <v>267</v>
      </c>
      <c r="N379" t="s">
        <v>268</v>
      </c>
    </row>
    <row r="380" spans="1:14" hidden="1" x14ac:dyDescent="0.2">
      <c r="A380">
        <v>406</v>
      </c>
      <c r="B380" t="s">
        <v>266</v>
      </c>
      <c r="C380" t="s">
        <v>17</v>
      </c>
      <c r="D380" t="s">
        <v>18</v>
      </c>
      <c r="E380" t="str">
        <f t="shared" si="15"/>
        <v>2014</v>
      </c>
      <c r="F380" s="1">
        <v>18031000000</v>
      </c>
      <c r="G380" s="1">
        <f t="shared" si="16"/>
        <v>2410000000</v>
      </c>
      <c r="H380" s="1">
        <f t="shared" si="17"/>
        <v>10185000000</v>
      </c>
      <c r="I380" s="1">
        <v>7846000000</v>
      </c>
      <c r="J380" s="1">
        <v>3347000000</v>
      </c>
      <c r="K380">
        <v>0</v>
      </c>
      <c r="L380" s="1">
        <v>4428000000</v>
      </c>
      <c r="M380" t="s">
        <v>267</v>
      </c>
      <c r="N380" t="s">
        <v>268</v>
      </c>
    </row>
    <row r="381" spans="1:14" hidden="1" x14ac:dyDescent="0.2">
      <c r="A381">
        <v>407</v>
      </c>
      <c r="B381" t="s">
        <v>266</v>
      </c>
      <c r="C381" t="s">
        <v>19</v>
      </c>
      <c r="D381" t="s">
        <v>20</v>
      </c>
      <c r="E381" t="str">
        <f t="shared" si="15"/>
        <v>2015</v>
      </c>
      <c r="F381" s="1">
        <v>17900000000</v>
      </c>
      <c r="G381" s="1">
        <f t="shared" si="16"/>
        <v>2605000000</v>
      </c>
      <c r="H381" s="1">
        <f t="shared" si="17"/>
        <v>10122000000</v>
      </c>
      <c r="I381" s="1">
        <v>7778000000</v>
      </c>
      <c r="J381" s="1">
        <v>3328000000</v>
      </c>
      <c r="K381">
        <v>0</v>
      </c>
      <c r="L381" s="1">
        <v>4189000000</v>
      </c>
      <c r="M381" t="s">
        <v>267</v>
      </c>
      <c r="N381" t="s">
        <v>268</v>
      </c>
    </row>
    <row r="382" spans="1:14" hidden="1" x14ac:dyDescent="0.2">
      <c r="A382">
        <v>408</v>
      </c>
      <c r="B382" t="s">
        <v>269</v>
      </c>
      <c r="C382" t="s">
        <v>11</v>
      </c>
      <c r="D382" t="s">
        <v>12</v>
      </c>
      <c r="E382" t="str">
        <f t="shared" si="15"/>
        <v>2012</v>
      </c>
      <c r="F382" s="1">
        <v>7346472000</v>
      </c>
      <c r="G382" s="1">
        <f t="shared" si="16"/>
        <v>1361496000</v>
      </c>
      <c r="H382" s="1">
        <f t="shared" si="17"/>
        <v>3068231000</v>
      </c>
      <c r="I382" s="1">
        <v>4278241000</v>
      </c>
      <c r="J382" s="1">
        <v>1557646000</v>
      </c>
      <c r="K382">
        <v>0</v>
      </c>
      <c r="L382" s="1">
        <v>149089000</v>
      </c>
      <c r="M382" t="s">
        <v>30</v>
      </c>
      <c r="N382" t="s">
        <v>254</v>
      </c>
    </row>
    <row r="383" spans="1:14" hidden="1" x14ac:dyDescent="0.2">
      <c r="A383">
        <v>409</v>
      </c>
      <c r="B383" t="s">
        <v>269</v>
      </c>
      <c r="C383" t="s">
        <v>15</v>
      </c>
      <c r="D383" t="s">
        <v>16</v>
      </c>
      <c r="E383" t="str">
        <f t="shared" si="15"/>
        <v>2013</v>
      </c>
      <c r="F383" s="1">
        <v>8843200000</v>
      </c>
      <c r="G383" s="1">
        <f t="shared" si="16"/>
        <v>1677900000</v>
      </c>
      <c r="H383" s="1">
        <f t="shared" si="17"/>
        <v>3577700000</v>
      </c>
      <c r="I383" s="1">
        <v>5265500000</v>
      </c>
      <c r="J383" s="1">
        <v>1727600000</v>
      </c>
      <c r="K383">
        <v>0</v>
      </c>
      <c r="L383" s="1">
        <v>172200000</v>
      </c>
      <c r="M383" t="s">
        <v>30</v>
      </c>
      <c r="N383" t="s">
        <v>254</v>
      </c>
    </row>
    <row r="384" spans="1:14" hidden="1" x14ac:dyDescent="0.2">
      <c r="A384">
        <v>410</v>
      </c>
      <c r="B384" t="s">
        <v>269</v>
      </c>
      <c r="C384" t="s">
        <v>17</v>
      </c>
      <c r="D384" t="s">
        <v>18</v>
      </c>
      <c r="E384" t="str">
        <f t="shared" si="15"/>
        <v>2014</v>
      </c>
      <c r="F384" s="1">
        <v>10262700000</v>
      </c>
      <c r="G384" s="1">
        <f t="shared" si="16"/>
        <v>1884900000</v>
      </c>
      <c r="H384" s="1">
        <f t="shared" si="17"/>
        <v>4121600000</v>
      </c>
      <c r="I384" s="1">
        <v>6141100000</v>
      </c>
      <c r="J384" s="1">
        <v>2037000000</v>
      </c>
      <c r="K384">
        <v>0</v>
      </c>
      <c r="L384" s="1">
        <v>199700000</v>
      </c>
      <c r="M384" t="s">
        <v>30</v>
      </c>
      <c r="N384" t="s">
        <v>254</v>
      </c>
    </row>
    <row r="385" spans="1:14" hidden="1" x14ac:dyDescent="0.2">
      <c r="A385">
        <v>411</v>
      </c>
      <c r="B385" t="s">
        <v>269</v>
      </c>
      <c r="C385" t="s">
        <v>19</v>
      </c>
      <c r="D385" t="s">
        <v>20</v>
      </c>
      <c r="E385" t="str">
        <f t="shared" si="15"/>
        <v>2015</v>
      </c>
      <c r="F385" s="1">
        <v>12416000000</v>
      </c>
      <c r="G385" s="1">
        <f t="shared" si="16"/>
        <v>2142000000</v>
      </c>
      <c r="H385" s="1">
        <f t="shared" si="17"/>
        <v>4975800000</v>
      </c>
      <c r="I385" s="1">
        <v>7440200000</v>
      </c>
      <c r="J385" s="1">
        <v>2508600000</v>
      </c>
      <c r="K385">
        <v>0</v>
      </c>
      <c r="L385" s="1">
        <v>325200000</v>
      </c>
      <c r="M385" t="s">
        <v>30</v>
      </c>
      <c r="N385" t="s">
        <v>254</v>
      </c>
    </row>
    <row r="386" spans="1:14" hidden="1" x14ac:dyDescent="0.2">
      <c r="A386">
        <v>412</v>
      </c>
      <c r="B386" t="s">
        <v>270</v>
      </c>
      <c r="C386" t="s">
        <v>11</v>
      </c>
      <c r="D386" t="s">
        <v>16</v>
      </c>
      <c r="E386" t="str">
        <f t="shared" si="15"/>
        <v>2013</v>
      </c>
      <c r="F386" s="1">
        <v>2918434000</v>
      </c>
      <c r="G386" s="1">
        <f t="shared" si="16"/>
        <v>380717000</v>
      </c>
      <c r="H386" s="1">
        <f t="shared" si="17"/>
        <v>2415639000</v>
      </c>
      <c r="I386" s="1">
        <v>502795000</v>
      </c>
      <c r="J386" s="1">
        <v>1476916000</v>
      </c>
      <c r="K386" s="1">
        <v>516338000</v>
      </c>
      <c r="L386" s="1">
        <v>41668000</v>
      </c>
      <c r="M386" t="s">
        <v>30</v>
      </c>
      <c r="N386" t="s">
        <v>85</v>
      </c>
    </row>
    <row r="387" spans="1:14" hidden="1" x14ac:dyDescent="0.2">
      <c r="A387">
        <v>413</v>
      </c>
      <c r="B387" t="s">
        <v>270</v>
      </c>
      <c r="C387" t="s">
        <v>15</v>
      </c>
      <c r="D387" t="s">
        <v>18</v>
      </c>
      <c r="E387" t="str">
        <f t="shared" ref="E387:E450" si="18">RIGHT(D387, 4)</f>
        <v>2014</v>
      </c>
      <c r="F387" s="1">
        <v>3142856000</v>
      </c>
      <c r="G387" s="1">
        <f t="shared" ref="G387:G450" si="19">H387-J387-K387-L387</f>
        <v>329056000</v>
      </c>
      <c r="H387" s="1">
        <f t="shared" ref="H387:H450" si="20">F387-I387</f>
        <v>2522637000</v>
      </c>
      <c r="I387" s="1">
        <v>620219000</v>
      </c>
      <c r="J387" s="1">
        <v>1600187000</v>
      </c>
      <c r="K387" s="1">
        <v>553817000</v>
      </c>
      <c r="L387" s="1">
        <v>39577000</v>
      </c>
      <c r="M387" t="s">
        <v>30</v>
      </c>
      <c r="N387" t="s">
        <v>85</v>
      </c>
    </row>
    <row r="388" spans="1:14" hidden="1" x14ac:dyDescent="0.2">
      <c r="A388">
        <v>414</v>
      </c>
      <c r="B388" t="s">
        <v>270</v>
      </c>
      <c r="C388" t="s">
        <v>17</v>
      </c>
      <c r="D388" t="s">
        <v>20</v>
      </c>
      <c r="E388" t="str">
        <f t="shared" si="18"/>
        <v>2015</v>
      </c>
      <c r="F388" s="1">
        <v>3275594000</v>
      </c>
      <c r="G388" s="1">
        <f t="shared" si="19"/>
        <v>517633000</v>
      </c>
      <c r="H388" s="1">
        <f t="shared" si="20"/>
        <v>2661230000</v>
      </c>
      <c r="I388" s="1">
        <v>614364000</v>
      </c>
      <c r="J388" s="1">
        <v>1538027000</v>
      </c>
      <c r="K388" s="1">
        <v>563975000</v>
      </c>
      <c r="L388" s="1">
        <v>41595000</v>
      </c>
      <c r="M388" t="s">
        <v>30</v>
      </c>
      <c r="N388" t="s">
        <v>85</v>
      </c>
    </row>
    <row r="389" spans="1:14" hidden="1" x14ac:dyDescent="0.2">
      <c r="A389">
        <v>415</v>
      </c>
      <c r="B389" t="s">
        <v>270</v>
      </c>
      <c r="C389" t="s">
        <v>19</v>
      </c>
      <c r="D389" t="s">
        <v>83</v>
      </c>
      <c r="E389" t="str">
        <f t="shared" si="18"/>
        <v>2016</v>
      </c>
      <c r="F389" s="1">
        <v>3418265000</v>
      </c>
      <c r="G389" s="1">
        <f t="shared" si="19"/>
        <v>720280000</v>
      </c>
      <c r="H389" s="1">
        <f t="shared" si="20"/>
        <v>2858724000</v>
      </c>
      <c r="I389" s="1">
        <v>559541000</v>
      </c>
      <c r="J389" s="1">
        <v>1620006000</v>
      </c>
      <c r="K389" s="1">
        <v>489265000</v>
      </c>
      <c r="L389" s="1">
        <v>29173000</v>
      </c>
      <c r="M389" t="s">
        <v>30</v>
      </c>
      <c r="N389" t="s">
        <v>85</v>
      </c>
    </row>
    <row r="390" spans="1:14" hidden="1" x14ac:dyDescent="0.2">
      <c r="A390">
        <v>416</v>
      </c>
      <c r="B390" t="s">
        <v>271</v>
      </c>
      <c r="C390" t="s">
        <v>11</v>
      </c>
      <c r="D390" t="s">
        <v>16</v>
      </c>
      <c r="E390" t="str">
        <f t="shared" si="18"/>
        <v>2013</v>
      </c>
      <c r="F390" s="1">
        <v>126761000000</v>
      </c>
      <c r="G390" s="1">
        <f t="shared" si="19"/>
        <v>23783000000</v>
      </c>
      <c r="H390" s="1">
        <f t="shared" si="20"/>
        <v>23783000000</v>
      </c>
      <c r="I390" s="1">
        <v>102978000000</v>
      </c>
      <c r="J390">
        <v>0</v>
      </c>
      <c r="K390">
        <v>0</v>
      </c>
      <c r="L390">
        <v>0</v>
      </c>
      <c r="M390" t="s">
        <v>59</v>
      </c>
      <c r="N390" t="s">
        <v>272</v>
      </c>
    </row>
    <row r="391" spans="1:14" hidden="1" x14ac:dyDescent="0.2">
      <c r="A391">
        <v>417</v>
      </c>
      <c r="B391" t="s">
        <v>271</v>
      </c>
      <c r="C391" t="s">
        <v>15</v>
      </c>
      <c r="D391" t="s">
        <v>18</v>
      </c>
      <c r="E391" t="str">
        <f t="shared" si="18"/>
        <v>2014</v>
      </c>
      <c r="F391" s="1">
        <v>139367000000</v>
      </c>
      <c r="G391" s="1">
        <f t="shared" si="19"/>
        <v>25367000000</v>
      </c>
      <c r="H391" s="1">
        <f t="shared" si="20"/>
        <v>25367000000</v>
      </c>
      <c r="I391" s="1">
        <v>114000000000</v>
      </c>
      <c r="J391">
        <v>0</v>
      </c>
      <c r="K391">
        <v>0</v>
      </c>
      <c r="L391">
        <v>0</v>
      </c>
      <c r="M391" t="s">
        <v>59</v>
      </c>
      <c r="N391" t="s">
        <v>272</v>
      </c>
    </row>
    <row r="392" spans="1:14" hidden="1" x14ac:dyDescent="0.2">
      <c r="A392">
        <v>418</v>
      </c>
      <c r="B392" t="s">
        <v>271</v>
      </c>
      <c r="C392" t="s">
        <v>17</v>
      </c>
      <c r="D392" t="s">
        <v>20</v>
      </c>
      <c r="E392" t="str">
        <f t="shared" si="18"/>
        <v>2015</v>
      </c>
      <c r="F392" s="1">
        <v>153290000000</v>
      </c>
      <c r="G392" s="1">
        <f t="shared" si="19"/>
        <v>26528000000</v>
      </c>
      <c r="H392" s="1">
        <f t="shared" si="20"/>
        <v>26528000000</v>
      </c>
      <c r="I392" s="1">
        <v>126762000000</v>
      </c>
      <c r="J392">
        <v>0</v>
      </c>
      <c r="K392">
        <v>0</v>
      </c>
      <c r="L392">
        <v>0</v>
      </c>
      <c r="M392" t="s">
        <v>59</v>
      </c>
      <c r="N392" t="s">
        <v>272</v>
      </c>
    </row>
    <row r="393" spans="1:14" hidden="1" x14ac:dyDescent="0.2">
      <c r="A393">
        <v>419</v>
      </c>
      <c r="B393" t="s">
        <v>271</v>
      </c>
      <c r="C393" t="s">
        <v>19</v>
      </c>
      <c r="D393" t="s">
        <v>83</v>
      </c>
      <c r="E393" t="str">
        <f t="shared" si="18"/>
        <v>2016</v>
      </c>
      <c r="F393" s="1">
        <v>177526000000</v>
      </c>
      <c r="G393" s="1">
        <f t="shared" si="19"/>
        <v>28857000000</v>
      </c>
      <c r="H393" s="1">
        <f t="shared" si="20"/>
        <v>28857000000</v>
      </c>
      <c r="I393" s="1">
        <v>148669000000</v>
      </c>
      <c r="J393">
        <v>0</v>
      </c>
      <c r="K393">
        <v>0</v>
      </c>
      <c r="L393">
        <v>0</v>
      </c>
      <c r="M393" t="s">
        <v>59</v>
      </c>
      <c r="N393" t="s">
        <v>272</v>
      </c>
    </row>
    <row r="394" spans="1:14" hidden="1" x14ac:dyDescent="0.2">
      <c r="A394">
        <v>420</v>
      </c>
      <c r="B394" t="s">
        <v>273</v>
      </c>
      <c r="C394" t="s">
        <v>11</v>
      </c>
      <c r="D394" t="s">
        <v>12</v>
      </c>
      <c r="E394" t="str">
        <f t="shared" si="18"/>
        <v>2012</v>
      </c>
      <c r="F394" s="1">
        <v>230590000000</v>
      </c>
      <c r="G394" s="1">
        <f t="shared" si="19"/>
        <v>36741000000</v>
      </c>
      <c r="H394" s="1">
        <f t="shared" si="20"/>
        <v>67254000000</v>
      </c>
      <c r="I394" s="1">
        <v>163336000000</v>
      </c>
      <c r="J394" s="1">
        <v>17100000000</v>
      </c>
      <c r="K394">
        <v>0</v>
      </c>
      <c r="L394" s="1">
        <v>13413000000</v>
      </c>
      <c r="M394" t="s">
        <v>115</v>
      </c>
      <c r="N394" t="s">
        <v>203</v>
      </c>
    </row>
    <row r="395" spans="1:14" hidden="1" x14ac:dyDescent="0.2">
      <c r="A395">
        <v>421</v>
      </c>
      <c r="B395" t="s">
        <v>273</v>
      </c>
      <c r="C395" t="s">
        <v>15</v>
      </c>
      <c r="D395" t="s">
        <v>16</v>
      </c>
      <c r="E395" t="str">
        <f t="shared" si="18"/>
        <v>2013</v>
      </c>
      <c r="F395" s="1">
        <v>220156000000</v>
      </c>
      <c r="G395" s="1">
        <f t="shared" si="19"/>
        <v>29074000000</v>
      </c>
      <c r="H395" s="1">
        <f t="shared" si="20"/>
        <v>60833000000</v>
      </c>
      <c r="I395" s="1">
        <v>159323000000</v>
      </c>
      <c r="J395" s="1">
        <v>17573000000</v>
      </c>
      <c r="K395">
        <v>0</v>
      </c>
      <c r="L395" s="1">
        <v>14186000000</v>
      </c>
      <c r="M395" t="s">
        <v>115</v>
      </c>
      <c r="N395" t="s">
        <v>203</v>
      </c>
    </row>
    <row r="396" spans="1:14" hidden="1" x14ac:dyDescent="0.2">
      <c r="A396">
        <v>422</v>
      </c>
      <c r="B396" t="s">
        <v>273</v>
      </c>
      <c r="C396" t="s">
        <v>17</v>
      </c>
      <c r="D396" t="s">
        <v>18</v>
      </c>
      <c r="E396" t="str">
        <f t="shared" si="18"/>
        <v>2014</v>
      </c>
      <c r="F396" s="1">
        <v>200494000000</v>
      </c>
      <c r="G396" s="1">
        <f t="shared" si="19"/>
        <v>21711000000</v>
      </c>
      <c r="H396" s="1">
        <f t="shared" si="20"/>
        <v>55538000000</v>
      </c>
      <c r="I396" s="1">
        <v>144956000000</v>
      </c>
      <c r="J396" s="1">
        <v>17034000000</v>
      </c>
      <c r="K396">
        <v>0</v>
      </c>
      <c r="L396" s="1">
        <v>16793000000</v>
      </c>
      <c r="M396" t="s">
        <v>115</v>
      </c>
      <c r="N396" t="s">
        <v>203</v>
      </c>
    </row>
    <row r="397" spans="1:14" hidden="1" x14ac:dyDescent="0.2">
      <c r="A397">
        <v>423</v>
      </c>
      <c r="B397" t="s">
        <v>273</v>
      </c>
      <c r="C397" t="s">
        <v>19</v>
      </c>
      <c r="D397" t="s">
        <v>20</v>
      </c>
      <c r="E397" t="str">
        <f t="shared" si="18"/>
        <v>2015</v>
      </c>
      <c r="F397" s="1">
        <v>129925000000</v>
      </c>
      <c r="G397" s="1">
        <f t="shared" si="19"/>
        <v>-370000000</v>
      </c>
      <c r="H397" s="1">
        <f t="shared" si="20"/>
        <v>37140000000</v>
      </c>
      <c r="I397" s="1">
        <v>92785000000</v>
      </c>
      <c r="J397" s="1">
        <v>16473000000</v>
      </c>
      <c r="K397">
        <v>0</v>
      </c>
      <c r="L397" s="1">
        <v>21037000000</v>
      </c>
      <c r="M397" t="s">
        <v>115</v>
      </c>
      <c r="N397" t="s">
        <v>203</v>
      </c>
    </row>
    <row r="398" spans="1:14" hidden="1" x14ac:dyDescent="0.2">
      <c r="A398">
        <v>424</v>
      </c>
      <c r="B398" t="s">
        <v>274</v>
      </c>
      <c r="C398" t="s">
        <v>11</v>
      </c>
      <c r="D398" t="s">
        <v>12</v>
      </c>
      <c r="E398" t="str">
        <f t="shared" si="18"/>
        <v>2012</v>
      </c>
      <c r="F398" s="1">
        <v>1819814000</v>
      </c>
      <c r="G398" s="1">
        <f t="shared" si="19"/>
        <v>762960000</v>
      </c>
      <c r="H398" s="1">
        <f t="shared" si="20"/>
        <v>1476071000</v>
      </c>
      <c r="I398" s="1">
        <v>343743000</v>
      </c>
      <c r="J398" s="1">
        <v>133796000</v>
      </c>
      <c r="K398">
        <v>0</v>
      </c>
      <c r="L398" s="1">
        <v>579315000</v>
      </c>
      <c r="M398" t="s">
        <v>115</v>
      </c>
      <c r="N398" t="s">
        <v>116</v>
      </c>
    </row>
    <row r="399" spans="1:14" hidden="1" x14ac:dyDescent="0.2">
      <c r="A399">
        <v>425</v>
      </c>
      <c r="B399" t="s">
        <v>274</v>
      </c>
      <c r="C399" t="s">
        <v>15</v>
      </c>
      <c r="D399" t="s">
        <v>16</v>
      </c>
      <c r="E399" t="str">
        <f t="shared" si="18"/>
        <v>2013</v>
      </c>
      <c r="F399" s="1">
        <v>2319919000</v>
      </c>
      <c r="G399" s="1">
        <f t="shared" si="19"/>
        <v>916013000</v>
      </c>
      <c r="H399" s="1">
        <f t="shared" si="20"/>
        <v>1864483000</v>
      </c>
      <c r="I399" s="1">
        <v>455436000</v>
      </c>
      <c r="J399" s="1">
        <v>169815000</v>
      </c>
      <c r="K399">
        <v>0</v>
      </c>
      <c r="L399" s="1">
        <v>778655000</v>
      </c>
      <c r="M399" t="s">
        <v>115</v>
      </c>
      <c r="N399" t="s">
        <v>116</v>
      </c>
    </row>
    <row r="400" spans="1:14" hidden="1" x14ac:dyDescent="0.2">
      <c r="A400">
        <v>426</v>
      </c>
      <c r="B400" t="s">
        <v>274</v>
      </c>
      <c r="C400" t="s">
        <v>17</v>
      </c>
      <c r="D400" t="s">
        <v>18</v>
      </c>
      <c r="E400" t="str">
        <f t="shared" si="18"/>
        <v>2014</v>
      </c>
      <c r="F400" s="1">
        <v>2660147000</v>
      </c>
      <c r="G400" s="1">
        <f t="shared" si="19"/>
        <v>930800000</v>
      </c>
      <c r="H400" s="1">
        <f t="shared" si="20"/>
        <v>2121773000</v>
      </c>
      <c r="I400" s="1">
        <v>538374000</v>
      </c>
      <c r="J400" s="1">
        <v>204161000</v>
      </c>
      <c r="K400">
        <v>0</v>
      </c>
      <c r="L400" s="1">
        <v>986812000</v>
      </c>
      <c r="M400" t="s">
        <v>115</v>
      </c>
      <c r="N400" t="s">
        <v>116</v>
      </c>
    </row>
    <row r="401" spans="1:14" hidden="1" x14ac:dyDescent="0.2">
      <c r="A401">
        <v>427</v>
      </c>
      <c r="B401" t="s">
        <v>274</v>
      </c>
      <c r="C401" t="s">
        <v>19</v>
      </c>
      <c r="D401" t="s">
        <v>20</v>
      </c>
      <c r="E401" t="str">
        <f t="shared" si="18"/>
        <v>2015</v>
      </c>
      <c r="F401" s="1">
        <v>1803573000</v>
      </c>
      <c r="G401" s="1">
        <f t="shared" si="19"/>
        <v>-199373000</v>
      </c>
      <c r="H401" s="1">
        <f t="shared" si="20"/>
        <v>1262214000</v>
      </c>
      <c r="I401" s="1">
        <v>541359000</v>
      </c>
      <c r="J401" s="1">
        <v>230734000</v>
      </c>
      <c r="K401">
        <v>0</v>
      </c>
      <c r="L401" s="1">
        <v>1230853000</v>
      </c>
      <c r="M401" t="s">
        <v>115</v>
      </c>
      <c r="N401" t="s">
        <v>116</v>
      </c>
    </row>
    <row r="402" spans="1:14" hidden="1" x14ac:dyDescent="0.2">
      <c r="A402">
        <v>428</v>
      </c>
      <c r="B402" t="s">
        <v>275</v>
      </c>
      <c r="C402" t="s">
        <v>11</v>
      </c>
      <c r="D402" t="s">
        <v>12</v>
      </c>
      <c r="E402" t="str">
        <f t="shared" si="18"/>
        <v>2012</v>
      </c>
      <c r="F402" s="1">
        <v>12835000000</v>
      </c>
      <c r="G402" s="1">
        <f t="shared" si="19"/>
        <v>2858000000</v>
      </c>
      <c r="H402" s="1">
        <f t="shared" si="20"/>
        <v>4535000000</v>
      </c>
      <c r="I402" s="1">
        <v>8300000000</v>
      </c>
      <c r="J402" s="1">
        <v>550000000</v>
      </c>
      <c r="K402">
        <v>0</v>
      </c>
      <c r="L402" s="1">
        <v>1127000000</v>
      </c>
      <c r="M402" t="s">
        <v>69</v>
      </c>
      <c r="N402" t="s">
        <v>72</v>
      </c>
    </row>
    <row r="403" spans="1:14" hidden="1" x14ac:dyDescent="0.2">
      <c r="A403">
        <v>429</v>
      </c>
      <c r="B403" t="s">
        <v>275</v>
      </c>
      <c r="C403" t="s">
        <v>15</v>
      </c>
      <c r="D403" t="s">
        <v>16</v>
      </c>
      <c r="E403" t="str">
        <f t="shared" si="18"/>
        <v>2013</v>
      </c>
      <c r="F403" s="1">
        <v>13120000000</v>
      </c>
      <c r="G403" s="1">
        <f t="shared" si="19"/>
        <v>3316000000</v>
      </c>
      <c r="H403" s="1">
        <f t="shared" si="20"/>
        <v>5087000000</v>
      </c>
      <c r="I403" s="1">
        <v>8033000000</v>
      </c>
      <c r="J403" s="1">
        <v>563000000</v>
      </c>
      <c r="K403">
        <v>0</v>
      </c>
      <c r="L403" s="1">
        <v>1208000000</v>
      </c>
      <c r="M403" t="s">
        <v>69</v>
      </c>
      <c r="N403" t="s">
        <v>72</v>
      </c>
    </row>
    <row r="404" spans="1:14" hidden="1" x14ac:dyDescent="0.2">
      <c r="A404">
        <v>430</v>
      </c>
      <c r="B404" t="s">
        <v>275</v>
      </c>
      <c r="C404" t="s">
        <v>17</v>
      </c>
      <c r="D404" t="s">
        <v>18</v>
      </c>
      <c r="E404" t="str">
        <f t="shared" si="18"/>
        <v>2014</v>
      </c>
      <c r="F404" s="1">
        <v>12436000000</v>
      </c>
      <c r="G404" s="1">
        <f t="shared" si="19"/>
        <v>2721000000</v>
      </c>
      <c r="H404" s="1">
        <f t="shared" si="20"/>
        <v>4555000000</v>
      </c>
      <c r="I404" s="1">
        <v>7881000000</v>
      </c>
      <c r="J404" s="1">
        <v>542000000</v>
      </c>
      <c r="K404">
        <v>0</v>
      </c>
      <c r="L404" s="1">
        <v>1292000000</v>
      </c>
      <c r="M404" t="s">
        <v>69</v>
      </c>
      <c r="N404" t="s">
        <v>72</v>
      </c>
    </row>
    <row r="405" spans="1:14" hidden="1" x14ac:dyDescent="0.2">
      <c r="A405">
        <v>431</v>
      </c>
      <c r="B405" t="s">
        <v>275</v>
      </c>
      <c r="C405" t="s">
        <v>19</v>
      </c>
      <c r="D405" t="s">
        <v>20</v>
      </c>
      <c r="E405" t="str">
        <f t="shared" si="18"/>
        <v>2015</v>
      </c>
      <c r="F405" s="1">
        <v>11683000000</v>
      </c>
      <c r="G405" s="1">
        <f t="shared" si="19"/>
        <v>3536000000</v>
      </c>
      <c r="H405" s="1">
        <f t="shared" si="20"/>
        <v>5482000000</v>
      </c>
      <c r="I405" s="1">
        <v>6201000000</v>
      </c>
      <c r="J405" s="1">
        <v>551000000</v>
      </c>
      <c r="K405">
        <v>0</v>
      </c>
      <c r="L405" s="1">
        <v>1395000000</v>
      </c>
      <c r="M405" t="s">
        <v>69</v>
      </c>
      <c r="N405" t="s">
        <v>72</v>
      </c>
    </row>
    <row r="406" spans="1:14" hidden="1" x14ac:dyDescent="0.2">
      <c r="A406">
        <v>432</v>
      </c>
      <c r="B406" t="s">
        <v>276</v>
      </c>
      <c r="C406" t="s">
        <v>11</v>
      </c>
      <c r="D406" t="s">
        <v>16</v>
      </c>
      <c r="E406" t="str">
        <f t="shared" si="18"/>
        <v>2013</v>
      </c>
      <c r="F406" s="1">
        <v>37773000000</v>
      </c>
      <c r="G406" s="1">
        <f t="shared" si="19"/>
        <v>3802000000</v>
      </c>
      <c r="H406" s="1">
        <f t="shared" si="20"/>
        <v>16809000000</v>
      </c>
      <c r="I406" s="1">
        <v>20964000000</v>
      </c>
      <c r="J406" s="1">
        <v>11349000000</v>
      </c>
      <c r="K406">
        <v>0</v>
      </c>
      <c r="L406" s="1">
        <v>1658000000</v>
      </c>
      <c r="M406" t="s">
        <v>13</v>
      </c>
      <c r="N406" t="s">
        <v>14</v>
      </c>
    </row>
    <row r="407" spans="1:14" hidden="1" x14ac:dyDescent="0.2">
      <c r="A407">
        <v>433</v>
      </c>
      <c r="B407" t="s">
        <v>276</v>
      </c>
      <c r="C407" t="s">
        <v>15</v>
      </c>
      <c r="D407" t="s">
        <v>18</v>
      </c>
      <c r="E407" t="str">
        <f t="shared" si="18"/>
        <v>2014</v>
      </c>
      <c r="F407" s="1">
        <v>40362000000</v>
      </c>
      <c r="G407" s="1">
        <f t="shared" si="19"/>
        <v>2922000000</v>
      </c>
      <c r="H407" s="1">
        <f t="shared" si="20"/>
        <v>17395000000</v>
      </c>
      <c r="I407" s="1">
        <v>22967000000</v>
      </c>
      <c r="J407" s="1">
        <v>12702000000</v>
      </c>
      <c r="K407">
        <v>0</v>
      </c>
      <c r="L407" s="1">
        <v>1771000000</v>
      </c>
      <c r="M407" t="s">
        <v>13</v>
      </c>
      <c r="N407" t="s">
        <v>14</v>
      </c>
    </row>
    <row r="408" spans="1:14" hidden="1" x14ac:dyDescent="0.2">
      <c r="A408">
        <v>434</v>
      </c>
      <c r="B408" t="s">
        <v>276</v>
      </c>
      <c r="C408" t="s">
        <v>17</v>
      </c>
      <c r="D408" t="s">
        <v>20</v>
      </c>
      <c r="E408" t="str">
        <f t="shared" si="18"/>
        <v>2015</v>
      </c>
      <c r="F408" s="1">
        <v>40704000000</v>
      </c>
      <c r="G408" s="1">
        <f t="shared" si="19"/>
        <v>7837000000</v>
      </c>
      <c r="H408" s="1">
        <f t="shared" si="20"/>
        <v>23608000000</v>
      </c>
      <c r="I408" s="1">
        <v>17096000000</v>
      </c>
      <c r="J408" s="1">
        <v>13936000000</v>
      </c>
      <c r="K408">
        <v>0</v>
      </c>
      <c r="L408" s="1">
        <v>1835000000</v>
      </c>
      <c r="M408" t="s">
        <v>13</v>
      </c>
      <c r="N408" t="s">
        <v>14</v>
      </c>
    </row>
    <row r="409" spans="1:14" hidden="1" x14ac:dyDescent="0.2">
      <c r="A409">
        <v>435</v>
      </c>
      <c r="B409" t="s">
        <v>276</v>
      </c>
      <c r="C409" t="s">
        <v>19</v>
      </c>
      <c r="D409" t="s">
        <v>83</v>
      </c>
      <c r="E409" t="str">
        <f t="shared" si="18"/>
        <v>2016</v>
      </c>
      <c r="F409" s="1">
        <v>39639000000</v>
      </c>
      <c r="G409" s="1">
        <f t="shared" si="19"/>
        <v>6952000000</v>
      </c>
      <c r="H409" s="1">
        <f t="shared" si="20"/>
        <v>23699000000</v>
      </c>
      <c r="I409" s="1">
        <v>15940000000</v>
      </c>
      <c r="J409" s="1">
        <v>14845000000</v>
      </c>
      <c r="K409">
        <v>0</v>
      </c>
      <c r="L409" s="1">
        <v>1902000000</v>
      </c>
      <c r="M409" t="s">
        <v>13</v>
      </c>
      <c r="N409" t="s">
        <v>14</v>
      </c>
    </row>
    <row r="410" spans="1:14" hidden="1" x14ac:dyDescent="0.2">
      <c r="A410">
        <v>436</v>
      </c>
      <c r="B410" t="s">
        <v>277</v>
      </c>
      <c r="C410" t="s">
        <v>11</v>
      </c>
      <c r="D410" t="s">
        <v>16</v>
      </c>
      <c r="E410" t="str">
        <f t="shared" si="18"/>
        <v>2013</v>
      </c>
      <c r="F410" s="1">
        <v>28998000000</v>
      </c>
      <c r="G410" s="1">
        <f t="shared" si="19"/>
        <v>2755000000</v>
      </c>
      <c r="H410" s="1">
        <f t="shared" si="20"/>
        <v>11356000000</v>
      </c>
      <c r="I410" s="1">
        <v>17642000000</v>
      </c>
      <c r="J410" s="1">
        <v>6564000000</v>
      </c>
      <c r="K410" s="1">
        <v>2037000000</v>
      </c>
      <c r="L410">
        <v>0</v>
      </c>
      <c r="M410" t="s">
        <v>87</v>
      </c>
      <c r="N410" t="s">
        <v>278</v>
      </c>
    </row>
    <row r="411" spans="1:14" hidden="1" x14ac:dyDescent="0.2">
      <c r="A411">
        <v>437</v>
      </c>
      <c r="B411" t="s">
        <v>277</v>
      </c>
      <c r="C411" t="s">
        <v>15</v>
      </c>
      <c r="D411" t="s">
        <v>18</v>
      </c>
      <c r="E411" t="str">
        <f t="shared" si="18"/>
        <v>2014</v>
      </c>
      <c r="F411" s="1">
        <v>28406000000</v>
      </c>
      <c r="G411" s="1">
        <f t="shared" si="19"/>
        <v>3889000000</v>
      </c>
      <c r="H411" s="1">
        <f t="shared" si="20"/>
        <v>11383000000</v>
      </c>
      <c r="I411" s="1">
        <v>17023000000</v>
      </c>
      <c r="J411" s="1">
        <v>5536000000</v>
      </c>
      <c r="K411" s="1">
        <v>1958000000</v>
      </c>
      <c r="L411">
        <v>0</v>
      </c>
      <c r="M411" t="s">
        <v>87</v>
      </c>
      <c r="N411" t="s">
        <v>278</v>
      </c>
    </row>
    <row r="412" spans="1:14" hidden="1" x14ac:dyDescent="0.2">
      <c r="A412">
        <v>438</v>
      </c>
      <c r="B412" t="s">
        <v>277</v>
      </c>
      <c r="C412" t="s">
        <v>17</v>
      </c>
      <c r="D412" t="s">
        <v>20</v>
      </c>
      <c r="E412" t="str">
        <f t="shared" si="18"/>
        <v>2015</v>
      </c>
      <c r="F412" s="1">
        <v>25130000000</v>
      </c>
      <c r="G412" s="1">
        <f t="shared" si="19"/>
        <v>3046000000</v>
      </c>
      <c r="H412" s="1">
        <f t="shared" si="20"/>
        <v>10018000000</v>
      </c>
      <c r="I412" s="1">
        <v>15112000000</v>
      </c>
      <c r="J412" s="1">
        <v>5074000000</v>
      </c>
      <c r="K412" s="1">
        <v>1898000000</v>
      </c>
      <c r="L412">
        <v>0</v>
      </c>
      <c r="M412" t="s">
        <v>87</v>
      </c>
      <c r="N412" t="s">
        <v>278</v>
      </c>
    </row>
    <row r="413" spans="1:14" hidden="1" x14ac:dyDescent="0.2">
      <c r="A413">
        <v>439</v>
      </c>
      <c r="B413" t="s">
        <v>277</v>
      </c>
      <c r="C413" t="s">
        <v>19</v>
      </c>
      <c r="D413" t="s">
        <v>83</v>
      </c>
      <c r="E413" t="str">
        <f t="shared" si="18"/>
        <v>2016</v>
      </c>
      <c r="F413" s="1">
        <v>24594000000</v>
      </c>
      <c r="G413" s="1">
        <f t="shared" si="19"/>
        <v>3479000000</v>
      </c>
      <c r="H413" s="1">
        <f t="shared" si="20"/>
        <v>10125000000</v>
      </c>
      <c r="I413" s="1">
        <v>14469000000</v>
      </c>
      <c r="J413" s="1">
        <v>5005000000</v>
      </c>
      <c r="K413" s="1">
        <v>1641000000</v>
      </c>
      <c r="L413">
        <v>0</v>
      </c>
      <c r="M413" t="s">
        <v>87</v>
      </c>
      <c r="N413" t="s">
        <v>278</v>
      </c>
    </row>
    <row r="414" spans="1:14" hidden="1" x14ac:dyDescent="0.2">
      <c r="A414">
        <v>440</v>
      </c>
      <c r="B414" t="s">
        <v>279</v>
      </c>
      <c r="C414" t="s">
        <v>11</v>
      </c>
      <c r="D414" t="s">
        <v>225</v>
      </c>
      <c r="E414" t="str">
        <f t="shared" si="18"/>
        <v>2013</v>
      </c>
      <c r="F414" s="1">
        <v>37795400000</v>
      </c>
      <c r="G414" s="1">
        <f t="shared" si="19"/>
        <v>6224700000</v>
      </c>
      <c r="H414" s="1">
        <f t="shared" si="20"/>
        <v>12128100000</v>
      </c>
      <c r="I414" s="1">
        <v>25667300000</v>
      </c>
      <c r="J414" s="1">
        <v>4426100000</v>
      </c>
      <c r="K414" s="1">
        <v>1477300000</v>
      </c>
      <c r="L414">
        <v>0</v>
      </c>
      <c r="M414" t="s">
        <v>13</v>
      </c>
      <c r="N414" t="s">
        <v>182</v>
      </c>
    </row>
    <row r="415" spans="1:14" hidden="1" x14ac:dyDescent="0.2">
      <c r="A415">
        <v>441</v>
      </c>
      <c r="B415" t="s">
        <v>279</v>
      </c>
      <c r="C415" t="s">
        <v>15</v>
      </c>
      <c r="D415" t="s">
        <v>227</v>
      </c>
      <c r="E415" t="str">
        <f t="shared" si="18"/>
        <v>2014</v>
      </c>
      <c r="F415" s="1">
        <v>36066900000</v>
      </c>
      <c r="G415" s="1">
        <f t="shared" si="19"/>
        <v>5461400000</v>
      </c>
      <c r="H415" s="1">
        <f t="shared" si="20"/>
        <v>11291100000</v>
      </c>
      <c r="I415" s="1">
        <v>24775800000</v>
      </c>
      <c r="J415" s="1">
        <v>4377700000</v>
      </c>
      <c r="K415" s="1">
        <v>1452000000</v>
      </c>
      <c r="L415">
        <v>0</v>
      </c>
      <c r="M415" t="s">
        <v>13</v>
      </c>
      <c r="N415" t="s">
        <v>182</v>
      </c>
    </row>
    <row r="416" spans="1:14" hidden="1" x14ac:dyDescent="0.2">
      <c r="A416">
        <v>442</v>
      </c>
      <c r="B416" t="s">
        <v>279</v>
      </c>
      <c r="C416" t="s">
        <v>17</v>
      </c>
      <c r="D416" t="s">
        <v>56</v>
      </c>
      <c r="E416" t="str">
        <f t="shared" si="18"/>
        <v>2015</v>
      </c>
      <c r="F416" s="1">
        <v>28862800000</v>
      </c>
      <c r="G416" s="1">
        <f t="shared" si="19"/>
        <v>3460100000</v>
      </c>
      <c r="H416" s="1">
        <f t="shared" si="20"/>
        <v>8719600000</v>
      </c>
      <c r="I416" s="1">
        <v>20143200000</v>
      </c>
      <c r="J416" s="1">
        <v>3834400000</v>
      </c>
      <c r="K416" s="1">
        <v>1425100000</v>
      </c>
      <c r="L416">
        <v>0</v>
      </c>
      <c r="M416" t="s">
        <v>13</v>
      </c>
      <c r="N416" t="s">
        <v>182</v>
      </c>
    </row>
    <row r="417" spans="1:14" hidden="1" x14ac:dyDescent="0.2">
      <c r="A417">
        <v>443</v>
      </c>
      <c r="B417" t="s">
        <v>279</v>
      </c>
      <c r="C417" t="s">
        <v>19</v>
      </c>
      <c r="D417" t="s">
        <v>228</v>
      </c>
      <c r="E417" t="str">
        <f t="shared" si="18"/>
        <v>2016</v>
      </c>
      <c r="F417" s="1">
        <v>26644000000</v>
      </c>
      <c r="G417" s="1">
        <f t="shared" si="19"/>
        <v>2987700000</v>
      </c>
      <c r="H417" s="1">
        <f t="shared" si="20"/>
        <v>8395100000</v>
      </c>
      <c r="I417" s="1">
        <v>18248900000</v>
      </c>
      <c r="J417" s="1">
        <v>4018300000</v>
      </c>
      <c r="K417" s="1">
        <v>1389100000</v>
      </c>
      <c r="L417">
        <v>0</v>
      </c>
      <c r="M417" t="s">
        <v>13</v>
      </c>
      <c r="N417" t="s">
        <v>182</v>
      </c>
    </row>
    <row r="418" spans="1:14" x14ac:dyDescent="0.2">
      <c r="A418">
        <v>444</v>
      </c>
      <c r="B418" t="s">
        <v>280</v>
      </c>
      <c r="C418" t="s">
        <v>11</v>
      </c>
      <c r="D418" t="s">
        <v>281</v>
      </c>
      <c r="E418" t="str">
        <f t="shared" si="18"/>
        <v>2012</v>
      </c>
      <c r="F418" s="1">
        <v>8984000000</v>
      </c>
      <c r="G418" s="1">
        <f t="shared" si="19"/>
        <v>4239000000</v>
      </c>
      <c r="H418" s="1">
        <f t="shared" si="20"/>
        <v>8139000000</v>
      </c>
      <c r="I418" s="1">
        <v>845000000</v>
      </c>
      <c r="J418" s="1">
        <v>3052000000</v>
      </c>
      <c r="K418">
        <v>0</v>
      </c>
      <c r="L418" s="1">
        <v>848000000</v>
      </c>
      <c r="M418" t="s">
        <v>74</v>
      </c>
      <c r="N418" t="s">
        <v>133</v>
      </c>
    </row>
    <row r="419" spans="1:14" x14ac:dyDescent="0.2">
      <c r="A419">
        <v>445</v>
      </c>
      <c r="B419" t="s">
        <v>280</v>
      </c>
      <c r="C419" t="s">
        <v>15</v>
      </c>
      <c r="D419" t="s">
        <v>16</v>
      </c>
      <c r="E419" t="str">
        <f t="shared" si="18"/>
        <v>2013</v>
      </c>
      <c r="F419" s="1">
        <v>9370000000</v>
      </c>
      <c r="G419" s="1">
        <f t="shared" si="19"/>
        <v>4392000000</v>
      </c>
      <c r="H419" s="1">
        <f t="shared" si="20"/>
        <v>8672000000</v>
      </c>
      <c r="I419" s="1">
        <v>698000000</v>
      </c>
      <c r="J419" s="1">
        <v>3194000000</v>
      </c>
      <c r="K419">
        <v>0</v>
      </c>
      <c r="L419" s="1">
        <v>1086000000</v>
      </c>
      <c r="M419" t="s">
        <v>74</v>
      </c>
      <c r="N419" t="s">
        <v>133</v>
      </c>
    </row>
    <row r="420" spans="1:14" x14ac:dyDescent="0.2">
      <c r="A420">
        <v>446</v>
      </c>
      <c r="B420" t="s">
        <v>280</v>
      </c>
      <c r="C420" t="s">
        <v>17</v>
      </c>
      <c r="D420" t="s">
        <v>18</v>
      </c>
      <c r="E420" t="str">
        <f t="shared" si="18"/>
        <v>2014</v>
      </c>
      <c r="F420" s="1">
        <v>9611000000</v>
      </c>
      <c r="G420" s="1">
        <f t="shared" si="19"/>
        <v>4214000000</v>
      </c>
      <c r="H420" s="1">
        <f t="shared" si="20"/>
        <v>8997000000</v>
      </c>
      <c r="I420" s="1">
        <v>614000000</v>
      </c>
      <c r="J420" s="1">
        <v>3340000000</v>
      </c>
      <c r="K420">
        <v>0</v>
      </c>
      <c r="L420" s="1">
        <v>1443000000</v>
      </c>
      <c r="M420" t="s">
        <v>74</v>
      </c>
      <c r="N420" t="s">
        <v>133</v>
      </c>
    </row>
    <row r="421" spans="1:14" x14ac:dyDescent="0.2">
      <c r="A421">
        <v>447</v>
      </c>
      <c r="B421" t="s">
        <v>280</v>
      </c>
      <c r="C421" t="s">
        <v>19</v>
      </c>
      <c r="D421" t="s">
        <v>20</v>
      </c>
      <c r="E421" t="str">
        <f t="shared" si="18"/>
        <v>2015</v>
      </c>
      <c r="F421" s="1">
        <v>10002000000</v>
      </c>
      <c r="G421" s="1">
        <f t="shared" si="19"/>
        <v>4252000000</v>
      </c>
      <c r="H421" s="1">
        <f t="shared" si="20"/>
        <v>9379000000</v>
      </c>
      <c r="I421" s="1">
        <v>623000000</v>
      </c>
      <c r="J421" s="1">
        <v>3615000000</v>
      </c>
      <c r="K421">
        <v>0</v>
      </c>
      <c r="L421" s="1">
        <v>1512000000</v>
      </c>
      <c r="M421" t="s">
        <v>74</v>
      </c>
      <c r="N421" t="s">
        <v>133</v>
      </c>
    </row>
    <row r="422" spans="1:14" hidden="1" x14ac:dyDescent="0.2">
      <c r="A422">
        <v>448</v>
      </c>
      <c r="B422" t="s">
        <v>282</v>
      </c>
      <c r="C422" t="s">
        <v>11</v>
      </c>
      <c r="D422" t="s">
        <v>283</v>
      </c>
      <c r="E422" t="str">
        <f t="shared" si="18"/>
        <v>2013</v>
      </c>
      <c r="F422" s="1">
        <v>16022128000</v>
      </c>
      <c r="G422" s="1">
        <f t="shared" si="19"/>
        <v>1655276000</v>
      </c>
      <c r="H422" s="1">
        <f t="shared" si="20"/>
        <v>5085401000</v>
      </c>
      <c r="I422" s="1">
        <v>10936727000</v>
      </c>
      <c r="J422" s="1">
        <v>3430125000</v>
      </c>
      <c r="K422">
        <v>0</v>
      </c>
      <c r="L422">
        <v>0</v>
      </c>
      <c r="M422" t="s">
        <v>23</v>
      </c>
      <c r="N422" t="s">
        <v>284</v>
      </c>
    </row>
    <row r="423" spans="1:14" hidden="1" x14ac:dyDescent="0.2">
      <c r="A423">
        <v>449</v>
      </c>
      <c r="B423" t="s">
        <v>282</v>
      </c>
      <c r="C423" t="s">
        <v>15</v>
      </c>
      <c r="D423" t="s">
        <v>65</v>
      </c>
      <c r="E423" t="str">
        <f t="shared" si="18"/>
        <v>2014</v>
      </c>
      <c r="F423" s="1">
        <v>17504167000</v>
      </c>
      <c r="G423" s="1">
        <f t="shared" si="19"/>
        <v>1736185000</v>
      </c>
      <c r="H423" s="1">
        <f t="shared" si="20"/>
        <v>5435742000</v>
      </c>
      <c r="I423" s="1">
        <v>12068425000</v>
      </c>
      <c r="J423" s="1">
        <v>3699557000</v>
      </c>
      <c r="K423">
        <v>0</v>
      </c>
      <c r="L423">
        <v>0</v>
      </c>
      <c r="M423" t="s">
        <v>23</v>
      </c>
      <c r="N423" t="s">
        <v>284</v>
      </c>
    </row>
    <row r="424" spans="1:14" hidden="1" x14ac:dyDescent="0.2">
      <c r="A424">
        <v>450</v>
      </c>
      <c r="B424" t="s">
        <v>282</v>
      </c>
      <c r="C424" t="s">
        <v>17</v>
      </c>
      <c r="D424" t="s">
        <v>285</v>
      </c>
      <c r="E424" t="str">
        <f t="shared" si="18"/>
        <v>2015</v>
      </c>
      <c r="F424" s="1">
        <v>18909588000</v>
      </c>
      <c r="G424" s="1">
        <f t="shared" si="19"/>
        <v>1769093000</v>
      </c>
      <c r="H424" s="1">
        <f t="shared" si="20"/>
        <v>5802507000</v>
      </c>
      <c r="I424" s="1">
        <v>13107081000</v>
      </c>
      <c r="J424" s="1">
        <v>4033414000</v>
      </c>
      <c r="K424">
        <v>0</v>
      </c>
      <c r="L424">
        <v>0</v>
      </c>
      <c r="M424" t="s">
        <v>23</v>
      </c>
      <c r="N424" t="s">
        <v>284</v>
      </c>
    </row>
    <row r="425" spans="1:14" hidden="1" x14ac:dyDescent="0.2">
      <c r="A425">
        <v>451</v>
      </c>
      <c r="B425" t="s">
        <v>282</v>
      </c>
      <c r="C425" t="s">
        <v>19</v>
      </c>
      <c r="D425" t="s">
        <v>286</v>
      </c>
      <c r="E425" t="str">
        <f t="shared" si="18"/>
        <v>2016</v>
      </c>
      <c r="F425" s="1">
        <v>20368562000</v>
      </c>
      <c r="G425" s="1">
        <f t="shared" si="19"/>
        <v>1940294000</v>
      </c>
      <c r="H425" s="1">
        <f t="shared" si="20"/>
        <v>6306091000</v>
      </c>
      <c r="I425" s="1">
        <v>14062471000</v>
      </c>
      <c r="J425" s="1">
        <v>4365797000</v>
      </c>
      <c r="K425">
        <v>0</v>
      </c>
      <c r="L425">
        <v>0</v>
      </c>
      <c r="M425" t="s">
        <v>23</v>
      </c>
      <c r="N425" t="s">
        <v>284</v>
      </c>
    </row>
    <row r="426" spans="1:14" hidden="1" x14ac:dyDescent="0.2">
      <c r="A426">
        <v>452</v>
      </c>
      <c r="B426" t="s">
        <v>287</v>
      </c>
      <c r="C426" t="s">
        <v>11</v>
      </c>
      <c r="D426" t="s">
        <v>12</v>
      </c>
      <c r="E426" t="str">
        <f t="shared" si="18"/>
        <v>2012</v>
      </c>
      <c r="F426" s="1">
        <v>7383000000</v>
      </c>
      <c r="G426" s="1">
        <f t="shared" si="19"/>
        <v>1201000000</v>
      </c>
      <c r="H426" s="1">
        <f t="shared" si="20"/>
        <v>3018000000</v>
      </c>
      <c r="I426" s="1">
        <v>4365000000</v>
      </c>
      <c r="J426" s="1">
        <v>1742000000</v>
      </c>
      <c r="K426">
        <v>0</v>
      </c>
      <c r="L426" s="1">
        <v>75000000</v>
      </c>
      <c r="M426" t="s">
        <v>36</v>
      </c>
      <c r="N426" t="s">
        <v>288</v>
      </c>
    </row>
    <row r="427" spans="1:14" hidden="1" x14ac:dyDescent="0.2">
      <c r="A427">
        <v>453</v>
      </c>
      <c r="B427" t="s">
        <v>287</v>
      </c>
      <c r="C427" t="s">
        <v>15</v>
      </c>
      <c r="D427" t="s">
        <v>16</v>
      </c>
      <c r="E427" t="str">
        <f t="shared" si="18"/>
        <v>2013</v>
      </c>
      <c r="F427" s="1">
        <v>7146000000</v>
      </c>
      <c r="G427" s="1">
        <f t="shared" si="19"/>
        <v>1001000000</v>
      </c>
      <c r="H427" s="1">
        <f t="shared" si="20"/>
        <v>2820000000</v>
      </c>
      <c r="I427" s="1">
        <v>4326000000</v>
      </c>
      <c r="J427" s="1">
        <v>1740000000</v>
      </c>
      <c r="K427">
        <v>0</v>
      </c>
      <c r="L427" s="1">
        <v>79000000</v>
      </c>
      <c r="M427" t="s">
        <v>36</v>
      </c>
      <c r="N427" t="s">
        <v>288</v>
      </c>
    </row>
    <row r="428" spans="1:14" hidden="1" x14ac:dyDescent="0.2">
      <c r="A428">
        <v>454</v>
      </c>
      <c r="B428" t="s">
        <v>287</v>
      </c>
      <c r="C428" t="s">
        <v>17</v>
      </c>
      <c r="D428" t="s">
        <v>18</v>
      </c>
      <c r="E428" t="str">
        <f t="shared" si="18"/>
        <v>2014</v>
      </c>
      <c r="F428" s="1">
        <v>7435000000</v>
      </c>
      <c r="G428" s="1">
        <f t="shared" si="19"/>
        <v>983000000</v>
      </c>
      <c r="H428" s="1">
        <f t="shared" si="20"/>
        <v>2798000000</v>
      </c>
      <c r="I428" s="1">
        <v>4637000000</v>
      </c>
      <c r="J428" s="1">
        <v>1721000000</v>
      </c>
      <c r="K428">
        <v>0</v>
      </c>
      <c r="L428" s="1">
        <v>94000000</v>
      </c>
      <c r="M428" t="s">
        <v>36</v>
      </c>
      <c r="N428" t="s">
        <v>288</v>
      </c>
    </row>
    <row r="429" spans="1:14" hidden="1" x14ac:dyDescent="0.2">
      <c r="A429">
        <v>455</v>
      </c>
      <c r="B429" t="s">
        <v>287</v>
      </c>
      <c r="C429" t="s">
        <v>19</v>
      </c>
      <c r="D429" t="s">
        <v>20</v>
      </c>
      <c r="E429" t="str">
        <f t="shared" si="18"/>
        <v>2015</v>
      </c>
      <c r="F429" s="1">
        <v>7493000000</v>
      </c>
      <c r="G429" s="1">
        <f t="shared" si="19"/>
        <v>1399000000</v>
      </c>
      <c r="H429" s="1">
        <f t="shared" si="20"/>
        <v>2836000000</v>
      </c>
      <c r="I429" s="1">
        <v>4657000000</v>
      </c>
      <c r="J429" s="1">
        <v>1356000000</v>
      </c>
      <c r="K429">
        <v>0</v>
      </c>
      <c r="L429" s="1">
        <v>81000000</v>
      </c>
      <c r="M429" t="s">
        <v>36</v>
      </c>
      <c r="N429" t="s">
        <v>288</v>
      </c>
    </row>
    <row r="430" spans="1:14" hidden="1" x14ac:dyDescent="0.2">
      <c r="A430">
        <v>456</v>
      </c>
      <c r="B430" t="s">
        <v>289</v>
      </c>
      <c r="C430" t="s">
        <v>11</v>
      </c>
      <c r="D430" t="s">
        <v>39</v>
      </c>
      <c r="E430" t="str">
        <f t="shared" si="18"/>
        <v>2013</v>
      </c>
      <c r="F430" s="1">
        <v>6259300000</v>
      </c>
      <c r="G430" s="1">
        <f t="shared" si="19"/>
        <v>755900000</v>
      </c>
      <c r="H430" s="1">
        <f t="shared" si="20"/>
        <v>1405800000</v>
      </c>
      <c r="I430" s="1">
        <v>4853500000</v>
      </c>
      <c r="J430" s="1">
        <v>649900000</v>
      </c>
      <c r="K430">
        <v>0</v>
      </c>
      <c r="L430">
        <v>0</v>
      </c>
      <c r="M430" t="s">
        <v>23</v>
      </c>
      <c r="N430" t="s">
        <v>290</v>
      </c>
    </row>
    <row r="431" spans="1:14" hidden="1" x14ac:dyDescent="0.2">
      <c r="A431">
        <v>457</v>
      </c>
      <c r="B431" t="s">
        <v>289</v>
      </c>
      <c r="C431" t="s">
        <v>15</v>
      </c>
      <c r="D431" t="s">
        <v>41</v>
      </c>
      <c r="E431" t="str">
        <f t="shared" si="18"/>
        <v>2014</v>
      </c>
      <c r="F431" s="1">
        <v>8024900000</v>
      </c>
      <c r="G431" s="1">
        <f t="shared" si="19"/>
        <v>929400000</v>
      </c>
      <c r="H431" s="1">
        <f t="shared" si="20"/>
        <v>1756300000</v>
      </c>
      <c r="I431" s="1">
        <v>6268600000</v>
      </c>
      <c r="J431" s="1">
        <v>826900000</v>
      </c>
      <c r="K431">
        <v>0</v>
      </c>
      <c r="L431">
        <v>0</v>
      </c>
      <c r="M431" t="s">
        <v>23</v>
      </c>
      <c r="N431" t="s">
        <v>290</v>
      </c>
    </row>
    <row r="432" spans="1:14" hidden="1" x14ac:dyDescent="0.2">
      <c r="A432">
        <v>458</v>
      </c>
      <c r="B432" t="s">
        <v>289</v>
      </c>
      <c r="C432" t="s">
        <v>17</v>
      </c>
      <c r="D432" t="s">
        <v>42</v>
      </c>
      <c r="E432" t="str">
        <f t="shared" si="18"/>
        <v>2015</v>
      </c>
      <c r="F432" s="1">
        <v>10824000000</v>
      </c>
      <c r="G432" s="1">
        <f t="shared" si="19"/>
        <v>1285300000</v>
      </c>
      <c r="H432" s="1">
        <f t="shared" si="20"/>
        <v>2288300000</v>
      </c>
      <c r="I432" s="1">
        <v>8535700000</v>
      </c>
      <c r="J432" s="1">
        <v>1003000000</v>
      </c>
      <c r="K432">
        <v>0</v>
      </c>
      <c r="L432">
        <v>0</v>
      </c>
      <c r="M432" t="s">
        <v>23</v>
      </c>
      <c r="N432" t="s">
        <v>290</v>
      </c>
    </row>
    <row r="433" spans="1:14" hidden="1" x14ac:dyDescent="0.2">
      <c r="A433">
        <v>459</v>
      </c>
      <c r="B433" t="s">
        <v>289</v>
      </c>
      <c r="C433" t="s">
        <v>19</v>
      </c>
      <c r="D433" t="s">
        <v>43</v>
      </c>
      <c r="E433" t="str">
        <f t="shared" si="18"/>
        <v>2016</v>
      </c>
      <c r="F433" s="1">
        <v>12157400000</v>
      </c>
      <c r="G433" s="1">
        <f t="shared" si="19"/>
        <v>1554500000</v>
      </c>
      <c r="H433" s="1">
        <f t="shared" si="20"/>
        <v>2654800000</v>
      </c>
      <c r="I433" s="1">
        <v>9502600000</v>
      </c>
      <c r="J433" s="1">
        <v>1100300000</v>
      </c>
      <c r="K433">
        <v>0</v>
      </c>
      <c r="L433">
        <v>0</v>
      </c>
      <c r="M433" t="s">
        <v>23</v>
      </c>
      <c r="N433" t="s">
        <v>290</v>
      </c>
    </row>
    <row r="434" spans="1:14" hidden="1" x14ac:dyDescent="0.2">
      <c r="A434">
        <v>460</v>
      </c>
      <c r="B434" t="s">
        <v>291</v>
      </c>
      <c r="C434" t="s">
        <v>11</v>
      </c>
      <c r="D434" t="s">
        <v>12</v>
      </c>
      <c r="E434" t="str">
        <f t="shared" si="18"/>
        <v>2012</v>
      </c>
      <c r="F434" s="1">
        <v>18260400000</v>
      </c>
      <c r="G434" s="1">
        <f t="shared" si="19"/>
        <v>3095200000</v>
      </c>
      <c r="H434" s="1">
        <f t="shared" si="20"/>
        <v>9414300000</v>
      </c>
      <c r="I434" s="1">
        <v>8846100000</v>
      </c>
      <c r="J434" s="1">
        <v>5181200000</v>
      </c>
      <c r="K434" s="1">
        <v>1137900000</v>
      </c>
      <c r="L434">
        <v>0</v>
      </c>
      <c r="M434" t="s">
        <v>13</v>
      </c>
      <c r="N434" t="s">
        <v>223</v>
      </c>
    </row>
    <row r="435" spans="1:14" hidden="1" x14ac:dyDescent="0.2">
      <c r="A435">
        <v>461</v>
      </c>
      <c r="B435" t="s">
        <v>291</v>
      </c>
      <c r="C435" t="s">
        <v>15</v>
      </c>
      <c r="D435" t="s">
        <v>16</v>
      </c>
      <c r="E435" t="str">
        <f t="shared" si="18"/>
        <v>2013</v>
      </c>
      <c r="F435" s="1">
        <v>18283100000</v>
      </c>
      <c r="G435" s="1">
        <f t="shared" si="19"/>
        <v>3120500000</v>
      </c>
      <c r="H435" s="1">
        <f t="shared" si="20"/>
        <v>9342000000</v>
      </c>
      <c r="I435" s="1">
        <v>8941100000</v>
      </c>
      <c r="J435" s="1">
        <v>5117100000</v>
      </c>
      <c r="K435" s="1">
        <v>1104400000</v>
      </c>
      <c r="L435">
        <v>0</v>
      </c>
      <c r="M435" t="s">
        <v>13</v>
      </c>
      <c r="N435" t="s">
        <v>223</v>
      </c>
    </row>
    <row r="436" spans="1:14" hidden="1" x14ac:dyDescent="0.2">
      <c r="A436">
        <v>462</v>
      </c>
      <c r="B436" t="s">
        <v>291</v>
      </c>
      <c r="C436" t="s">
        <v>17</v>
      </c>
      <c r="D436" t="s">
        <v>18</v>
      </c>
      <c r="E436" t="str">
        <f t="shared" si="18"/>
        <v>2014</v>
      </c>
      <c r="F436" s="1">
        <v>19154000000</v>
      </c>
      <c r="G436" s="1">
        <f t="shared" si="19"/>
        <v>3346600000</v>
      </c>
      <c r="H436" s="1">
        <f t="shared" si="20"/>
        <v>9892600000</v>
      </c>
      <c r="I436" s="1">
        <v>9261400000</v>
      </c>
      <c r="J436" s="1">
        <v>5389000000</v>
      </c>
      <c r="K436" s="1">
        <v>1157000000</v>
      </c>
      <c r="L436">
        <v>0</v>
      </c>
      <c r="M436" t="s">
        <v>13</v>
      </c>
      <c r="N436" t="s">
        <v>223</v>
      </c>
    </row>
    <row r="437" spans="1:14" hidden="1" x14ac:dyDescent="0.2">
      <c r="A437">
        <v>463</v>
      </c>
      <c r="B437" t="s">
        <v>291</v>
      </c>
      <c r="C437" t="s">
        <v>19</v>
      </c>
      <c r="D437" t="s">
        <v>20</v>
      </c>
      <c r="E437" t="str">
        <f t="shared" si="18"/>
        <v>2015</v>
      </c>
      <c r="F437" s="1">
        <v>20563100000</v>
      </c>
      <c r="G437" s="1">
        <f t="shared" si="19"/>
        <v>3469100000</v>
      </c>
      <c r="H437" s="1">
        <f t="shared" si="20"/>
        <v>10762500000</v>
      </c>
      <c r="I437" s="1">
        <v>9800600000</v>
      </c>
      <c r="J437" s="1">
        <v>6054300000</v>
      </c>
      <c r="K437" s="1">
        <v>1239100000</v>
      </c>
      <c r="L437">
        <v>0</v>
      </c>
      <c r="M437" t="s">
        <v>13</v>
      </c>
      <c r="N437" t="s">
        <v>223</v>
      </c>
    </row>
    <row r="438" spans="1:14" hidden="1" x14ac:dyDescent="0.2">
      <c r="A438">
        <v>464</v>
      </c>
      <c r="B438" t="s">
        <v>292</v>
      </c>
      <c r="C438" t="s">
        <v>11</v>
      </c>
      <c r="D438" t="s">
        <v>29</v>
      </c>
      <c r="E438" t="str">
        <f t="shared" si="18"/>
        <v>2013</v>
      </c>
      <c r="F438" s="1">
        <v>45041000000</v>
      </c>
      <c r="G438" s="1">
        <f t="shared" si="19"/>
        <v>9450000000</v>
      </c>
      <c r="H438" s="1">
        <f t="shared" si="20"/>
        <v>20007000000</v>
      </c>
      <c r="I438" s="1">
        <v>25034000000</v>
      </c>
      <c r="J438" s="1">
        <v>8365000000</v>
      </c>
      <c r="K438">
        <v>0</v>
      </c>
      <c r="L438" s="1">
        <v>2192000000</v>
      </c>
      <c r="M438" t="s">
        <v>23</v>
      </c>
      <c r="N438" t="s">
        <v>293</v>
      </c>
    </row>
    <row r="439" spans="1:14" hidden="1" x14ac:dyDescent="0.2">
      <c r="A439">
        <v>465</v>
      </c>
      <c r="B439" t="s">
        <v>292</v>
      </c>
      <c r="C439" t="s">
        <v>15</v>
      </c>
      <c r="D439" t="s">
        <v>32</v>
      </c>
      <c r="E439" t="str">
        <f t="shared" si="18"/>
        <v>2014</v>
      </c>
      <c r="F439" s="1">
        <v>48813000000</v>
      </c>
      <c r="G439" s="1">
        <f t="shared" si="19"/>
        <v>11540000000</v>
      </c>
      <c r="H439" s="1">
        <f t="shared" si="20"/>
        <v>22393000000</v>
      </c>
      <c r="I439" s="1">
        <v>26420000000</v>
      </c>
      <c r="J439" s="1">
        <v>8565000000</v>
      </c>
      <c r="K439">
        <v>0</v>
      </c>
      <c r="L439" s="1">
        <v>2288000000</v>
      </c>
      <c r="M439" t="s">
        <v>23</v>
      </c>
      <c r="N439" t="s">
        <v>293</v>
      </c>
    </row>
    <row r="440" spans="1:14" hidden="1" x14ac:dyDescent="0.2">
      <c r="A440">
        <v>466</v>
      </c>
      <c r="B440" t="s">
        <v>292</v>
      </c>
      <c r="C440" t="s">
        <v>17</v>
      </c>
      <c r="D440" t="s">
        <v>294</v>
      </c>
      <c r="E440" t="str">
        <f t="shared" si="18"/>
        <v>2015</v>
      </c>
      <c r="F440" s="1">
        <v>52465000000</v>
      </c>
      <c r="G440" s="1">
        <f t="shared" si="19"/>
        <v>13224000000</v>
      </c>
      <c r="H440" s="1">
        <f t="shared" si="20"/>
        <v>24101000000</v>
      </c>
      <c r="I440" s="1">
        <v>28364000000</v>
      </c>
      <c r="J440" s="1">
        <v>8523000000</v>
      </c>
      <c r="K440">
        <v>0</v>
      </c>
      <c r="L440" s="1">
        <v>2354000000</v>
      </c>
      <c r="M440" t="s">
        <v>23</v>
      </c>
      <c r="N440" t="s">
        <v>293</v>
      </c>
    </row>
    <row r="441" spans="1:14" hidden="1" x14ac:dyDescent="0.2">
      <c r="A441">
        <v>467</v>
      </c>
      <c r="B441" t="s">
        <v>292</v>
      </c>
      <c r="C441" t="s">
        <v>19</v>
      </c>
      <c r="D441" t="s">
        <v>295</v>
      </c>
      <c r="E441" t="str">
        <f t="shared" si="18"/>
        <v>2016</v>
      </c>
      <c r="F441" s="1">
        <v>55632000000</v>
      </c>
      <c r="G441" s="1">
        <f t="shared" si="19"/>
        <v>14358000000</v>
      </c>
      <c r="H441" s="1">
        <f t="shared" si="20"/>
        <v>25639000000</v>
      </c>
      <c r="I441" s="1">
        <v>29993000000</v>
      </c>
      <c r="J441" s="1">
        <v>8754000000</v>
      </c>
      <c r="K441">
        <v>0</v>
      </c>
      <c r="L441" s="1">
        <v>2527000000</v>
      </c>
      <c r="M441" t="s">
        <v>23</v>
      </c>
      <c r="N441" t="s">
        <v>293</v>
      </c>
    </row>
    <row r="442" spans="1:14" hidden="1" x14ac:dyDescent="0.2">
      <c r="A442">
        <v>468</v>
      </c>
      <c r="B442" t="s">
        <v>296</v>
      </c>
      <c r="C442" t="s">
        <v>11</v>
      </c>
      <c r="D442" t="s">
        <v>16</v>
      </c>
      <c r="E442" t="str">
        <f t="shared" si="18"/>
        <v>2013</v>
      </c>
      <c r="F442" s="1">
        <v>5535000000</v>
      </c>
      <c r="G442" s="1">
        <f t="shared" si="19"/>
        <v>1972000000</v>
      </c>
      <c r="H442" s="1">
        <f t="shared" si="20"/>
        <v>3846000000</v>
      </c>
      <c r="I442" s="1">
        <v>1689000000</v>
      </c>
      <c r="J442" s="1">
        <v>1598000000</v>
      </c>
      <c r="K442">
        <v>0</v>
      </c>
      <c r="L442" s="1">
        <v>276000000</v>
      </c>
      <c r="M442" t="s">
        <v>23</v>
      </c>
      <c r="N442" t="s">
        <v>207</v>
      </c>
    </row>
    <row r="443" spans="1:14" hidden="1" x14ac:dyDescent="0.2">
      <c r="A443">
        <v>469</v>
      </c>
      <c r="B443" t="s">
        <v>296</v>
      </c>
      <c r="C443" t="s">
        <v>15</v>
      </c>
      <c r="D443" t="s">
        <v>18</v>
      </c>
      <c r="E443" t="str">
        <f t="shared" si="18"/>
        <v>2014</v>
      </c>
      <c r="F443" s="1">
        <v>6265000000</v>
      </c>
      <c r="G443" s="1">
        <f t="shared" si="19"/>
        <v>2120000000</v>
      </c>
      <c r="H443" s="1">
        <f t="shared" si="20"/>
        <v>4141000000</v>
      </c>
      <c r="I443" s="1">
        <v>2124000000</v>
      </c>
      <c r="J443" s="1">
        <v>1692000000</v>
      </c>
      <c r="K443">
        <v>0</v>
      </c>
      <c r="L443" s="1">
        <v>329000000</v>
      </c>
      <c r="M443" t="s">
        <v>23</v>
      </c>
      <c r="N443" t="s">
        <v>207</v>
      </c>
    </row>
    <row r="444" spans="1:14" hidden="1" x14ac:dyDescent="0.2">
      <c r="A444">
        <v>470</v>
      </c>
      <c r="B444" t="s">
        <v>296</v>
      </c>
      <c r="C444" t="s">
        <v>17</v>
      </c>
      <c r="D444" t="s">
        <v>20</v>
      </c>
      <c r="E444" t="str">
        <f t="shared" si="18"/>
        <v>2015</v>
      </c>
      <c r="F444" s="1">
        <v>6394000000</v>
      </c>
      <c r="G444" s="1">
        <f t="shared" si="19"/>
        <v>2052000000</v>
      </c>
      <c r="H444" s="1">
        <f t="shared" si="20"/>
        <v>4051000000</v>
      </c>
      <c r="I444" s="1">
        <v>2343000000</v>
      </c>
      <c r="J444" s="1">
        <v>1669000000</v>
      </c>
      <c r="K444">
        <v>0</v>
      </c>
      <c r="L444" s="1">
        <v>330000000</v>
      </c>
      <c r="M444" t="s">
        <v>23</v>
      </c>
      <c r="N444" t="s">
        <v>207</v>
      </c>
    </row>
    <row r="445" spans="1:14" hidden="1" x14ac:dyDescent="0.2">
      <c r="A445">
        <v>471</v>
      </c>
      <c r="B445" t="s">
        <v>296</v>
      </c>
      <c r="C445" t="s">
        <v>19</v>
      </c>
      <c r="D445" t="s">
        <v>83</v>
      </c>
      <c r="E445" t="str">
        <f t="shared" si="18"/>
        <v>2016</v>
      </c>
      <c r="F445" s="1">
        <v>6497000000</v>
      </c>
      <c r="G445" s="1">
        <f t="shared" si="19"/>
        <v>2053000000</v>
      </c>
      <c r="H445" s="1">
        <f t="shared" si="20"/>
        <v>4065000000</v>
      </c>
      <c r="I445" s="1">
        <v>2432000000</v>
      </c>
      <c r="J445" s="1">
        <v>1690000000</v>
      </c>
      <c r="K445">
        <v>0</v>
      </c>
      <c r="L445" s="1">
        <v>322000000</v>
      </c>
      <c r="M445" t="s">
        <v>23</v>
      </c>
      <c r="N445" t="s">
        <v>207</v>
      </c>
    </row>
    <row r="446" spans="1:14" hidden="1" x14ac:dyDescent="0.2">
      <c r="A446">
        <v>472</v>
      </c>
      <c r="B446" t="s">
        <v>297</v>
      </c>
      <c r="C446" t="s">
        <v>11</v>
      </c>
      <c r="D446" t="s">
        <v>16</v>
      </c>
      <c r="E446" t="str">
        <f t="shared" si="18"/>
        <v>2013</v>
      </c>
      <c r="F446" s="1">
        <v>5535000000</v>
      </c>
      <c r="G446" s="1">
        <f t="shared" si="19"/>
        <v>1972000000</v>
      </c>
      <c r="H446" s="1">
        <f t="shared" si="20"/>
        <v>3846000000</v>
      </c>
      <c r="I446" s="1">
        <v>1689000000</v>
      </c>
      <c r="J446" s="1">
        <v>1598000000</v>
      </c>
      <c r="K446">
        <v>0</v>
      </c>
      <c r="L446" s="1">
        <v>276000000</v>
      </c>
      <c r="M446" t="s">
        <v>23</v>
      </c>
      <c r="N446" t="s">
        <v>207</v>
      </c>
    </row>
    <row r="447" spans="1:14" hidden="1" x14ac:dyDescent="0.2">
      <c r="A447">
        <v>473</v>
      </c>
      <c r="B447" t="s">
        <v>297</v>
      </c>
      <c r="C447" t="s">
        <v>15</v>
      </c>
      <c r="D447" t="s">
        <v>18</v>
      </c>
      <c r="E447" t="str">
        <f t="shared" si="18"/>
        <v>2014</v>
      </c>
      <c r="F447" s="1">
        <v>6265000000</v>
      </c>
      <c r="G447" s="1">
        <f t="shared" si="19"/>
        <v>2120000000</v>
      </c>
      <c r="H447" s="1">
        <f t="shared" si="20"/>
        <v>4141000000</v>
      </c>
      <c r="I447" s="1">
        <v>2124000000</v>
      </c>
      <c r="J447" s="1">
        <v>1692000000</v>
      </c>
      <c r="K447">
        <v>0</v>
      </c>
      <c r="L447" s="1">
        <v>329000000</v>
      </c>
      <c r="M447" t="s">
        <v>23</v>
      </c>
      <c r="N447" t="s">
        <v>207</v>
      </c>
    </row>
    <row r="448" spans="1:14" hidden="1" x14ac:dyDescent="0.2">
      <c r="A448">
        <v>474</v>
      </c>
      <c r="B448" t="s">
        <v>297</v>
      </c>
      <c r="C448" t="s">
        <v>17</v>
      </c>
      <c r="D448" t="s">
        <v>20</v>
      </c>
      <c r="E448" t="str">
        <f t="shared" si="18"/>
        <v>2015</v>
      </c>
      <c r="F448" s="1">
        <v>6394000000</v>
      </c>
      <c r="G448" s="1">
        <f t="shared" si="19"/>
        <v>2052000000</v>
      </c>
      <c r="H448" s="1">
        <f t="shared" si="20"/>
        <v>4051000000</v>
      </c>
      <c r="I448" s="1">
        <v>2343000000</v>
      </c>
      <c r="J448" s="1">
        <v>1669000000</v>
      </c>
      <c r="K448">
        <v>0</v>
      </c>
      <c r="L448" s="1">
        <v>330000000</v>
      </c>
      <c r="M448" t="s">
        <v>23</v>
      </c>
      <c r="N448" t="s">
        <v>207</v>
      </c>
    </row>
    <row r="449" spans="1:14" hidden="1" x14ac:dyDescent="0.2">
      <c r="A449">
        <v>475</v>
      </c>
      <c r="B449" t="s">
        <v>297</v>
      </c>
      <c r="C449" t="s">
        <v>19</v>
      </c>
      <c r="D449" t="s">
        <v>83</v>
      </c>
      <c r="E449" t="str">
        <f t="shared" si="18"/>
        <v>2016</v>
      </c>
      <c r="F449" s="1">
        <v>6497000000</v>
      </c>
      <c r="G449" s="1">
        <f t="shared" si="19"/>
        <v>2053000000</v>
      </c>
      <c r="H449" s="1">
        <f t="shared" si="20"/>
        <v>4065000000</v>
      </c>
      <c r="I449" s="1">
        <v>2432000000</v>
      </c>
      <c r="J449" s="1">
        <v>1690000000</v>
      </c>
      <c r="K449">
        <v>0</v>
      </c>
      <c r="L449" s="1">
        <v>322000000</v>
      </c>
      <c r="M449" t="s">
        <v>23</v>
      </c>
      <c r="N449" t="s">
        <v>207</v>
      </c>
    </row>
    <row r="450" spans="1:14" hidden="1" x14ac:dyDescent="0.2">
      <c r="A450">
        <v>476</v>
      </c>
      <c r="B450" t="s">
        <v>298</v>
      </c>
      <c r="C450" t="s">
        <v>11</v>
      </c>
      <c r="D450" t="s">
        <v>16</v>
      </c>
      <c r="E450" t="str">
        <f t="shared" si="18"/>
        <v>2013</v>
      </c>
      <c r="F450" s="1">
        <v>15051000000</v>
      </c>
      <c r="G450" s="1">
        <f t="shared" si="19"/>
        <v>1764000000</v>
      </c>
      <c r="H450" s="1">
        <f t="shared" si="20"/>
        <v>2777000000</v>
      </c>
      <c r="I450" s="1">
        <v>12274000000</v>
      </c>
      <c r="J450" s="1">
        <v>916000000</v>
      </c>
      <c r="K450">
        <v>0</v>
      </c>
      <c r="L450" s="1">
        <v>97000000</v>
      </c>
      <c r="M450" t="s">
        <v>23</v>
      </c>
      <c r="N450" t="s">
        <v>168</v>
      </c>
    </row>
    <row r="451" spans="1:14" hidden="1" x14ac:dyDescent="0.2">
      <c r="A451">
        <v>477</v>
      </c>
      <c r="B451" t="s">
        <v>298</v>
      </c>
      <c r="C451" t="s">
        <v>15</v>
      </c>
      <c r="D451" t="s">
        <v>18</v>
      </c>
      <c r="E451" t="str">
        <f t="shared" ref="E451:E514" si="21">RIGHT(D451, 4)</f>
        <v>2014</v>
      </c>
      <c r="F451" s="1">
        <v>15499000000</v>
      </c>
      <c r="G451" s="1">
        <f t="shared" ref="G451:G514" si="22">H451-J451-K451-L451</f>
        <v>1898000000</v>
      </c>
      <c r="H451" s="1">
        <f t="shared" ref="H451:H514" si="23">F451-I451</f>
        <v>3028000000</v>
      </c>
      <c r="I451" s="1">
        <v>12471000000</v>
      </c>
      <c r="J451" s="1">
        <v>1036000000</v>
      </c>
      <c r="K451">
        <v>0</v>
      </c>
      <c r="L451" s="1">
        <v>94000000</v>
      </c>
      <c r="M451" t="s">
        <v>23</v>
      </c>
      <c r="N451" t="s">
        <v>168</v>
      </c>
    </row>
    <row r="452" spans="1:14" hidden="1" x14ac:dyDescent="0.2">
      <c r="A452">
        <v>478</v>
      </c>
      <c r="B452" t="s">
        <v>298</v>
      </c>
      <c r="C452" t="s">
        <v>17</v>
      </c>
      <c r="D452" t="s">
        <v>20</v>
      </c>
      <c r="E452" t="str">
        <f t="shared" si="21"/>
        <v>2015</v>
      </c>
      <c r="F452" s="1">
        <v>15165000000</v>
      </c>
      <c r="G452" s="1">
        <f t="shared" si="22"/>
        <v>1900000000</v>
      </c>
      <c r="H452" s="1">
        <f t="shared" si="23"/>
        <v>3010000000</v>
      </c>
      <c r="I452" s="1">
        <v>12155000000</v>
      </c>
      <c r="J452" s="1">
        <v>1017000000</v>
      </c>
      <c r="K452">
        <v>0</v>
      </c>
      <c r="L452" s="1">
        <v>93000000</v>
      </c>
      <c r="M452" t="s">
        <v>23</v>
      </c>
      <c r="N452" t="s">
        <v>168</v>
      </c>
    </row>
    <row r="453" spans="1:14" hidden="1" x14ac:dyDescent="0.2">
      <c r="A453">
        <v>479</v>
      </c>
      <c r="B453" t="s">
        <v>298</v>
      </c>
      <c r="C453" t="s">
        <v>19</v>
      </c>
      <c r="D453" t="s">
        <v>83</v>
      </c>
      <c r="E453" t="str">
        <f t="shared" si="21"/>
        <v>2016</v>
      </c>
      <c r="F453" s="1">
        <v>16661000000</v>
      </c>
      <c r="G453" s="1">
        <f t="shared" si="22"/>
        <v>2275000000</v>
      </c>
      <c r="H453" s="1">
        <f t="shared" si="23"/>
        <v>3554000000</v>
      </c>
      <c r="I453" s="1">
        <v>13107000000</v>
      </c>
      <c r="J453" s="1">
        <v>1145000000</v>
      </c>
      <c r="K453">
        <v>0</v>
      </c>
      <c r="L453" s="1">
        <v>134000000</v>
      </c>
      <c r="M453" t="s">
        <v>23</v>
      </c>
      <c r="N453" t="s">
        <v>168</v>
      </c>
    </row>
    <row r="454" spans="1:14" hidden="1" x14ac:dyDescent="0.2">
      <c r="A454">
        <v>480</v>
      </c>
      <c r="B454" t="s">
        <v>299</v>
      </c>
      <c r="C454" t="s">
        <v>11</v>
      </c>
      <c r="D454" t="s">
        <v>12</v>
      </c>
      <c r="E454" t="str">
        <f t="shared" si="21"/>
        <v>2012</v>
      </c>
      <c r="F454" s="1">
        <v>1279067000</v>
      </c>
      <c r="G454" s="1">
        <f t="shared" si="22"/>
        <v>366078000</v>
      </c>
      <c r="H454" s="1">
        <f t="shared" si="23"/>
        <v>817169000</v>
      </c>
      <c r="I454" s="1">
        <v>461898000</v>
      </c>
      <c r="J454" s="1">
        <v>68538000</v>
      </c>
      <c r="K454">
        <v>0</v>
      </c>
      <c r="L454" s="1">
        <v>382553000</v>
      </c>
      <c r="M454" t="s">
        <v>79</v>
      </c>
      <c r="N454" t="s">
        <v>107</v>
      </c>
    </row>
    <row r="455" spans="1:14" hidden="1" x14ac:dyDescent="0.2">
      <c r="A455">
        <v>481</v>
      </c>
      <c r="B455" t="s">
        <v>299</v>
      </c>
      <c r="C455" t="s">
        <v>15</v>
      </c>
      <c r="D455" t="s">
        <v>16</v>
      </c>
      <c r="E455" t="str">
        <f t="shared" si="21"/>
        <v>2013</v>
      </c>
      <c r="F455" s="1">
        <v>1482259000</v>
      </c>
      <c r="G455" s="1">
        <f t="shared" si="22"/>
        <v>381812000</v>
      </c>
      <c r="H455" s="1">
        <f t="shared" si="23"/>
        <v>926599000</v>
      </c>
      <c r="I455" s="1">
        <v>555660000</v>
      </c>
      <c r="J455" s="1">
        <v>69323000</v>
      </c>
      <c r="K455">
        <v>0</v>
      </c>
      <c r="L455" s="1">
        <v>475464000</v>
      </c>
      <c r="M455" t="s">
        <v>79</v>
      </c>
      <c r="N455" t="s">
        <v>107</v>
      </c>
    </row>
    <row r="456" spans="1:14" hidden="1" x14ac:dyDescent="0.2">
      <c r="A456">
        <v>482</v>
      </c>
      <c r="B456" t="s">
        <v>299</v>
      </c>
      <c r="C456" t="s">
        <v>17</v>
      </c>
      <c r="D456" t="s">
        <v>18</v>
      </c>
      <c r="E456" t="str">
        <f t="shared" si="21"/>
        <v>2014</v>
      </c>
      <c r="F456" s="1">
        <v>1616438000</v>
      </c>
      <c r="G456" s="1">
        <f t="shared" si="22"/>
        <v>385136000</v>
      </c>
      <c r="H456" s="1">
        <f t="shared" si="23"/>
        <v>1013117000</v>
      </c>
      <c r="I456" s="1">
        <v>603321000</v>
      </c>
      <c r="J456" s="1">
        <v>89468000</v>
      </c>
      <c r="K456">
        <v>0</v>
      </c>
      <c r="L456" s="1">
        <v>538513000</v>
      </c>
      <c r="M456" t="s">
        <v>79</v>
      </c>
      <c r="N456" t="s">
        <v>107</v>
      </c>
    </row>
    <row r="457" spans="1:14" hidden="1" x14ac:dyDescent="0.2">
      <c r="A457">
        <v>483</v>
      </c>
      <c r="B457" t="s">
        <v>299</v>
      </c>
      <c r="C457" t="s">
        <v>19</v>
      </c>
      <c r="D457" t="s">
        <v>20</v>
      </c>
      <c r="E457" t="str">
        <f t="shared" si="21"/>
        <v>2015</v>
      </c>
      <c r="F457" s="1">
        <v>1763336000</v>
      </c>
      <c r="G457" s="1">
        <f t="shared" si="22"/>
        <v>401911000</v>
      </c>
      <c r="H457" s="1">
        <f t="shared" si="23"/>
        <v>1112054000</v>
      </c>
      <c r="I457" s="1">
        <v>651282000</v>
      </c>
      <c r="J457" s="1">
        <v>139616000</v>
      </c>
      <c r="K457">
        <v>0</v>
      </c>
      <c r="L457" s="1">
        <v>570527000</v>
      </c>
      <c r="M457" t="s">
        <v>79</v>
      </c>
      <c r="N457" t="s">
        <v>107</v>
      </c>
    </row>
    <row r="458" spans="1:14" hidden="1" x14ac:dyDescent="0.2">
      <c r="A458">
        <v>484</v>
      </c>
      <c r="B458" t="s">
        <v>300</v>
      </c>
      <c r="C458" t="s">
        <v>11</v>
      </c>
      <c r="D458" t="s">
        <v>301</v>
      </c>
      <c r="E458" t="str">
        <f t="shared" si="21"/>
        <v>2013</v>
      </c>
      <c r="F458" s="1">
        <v>7394500000</v>
      </c>
      <c r="G458" s="1">
        <f t="shared" si="22"/>
        <v>920100000</v>
      </c>
      <c r="H458" s="1">
        <f t="shared" si="23"/>
        <v>2652700000</v>
      </c>
      <c r="I458" s="1">
        <v>4741800000</v>
      </c>
      <c r="J458" s="1">
        <v>1732600000</v>
      </c>
      <c r="K458">
        <v>0</v>
      </c>
      <c r="L458">
        <v>0</v>
      </c>
      <c r="M458" t="s">
        <v>23</v>
      </c>
      <c r="N458" t="s">
        <v>284</v>
      </c>
    </row>
    <row r="459" spans="1:14" hidden="1" x14ac:dyDescent="0.2">
      <c r="A459">
        <v>485</v>
      </c>
      <c r="B459" t="s">
        <v>300</v>
      </c>
      <c r="C459" t="s">
        <v>15</v>
      </c>
      <c r="D459" t="s">
        <v>156</v>
      </c>
      <c r="E459" t="str">
        <f t="shared" si="21"/>
        <v>2014</v>
      </c>
      <c r="F459" s="1">
        <v>7840300000</v>
      </c>
      <c r="G459" s="1">
        <f t="shared" si="22"/>
        <v>970300000</v>
      </c>
      <c r="H459" s="1">
        <f t="shared" si="23"/>
        <v>2789800000</v>
      </c>
      <c r="I459" s="1">
        <v>5050500000</v>
      </c>
      <c r="J459" s="1">
        <v>1819500000</v>
      </c>
      <c r="K459">
        <v>0</v>
      </c>
      <c r="L459">
        <v>0</v>
      </c>
      <c r="M459" t="s">
        <v>23</v>
      </c>
      <c r="N459" t="s">
        <v>284</v>
      </c>
    </row>
    <row r="460" spans="1:14" hidden="1" x14ac:dyDescent="0.2">
      <c r="A460">
        <v>486</v>
      </c>
      <c r="B460" t="s">
        <v>300</v>
      </c>
      <c r="C460" t="s">
        <v>17</v>
      </c>
      <c r="D460" t="s">
        <v>66</v>
      </c>
      <c r="E460" t="str">
        <f t="shared" si="21"/>
        <v>2015</v>
      </c>
      <c r="F460" s="1">
        <v>8602200000</v>
      </c>
      <c r="G460" s="1">
        <f t="shared" si="22"/>
        <v>1040200000</v>
      </c>
      <c r="H460" s="1">
        <f t="shared" si="23"/>
        <v>3034000000</v>
      </c>
      <c r="I460" s="1">
        <v>5568200000</v>
      </c>
      <c r="J460" s="1">
        <v>1993800000</v>
      </c>
      <c r="K460">
        <v>0</v>
      </c>
      <c r="L460">
        <v>0</v>
      </c>
      <c r="M460" t="s">
        <v>23</v>
      </c>
      <c r="N460" t="s">
        <v>284</v>
      </c>
    </row>
    <row r="461" spans="1:14" hidden="1" x14ac:dyDescent="0.2">
      <c r="A461">
        <v>487</v>
      </c>
      <c r="B461" t="s">
        <v>300</v>
      </c>
      <c r="C461" t="s">
        <v>19</v>
      </c>
      <c r="D461" t="s">
        <v>157</v>
      </c>
      <c r="E461" t="str">
        <f t="shared" si="21"/>
        <v>2016</v>
      </c>
      <c r="F461" s="1">
        <v>15498400000</v>
      </c>
      <c r="G461" s="1">
        <f t="shared" si="22"/>
        <v>1049700000</v>
      </c>
      <c r="H461" s="1">
        <f t="shared" si="23"/>
        <v>4656700000</v>
      </c>
      <c r="I461" s="1">
        <v>10841700000</v>
      </c>
      <c r="J461" s="1">
        <v>3607000000</v>
      </c>
      <c r="K461">
        <v>0</v>
      </c>
      <c r="L461">
        <v>0</v>
      </c>
      <c r="M461" t="s">
        <v>23</v>
      </c>
      <c r="N461" t="s">
        <v>284</v>
      </c>
    </row>
    <row r="462" spans="1:14" hidden="1" x14ac:dyDescent="0.2">
      <c r="A462">
        <v>488</v>
      </c>
      <c r="B462" t="s">
        <v>302</v>
      </c>
      <c r="C462" t="s">
        <v>11</v>
      </c>
      <c r="D462" t="s">
        <v>12</v>
      </c>
      <c r="E462" t="str">
        <f t="shared" si="21"/>
        <v>2012</v>
      </c>
      <c r="F462" s="1">
        <v>1663000000</v>
      </c>
      <c r="G462" s="1">
        <f t="shared" si="22"/>
        <v>461500000</v>
      </c>
      <c r="H462" s="1">
        <f t="shared" si="23"/>
        <v>1663000000</v>
      </c>
      <c r="I462">
        <v>0</v>
      </c>
      <c r="J462" s="1">
        <v>1123200000</v>
      </c>
      <c r="K462">
        <v>0</v>
      </c>
      <c r="L462" s="1">
        <v>78300000</v>
      </c>
      <c r="M462" t="s">
        <v>13</v>
      </c>
      <c r="N462" t="s">
        <v>303</v>
      </c>
    </row>
    <row r="463" spans="1:14" hidden="1" x14ac:dyDescent="0.2">
      <c r="A463">
        <v>489</v>
      </c>
      <c r="B463" t="s">
        <v>302</v>
      </c>
      <c r="C463" t="s">
        <v>15</v>
      </c>
      <c r="D463" t="s">
        <v>16</v>
      </c>
      <c r="E463" t="str">
        <f t="shared" si="21"/>
        <v>2013</v>
      </c>
      <c r="F463" s="1">
        <v>1558400000</v>
      </c>
      <c r="G463" s="1">
        <f t="shared" si="22"/>
        <v>440000000</v>
      </c>
      <c r="H463" s="1">
        <f t="shared" si="23"/>
        <v>1558400000</v>
      </c>
      <c r="I463">
        <v>0</v>
      </c>
      <c r="J463" s="1">
        <v>1058000000</v>
      </c>
      <c r="K463">
        <v>0</v>
      </c>
      <c r="L463" s="1">
        <v>60400000</v>
      </c>
      <c r="M463" t="s">
        <v>13</v>
      </c>
      <c r="N463" t="s">
        <v>303</v>
      </c>
    </row>
    <row r="464" spans="1:14" hidden="1" x14ac:dyDescent="0.2">
      <c r="A464">
        <v>490</v>
      </c>
      <c r="B464" t="s">
        <v>302</v>
      </c>
      <c r="C464" t="s">
        <v>17</v>
      </c>
      <c r="D464" t="s">
        <v>18</v>
      </c>
      <c r="E464" t="str">
        <f t="shared" si="21"/>
        <v>2014</v>
      </c>
      <c r="F464" s="1">
        <v>1584500000</v>
      </c>
      <c r="G464" s="1">
        <f t="shared" si="22"/>
        <v>426300000</v>
      </c>
      <c r="H464" s="1">
        <f t="shared" si="23"/>
        <v>1584500000</v>
      </c>
      <c r="I464">
        <v>0</v>
      </c>
      <c r="J464" s="1">
        <v>1105700000</v>
      </c>
      <c r="K464">
        <v>0</v>
      </c>
      <c r="L464" s="1">
        <v>52500000</v>
      </c>
      <c r="M464" t="s">
        <v>13</v>
      </c>
      <c r="N464" t="s">
        <v>303</v>
      </c>
    </row>
    <row r="465" spans="1:14" hidden="1" x14ac:dyDescent="0.2">
      <c r="A465">
        <v>491</v>
      </c>
      <c r="B465" t="s">
        <v>302</v>
      </c>
      <c r="C465" t="s">
        <v>19</v>
      </c>
      <c r="D465" t="s">
        <v>20</v>
      </c>
      <c r="E465" t="str">
        <f t="shared" si="21"/>
        <v>2015</v>
      </c>
      <c r="F465" s="1">
        <v>1637100000</v>
      </c>
      <c r="G465" s="1">
        <f t="shared" si="22"/>
        <v>369300000</v>
      </c>
      <c r="H465" s="1">
        <f t="shared" si="23"/>
        <v>1637100000</v>
      </c>
      <c r="I465">
        <v>0</v>
      </c>
      <c r="J465" s="1">
        <v>1209100000</v>
      </c>
      <c r="K465">
        <v>0</v>
      </c>
      <c r="L465" s="1">
        <v>58700000</v>
      </c>
      <c r="M465" t="s">
        <v>13</v>
      </c>
      <c r="N465" t="s">
        <v>303</v>
      </c>
    </row>
    <row r="466" spans="1:14" hidden="1" x14ac:dyDescent="0.2">
      <c r="A466">
        <v>492</v>
      </c>
      <c r="B466" t="s">
        <v>304</v>
      </c>
      <c r="C466" t="s">
        <v>11</v>
      </c>
      <c r="D466" t="s">
        <v>16</v>
      </c>
      <c r="E466" t="str">
        <f t="shared" si="21"/>
        <v>2013</v>
      </c>
      <c r="F466" s="1">
        <v>7155096000</v>
      </c>
      <c r="G466" s="1">
        <f t="shared" si="22"/>
        <v>1161670000</v>
      </c>
      <c r="H466" s="1">
        <f t="shared" si="23"/>
        <v>2778591000</v>
      </c>
      <c r="I466" s="1">
        <v>4376505000</v>
      </c>
      <c r="J466" s="1">
        <v>1616921000</v>
      </c>
      <c r="K466">
        <v>0</v>
      </c>
      <c r="L466">
        <v>0</v>
      </c>
      <c r="M466" t="s">
        <v>13</v>
      </c>
      <c r="N466" t="s">
        <v>216</v>
      </c>
    </row>
    <row r="467" spans="1:14" hidden="1" x14ac:dyDescent="0.2">
      <c r="A467">
        <v>493</v>
      </c>
      <c r="B467" t="s">
        <v>304</v>
      </c>
      <c r="C467" t="s">
        <v>15</v>
      </c>
      <c r="D467" t="s">
        <v>18</v>
      </c>
      <c r="E467" t="str">
        <f t="shared" si="21"/>
        <v>2014</v>
      </c>
      <c r="F467" s="1">
        <v>7752728000</v>
      </c>
      <c r="G467" s="1">
        <f t="shared" si="22"/>
        <v>1215484000</v>
      </c>
      <c r="H467" s="1">
        <f t="shared" si="23"/>
        <v>2974249000</v>
      </c>
      <c r="I467" s="1">
        <v>4778479000</v>
      </c>
      <c r="J467" s="1">
        <v>1758765000</v>
      </c>
      <c r="K467">
        <v>0</v>
      </c>
      <c r="L467">
        <v>0</v>
      </c>
      <c r="M467" t="s">
        <v>13</v>
      </c>
      <c r="N467" t="s">
        <v>216</v>
      </c>
    </row>
    <row r="468" spans="1:14" hidden="1" x14ac:dyDescent="0.2">
      <c r="A468">
        <v>494</v>
      </c>
      <c r="B468" t="s">
        <v>304</v>
      </c>
      <c r="C468" t="s">
        <v>17</v>
      </c>
      <c r="D468" t="s">
        <v>20</v>
      </c>
      <c r="E468" t="str">
        <f t="shared" si="21"/>
        <v>2015</v>
      </c>
      <c r="F468" s="1">
        <v>6956311000</v>
      </c>
      <c r="G468" s="1">
        <f t="shared" si="22"/>
        <v>920762000</v>
      </c>
      <c r="H468" s="1">
        <f t="shared" si="23"/>
        <v>2568144000</v>
      </c>
      <c r="I468" s="1">
        <v>4388167000</v>
      </c>
      <c r="J468" s="1">
        <v>1647382000</v>
      </c>
      <c r="K468">
        <v>0</v>
      </c>
      <c r="L468">
        <v>0</v>
      </c>
      <c r="M468" t="s">
        <v>13</v>
      </c>
      <c r="N468" t="s">
        <v>216</v>
      </c>
    </row>
    <row r="469" spans="1:14" hidden="1" x14ac:dyDescent="0.2">
      <c r="A469">
        <v>495</v>
      </c>
      <c r="B469" t="s">
        <v>304</v>
      </c>
      <c r="C469" t="s">
        <v>19</v>
      </c>
      <c r="D469" t="s">
        <v>83</v>
      </c>
      <c r="E469" t="str">
        <f t="shared" si="21"/>
        <v>2016</v>
      </c>
      <c r="F469" s="1">
        <v>6794342000</v>
      </c>
      <c r="G469" s="1">
        <f t="shared" si="22"/>
        <v>714446000</v>
      </c>
      <c r="H469" s="1">
        <f t="shared" si="23"/>
        <v>2471969000</v>
      </c>
      <c r="I469" s="1">
        <v>4322373000</v>
      </c>
      <c r="J469" s="1">
        <v>1757523000</v>
      </c>
      <c r="K469">
        <v>0</v>
      </c>
      <c r="L469">
        <v>0</v>
      </c>
      <c r="M469" t="s">
        <v>13</v>
      </c>
      <c r="N469" t="s">
        <v>216</v>
      </c>
    </row>
    <row r="470" spans="1:14" hidden="1" x14ac:dyDescent="0.2">
      <c r="A470">
        <v>496</v>
      </c>
      <c r="B470" t="s">
        <v>305</v>
      </c>
      <c r="C470" t="s">
        <v>11</v>
      </c>
      <c r="D470" t="s">
        <v>16</v>
      </c>
      <c r="E470" t="str">
        <f t="shared" si="21"/>
        <v>2013</v>
      </c>
      <c r="F470" s="1">
        <v>5997000000</v>
      </c>
      <c r="G470" s="1">
        <f t="shared" si="22"/>
        <v>1046000000</v>
      </c>
      <c r="H470" s="1">
        <f t="shared" si="23"/>
        <v>3498000000</v>
      </c>
      <c r="I470" s="1">
        <v>2499000000</v>
      </c>
      <c r="J470" s="1">
        <v>2337000000</v>
      </c>
      <c r="K470">
        <v>0</v>
      </c>
      <c r="L470" s="1">
        <v>115000000</v>
      </c>
      <c r="M470" t="s">
        <v>59</v>
      </c>
      <c r="N470" t="s">
        <v>306</v>
      </c>
    </row>
    <row r="471" spans="1:14" hidden="1" x14ac:dyDescent="0.2">
      <c r="A471">
        <v>497</v>
      </c>
      <c r="B471" t="s">
        <v>305</v>
      </c>
      <c r="C471" t="s">
        <v>15</v>
      </c>
      <c r="D471" t="s">
        <v>18</v>
      </c>
      <c r="E471" t="str">
        <f t="shared" si="21"/>
        <v>2014</v>
      </c>
      <c r="F471" s="1">
        <v>6121000000</v>
      </c>
      <c r="G471" s="1">
        <f t="shared" si="22"/>
        <v>1180000000</v>
      </c>
      <c r="H471" s="1">
        <f t="shared" si="23"/>
        <v>3630000000</v>
      </c>
      <c r="I471" s="1">
        <v>2491000000</v>
      </c>
      <c r="J471" s="1">
        <v>2335000000</v>
      </c>
      <c r="K471">
        <v>0</v>
      </c>
      <c r="L471" s="1">
        <v>115000000</v>
      </c>
      <c r="M471" t="s">
        <v>59</v>
      </c>
      <c r="N471" t="s">
        <v>306</v>
      </c>
    </row>
    <row r="472" spans="1:14" hidden="1" x14ac:dyDescent="0.2">
      <c r="A472">
        <v>498</v>
      </c>
      <c r="B472" t="s">
        <v>305</v>
      </c>
      <c r="C472" t="s">
        <v>17</v>
      </c>
      <c r="D472" t="s">
        <v>20</v>
      </c>
      <c r="E472" t="str">
        <f t="shared" si="21"/>
        <v>2015</v>
      </c>
      <c r="F472" s="1">
        <v>6282000000</v>
      </c>
      <c r="G472" s="1">
        <f t="shared" si="22"/>
        <v>1298000000</v>
      </c>
      <c r="H472" s="1">
        <f t="shared" si="23"/>
        <v>3723000000</v>
      </c>
      <c r="I472" s="1">
        <v>2559000000</v>
      </c>
      <c r="J472" s="1">
        <v>2320000000</v>
      </c>
      <c r="K472">
        <v>0</v>
      </c>
      <c r="L472" s="1">
        <v>105000000</v>
      </c>
      <c r="M472" t="s">
        <v>59</v>
      </c>
      <c r="N472" t="s">
        <v>306</v>
      </c>
    </row>
    <row r="473" spans="1:14" hidden="1" x14ac:dyDescent="0.2">
      <c r="A473">
        <v>499</v>
      </c>
      <c r="B473" t="s">
        <v>305</v>
      </c>
      <c r="C473" t="s">
        <v>19</v>
      </c>
      <c r="D473" t="s">
        <v>83</v>
      </c>
      <c r="E473" t="str">
        <f t="shared" si="21"/>
        <v>2016</v>
      </c>
      <c r="F473" s="1">
        <v>6440000000</v>
      </c>
      <c r="G473" s="1">
        <f t="shared" si="22"/>
        <v>1433000000</v>
      </c>
      <c r="H473" s="1">
        <f t="shared" si="23"/>
        <v>3858000000</v>
      </c>
      <c r="I473" s="1">
        <v>2582000000</v>
      </c>
      <c r="J473" s="1">
        <v>2326000000</v>
      </c>
      <c r="K473">
        <v>0</v>
      </c>
      <c r="L473" s="1">
        <v>99000000</v>
      </c>
      <c r="M473" t="s">
        <v>59</v>
      </c>
      <c r="N473" t="s">
        <v>306</v>
      </c>
    </row>
    <row r="474" spans="1:14" hidden="1" x14ac:dyDescent="0.2">
      <c r="A474">
        <v>500</v>
      </c>
      <c r="B474" t="s">
        <v>307</v>
      </c>
      <c r="C474" t="s">
        <v>11</v>
      </c>
      <c r="D474" t="s">
        <v>171</v>
      </c>
      <c r="E474" t="str">
        <f t="shared" si="21"/>
        <v>2013</v>
      </c>
      <c r="F474" s="1">
        <v>5921000000</v>
      </c>
      <c r="G474" s="1">
        <f t="shared" si="22"/>
        <v>400900000</v>
      </c>
      <c r="H474" s="1">
        <f t="shared" si="23"/>
        <v>1304400000</v>
      </c>
      <c r="I474" s="1">
        <v>4616600000</v>
      </c>
      <c r="J474" s="1">
        <v>625200000</v>
      </c>
      <c r="K474">
        <v>0</v>
      </c>
      <c r="L474" s="1">
        <v>278300000</v>
      </c>
      <c r="M474" t="s">
        <v>23</v>
      </c>
      <c r="N474" t="s">
        <v>214</v>
      </c>
    </row>
    <row r="475" spans="1:14" hidden="1" x14ac:dyDescent="0.2">
      <c r="A475">
        <v>501</v>
      </c>
      <c r="B475" t="s">
        <v>307</v>
      </c>
      <c r="C475" t="s">
        <v>15</v>
      </c>
      <c r="D475" t="s">
        <v>173</v>
      </c>
      <c r="E475" t="str">
        <f t="shared" si="21"/>
        <v>2014</v>
      </c>
      <c r="F475" s="1">
        <v>6285600000</v>
      </c>
      <c r="G475" s="1">
        <f t="shared" si="22"/>
        <v>325300000</v>
      </c>
      <c r="H475" s="1">
        <f t="shared" si="23"/>
        <v>1295100000</v>
      </c>
      <c r="I475" s="1">
        <v>4990500000</v>
      </c>
      <c r="J475" s="1">
        <v>665400000</v>
      </c>
      <c r="K475">
        <v>0</v>
      </c>
      <c r="L475" s="1">
        <v>304400000</v>
      </c>
      <c r="M475" t="s">
        <v>23</v>
      </c>
      <c r="N475" t="s">
        <v>214</v>
      </c>
    </row>
    <row r="476" spans="1:14" hidden="1" x14ac:dyDescent="0.2">
      <c r="A476">
        <v>502</v>
      </c>
      <c r="B476" t="s">
        <v>307</v>
      </c>
      <c r="C476" t="s">
        <v>17</v>
      </c>
      <c r="D476" t="s">
        <v>174</v>
      </c>
      <c r="E476" t="str">
        <f t="shared" si="21"/>
        <v>2015</v>
      </c>
      <c r="F476" s="1">
        <v>6764000000</v>
      </c>
      <c r="G476" s="1">
        <f t="shared" si="22"/>
        <v>429700000</v>
      </c>
      <c r="H476" s="1">
        <f t="shared" si="23"/>
        <v>1422500000</v>
      </c>
      <c r="I476" s="1">
        <v>5341500000</v>
      </c>
      <c r="J476" s="1">
        <v>673500000</v>
      </c>
      <c r="K476">
        <v>0</v>
      </c>
      <c r="L476" s="1">
        <v>319300000</v>
      </c>
      <c r="M476" t="s">
        <v>23</v>
      </c>
      <c r="N476" t="s">
        <v>214</v>
      </c>
    </row>
    <row r="477" spans="1:14" hidden="1" x14ac:dyDescent="0.2">
      <c r="A477">
        <v>503</v>
      </c>
      <c r="B477" t="s">
        <v>307</v>
      </c>
      <c r="C477" t="s">
        <v>19</v>
      </c>
      <c r="D477" t="s">
        <v>175</v>
      </c>
      <c r="E477" t="str">
        <f t="shared" si="21"/>
        <v>2016</v>
      </c>
      <c r="F477" s="1">
        <v>6933500000</v>
      </c>
      <c r="G477" s="1">
        <f t="shared" si="22"/>
        <v>628000000</v>
      </c>
      <c r="H477" s="1">
        <f t="shared" si="23"/>
        <v>1541100000</v>
      </c>
      <c r="I477" s="1">
        <v>5392400000</v>
      </c>
      <c r="J477" s="1">
        <v>622900000</v>
      </c>
      <c r="K477">
        <v>0</v>
      </c>
      <c r="L477" s="1">
        <v>290200000</v>
      </c>
      <c r="M477" t="s">
        <v>23</v>
      </c>
      <c r="N477" t="s">
        <v>214</v>
      </c>
    </row>
    <row r="478" spans="1:14" hidden="1" x14ac:dyDescent="0.2">
      <c r="A478">
        <v>504</v>
      </c>
      <c r="B478" t="s">
        <v>308</v>
      </c>
      <c r="C478" t="s">
        <v>11</v>
      </c>
      <c r="D478" t="s">
        <v>12</v>
      </c>
      <c r="E478" t="str">
        <f t="shared" si="21"/>
        <v>2012</v>
      </c>
      <c r="F478" s="1">
        <v>17912000000</v>
      </c>
      <c r="G478" s="1">
        <f t="shared" si="22"/>
        <v>3567000000</v>
      </c>
      <c r="H478" s="1">
        <f t="shared" si="23"/>
        <v>6677000000</v>
      </c>
      <c r="I478" s="1">
        <v>11235000000</v>
      </c>
      <c r="J478" s="1">
        <v>965000000</v>
      </c>
      <c r="K478">
        <v>0</v>
      </c>
      <c r="L478" s="1">
        <v>2145000000</v>
      </c>
      <c r="M478" t="s">
        <v>69</v>
      </c>
      <c r="N478" t="s">
        <v>72</v>
      </c>
    </row>
    <row r="479" spans="1:14" hidden="1" x14ac:dyDescent="0.2">
      <c r="A479">
        <v>505</v>
      </c>
      <c r="B479" t="s">
        <v>308</v>
      </c>
      <c r="C479" t="s">
        <v>15</v>
      </c>
      <c r="D479" t="s">
        <v>16</v>
      </c>
      <c r="E479" t="str">
        <f t="shared" si="21"/>
        <v>2013</v>
      </c>
      <c r="F479" s="1">
        <v>22756000000</v>
      </c>
      <c r="G479" s="1">
        <f t="shared" si="22"/>
        <v>5269000000</v>
      </c>
      <c r="H479" s="1">
        <f t="shared" si="23"/>
        <v>9211000000</v>
      </c>
      <c r="I479" s="1">
        <v>13545000000</v>
      </c>
      <c r="J479" s="1">
        <v>1274000000</v>
      </c>
      <c r="K479">
        <v>0</v>
      </c>
      <c r="L479" s="1">
        <v>2668000000</v>
      </c>
      <c r="M479" t="s">
        <v>69</v>
      </c>
      <c r="N479" t="s">
        <v>72</v>
      </c>
    </row>
    <row r="480" spans="1:14" hidden="1" x14ac:dyDescent="0.2">
      <c r="A480">
        <v>506</v>
      </c>
      <c r="B480" t="s">
        <v>308</v>
      </c>
      <c r="C480" t="s">
        <v>17</v>
      </c>
      <c r="D480" t="s">
        <v>18</v>
      </c>
      <c r="E480" t="str">
        <f t="shared" si="21"/>
        <v>2014</v>
      </c>
      <c r="F480" s="1">
        <v>23925000000</v>
      </c>
      <c r="G480" s="1">
        <f t="shared" si="22"/>
        <v>5323000000</v>
      </c>
      <c r="H480" s="1">
        <f t="shared" si="23"/>
        <v>9602000000</v>
      </c>
      <c r="I480" s="1">
        <v>14323000000</v>
      </c>
      <c r="J480" s="1">
        <v>1213000000</v>
      </c>
      <c r="K480">
        <v>0</v>
      </c>
      <c r="L480" s="1">
        <v>3066000000</v>
      </c>
      <c r="M480" t="s">
        <v>69</v>
      </c>
      <c r="N480" t="s">
        <v>72</v>
      </c>
    </row>
    <row r="481" spans="1:14" hidden="1" x14ac:dyDescent="0.2">
      <c r="A481">
        <v>507</v>
      </c>
      <c r="B481" t="s">
        <v>308</v>
      </c>
      <c r="C481" t="s">
        <v>19</v>
      </c>
      <c r="D481" t="s">
        <v>20</v>
      </c>
      <c r="E481" t="str">
        <f t="shared" si="21"/>
        <v>2015</v>
      </c>
      <c r="F481" s="1">
        <v>23459000000</v>
      </c>
      <c r="G481" s="1">
        <f t="shared" si="22"/>
        <v>5452000000</v>
      </c>
      <c r="H481" s="1">
        <f t="shared" si="23"/>
        <v>9731000000</v>
      </c>
      <c r="I481" s="1">
        <v>13728000000</v>
      </c>
      <c r="J481" s="1">
        <v>1135000000</v>
      </c>
      <c r="K481">
        <v>0</v>
      </c>
      <c r="L481" s="1">
        <v>3144000000</v>
      </c>
      <c r="M481" t="s">
        <v>69</v>
      </c>
      <c r="N481" t="s">
        <v>72</v>
      </c>
    </row>
    <row r="482" spans="1:14" hidden="1" x14ac:dyDescent="0.2">
      <c r="A482">
        <v>508</v>
      </c>
      <c r="B482" t="s">
        <v>309</v>
      </c>
      <c r="C482" t="s">
        <v>11</v>
      </c>
      <c r="D482" t="s">
        <v>12</v>
      </c>
      <c r="E482" t="str">
        <f t="shared" si="21"/>
        <v>2012</v>
      </c>
      <c r="F482" s="1">
        <v>8186280000</v>
      </c>
      <c r="G482" s="1">
        <f t="shared" si="22"/>
        <v>1370883000</v>
      </c>
      <c r="H482" s="1">
        <f t="shared" si="23"/>
        <v>2602731000</v>
      </c>
      <c r="I482" s="1">
        <v>5583549000</v>
      </c>
      <c r="J482" s="1">
        <v>889879000</v>
      </c>
      <c r="K482">
        <v>0</v>
      </c>
      <c r="L482" s="1">
        <v>341969000</v>
      </c>
      <c r="M482" t="s">
        <v>36</v>
      </c>
      <c r="N482" t="s">
        <v>288</v>
      </c>
    </row>
    <row r="483" spans="1:14" hidden="1" x14ac:dyDescent="0.2">
      <c r="A483">
        <v>509</v>
      </c>
      <c r="B483" t="s">
        <v>309</v>
      </c>
      <c r="C483" t="s">
        <v>15</v>
      </c>
      <c r="D483" t="s">
        <v>16</v>
      </c>
      <c r="E483" t="str">
        <f t="shared" si="21"/>
        <v>2013</v>
      </c>
      <c r="F483" s="1">
        <v>11764050000</v>
      </c>
      <c r="G483" s="1">
        <f t="shared" si="22"/>
        <v>1520428000</v>
      </c>
      <c r="H483" s="1">
        <f t="shared" si="23"/>
        <v>3565673000</v>
      </c>
      <c r="I483" s="1">
        <v>8198377000</v>
      </c>
      <c r="J483" s="1">
        <v>1516508000</v>
      </c>
      <c r="K483">
        <v>0</v>
      </c>
      <c r="L483" s="1">
        <v>528737000</v>
      </c>
      <c r="M483" t="s">
        <v>36</v>
      </c>
      <c r="N483" t="s">
        <v>288</v>
      </c>
    </row>
    <row r="484" spans="1:14" hidden="1" x14ac:dyDescent="0.2">
      <c r="A484">
        <v>510</v>
      </c>
      <c r="B484" t="s">
        <v>309</v>
      </c>
      <c r="C484" t="s">
        <v>17</v>
      </c>
      <c r="D484" t="s">
        <v>18</v>
      </c>
      <c r="E484" t="str">
        <f t="shared" si="21"/>
        <v>2014</v>
      </c>
      <c r="F484" s="1">
        <v>12795106000</v>
      </c>
      <c r="G484" s="1">
        <f t="shared" si="22"/>
        <v>1806360000</v>
      </c>
      <c r="H484" s="1">
        <f t="shared" si="23"/>
        <v>3675801000</v>
      </c>
      <c r="I484" s="1">
        <v>9119305000</v>
      </c>
      <c r="J484" s="1">
        <v>1278506000</v>
      </c>
      <c r="K484">
        <v>0</v>
      </c>
      <c r="L484" s="1">
        <v>590935000</v>
      </c>
      <c r="M484" t="s">
        <v>36</v>
      </c>
      <c r="N484" t="s">
        <v>288</v>
      </c>
    </row>
    <row r="485" spans="1:14" hidden="1" x14ac:dyDescent="0.2">
      <c r="A485">
        <v>511</v>
      </c>
      <c r="B485" t="s">
        <v>309</v>
      </c>
      <c r="C485" t="s">
        <v>19</v>
      </c>
      <c r="D485" t="s">
        <v>20</v>
      </c>
      <c r="E485" t="str">
        <f t="shared" si="21"/>
        <v>2015</v>
      </c>
      <c r="F485" s="1">
        <v>13781837000</v>
      </c>
      <c r="G485" s="1">
        <f t="shared" si="22"/>
        <v>1371844000</v>
      </c>
      <c r="H485" s="1">
        <f t="shared" si="23"/>
        <v>3957003000</v>
      </c>
      <c r="I485" s="1">
        <v>9824834000</v>
      </c>
      <c r="J485" s="1">
        <v>1947135000</v>
      </c>
      <c r="K485">
        <v>0</v>
      </c>
      <c r="L485" s="1">
        <v>638024000</v>
      </c>
      <c r="M485" t="s">
        <v>36</v>
      </c>
      <c r="N485" t="s">
        <v>288</v>
      </c>
    </row>
    <row r="486" spans="1:14" hidden="1" x14ac:dyDescent="0.2">
      <c r="A486">
        <v>512</v>
      </c>
      <c r="B486" t="s">
        <v>310</v>
      </c>
      <c r="C486" t="s">
        <v>11</v>
      </c>
      <c r="D486" t="s">
        <v>16</v>
      </c>
      <c r="E486" t="str">
        <f t="shared" si="21"/>
        <v>2013</v>
      </c>
      <c r="F486" s="1">
        <v>10397000000</v>
      </c>
      <c r="G486" s="1">
        <f t="shared" si="22"/>
        <v>2606000000</v>
      </c>
      <c r="H486" s="1">
        <f t="shared" si="23"/>
        <v>8129000000</v>
      </c>
      <c r="I486" s="1">
        <v>2268000000</v>
      </c>
      <c r="J486" s="1">
        <v>2743000000</v>
      </c>
      <c r="K486">
        <v>0</v>
      </c>
      <c r="L486" s="1">
        <v>2780000000</v>
      </c>
      <c r="M486" t="s">
        <v>115</v>
      </c>
      <c r="N486" t="s">
        <v>116</v>
      </c>
    </row>
    <row r="487" spans="1:14" hidden="1" x14ac:dyDescent="0.2">
      <c r="A487">
        <v>513</v>
      </c>
      <c r="B487" t="s">
        <v>310</v>
      </c>
      <c r="C487" t="s">
        <v>15</v>
      </c>
      <c r="D487" t="s">
        <v>18</v>
      </c>
      <c r="E487" t="str">
        <f t="shared" si="21"/>
        <v>2014</v>
      </c>
      <c r="F487" s="1">
        <v>20638000000</v>
      </c>
      <c r="G487" s="1">
        <f t="shared" si="22"/>
        <v>6697000000</v>
      </c>
      <c r="H487" s="1">
        <f t="shared" si="23"/>
        <v>18306000000</v>
      </c>
      <c r="I487" s="1">
        <v>2332000000</v>
      </c>
      <c r="J487" s="1">
        <v>8290000000</v>
      </c>
      <c r="K487">
        <v>0</v>
      </c>
      <c r="L487" s="1">
        <v>3319000000</v>
      </c>
      <c r="M487" t="s">
        <v>115</v>
      </c>
      <c r="N487" t="s">
        <v>116</v>
      </c>
    </row>
    <row r="488" spans="1:14" hidden="1" x14ac:dyDescent="0.2">
      <c r="A488">
        <v>514</v>
      </c>
      <c r="B488" t="s">
        <v>310</v>
      </c>
      <c r="C488" t="s">
        <v>17</v>
      </c>
      <c r="D488" t="s">
        <v>20</v>
      </c>
      <c r="E488" t="str">
        <f t="shared" si="21"/>
        <v>2015</v>
      </c>
      <c r="F488" s="1">
        <v>13145000000</v>
      </c>
      <c r="G488" s="1">
        <f t="shared" si="22"/>
        <v>171000000</v>
      </c>
      <c r="H488" s="1">
        <f t="shared" si="23"/>
        <v>11041000000</v>
      </c>
      <c r="I488" s="1">
        <v>2104000000</v>
      </c>
      <c r="J488" s="1">
        <v>7741000000</v>
      </c>
      <c r="K488">
        <v>0</v>
      </c>
      <c r="L488" s="1">
        <v>3129000000</v>
      </c>
      <c r="M488" t="s">
        <v>115</v>
      </c>
      <c r="N488" t="s">
        <v>116</v>
      </c>
    </row>
    <row r="489" spans="1:14" hidden="1" x14ac:dyDescent="0.2">
      <c r="A489">
        <v>515</v>
      </c>
      <c r="B489" t="s">
        <v>310</v>
      </c>
      <c r="C489" t="s">
        <v>19</v>
      </c>
      <c r="D489" t="s">
        <v>83</v>
      </c>
      <c r="E489" t="str">
        <f t="shared" si="21"/>
        <v>2016</v>
      </c>
      <c r="F489" s="1">
        <v>12197000000</v>
      </c>
      <c r="G489" s="1">
        <f t="shared" si="22"/>
        <v>2347000000</v>
      </c>
      <c r="H489" s="1">
        <f t="shared" si="23"/>
        <v>10615000000</v>
      </c>
      <c r="I489" s="1">
        <v>1582000000</v>
      </c>
      <c r="J489" s="1">
        <v>6476000000</v>
      </c>
      <c r="K489">
        <v>0</v>
      </c>
      <c r="L489" s="1">
        <v>1792000000</v>
      </c>
      <c r="M489" t="s">
        <v>115</v>
      </c>
      <c r="N489" t="s">
        <v>116</v>
      </c>
    </row>
    <row r="490" spans="1:14" hidden="1" x14ac:dyDescent="0.2">
      <c r="A490">
        <v>516</v>
      </c>
      <c r="B490" t="s">
        <v>311</v>
      </c>
      <c r="C490" t="s">
        <v>11</v>
      </c>
      <c r="D490" t="s">
        <v>312</v>
      </c>
      <c r="E490" t="str">
        <f t="shared" si="21"/>
        <v>2013</v>
      </c>
      <c r="F490" s="1">
        <v>3797000000</v>
      </c>
      <c r="G490" s="1">
        <f t="shared" si="22"/>
        <v>148000000</v>
      </c>
      <c r="H490" s="1">
        <f t="shared" si="23"/>
        <v>2409000000</v>
      </c>
      <c r="I490" s="1">
        <v>1388000000</v>
      </c>
      <c r="J490" s="1">
        <v>1078000000</v>
      </c>
      <c r="K490" s="1">
        <v>1153000000</v>
      </c>
      <c r="L490" s="1">
        <v>30000000</v>
      </c>
      <c r="M490" t="s">
        <v>30</v>
      </c>
      <c r="N490" t="s">
        <v>125</v>
      </c>
    </row>
    <row r="491" spans="1:14" hidden="1" x14ac:dyDescent="0.2">
      <c r="A491">
        <v>517</v>
      </c>
      <c r="B491" t="s">
        <v>311</v>
      </c>
      <c r="C491" t="s">
        <v>15</v>
      </c>
      <c r="D491" t="s">
        <v>313</v>
      </c>
      <c r="E491" t="str">
        <f t="shared" si="21"/>
        <v>2014</v>
      </c>
      <c r="F491" s="1">
        <v>3575000000</v>
      </c>
      <c r="G491" s="1">
        <f t="shared" si="22"/>
        <v>32000000</v>
      </c>
      <c r="H491" s="1">
        <f t="shared" si="23"/>
        <v>2228000000</v>
      </c>
      <c r="I491" s="1">
        <v>1347000000</v>
      </c>
      <c r="J491" s="1">
        <v>1055000000</v>
      </c>
      <c r="K491" s="1">
        <v>1125000000</v>
      </c>
      <c r="L491" s="1">
        <v>16000000</v>
      </c>
      <c r="M491" t="s">
        <v>30</v>
      </c>
      <c r="N491" t="s">
        <v>125</v>
      </c>
    </row>
    <row r="492" spans="1:14" hidden="1" x14ac:dyDescent="0.2">
      <c r="A492">
        <v>518</v>
      </c>
      <c r="B492" t="s">
        <v>311</v>
      </c>
      <c r="C492" t="s">
        <v>17</v>
      </c>
      <c r="D492" t="s">
        <v>314</v>
      </c>
      <c r="E492" t="str">
        <f t="shared" si="21"/>
        <v>2015</v>
      </c>
      <c r="F492" s="1">
        <v>4515000000</v>
      </c>
      <c r="G492" s="1">
        <f t="shared" si="22"/>
        <v>948000000</v>
      </c>
      <c r="H492" s="1">
        <f t="shared" si="23"/>
        <v>3086000000</v>
      </c>
      <c r="I492" s="1">
        <v>1429000000</v>
      </c>
      <c r="J492" s="1">
        <v>1030000000</v>
      </c>
      <c r="K492" s="1">
        <v>1094000000</v>
      </c>
      <c r="L492" s="1">
        <v>14000000</v>
      </c>
      <c r="M492" t="s">
        <v>30</v>
      </c>
      <c r="N492" t="s">
        <v>125</v>
      </c>
    </row>
    <row r="493" spans="1:14" hidden="1" x14ac:dyDescent="0.2">
      <c r="A493">
        <v>519</v>
      </c>
      <c r="B493" t="s">
        <v>311</v>
      </c>
      <c r="C493" t="s">
        <v>19</v>
      </c>
      <c r="D493" t="s">
        <v>315</v>
      </c>
      <c r="E493" t="str">
        <f t="shared" si="21"/>
        <v>2016</v>
      </c>
      <c r="F493" s="1">
        <v>4396000000</v>
      </c>
      <c r="G493" s="1">
        <f t="shared" si="22"/>
        <v>898000000</v>
      </c>
      <c r="H493" s="1">
        <f t="shared" si="23"/>
        <v>3042000000</v>
      </c>
      <c r="I493" s="1">
        <v>1354000000</v>
      </c>
      <c r="J493" s="1">
        <v>1028000000</v>
      </c>
      <c r="K493" s="1">
        <v>1109000000</v>
      </c>
      <c r="L493" s="1">
        <v>7000000</v>
      </c>
      <c r="M493" t="s">
        <v>30</v>
      </c>
      <c r="N493" t="s">
        <v>125</v>
      </c>
    </row>
    <row r="494" spans="1:14" hidden="1" x14ac:dyDescent="0.2">
      <c r="A494">
        <v>520</v>
      </c>
      <c r="B494" t="s">
        <v>316</v>
      </c>
      <c r="C494" t="s">
        <v>11</v>
      </c>
      <c r="D494" t="s">
        <v>16</v>
      </c>
      <c r="E494" t="str">
        <f t="shared" si="21"/>
        <v>2013</v>
      </c>
      <c r="F494" s="1">
        <v>8257000000</v>
      </c>
      <c r="G494" s="1">
        <f t="shared" si="22"/>
        <v>2454000000</v>
      </c>
      <c r="H494" s="1">
        <f t="shared" si="23"/>
        <v>6765000000</v>
      </c>
      <c r="I494" s="1">
        <v>1492000000</v>
      </c>
      <c r="J494" s="1">
        <v>3260000000</v>
      </c>
      <c r="K494" s="1">
        <v>915000000</v>
      </c>
      <c r="L494" s="1">
        <v>136000000</v>
      </c>
      <c r="M494" t="s">
        <v>30</v>
      </c>
      <c r="N494" t="s">
        <v>85</v>
      </c>
    </row>
    <row r="495" spans="1:14" hidden="1" x14ac:dyDescent="0.2">
      <c r="A495">
        <v>521</v>
      </c>
      <c r="B495" t="s">
        <v>316</v>
      </c>
      <c r="C495" t="s">
        <v>15</v>
      </c>
      <c r="D495" t="s">
        <v>18</v>
      </c>
      <c r="E495" t="str">
        <f t="shared" si="21"/>
        <v>2014</v>
      </c>
      <c r="F495" s="1">
        <v>8790000000</v>
      </c>
      <c r="G495" s="1">
        <f t="shared" si="22"/>
        <v>2476000000</v>
      </c>
      <c r="H495" s="1">
        <f t="shared" si="23"/>
        <v>7127000000</v>
      </c>
      <c r="I495" s="1">
        <v>1663000000</v>
      </c>
      <c r="J495" s="1">
        <v>3593000000</v>
      </c>
      <c r="K495" s="1">
        <v>983000000</v>
      </c>
      <c r="L495" s="1">
        <v>75000000</v>
      </c>
      <c r="M495" t="s">
        <v>30</v>
      </c>
      <c r="N495" t="s">
        <v>85</v>
      </c>
    </row>
    <row r="496" spans="1:14" hidden="1" x14ac:dyDescent="0.2">
      <c r="A496">
        <v>522</v>
      </c>
      <c r="B496" t="s">
        <v>316</v>
      </c>
      <c r="C496" t="s">
        <v>17</v>
      </c>
      <c r="D496" t="s">
        <v>20</v>
      </c>
      <c r="E496" t="str">
        <f t="shared" si="21"/>
        <v>2015</v>
      </c>
      <c r="F496" s="1">
        <v>8592000000</v>
      </c>
      <c r="G496" s="1">
        <f t="shared" si="22"/>
        <v>2197000000</v>
      </c>
      <c r="H496" s="1">
        <f t="shared" si="23"/>
        <v>6821000000</v>
      </c>
      <c r="I496" s="1">
        <v>1771000000</v>
      </c>
      <c r="J496" s="1">
        <v>3660000000</v>
      </c>
      <c r="K496" s="1">
        <v>923000000</v>
      </c>
      <c r="L496" s="1">
        <v>41000000</v>
      </c>
      <c r="M496" t="s">
        <v>30</v>
      </c>
      <c r="N496" t="s">
        <v>85</v>
      </c>
    </row>
    <row r="497" spans="1:14" hidden="1" x14ac:dyDescent="0.2">
      <c r="A497">
        <v>523</v>
      </c>
      <c r="B497" t="s">
        <v>316</v>
      </c>
      <c r="C497" t="s">
        <v>19</v>
      </c>
      <c r="D497" t="s">
        <v>83</v>
      </c>
      <c r="E497" t="str">
        <f t="shared" si="21"/>
        <v>2016</v>
      </c>
      <c r="F497" s="1">
        <v>8979000000</v>
      </c>
      <c r="G497" s="1">
        <f t="shared" si="22"/>
        <v>2325000000</v>
      </c>
      <c r="H497" s="1">
        <f t="shared" si="23"/>
        <v>6972000000</v>
      </c>
      <c r="I497" s="1">
        <v>2007000000</v>
      </c>
      <c r="J497" s="1">
        <v>3499000000</v>
      </c>
      <c r="K497" s="1">
        <v>1114000000</v>
      </c>
      <c r="L497" s="1">
        <v>34000000</v>
      </c>
      <c r="M497" t="s">
        <v>30</v>
      </c>
      <c r="N497" t="s">
        <v>85</v>
      </c>
    </row>
    <row r="498" spans="1:14" hidden="1" x14ac:dyDescent="0.2">
      <c r="A498">
        <v>524</v>
      </c>
      <c r="B498" t="s">
        <v>317</v>
      </c>
      <c r="C498" t="s">
        <v>11</v>
      </c>
      <c r="D498" t="s">
        <v>12</v>
      </c>
      <c r="E498" t="str">
        <f t="shared" si="21"/>
        <v>2012</v>
      </c>
      <c r="F498" s="1">
        <v>11838700000</v>
      </c>
      <c r="G498" s="1">
        <f t="shared" si="22"/>
        <v>1435000000</v>
      </c>
      <c r="H498" s="1">
        <f t="shared" si="23"/>
        <v>5453300000</v>
      </c>
      <c r="I498" s="1">
        <v>6385400000</v>
      </c>
      <c r="J498" s="1">
        <v>4018300000</v>
      </c>
      <c r="K498">
        <v>0</v>
      </c>
      <c r="L498">
        <v>0</v>
      </c>
      <c r="M498" t="s">
        <v>87</v>
      </c>
      <c r="N498" t="s">
        <v>88</v>
      </c>
    </row>
    <row r="499" spans="1:14" hidden="1" x14ac:dyDescent="0.2">
      <c r="A499">
        <v>525</v>
      </c>
      <c r="B499" t="s">
        <v>317</v>
      </c>
      <c r="C499" t="s">
        <v>15</v>
      </c>
      <c r="D499" t="s">
        <v>16</v>
      </c>
      <c r="E499" t="str">
        <f t="shared" si="21"/>
        <v>2013</v>
      </c>
      <c r="F499" s="1">
        <v>13253400000</v>
      </c>
      <c r="G499" s="1">
        <f t="shared" si="22"/>
        <v>1731900000</v>
      </c>
      <c r="H499" s="1">
        <f t="shared" si="23"/>
        <v>6092200000</v>
      </c>
      <c r="I499" s="1">
        <v>7161200000</v>
      </c>
      <c r="J499" s="1">
        <v>4360300000</v>
      </c>
      <c r="K499">
        <v>0</v>
      </c>
      <c r="L499">
        <v>0</v>
      </c>
      <c r="M499" t="s">
        <v>87</v>
      </c>
      <c r="N499" t="s">
        <v>88</v>
      </c>
    </row>
    <row r="500" spans="1:14" hidden="1" x14ac:dyDescent="0.2">
      <c r="A500">
        <v>526</v>
      </c>
      <c r="B500" t="s">
        <v>317</v>
      </c>
      <c r="C500" t="s">
        <v>17</v>
      </c>
      <c r="D500" t="s">
        <v>18</v>
      </c>
      <c r="E500" t="str">
        <f t="shared" si="21"/>
        <v>2014</v>
      </c>
      <c r="F500" s="1">
        <v>14280500000</v>
      </c>
      <c r="G500" s="1">
        <f t="shared" si="22"/>
        <v>2023800000</v>
      </c>
      <c r="H500" s="1">
        <f t="shared" si="23"/>
        <v>6601400000</v>
      </c>
      <c r="I500" s="1">
        <v>7679100000</v>
      </c>
      <c r="J500" s="1">
        <v>4577600000</v>
      </c>
      <c r="K500">
        <v>0</v>
      </c>
      <c r="L500">
        <v>0</v>
      </c>
      <c r="M500" t="s">
        <v>87</v>
      </c>
      <c r="N500" t="s">
        <v>88</v>
      </c>
    </row>
    <row r="501" spans="1:14" hidden="1" x14ac:dyDescent="0.2">
      <c r="A501">
        <v>527</v>
      </c>
      <c r="B501" t="s">
        <v>317</v>
      </c>
      <c r="C501" t="s">
        <v>19</v>
      </c>
      <c r="D501" t="s">
        <v>20</v>
      </c>
      <c r="E501" t="str">
        <f t="shared" si="21"/>
        <v>2015</v>
      </c>
      <c r="F501" s="1">
        <v>13545100000</v>
      </c>
      <c r="G501" s="1">
        <f t="shared" si="22"/>
        <v>1976100000</v>
      </c>
      <c r="H501" s="1">
        <f t="shared" si="23"/>
        <v>6321600000</v>
      </c>
      <c r="I501" s="1">
        <v>7223500000</v>
      </c>
      <c r="J501" s="1">
        <v>4345500000</v>
      </c>
      <c r="K501">
        <v>0</v>
      </c>
      <c r="L501">
        <v>0</v>
      </c>
      <c r="M501" t="s">
        <v>87</v>
      </c>
      <c r="N501" t="s">
        <v>88</v>
      </c>
    </row>
    <row r="502" spans="1:14" hidden="1" x14ac:dyDescent="0.2">
      <c r="A502">
        <v>528</v>
      </c>
      <c r="B502" t="s">
        <v>318</v>
      </c>
      <c r="C502" t="s">
        <v>11</v>
      </c>
      <c r="D502" t="s">
        <v>16</v>
      </c>
      <c r="E502" t="str">
        <f t="shared" si="21"/>
        <v>2013</v>
      </c>
      <c r="F502" s="1">
        <v>12354000000</v>
      </c>
      <c r="G502" s="1">
        <f t="shared" si="22"/>
        <v>2244000000</v>
      </c>
      <c r="H502" s="1">
        <f t="shared" si="23"/>
        <v>5163000000</v>
      </c>
      <c r="I502" s="1">
        <v>7191000000</v>
      </c>
      <c r="J502" s="1">
        <v>1895000000</v>
      </c>
      <c r="K502">
        <v>0</v>
      </c>
      <c r="L502" s="1">
        <v>1024000000</v>
      </c>
      <c r="M502" t="s">
        <v>69</v>
      </c>
      <c r="N502" t="s">
        <v>72</v>
      </c>
    </row>
    <row r="503" spans="1:14" hidden="1" x14ac:dyDescent="0.2">
      <c r="A503">
        <v>529</v>
      </c>
      <c r="B503" t="s">
        <v>318</v>
      </c>
      <c r="C503" t="s">
        <v>15</v>
      </c>
      <c r="D503" t="s">
        <v>18</v>
      </c>
      <c r="E503" t="str">
        <f t="shared" si="21"/>
        <v>2014</v>
      </c>
      <c r="F503" s="1">
        <v>12919000000</v>
      </c>
      <c r="G503" s="1">
        <f t="shared" si="22"/>
        <v>2164000000</v>
      </c>
      <c r="H503" s="1">
        <f t="shared" si="23"/>
        <v>5112000000</v>
      </c>
      <c r="I503" s="1">
        <v>7807000000</v>
      </c>
      <c r="J503" s="1">
        <v>1877000000</v>
      </c>
      <c r="K503">
        <v>0</v>
      </c>
      <c r="L503" s="1">
        <v>1071000000</v>
      </c>
      <c r="M503" t="s">
        <v>69</v>
      </c>
      <c r="N503" t="s">
        <v>72</v>
      </c>
    </row>
    <row r="504" spans="1:14" hidden="1" x14ac:dyDescent="0.2">
      <c r="A504">
        <v>530</v>
      </c>
      <c r="B504" t="s">
        <v>318</v>
      </c>
      <c r="C504" t="s">
        <v>17</v>
      </c>
      <c r="D504" t="s">
        <v>20</v>
      </c>
      <c r="E504" t="str">
        <f t="shared" si="21"/>
        <v>2015</v>
      </c>
      <c r="F504" s="1">
        <v>12554000000</v>
      </c>
      <c r="G504" s="1">
        <f t="shared" si="22"/>
        <v>2427000000</v>
      </c>
      <c r="H504" s="1">
        <f t="shared" si="23"/>
        <v>5494000000</v>
      </c>
      <c r="I504" s="1">
        <v>7060000000</v>
      </c>
      <c r="J504" s="1">
        <v>1937000000</v>
      </c>
      <c r="K504">
        <v>0</v>
      </c>
      <c r="L504" s="1">
        <v>1130000000</v>
      </c>
      <c r="M504" t="s">
        <v>69</v>
      </c>
      <c r="N504" t="s">
        <v>72</v>
      </c>
    </row>
    <row r="505" spans="1:14" hidden="1" x14ac:dyDescent="0.2">
      <c r="A505">
        <v>531</v>
      </c>
      <c r="B505" t="s">
        <v>318</v>
      </c>
      <c r="C505" t="s">
        <v>19</v>
      </c>
      <c r="D505" t="s">
        <v>83</v>
      </c>
      <c r="E505" t="str">
        <f t="shared" si="21"/>
        <v>2016</v>
      </c>
      <c r="F505" s="1">
        <v>12075000000</v>
      </c>
      <c r="G505" s="1">
        <f t="shared" si="22"/>
        <v>2471000000</v>
      </c>
      <c r="H505" s="1">
        <f t="shared" si="23"/>
        <v>5718000000</v>
      </c>
      <c r="I505" s="1">
        <v>6357000000</v>
      </c>
      <c r="J505" s="1">
        <v>2031000000</v>
      </c>
      <c r="K505">
        <v>0</v>
      </c>
      <c r="L505" s="1">
        <v>1216000000</v>
      </c>
      <c r="M505" t="s">
        <v>69</v>
      </c>
      <c r="N505" t="s">
        <v>72</v>
      </c>
    </row>
    <row r="506" spans="1:14" hidden="1" x14ac:dyDescent="0.2">
      <c r="A506">
        <v>532</v>
      </c>
      <c r="B506" t="s">
        <v>319</v>
      </c>
      <c r="C506" t="s">
        <v>11</v>
      </c>
      <c r="D506" t="s">
        <v>12</v>
      </c>
      <c r="E506" t="str">
        <f t="shared" si="21"/>
        <v>2012</v>
      </c>
      <c r="F506" s="1">
        <v>2073000000</v>
      </c>
      <c r="G506" s="1">
        <f t="shared" si="22"/>
        <v>480000000</v>
      </c>
      <c r="H506" s="1">
        <f t="shared" si="23"/>
        <v>1313500000</v>
      </c>
      <c r="I506" s="1">
        <v>759500000</v>
      </c>
      <c r="J506" s="1">
        <v>673500000</v>
      </c>
      <c r="K506">
        <v>0</v>
      </c>
      <c r="L506" s="1">
        <v>160000000</v>
      </c>
      <c r="M506" t="s">
        <v>13</v>
      </c>
      <c r="N506" t="s">
        <v>303</v>
      </c>
    </row>
    <row r="507" spans="1:14" hidden="1" x14ac:dyDescent="0.2">
      <c r="A507">
        <v>533</v>
      </c>
      <c r="B507" t="s">
        <v>319</v>
      </c>
      <c r="C507" t="s">
        <v>15</v>
      </c>
      <c r="D507" t="s">
        <v>16</v>
      </c>
      <c r="E507" t="str">
        <f t="shared" si="21"/>
        <v>2013</v>
      </c>
      <c r="F507" s="1">
        <v>2303900000</v>
      </c>
      <c r="G507" s="1">
        <f t="shared" si="22"/>
        <v>611200000</v>
      </c>
      <c r="H507" s="1">
        <f t="shared" si="23"/>
        <v>1516600000</v>
      </c>
      <c r="I507" s="1">
        <v>787300000</v>
      </c>
      <c r="J507" s="1">
        <v>715800000</v>
      </c>
      <c r="K507">
        <v>0</v>
      </c>
      <c r="L507" s="1">
        <v>189600000</v>
      </c>
      <c r="M507" t="s">
        <v>13</v>
      </c>
      <c r="N507" t="s">
        <v>303</v>
      </c>
    </row>
    <row r="508" spans="1:14" hidden="1" x14ac:dyDescent="0.2">
      <c r="A508">
        <v>534</v>
      </c>
      <c r="B508" t="s">
        <v>319</v>
      </c>
      <c r="C508" t="s">
        <v>17</v>
      </c>
      <c r="D508" t="s">
        <v>18</v>
      </c>
      <c r="E508" t="str">
        <f t="shared" si="21"/>
        <v>2014</v>
      </c>
      <c r="F508" s="1">
        <v>2436400000</v>
      </c>
      <c r="G508" s="1">
        <f t="shared" si="22"/>
        <v>638200000</v>
      </c>
      <c r="H508" s="1">
        <f t="shared" si="23"/>
        <v>1591700000</v>
      </c>
      <c r="I508" s="1">
        <v>844700000</v>
      </c>
      <c r="J508" s="1">
        <v>751700000</v>
      </c>
      <c r="K508">
        <v>0</v>
      </c>
      <c r="L508" s="1">
        <v>201800000</v>
      </c>
      <c r="M508" t="s">
        <v>13</v>
      </c>
      <c r="N508" t="s">
        <v>303</v>
      </c>
    </row>
    <row r="509" spans="1:14" hidden="1" x14ac:dyDescent="0.2">
      <c r="A509">
        <v>535</v>
      </c>
      <c r="B509" t="s">
        <v>319</v>
      </c>
      <c r="C509" t="s">
        <v>19</v>
      </c>
      <c r="D509" t="s">
        <v>20</v>
      </c>
      <c r="E509" t="str">
        <f t="shared" si="21"/>
        <v>2015</v>
      </c>
      <c r="F509" s="1">
        <v>2663600000</v>
      </c>
      <c r="G509" s="1">
        <f t="shared" si="22"/>
        <v>693900000</v>
      </c>
      <c r="H509" s="1">
        <f t="shared" si="23"/>
        <v>1776200000</v>
      </c>
      <c r="I509" s="1">
        <v>887400000</v>
      </c>
      <c r="J509" s="1">
        <v>884300000</v>
      </c>
      <c r="K509">
        <v>0</v>
      </c>
      <c r="L509" s="1">
        <v>198000000</v>
      </c>
      <c r="M509" t="s">
        <v>13</v>
      </c>
      <c r="N509" t="s">
        <v>303</v>
      </c>
    </row>
    <row r="510" spans="1:14" hidden="1" x14ac:dyDescent="0.2">
      <c r="A510">
        <v>536</v>
      </c>
      <c r="B510" t="s">
        <v>320</v>
      </c>
      <c r="C510" t="s">
        <v>11</v>
      </c>
      <c r="D510" t="s">
        <v>12</v>
      </c>
      <c r="E510" t="str">
        <f t="shared" si="21"/>
        <v>2012</v>
      </c>
      <c r="F510" s="1">
        <v>11862000000</v>
      </c>
      <c r="G510" s="1">
        <f t="shared" si="22"/>
        <v>2257000000</v>
      </c>
      <c r="H510" s="1">
        <f t="shared" si="23"/>
        <v>4115000000</v>
      </c>
      <c r="I510" s="1">
        <v>7747000000</v>
      </c>
      <c r="J510" s="1">
        <v>296000000</v>
      </c>
      <c r="K510">
        <v>0</v>
      </c>
      <c r="L510" s="1">
        <v>1562000000</v>
      </c>
      <c r="M510" t="s">
        <v>69</v>
      </c>
      <c r="N510" t="s">
        <v>72</v>
      </c>
    </row>
    <row r="511" spans="1:14" hidden="1" x14ac:dyDescent="0.2">
      <c r="A511">
        <v>537</v>
      </c>
      <c r="B511" t="s">
        <v>320</v>
      </c>
      <c r="C511" t="s">
        <v>15</v>
      </c>
      <c r="D511" t="s">
        <v>16</v>
      </c>
      <c r="E511" t="str">
        <f t="shared" si="21"/>
        <v>2013</v>
      </c>
      <c r="F511" s="1">
        <v>12581000000</v>
      </c>
      <c r="G511" s="1">
        <f t="shared" si="22"/>
        <v>2286000000</v>
      </c>
      <c r="H511" s="1">
        <f t="shared" si="23"/>
        <v>4217000000</v>
      </c>
      <c r="I511" s="1">
        <v>8364000000</v>
      </c>
      <c r="J511" s="1">
        <v>309000000</v>
      </c>
      <c r="K511">
        <v>0</v>
      </c>
      <c r="L511" s="1">
        <v>1622000000</v>
      </c>
      <c r="M511" t="s">
        <v>69</v>
      </c>
      <c r="N511" t="s">
        <v>72</v>
      </c>
    </row>
    <row r="512" spans="1:14" hidden="1" x14ac:dyDescent="0.2">
      <c r="A512">
        <v>538</v>
      </c>
      <c r="B512" t="s">
        <v>320</v>
      </c>
      <c r="C512" t="s">
        <v>17</v>
      </c>
      <c r="D512" t="s">
        <v>18</v>
      </c>
      <c r="E512" t="str">
        <f t="shared" si="21"/>
        <v>2014</v>
      </c>
      <c r="F512" s="1">
        <v>13413000000</v>
      </c>
      <c r="G512" s="1">
        <f t="shared" si="22"/>
        <v>2629000000</v>
      </c>
      <c r="H512" s="1">
        <f t="shared" si="23"/>
        <v>4671000000</v>
      </c>
      <c r="I512" s="1">
        <v>8742000000</v>
      </c>
      <c r="J512" s="1">
        <v>322000000</v>
      </c>
      <c r="K512">
        <v>0</v>
      </c>
      <c r="L512" s="1">
        <v>1720000000</v>
      </c>
      <c r="M512" t="s">
        <v>69</v>
      </c>
      <c r="N512" t="s">
        <v>72</v>
      </c>
    </row>
    <row r="513" spans="1:14" hidden="1" x14ac:dyDescent="0.2">
      <c r="A513">
        <v>539</v>
      </c>
      <c r="B513" t="s">
        <v>320</v>
      </c>
      <c r="C513" t="s">
        <v>19</v>
      </c>
      <c r="D513" t="s">
        <v>20</v>
      </c>
      <c r="E513" t="str">
        <f t="shared" si="21"/>
        <v>2015</v>
      </c>
      <c r="F513" s="1">
        <v>11524000000</v>
      </c>
      <c r="G513" s="1">
        <f t="shared" si="22"/>
        <v>2013000000</v>
      </c>
      <c r="H513" s="1">
        <f t="shared" si="23"/>
        <v>4268000000</v>
      </c>
      <c r="I513" s="1">
        <v>7256000000</v>
      </c>
      <c r="J513" s="1">
        <v>336000000</v>
      </c>
      <c r="K513">
        <v>0</v>
      </c>
      <c r="L513" s="1">
        <v>1919000000</v>
      </c>
      <c r="M513" t="s">
        <v>69</v>
      </c>
      <c r="N513" t="s">
        <v>72</v>
      </c>
    </row>
    <row r="514" spans="1:14" hidden="1" x14ac:dyDescent="0.2">
      <c r="A514">
        <v>540</v>
      </c>
      <c r="B514" t="s">
        <v>321</v>
      </c>
      <c r="C514" t="s">
        <v>11</v>
      </c>
      <c r="D514" t="s">
        <v>177</v>
      </c>
      <c r="E514" t="str">
        <f t="shared" si="21"/>
        <v>2013</v>
      </c>
      <c r="F514" s="1">
        <v>10181700000</v>
      </c>
      <c r="G514" s="1">
        <f t="shared" si="22"/>
        <v>1558800000</v>
      </c>
      <c r="H514" s="1">
        <f t="shared" si="23"/>
        <v>8155800000</v>
      </c>
      <c r="I514" s="1">
        <v>2025900000</v>
      </c>
      <c r="J514" s="1">
        <v>6597000000</v>
      </c>
      <c r="K514">
        <v>0</v>
      </c>
      <c r="L514">
        <v>0</v>
      </c>
      <c r="M514" t="s">
        <v>59</v>
      </c>
      <c r="N514" t="s">
        <v>236</v>
      </c>
    </row>
    <row r="515" spans="1:14" hidden="1" x14ac:dyDescent="0.2">
      <c r="A515">
        <v>541</v>
      </c>
      <c r="B515" t="s">
        <v>321</v>
      </c>
      <c r="C515" t="s">
        <v>15</v>
      </c>
      <c r="D515" t="s">
        <v>178</v>
      </c>
      <c r="E515" t="str">
        <f t="shared" ref="E515:E578" si="24">RIGHT(D515, 4)</f>
        <v>2014</v>
      </c>
      <c r="F515" s="1">
        <v>10968800000</v>
      </c>
      <c r="G515" s="1">
        <f t="shared" ref="G515:G578" si="25">H515-J515-K515-L515</f>
        <v>1824700000</v>
      </c>
      <c r="H515" s="1">
        <f t="shared" ref="H515:H578" si="26">F515-I515</f>
        <v>8810600000</v>
      </c>
      <c r="I515" s="1">
        <v>2158200000</v>
      </c>
      <c r="J515" s="1">
        <v>6985900000</v>
      </c>
      <c r="K515">
        <v>0</v>
      </c>
      <c r="L515">
        <v>0</v>
      </c>
      <c r="M515" t="s">
        <v>59</v>
      </c>
      <c r="N515" t="s">
        <v>236</v>
      </c>
    </row>
    <row r="516" spans="1:14" hidden="1" x14ac:dyDescent="0.2">
      <c r="A516">
        <v>542</v>
      </c>
      <c r="B516" t="s">
        <v>321</v>
      </c>
      <c r="C516" t="s">
        <v>17</v>
      </c>
      <c r="D516" t="s">
        <v>179</v>
      </c>
      <c r="E516" t="str">
        <f t="shared" si="24"/>
        <v>2015</v>
      </c>
      <c r="F516" s="1">
        <v>10780400000</v>
      </c>
      <c r="G516" s="1">
        <f t="shared" si="25"/>
        <v>1606300000</v>
      </c>
      <c r="H516" s="1">
        <f t="shared" si="26"/>
        <v>8679800000</v>
      </c>
      <c r="I516" s="1">
        <v>2100600000</v>
      </c>
      <c r="J516" s="1">
        <v>7073500000</v>
      </c>
      <c r="K516">
        <v>0</v>
      </c>
      <c r="L516">
        <v>0</v>
      </c>
      <c r="M516" t="s">
        <v>59</v>
      </c>
      <c r="N516" t="s">
        <v>236</v>
      </c>
    </row>
    <row r="517" spans="1:14" hidden="1" x14ac:dyDescent="0.2">
      <c r="A517">
        <v>543</v>
      </c>
      <c r="B517" t="s">
        <v>321</v>
      </c>
      <c r="C517" t="s">
        <v>19</v>
      </c>
      <c r="D517" t="s">
        <v>180</v>
      </c>
      <c r="E517" t="str">
        <f t="shared" si="24"/>
        <v>2016</v>
      </c>
      <c r="F517" s="1">
        <v>11262300000</v>
      </c>
      <c r="G517" s="1">
        <f t="shared" si="25"/>
        <v>1743400000</v>
      </c>
      <c r="H517" s="1">
        <f t="shared" si="26"/>
        <v>9081200000</v>
      </c>
      <c r="I517" s="1">
        <v>2181100000</v>
      </c>
      <c r="J517" s="1">
        <v>7337800000</v>
      </c>
      <c r="K517">
        <v>0</v>
      </c>
      <c r="L517">
        <v>0</v>
      </c>
      <c r="M517" t="s">
        <v>59</v>
      </c>
      <c r="N517" t="s">
        <v>236</v>
      </c>
    </row>
    <row r="518" spans="1:14" hidden="1" x14ac:dyDescent="0.2">
      <c r="A518">
        <v>544</v>
      </c>
      <c r="B518" t="s">
        <v>322</v>
      </c>
      <c r="C518" t="s">
        <v>11</v>
      </c>
      <c r="D518" t="s">
        <v>12</v>
      </c>
      <c r="E518" t="str">
        <f t="shared" si="24"/>
        <v>2012</v>
      </c>
      <c r="F518" s="1">
        <v>8102000000</v>
      </c>
      <c r="G518" s="1">
        <f t="shared" si="25"/>
        <v>920000000</v>
      </c>
      <c r="H518" s="1">
        <f t="shared" si="26"/>
        <v>1762000000</v>
      </c>
      <c r="I518" s="1">
        <v>6340000000</v>
      </c>
      <c r="J518" s="1">
        <v>644000000</v>
      </c>
      <c r="K518" s="1">
        <v>198000000</v>
      </c>
      <c r="L518">
        <v>0</v>
      </c>
      <c r="M518" t="s">
        <v>87</v>
      </c>
      <c r="N518" t="s">
        <v>278</v>
      </c>
    </row>
    <row r="519" spans="1:14" hidden="1" x14ac:dyDescent="0.2">
      <c r="A519">
        <v>545</v>
      </c>
      <c r="B519" t="s">
        <v>322</v>
      </c>
      <c r="C519" t="s">
        <v>15</v>
      </c>
      <c r="D519" t="s">
        <v>16</v>
      </c>
      <c r="E519" t="str">
        <f t="shared" si="24"/>
        <v>2013</v>
      </c>
      <c r="F519" s="1">
        <v>9350000000</v>
      </c>
      <c r="G519" s="1">
        <f t="shared" si="25"/>
        <v>1938000000</v>
      </c>
      <c r="H519" s="1">
        <f t="shared" si="26"/>
        <v>2776000000</v>
      </c>
      <c r="I519" s="1">
        <v>6574000000</v>
      </c>
      <c r="J519" s="1">
        <v>645000000</v>
      </c>
      <c r="K519" s="1">
        <v>193000000</v>
      </c>
      <c r="L519">
        <v>0</v>
      </c>
      <c r="M519" t="s">
        <v>87</v>
      </c>
      <c r="N519" t="s">
        <v>278</v>
      </c>
    </row>
    <row r="520" spans="1:14" hidden="1" x14ac:dyDescent="0.2">
      <c r="A520">
        <v>546</v>
      </c>
      <c r="B520" t="s">
        <v>322</v>
      </c>
      <c r="C520" t="s">
        <v>17</v>
      </c>
      <c r="D520" t="s">
        <v>18</v>
      </c>
      <c r="E520" t="str">
        <f t="shared" si="24"/>
        <v>2014</v>
      </c>
      <c r="F520" s="1">
        <v>9527000000</v>
      </c>
      <c r="G520" s="1">
        <f t="shared" si="25"/>
        <v>1239000000</v>
      </c>
      <c r="H520" s="1">
        <f t="shared" si="26"/>
        <v>2221000000</v>
      </c>
      <c r="I520" s="1">
        <v>7306000000</v>
      </c>
      <c r="J520" s="1">
        <v>755000000</v>
      </c>
      <c r="K520" s="1">
        <v>227000000</v>
      </c>
      <c r="L520">
        <v>0</v>
      </c>
      <c r="M520" t="s">
        <v>87</v>
      </c>
      <c r="N520" t="s">
        <v>278</v>
      </c>
    </row>
    <row r="521" spans="1:14" hidden="1" x14ac:dyDescent="0.2">
      <c r="A521">
        <v>547</v>
      </c>
      <c r="B521" t="s">
        <v>322</v>
      </c>
      <c r="C521" t="s">
        <v>19</v>
      </c>
      <c r="D521" t="s">
        <v>20</v>
      </c>
      <c r="E521" t="str">
        <f t="shared" si="24"/>
        <v>2015</v>
      </c>
      <c r="F521" s="1">
        <v>9648000000</v>
      </c>
      <c r="G521" s="1">
        <f t="shared" si="25"/>
        <v>1567000000</v>
      </c>
      <c r="H521" s="1">
        <f t="shared" si="26"/>
        <v>2580000000</v>
      </c>
      <c r="I521" s="1">
        <v>7068000000</v>
      </c>
      <c r="J521" s="1">
        <v>762000000</v>
      </c>
      <c r="K521" s="1">
        <v>251000000</v>
      </c>
      <c r="L521">
        <v>0</v>
      </c>
      <c r="M521" t="s">
        <v>87</v>
      </c>
      <c r="N521" t="s">
        <v>278</v>
      </c>
    </row>
    <row r="522" spans="1:14" hidden="1" x14ac:dyDescent="0.2">
      <c r="A522">
        <v>548</v>
      </c>
      <c r="B522" t="s">
        <v>323</v>
      </c>
      <c r="C522" t="s">
        <v>11</v>
      </c>
      <c r="D522" t="s">
        <v>39</v>
      </c>
      <c r="E522" t="str">
        <f t="shared" si="24"/>
        <v>2013</v>
      </c>
      <c r="F522" s="1">
        <v>24669000000</v>
      </c>
      <c r="G522" s="1">
        <f t="shared" si="25"/>
        <v>3942000000</v>
      </c>
      <c r="H522" s="1">
        <f t="shared" si="26"/>
        <v>9952000000</v>
      </c>
      <c r="I522" s="1">
        <v>14717000000</v>
      </c>
      <c r="J522" s="1">
        <v>6010000000</v>
      </c>
      <c r="K522">
        <v>0</v>
      </c>
      <c r="L522">
        <v>0</v>
      </c>
      <c r="M522" t="s">
        <v>13</v>
      </c>
      <c r="N522" t="s">
        <v>223</v>
      </c>
    </row>
    <row r="523" spans="1:14" hidden="1" x14ac:dyDescent="0.2">
      <c r="A523">
        <v>549</v>
      </c>
      <c r="B523" t="s">
        <v>323</v>
      </c>
      <c r="C523" t="s">
        <v>15</v>
      </c>
      <c r="D523" t="s">
        <v>41</v>
      </c>
      <c r="E523" t="str">
        <f t="shared" si="24"/>
        <v>2014</v>
      </c>
      <c r="F523" s="1">
        <v>17733000000</v>
      </c>
      <c r="G523" s="1">
        <f t="shared" si="25"/>
        <v>3387000000</v>
      </c>
      <c r="H523" s="1">
        <f t="shared" si="26"/>
        <v>7762000000</v>
      </c>
      <c r="I523" s="1">
        <v>9971000000</v>
      </c>
      <c r="J523" s="1">
        <v>4375000000</v>
      </c>
      <c r="K523">
        <v>0</v>
      </c>
      <c r="L523">
        <v>0</v>
      </c>
      <c r="M523" t="s">
        <v>13</v>
      </c>
      <c r="N523" t="s">
        <v>223</v>
      </c>
    </row>
    <row r="524" spans="1:14" hidden="1" x14ac:dyDescent="0.2">
      <c r="A524">
        <v>550</v>
      </c>
      <c r="B524" t="s">
        <v>323</v>
      </c>
      <c r="C524" t="s">
        <v>17</v>
      </c>
      <c r="D524" t="s">
        <v>42</v>
      </c>
      <c r="E524" t="str">
        <f t="shared" si="24"/>
        <v>2015</v>
      </c>
      <c r="F524" s="1">
        <v>16249000000</v>
      </c>
      <c r="G524" s="1">
        <f t="shared" si="25"/>
        <v>2943000000</v>
      </c>
      <c r="H524" s="1">
        <f t="shared" si="26"/>
        <v>7008000000</v>
      </c>
      <c r="I524" s="1">
        <v>9241000000</v>
      </c>
      <c r="J524" s="1">
        <v>4065000000</v>
      </c>
      <c r="K524">
        <v>0</v>
      </c>
      <c r="L524">
        <v>0</v>
      </c>
      <c r="M524" t="s">
        <v>13</v>
      </c>
      <c r="N524" t="s">
        <v>223</v>
      </c>
    </row>
    <row r="525" spans="1:14" hidden="1" x14ac:dyDescent="0.2">
      <c r="A525">
        <v>551</v>
      </c>
      <c r="B525" t="s">
        <v>323</v>
      </c>
      <c r="C525" t="s">
        <v>19</v>
      </c>
      <c r="D525" t="s">
        <v>43</v>
      </c>
      <c r="E525" t="str">
        <f t="shared" si="24"/>
        <v>2016</v>
      </c>
      <c r="F525" s="1">
        <v>14522000000</v>
      </c>
      <c r="G525" s="1">
        <f t="shared" si="25"/>
        <v>2504000000</v>
      </c>
      <c r="H525" s="1">
        <f t="shared" si="26"/>
        <v>6262000000</v>
      </c>
      <c r="I525" s="1">
        <v>8260000000</v>
      </c>
      <c r="J525" s="1">
        <v>3758000000</v>
      </c>
      <c r="K525">
        <v>0</v>
      </c>
      <c r="L525">
        <v>0</v>
      </c>
      <c r="M525" t="s">
        <v>13</v>
      </c>
      <c r="N525" t="s">
        <v>223</v>
      </c>
    </row>
    <row r="526" spans="1:14" hidden="1" x14ac:dyDescent="0.2">
      <c r="A526">
        <v>552</v>
      </c>
      <c r="B526" t="s">
        <v>324</v>
      </c>
      <c r="C526" t="s">
        <v>11</v>
      </c>
      <c r="D526" t="s">
        <v>12</v>
      </c>
      <c r="E526" t="str">
        <f t="shared" si="24"/>
        <v>2012</v>
      </c>
      <c r="F526" s="1">
        <v>11682636000</v>
      </c>
      <c r="G526" s="1">
        <f t="shared" si="25"/>
        <v>2951071000</v>
      </c>
      <c r="H526" s="1">
        <f t="shared" si="26"/>
        <v>9983208000</v>
      </c>
      <c r="I526" s="1">
        <v>1699428000</v>
      </c>
      <c r="J526" s="1">
        <v>3862434000</v>
      </c>
      <c r="K526">
        <v>0</v>
      </c>
      <c r="L526" s="1">
        <v>3169703000</v>
      </c>
      <c r="M526" t="s">
        <v>115</v>
      </c>
      <c r="N526" t="s">
        <v>116</v>
      </c>
    </row>
    <row r="527" spans="1:14" hidden="1" x14ac:dyDescent="0.2">
      <c r="A527">
        <v>553</v>
      </c>
      <c r="B527" t="s">
        <v>324</v>
      </c>
      <c r="C527" t="s">
        <v>15</v>
      </c>
      <c r="D527" t="s">
        <v>16</v>
      </c>
      <c r="E527" t="str">
        <f t="shared" si="24"/>
        <v>2013</v>
      </c>
      <c r="F527" s="1">
        <v>14487118000</v>
      </c>
      <c r="G527" s="1">
        <f t="shared" si="25"/>
        <v>4198153000</v>
      </c>
      <c r="H527" s="1">
        <f t="shared" si="26"/>
        <v>12420225000</v>
      </c>
      <c r="I527" s="1">
        <v>2066893000</v>
      </c>
      <c r="J527" s="1">
        <v>4621096000</v>
      </c>
      <c r="K527">
        <v>0</v>
      </c>
      <c r="L527" s="1">
        <v>3600976000</v>
      </c>
      <c r="M527" t="s">
        <v>115</v>
      </c>
      <c r="N527" t="s">
        <v>116</v>
      </c>
    </row>
    <row r="528" spans="1:14" hidden="1" x14ac:dyDescent="0.2">
      <c r="A528">
        <v>554</v>
      </c>
      <c r="B528" t="s">
        <v>324</v>
      </c>
      <c r="C528" t="s">
        <v>17</v>
      </c>
      <c r="D528" t="s">
        <v>18</v>
      </c>
      <c r="E528" t="str">
        <f t="shared" si="24"/>
        <v>2014</v>
      </c>
      <c r="F528" s="1">
        <v>18035340000</v>
      </c>
      <c r="G528" s="1">
        <f t="shared" si="25"/>
        <v>6218276000</v>
      </c>
      <c r="H528" s="1">
        <f t="shared" si="26"/>
        <v>15500951000</v>
      </c>
      <c r="I528" s="1">
        <v>2534389000</v>
      </c>
      <c r="J528" s="1">
        <v>5285634000</v>
      </c>
      <c r="K528">
        <v>0</v>
      </c>
      <c r="L528" s="1">
        <v>3997041000</v>
      </c>
      <c r="M528" t="s">
        <v>115</v>
      </c>
      <c r="N528" t="s">
        <v>116</v>
      </c>
    </row>
    <row r="529" spans="1:14" hidden="1" x14ac:dyDescent="0.2">
      <c r="A529">
        <v>555</v>
      </c>
      <c r="B529" t="s">
        <v>324</v>
      </c>
      <c r="C529" t="s">
        <v>19</v>
      </c>
      <c r="D529" t="s">
        <v>20</v>
      </c>
      <c r="E529" t="str">
        <f t="shared" si="24"/>
        <v>2015</v>
      </c>
      <c r="F529" s="1">
        <v>8757428000</v>
      </c>
      <c r="G529" s="1">
        <f t="shared" si="25"/>
        <v>91707000</v>
      </c>
      <c r="H529" s="1">
        <f t="shared" si="26"/>
        <v>6579671000</v>
      </c>
      <c r="I529" s="1">
        <v>2177757000</v>
      </c>
      <c r="J529" s="1">
        <v>3174320000</v>
      </c>
      <c r="K529">
        <v>0</v>
      </c>
      <c r="L529" s="1">
        <v>3313644000</v>
      </c>
      <c r="M529" t="s">
        <v>115</v>
      </c>
      <c r="N529" t="s">
        <v>116</v>
      </c>
    </row>
    <row r="530" spans="1:14" hidden="1" x14ac:dyDescent="0.2">
      <c r="A530">
        <v>556</v>
      </c>
      <c r="B530" t="s">
        <v>325</v>
      </c>
      <c r="C530" t="s">
        <v>11</v>
      </c>
      <c r="D530" t="s">
        <v>12</v>
      </c>
      <c r="E530" t="str">
        <f t="shared" si="24"/>
        <v>2012</v>
      </c>
      <c r="F530" s="1">
        <v>1887376000</v>
      </c>
      <c r="G530" s="1">
        <f t="shared" si="25"/>
        <v>411579000</v>
      </c>
      <c r="H530" s="1">
        <f t="shared" si="26"/>
        <v>942759000</v>
      </c>
      <c r="I530" s="1">
        <v>944617000</v>
      </c>
      <c r="J530" s="1">
        <v>531180000</v>
      </c>
      <c r="K530">
        <v>0</v>
      </c>
      <c r="L530">
        <v>0</v>
      </c>
      <c r="M530" t="s">
        <v>79</v>
      </c>
      <c r="N530" t="s">
        <v>80</v>
      </c>
    </row>
    <row r="531" spans="1:14" hidden="1" x14ac:dyDescent="0.2">
      <c r="A531">
        <v>557</v>
      </c>
      <c r="B531" t="s">
        <v>325</v>
      </c>
      <c r="C531" t="s">
        <v>15</v>
      </c>
      <c r="D531" t="s">
        <v>16</v>
      </c>
      <c r="E531" t="str">
        <f t="shared" si="24"/>
        <v>2013</v>
      </c>
      <c r="F531" s="1">
        <v>2152766000</v>
      </c>
      <c r="G531" s="1">
        <f t="shared" si="25"/>
        <v>466950000</v>
      </c>
      <c r="H531" s="1">
        <f t="shared" si="26"/>
        <v>1088363000</v>
      </c>
      <c r="I531" s="1">
        <v>1064403000</v>
      </c>
      <c r="J531" s="1">
        <v>621413000</v>
      </c>
      <c r="K531">
        <v>0</v>
      </c>
      <c r="L531">
        <v>0</v>
      </c>
      <c r="M531" t="s">
        <v>79</v>
      </c>
      <c r="N531" t="s">
        <v>80</v>
      </c>
    </row>
    <row r="532" spans="1:14" hidden="1" x14ac:dyDescent="0.2">
      <c r="A532">
        <v>558</v>
      </c>
      <c r="B532" t="s">
        <v>325</v>
      </c>
      <c r="C532" t="s">
        <v>17</v>
      </c>
      <c r="D532" t="s">
        <v>18</v>
      </c>
      <c r="E532" t="str">
        <f t="shared" si="24"/>
        <v>2014</v>
      </c>
      <c r="F532" s="1">
        <v>2443776000</v>
      </c>
      <c r="G532" s="1">
        <f t="shared" si="25"/>
        <v>511772000</v>
      </c>
      <c r="H532" s="1">
        <f t="shared" si="26"/>
        <v>1245891000</v>
      </c>
      <c r="I532" s="1">
        <v>1197885000</v>
      </c>
      <c r="J532" s="1">
        <v>734119000</v>
      </c>
      <c r="K532">
        <v>0</v>
      </c>
      <c r="L532">
        <v>0</v>
      </c>
      <c r="M532" t="s">
        <v>79</v>
      </c>
      <c r="N532" t="s">
        <v>80</v>
      </c>
    </row>
    <row r="533" spans="1:14" hidden="1" x14ac:dyDescent="0.2">
      <c r="A533">
        <v>559</v>
      </c>
      <c r="B533" t="s">
        <v>325</v>
      </c>
      <c r="C533" t="s">
        <v>19</v>
      </c>
      <c r="D533" t="s">
        <v>20</v>
      </c>
      <c r="E533" t="str">
        <f t="shared" si="24"/>
        <v>2015</v>
      </c>
      <c r="F533" s="1">
        <v>2725867000</v>
      </c>
      <c r="G533" s="1">
        <f t="shared" si="25"/>
        <v>609065000</v>
      </c>
      <c r="H533" s="1">
        <f t="shared" si="26"/>
        <v>1434361000</v>
      </c>
      <c r="I533" s="1">
        <v>1291506000</v>
      </c>
      <c r="J533" s="1">
        <v>825296000</v>
      </c>
      <c r="K533">
        <v>0</v>
      </c>
      <c r="L533">
        <v>0</v>
      </c>
      <c r="M533" t="s">
        <v>79</v>
      </c>
      <c r="N533" t="s">
        <v>80</v>
      </c>
    </row>
    <row r="534" spans="1:14" hidden="1" x14ac:dyDescent="0.2">
      <c r="A534">
        <v>560</v>
      </c>
      <c r="B534" t="s">
        <v>326</v>
      </c>
      <c r="C534" t="s">
        <v>11</v>
      </c>
      <c r="D534" t="s">
        <v>12</v>
      </c>
      <c r="E534" t="str">
        <f t="shared" si="24"/>
        <v>2012</v>
      </c>
      <c r="F534" s="1">
        <v>1747502000</v>
      </c>
      <c r="G534" s="1">
        <f t="shared" si="25"/>
        <v>514093000</v>
      </c>
      <c r="H534" s="1">
        <f t="shared" si="26"/>
        <v>1121995000</v>
      </c>
      <c r="I534" s="1">
        <v>625507000</v>
      </c>
      <c r="J534" s="1">
        <v>47233000</v>
      </c>
      <c r="K534">
        <v>0</v>
      </c>
      <c r="L534" s="1">
        <v>560669000</v>
      </c>
      <c r="M534" t="s">
        <v>79</v>
      </c>
      <c r="N534" t="s">
        <v>80</v>
      </c>
    </row>
    <row r="535" spans="1:14" hidden="1" x14ac:dyDescent="0.2">
      <c r="A535">
        <v>561</v>
      </c>
      <c r="B535" t="s">
        <v>326</v>
      </c>
      <c r="C535" t="s">
        <v>15</v>
      </c>
      <c r="D535" t="s">
        <v>16</v>
      </c>
      <c r="E535" t="str">
        <f t="shared" si="24"/>
        <v>2013</v>
      </c>
      <c r="F535" s="1">
        <v>2387702000</v>
      </c>
      <c r="G535" s="1">
        <f t="shared" si="25"/>
        <v>512322000</v>
      </c>
      <c r="H535" s="1">
        <f t="shared" si="26"/>
        <v>1553474000</v>
      </c>
      <c r="I535" s="1">
        <v>834228000</v>
      </c>
      <c r="J535" s="1">
        <v>62179000</v>
      </c>
      <c r="K535">
        <v>0</v>
      </c>
      <c r="L535" s="1">
        <v>978973000</v>
      </c>
      <c r="M535" t="s">
        <v>79</v>
      </c>
      <c r="N535" t="s">
        <v>80</v>
      </c>
    </row>
    <row r="536" spans="1:14" hidden="1" x14ac:dyDescent="0.2">
      <c r="A536">
        <v>562</v>
      </c>
      <c r="B536" t="s">
        <v>326</v>
      </c>
      <c r="C536" t="s">
        <v>17</v>
      </c>
      <c r="D536" t="s">
        <v>18</v>
      </c>
      <c r="E536" t="str">
        <f t="shared" si="24"/>
        <v>2014</v>
      </c>
      <c r="F536" s="1">
        <v>2614748000</v>
      </c>
      <c r="G536" s="1">
        <f t="shared" si="25"/>
        <v>921375000</v>
      </c>
      <c r="H536" s="1">
        <f t="shared" si="26"/>
        <v>1731184000</v>
      </c>
      <c r="I536" s="1">
        <v>883564000</v>
      </c>
      <c r="J536" s="1">
        <v>50948000</v>
      </c>
      <c r="K536">
        <v>0</v>
      </c>
      <c r="L536" s="1">
        <v>758861000</v>
      </c>
      <c r="M536" t="s">
        <v>79</v>
      </c>
      <c r="N536" t="s">
        <v>80</v>
      </c>
    </row>
    <row r="537" spans="1:14" hidden="1" x14ac:dyDescent="0.2">
      <c r="A537">
        <v>563</v>
      </c>
      <c r="B537" t="s">
        <v>326</v>
      </c>
      <c r="C537" t="s">
        <v>19</v>
      </c>
      <c r="D537" t="s">
        <v>20</v>
      </c>
      <c r="E537" t="str">
        <f t="shared" si="24"/>
        <v>2015</v>
      </c>
      <c r="F537" s="1">
        <v>2744965000</v>
      </c>
      <c r="G537" s="1">
        <f t="shared" si="25"/>
        <v>1008820000</v>
      </c>
      <c r="H537" s="1">
        <f t="shared" si="26"/>
        <v>1839797000</v>
      </c>
      <c r="I537" s="1">
        <v>905168000</v>
      </c>
      <c r="J537" s="1">
        <v>65082000</v>
      </c>
      <c r="K537">
        <v>0</v>
      </c>
      <c r="L537" s="1">
        <v>765895000</v>
      </c>
      <c r="M537" t="s">
        <v>79</v>
      </c>
      <c r="N537" t="s">
        <v>80</v>
      </c>
    </row>
    <row r="538" spans="1:14" hidden="1" x14ac:dyDescent="0.2">
      <c r="A538">
        <v>564</v>
      </c>
      <c r="B538" t="s">
        <v>327</v>
      </c>
      <c r="C538" t="s">
        <v>11</v>
      </c>
      <c r="D538" t="s">
        <v>16</v>
      </c>
      <c r="E538" t="str">
        <f t="shared" si="24"/>
        <v>2013</v>
      </c>
      <c r="F538" s="1">
        <v>1859177000</v>
      </c>
      <c r="G538" s="1">
        <f t="shared" si="25"/>
        <v>650635000</v>
      </c>
      <c r="H538" s="1">
        <f t="shared" si="26"/>
        <v>1504616000</v>
      </c>
      <c r="I538" s="1">
        <v>354561000</v>
      </c>
      <c r="J538" s="1">
        <v>200849000</v>
      </c>
      <c r="K538">
        <v>0</v>
      </c>
      <c r="L538" s="1">
        <v>653132000</v>
      </c>
      <c r="M538" t="s">
        <v>115</v>
      </c>
      <c r="N538" t="s">
        <v>116</v>
      </c>
    </row>
    <row r="539" spans="1:14" hidden="1" x14ac:dyDescent="0.2">
      <c r="A539">
        <v>565</v>
      </c>
      <c r="B539" t="s">
        <v>327</v>
      </c>
      <c r="C539" t="s">
        <v>15</v>
      </c>
      <c r="D539" t="s">
        <v>18</v>
      </c>
      <c r="E539" t="str">
        <f t="shared" si="24"/>
        <v>2014</v>
      </c>
      <c r="F539" s="1">
        <v>2388768000</v>
      </c>
      <c r="G539" s="1">
        <f t="shared" si="25"/>
        <v>1027362000</v>
      </c>
      <c r="H539" s="1">
        <f t="shared" si="26"/>
        <v>1944794000</v>
      </c>
      <c r="I539" s="1">
        <v>443974000</v>
      </c>
      <c r="J539" s="1">
        <v>238134000</v>
      </c>
      <c r="K539">
        <v>0</v>
      </c>
      <c r="L539" s="1">
        <v>679298000</v>
      </c>
      <c r="M539" t="s">
        <v>115</v>
      </c>
      <c r="N539" t="s">
        <v>116</v>
      </c>
    </row>
    <row r="540" spans="1:14" hidden="1" x14ac:dyDescent="0.2">
      <c r="A540">
        <v>566</v>
      </c>
      <c r="B540" t="s">
        <v>327</v>
      </c>
      <c r="C540" t="s">
        <v>17</v>
      </c>
      <c r="D540" t="s">
        <v>20</v>
      </c>
      <c r="E540" t="str">
        <f t="shared" si="24"/>
        <v>2015</v>
      </c>
      <c r="F540" s="1">
        <v>1954000000</v>
      </c>
      <c r="G540" s="1">
        <f t="shared" si="25"/>
        <v>361816000</v>
      </c>
      <c r="H540" s="1">
        <f t="shared" si="26"/>
        <v>1430957000</v>
      </c>
      <c r="I540" s="1">
        <v>523043000</v>
      </c>
      <c r="J540" s="1">
        <v>249925000</v>
      </c>
      <c r="K540">
        <v>0</v>
      </c>
      <c r="L540" s="1">
        <v>819216000</v>
      </c>
      <c r="M540" t="s">
        <v>115</v>
      </c>
      <c r="N540" t="s">
        <v>116</v>
      </c>
    </row>
    <row r="541" spans="1:14" hidden="1" x14ac:dyDescent="0.2">
      <c r="A541">
        <v>567</v>
      </c>
      <c r="B541" t="s">
        <v>327</v>
      </c>
      <c r="C541" t="s">
        <v>19</v>
      </c>
      <c r="D541" t="s">
        <v>83</v>
      </c>
      <c r="E541" t="str">
        <f t="shared" si="24"/>
        <v>2016</v>
      </c>
      <c r="F541" s="1">
        <v>1857339000</v>
      </c>
      <c r="G541" s="1">
        <f t="shared" si="25"/>
        <v>42763000</v>
      </c>
      <c r="H541" s="1">
        <f t="shared" si="26"/>
        <v>1243430000</v>
      </c>
      <c r="I541" s="1">
        <v>613909000</v>
      </c>
      <c r="J541" s="1">
        <v>272747000</v>
      </c>
      <c r="K541">
        <v>0</v>
      </c>
      <c r="L541" s="1">
        <v>927920000</v>
      </c>
      <c r="M541" t="s">
        <v>115</v>
      </c>
      <c r="N541" t="s">
        <v>116</v>
      </c>
    </row>
    <row r="542" spans="1:14" hidden="1" x14ac:dyDescent="0.2">
      <c r="A542">
        <v>568</v>
      </c>
      <c r="B542" t="s">
        <v>328</v>
      </c>
      <c r="C542" t="s">
        <v>11</v>
      </c>
      <c r="D542" t="s">
        <v>12</v>
      </c>
      <c r="E542" t="str">
        <f t="shared" si="24"/>
        <v>2012</v>
      </c>
      <c r="F542" s="1">
        <v>6273787000</v>
      </c>
      <c r="G542" s="1">
        <f t="shared" si="25"/>
        <v>1118206000</v>
      </c>
      <c r="H542" s="1">
        <f t="shared" si="26"/>
        <v>2606353000</v>
      </c>
      <c r="I542" s="1">
        <v>3667434000</v>
      </c>
      <c r="J542" s="1">
        <v>747356000</v>
      </c>
      <c r="K542">
        <v>0</v>
      </c>
      <c r="L542" s="1">
        <v>740791000</v>
      </c>
      <c r="M542" t="s">
        <v>69</v>
      </c>
      <c r="N542" t="s">
        <v>70</v>
      </c>
    </row>
    <row r="543" spans="1:14" hidden="1" x14ac:dyDescent="0.2">
      <c r="A543">
        <v>569</v>
      </c>
      <c r="B543" t="s">
        <v>328</v>
      </c>
      <c r="C543" t="s">
        <v>15</v>
      </c>
      <c r="D543" t="s">
        <v>16</v>
      </c>
      <c r="E543" t="str">
        <f t="shared" si="24"/>
        <v>2013</v>
      </c>
      <c r="F543" s="1">
        <v>7301204000</v>
      </c>
      <c r="G543" s="1">
        <f t="shared" si="25"/>
        <v>1529435000</v>
      </c>
      <c r="H543" s="1">
        <f t="shared" si="26"/>
        <v>3303264000</v>
      </c>
      <c r="I543" s="1">
        <v>3997940000</v>
      </c>
      <c r="J543" s="1">
        <v>914149000</v>
      </c>
      <c r="K543">
        <v>0</v>
      </c>
      <c r="L543" s="1">
        <v>859680000</v>
      </c>
      <c r="M543" t="s">
        <v>69</v>
      </c>
      <c r="N543" t="s">
        <v>70</v>
      </c>
    </row>
    <row r="544" spans="1:14" hidden="1" x14ac:dyDescent="0.2">
      <c r="A544">
        <v>570</v>
      </c>
      <c r="B544" t="s">
        <v>328</v>
      </c>
      <c r="C544" t="s">
        <v>17</v>
      </c>
      <c r="D544" t="s">
        <v>18</v>
      </c>
      <c r="E544" t="str">
        <f t="shared" si="24"/>
        <v>2014</v>
      </c>
      <c r="F544" s="1">
        <v>7741856000</v>
      </c>
      <c r="G544" s="1">
        <f t="shared" si="25"/>
        <v>1632849000</v>
      </c>
      <c r="H544" s="1">
        <f t="shared" si="26"/>
        <v>3292717000</v>
      </c>
      <c r="I544" s="1">
        <v>4449139000</v>
      </c>
      <c r="J544" s="1">
        <v>1034507000</v>
      </c>
      <c r="K544">
        <v>0</v>
      </c>
      <c r="L544" s="1">
        <v>625361000</v>
      </c>
      <c r="M544" t="s">
        <v>69</v>
      </c>
      <c r="N544" t="s">
        <v>70</v>
      </c>
    </row>
    <row r="545" spans="1:14" hidden="1" x14ac:dyDescent="0.2">
      <c r="A545">
        <v>571</v>
      </c>
      <c r="B545" t="s">
        <v>328</v>
      </c>
      <c r="C545" t="s">
        <v>19</v>
      </c>
      <c r="D545" t="s">
        <v>20</v>
      </c>
      <c r="E545" t="str">
        <f t="shared" si="24"/>
        <v>2015</v>
      </c>
      <c r="F545" s="1">
        <v>7954827000</v>
      </c>
      <c r="G545" s="1">
        <f t="shared" si="25"/>
        <v>1764164000</v>
      </c>
      <c r="H545" s="1">
        <f t="shared" si="26"/>
        <v>3538633000</v>
      </c>
      <c r="I545" s="1">
        <v>4416194000</v>
      </c>
      <c r="J545" s="1">
        <v>1086274000</v>
      </c>
      <c r="K545">
        <v>0</v>
      </c>
      <c r="L545" s="1">
        <v>688195000</v>
      </c>
      <c r="M545" t="s">
        <v>69</v>
      </c>
      <c r="N545" t="s">
        <v>70</v>
      </c>
    </row>
    <row r="546" spans="1:14" hidden="1" x14ac:dyDescent="0.2">
      <c r="A546">
        <v>572</v>
      </c>
      <c r="B546" t="s">
        <v>329</v>
      </c>
      <c r="C546" t="s">
        <v>11</v>
      </c>
      <c r="D546" t="s">
        <v>12</v>
      </c>
      <c r="E546" t="str">
        <f t="shared" si="24"/>
        <v>2012</v>
      </c>
      <c r="F546" s="1">
        <v>535153000</v>
      </c>
      <c r="G546" s="1">
        <f t="shared" si="25"/>
        <v>169240000</v>
      </c>
      <c r="H546" s="1">
        <f t="shared" si="26"/>
        <v>362986000</v>
      </c>
      <c r="I546" s="1">
        <v>172167000</v>
      </c>
      <c r="J546" s="1">
        <v>24573000</v>
      </c>
      <c r="K546">
        <v>0</v>
      </c>
      <c r="L546" s="1">
        <v>169173000</v>
      </c>
      <c r="M546" t="s">
        <v>79</v>
      </c>
      <c r="N546" t="s">
        <v>330</v>
      </c>
    </row>
    <row r="547" spans="1:14" hidden="1" x14ac:dyDescent="0.2">
      <c r="A547">
        <v>573</v>
      </c>
      <c r="B547" t="s">
        <v>329</v>
      </c>
      <c r="C547" t="s">
        <v>15</v>
      </c>
      <c r="D547" t="s">
        <v>16</v>
      </c>
      <c r="E547" t="str">
        <f t="shared" si="24"/>
        <v>2013</v>
      </c>
      <c r="F547" s="1">
        <v>610590000</v>
      </c>
      <c r="G547" s="1">
        <f t="shared" si="25"/>
        <v>194150000</v>
      </c>
      <c r="H547" s="1">
        <f t="shared" si="26"/>
        <v>413254000</v>
      </c>
      <c r="I547" s="1">
        <v>197336000</v>
      </c>
      <c r="J547" s="1">
        <v>26684000</v>
      </c>
      <c r="K547">
        <v>0</v>
      </c>
      <c r="L547" s="1">
        <v>192420000</v>
      </c>
      <c r="M547" t="s">
        <v>79</v>
      </c>
      <c r="N547" t="s">
        <v>330</v>
      </c>
    </row>
    <row r="548" spans="1:14" hidden="1" x14ac:dyDescent="0.2">
      <c r="A548">
        <v>574</v>
      </c>
      <c r="B548" t="s">
        <v>329</v>
      </c>
      <c r="C548" t="s">
        <v>17</v>
      </c>
      <c r="D548" t="s">
        <v>18</v>
      </c>
      <c r="E548" t="str">
        <f t="shared" si="24"/>
        <v>2014</v>
      </c>
      <c r="F548" s="1">
        <v>970938000</v>
      </c>
      <c r="G548" s="1">
        <f t="shared" si="25"/>
        <v>256922000</v>
      </c>
      <c r="H548" s="1">
        <f t="shared" si="26"/>
        <v>658392000</v>
      </c>
      <c r="I548" s="1">
        <v>312546000</v>
      </c>
      <c r="J548" s="1">
        <v>40878000</v>
      </c>
      <c r="K548">
        <v>0</v>
      </c>
      <c r="L548" s="1">
        <v>360592000</v>
      </c>
      <c r="M548" t="s">
        <v>79</v>
      </c>
      <c r="N548" t="s">
        <v>330</v>
      </c>
    </row>
    <row r="549" spans="1:14" hidden="1" x14ac:dyDescent="0.2">
      <c r="A549">
        <v>575</v>
      </c>
      <c r="B549" t="s">
        <v>329</v>
      </c>
      <c r="C549" t="s">
        <v>19</v>
      </c>
      <c r="D549" t="s">
        <v>20</v>
      </c>
      <c r="E549" t="str">
        <f t="shared" si="24"/>
        <v>2015</v>
      </c>
      <c r="F549" s="1">
        <v>1194407000</v>
      </c>
      <c r="G549" s="1">
        <f t="shared" si="25"/>
        <v>337386000</v>
      </c>
      <c r="H549" s="1">
        <f t="shared" si="26"/>
        <v>830899000</v>
      </c>
      <c r="I549" s="1">
        <v>363508000</v>
      </c>
      <c r="J549" s="1">
        <v>40090000</v>
      </c>
      <c r="K549">
        <v>0</v>
      </c>
      <c r="L549" s="1">
        <v>453423000</v>
      </c>
      <c r="M549" t="s">
        <v>79</v>
      </c>
      <c r="N549" t="s">
        <v>330</v>
      </c>
    </row>
    <row r="550" spans="1:14" x14ac:dyDescent="0.2">
      <c r="A550">
        <v>576</v>
      </c>
      <c r="B550" t="s">
        <v>331</v>
      </c>
      <c r="C550" t="s">
        <v>11</v>
      </c>
      <c r="D550" t="s">
        <v>12</v>
      </c>
      <c r="E550" t="str">
        <f t="shared" si="24"/>
        <v>2012</v>
      </c>
      <c r="F550" s="1">
        <v>1365000000</v>
      </c>
      <c r="G550" s="1">
        <f t="shared" si="25"/>
        <v>-27000000</v>
      </c>
      <c r="H550" s="1">
        <f t="shared" si="26"/>
        <v>1365000000</v>
      </c>
      <c r="I550">
        <v>0</v>
      </c>
      <c r="J550" s="1">
        <v>921000000</v>
      </c>
      <c r="K550">
        <v>0</v>
      </c>
      <c r="L550" s="1">
        <v>471000000</v>
      </c>
      <c r="M550" t="s">
        <v>74</v>
      </c>
      <c r="N550" t="s">
        <v>332</v>
      </c>
    </row>
    <row r="551" spans="1:14" x14ac:dyDescent="0.2">
      <c r="A551">
        <v>577</v>
      </c>
      <c r="B551" t="s">
        <v>331</v>
      </c>
      <c r="C551" t="s">
        <v>15</v>
      </c>
      <c r="D551" t="s">
        <v>16</v>
      </c>
      <c r="E551" t="str">
        <f t="shared" si="24"/>
        <v>2013</v>
      </c>
      <c r="F551" s="1">
        <v>1466000000</v>
      </c>
      <c r="G551" s="1">
        <f t="shared" si="25"/>
        <v>322000000</v>
      </c>
      <c r="H551" s="1">
        <f t="shared" si="26"/>
        <v>1466000000</v>
      </c>
      <c r="I551">
        <v>0</v>
      </c>
      <c r="J551" s="1">
        <v>888000000</v>
      </c>
      <c r="K551">
        <v>0</v>
      </c>
      <c r="L551" s="1">
        <v>256000000</v>
      </c>
      <c r="M551" t="s">
        <v>74</v>
      </c>
      <c r="N551" t="s">
        <v>332</v>
      </c>
    </row>
    <row r="552" spans="1:14" x14ac:dyDescent="0.2">
      <c r="A552">
        <v>578</v>
      </c>
      <c r="B552" t="s">
        <v>331</v>
      </c>
      <c r="C552" t="s">
        <v>17</v>
      </c>
      <c r="D552" t="s">
        <v>18</v>
      </c>
      <c r="E552" t="str">
        <f t="shared" si="24"/>
        <v>2014</v>
      </c>
      <c r="F552" s="1">
        <v>1665000000</v>
      </c>
      <c r="G552" s="1">
        <f t="shared" si="25"/>
        <v>571000000</v>
      </c>
      <c r="H552" s="1">
        <f t="shared" si="26"/>
        <v>1665000000</v>
      </c>
      <c r="I552">
        <v>0</v>
      </c>
      <c r="J552" s="1">
        <v>958000000</v>
      </c>
      <c r="K552">
        <v>0</v>
      </c>
      <c r="L552" s="1">
        <v>136000000</v>
      </c>
      <c r="M552" t="s">
        <v>74</v>
      </c>
      <c r="N552" t="s">
        <v>332</v>
      </c>
    </row>
    <row r="553" spans="1:14" x14ac:dyDescent="0.2">
      <c r="A553">
        <v>579</v>
      </c>
      <c r="B553" t="s">
        <v>331</v>
      </c>
      <c r="C553" t="s">
        <v>19</v>
      </c>
      <c r="D553" t="s">
        <v>20</v>
      </c>
      <c r="E553" t="str">
        <f t="shared" si="24"/>
        <v>2015</v>
      </c>
      <c r="F553" s="1">
        <v>1403000000</v>
      </c>
      <c r="G553" s="1">
        <f t="shared" si="25"/>
        <v>294000000</v>
      </c>
      <c r="H553" s="1">
        <f t="shared" si="26"/>
        <v>1403000000</v>
      </c>
      <c r="I553">
        <v>0</v>
      </c>
      <c r="J553" s="1">
        <v>1048000000</v>
      </c>
      <c r="K553">
        <v>0</v>
      </c>
      <c r="L553" s="1">
        <v>61000000</v>
      </c>
      <c r="M553" t="s">
        <v>74</v>
      </c>
      <c r="N553" t="s">
        <v>332</v>
      </c>
    </row>
    <row r="554" spans="1:14" hidden="1" x14ac:dyDescent="0.2">
      <c r="A554">
        <v>580</v>
      </c>
      <c r="B554" t="s">
        <v>333</v>
      </c>
      <c r="C554" t="s">
        <v>11</v>
      </c>
      <c r="D554" t="s">
        <v>12</v>
      </c>
      <c r="E554" t="str">
        <f t="shared" si="24"/>
        <v>2012</v>
      </c>
      <c r="F554" s="1">
        <v>16311000000</v>
      </c>
      <c r="G554" s="1">
        <f t="shared" si="25"/>
        <v>1530000000</v>
      </c>
      <c r="H554" s="1">
        <f t="shared" si="26"/>
        <v>4863000000</v>
      </c>
      <c r="I554" s="1">
        <v>11448000000</v>
      </c>
      <c r="J554" s="1">
        <v>2894000000</v>
      </c>
      <c r="K554" s="1">
        <v>439000000</v>
      </c>
      <c r="L554">
        <v>0</v>
      </c>
      <c r="M554" t="s">
        <v>13</v>
      </c>
      <c r="N554" t="s">
        <v>223</v>
      </c>
    </row>
    <row r="555" spans="1:14" hidden="1" x14ac:dyDescent="0.2">
      <c r="A555">
        <v>581</v>
      </c>
      <c r="B555" t="s">
        <v>333</v>
      </c>
      <c r="C555" t="s">
        <v>15</v>
      </c>
      <c r="D555" t="s">
        <v>16</v>
      </c>
      <c r="E555" t="str">
        <f t="shared" si="24"/>
        <v>2013</v>
      </c>
      <c r="F555" s="1">
        <v>22046000000</v>
      </c>
      <c r="G555" s="1">
        <f t="shared" si="25"/>
        <v>2147000000</v>
      </c>
      <c r="H555" s="1">
        <f t="shared" si="26"/>
        <v>6677000000</v>
      </c>
      <c r="I555" s="1">
        <v>15369000000</v>
      </c>
      <c r="J555" s="1">
        <v>3886000000</v>
      </c>
      <c r="K555" s="1">
        <v>644000000</v>
      </c>
      <c r="L555">
        <v>0</v>
      </c>
      <c r="M555" t="s">
        <v>13</v>
      </c>
      <c r="N555" t="s">
        <v>223</v>
      </c>
    </row>
    <row r="556" spans="1:14" hidden="1" x14ac:dyDescent="0.2">
      <c r="A556">
        <v>582</v>
      </c>
      <c r="B556" t="s">
        <v>333</v>
      </c>
      <c r="C556" t="s">
        <v>17</v>
      </c>
      <c r="D556" t="s">
        <v>18</v>
      </c>
      <c r="E556" t="str">
        <f t="shared" si="24"/>
        <v>2014</v>
      </c>
      <c r="F556" s="1">
        <v>22552000000</v>
      </c>
      <c r="G556" s="1">
        <f t="shared" si="25"/>
        <v>2449000000</v>
      </c>
      <c r="H556" s="1">
        <f t="shared" si="26"/>
        <v>6906000000</v>
      </c>
      <c r="I556" s="1">
        <v>15646000000</v>
      </c>
      <c r="J556" s="1">
        <v>3810000000</v>
      </c>
      <c r="K556" s="1">
        <v>647000000</v>
      </c>
      <c r="L556">
        <v>0</v>
      </c>
      <c r="M556" t="s">
        <v>13</v>
      </c>
      <c r="N556" t="s">
        <v>223</v>
      </c>
    </row>
    <row r="557" spans="1:14" hidden="1" x14ac:dyDescent="0.2">
      <c r="A557">
        <v>583</v>
      </c>
      <c r="B557" t="s">
        <v>333</v>
      </c>
      <c r="C557" t="s">
        <v>19</v>
      </c>
      <c r="D557" t="s">
        <v>20</v>
      </c>
      <c r="E557" t="str">
        <f t="shared" si="24"/>
        <v>2015</v>
      </c>
      <c r="F557" s="1">
        <v>20855000000</v>
      </c>
      <c r="G557" s="1">
        <f t="shared" si="25"/>
        <v>2342000000</v>
      </c>
      <c r="H557" s="1">
        <f t="shared" si="26"/>
        <v>6563000000</v>
      </c>
      <c r="I557" s="1">
        <v>14292000000</v>
      </c>
      <c r="J557" s="1">
        <v>3596000000</v>
      </c>
      <c r="K557" s="1">
        <v>625000000</v>
      </c>
      <c r="L557">
        <v>0</v>
      </c>
      <c r="M557" t="s">
        <v>13</v>
      </c>
      <c r="N557" t="s">
        <v>223</v>
      </c>
    </row>
    <row r="558" spans="1:14" hidden="1" x14ac:dyDescent="0.2">
      <c r="A558">
        <v>584</v>
      </c>
      <c r="B558" t="s">
        <v>334</v>
      </c>
      <c r="C558" t="s">
        <v>11</v>
      </c>
      <c r="D558" t="s">
        <v>12</v>
      </c>
      <c r="E558" t="str">
        <f t="shared" si="24"/>
        <v>2012</v>
      </c>
      <c r="F558" s="1">
        <v>10302079000</v>
      </c>
      <c r="G558" s="1">
        <f t="shared" si="25"/>
        <v>1656705000</v>
      </c>
      <c r="H558" s="1">
        <f t="shared" si="26"/>
        <v>3718452000</v>
      </c>
      <c r="I558" s="1">
        <v>6583627000</v>
      </c>
      <c r="J558" s="1">
        <v>917162000</v>
      </c>
      <c r="K558">
        <v>0</v>
      </c>
      <c r="L558" s="1">
        <v>1144585000</v>
      </c>
      <c r="M558" t="s">
        <v>69</v>
      </c>
      <c r="N558" t="s">
        <v>72</v>
      </c>
    </row>
    <row r="559" spans="1:14" hidden="1" x14ac:dyDescent="0.2">
      <c r="A559">
        <v>585</v>
      </c>
      <c r="B559" t="s">
        <v>334</v>
      </c>
      <c r="C559" t="s">
        <v>15</v>
      </c>
      <c r="D559" t="s">
        <v>16</v>
      </c>
      <c r="E559" t="str">
        <f t="shared" si="24"/>
        <v>2013</v>
      </c>
      <c r="F559" s="1">
        <v>11390947000</v>
      </c>
      <c r="G559" s="1">
        <f t="shared" si="25"/>
        <v>1652967000</v>
      </c>
      <c r="H559" s="1">
        <f t="shared" si="26"/>
        <v>3802062000</v>
      </c>
      <c r="I559" s="1">
        <v>7588885000</v>
      </c>
      <c r="J559" s="1">
        <v>888051000</v>
      </c>
      <c r="K559">
        <v>0</v>
      </c>
      <c r="L559" s="1">
        <v>1261044000</v>
      </c>
      <c r="M559" t="s">
        <v>69</v>
      </c>
      <c r="N559" t="s">
        <v>72</v>
      </c>
    </row>
    <row r="560" spans="1:14" hidden="1" x14ac:dyDescent="0.2">
      <c r="A560">
        <v>586</v>
      </c>
      <c r="B560" t="s">
        <v>334</v>
      </c>
      <c r="C560" t="s">
        <v>17</v>
      </c>
      <c r="D560" t="s">
        <v>18</v>
      </c>
      <c r="E560" t="str">
        <f t="shared" si="24"/>
        <v>2014</v>
      </c>
      <c r="F560" s="1">
        <v>12494921000</v>
      </c>
      <c r="G560" s="1">
        <f t="shared" si="25"/>
        <v>2186641000</v>
      </c>
      <c r="H560" s="1">
        <f t="shared" si="26"/>
        <v>4368734000</v>
      </c>
      <c r="I560" s="1">
        <v>8126187000</v>
      </c>
      <c r="J560" s="1">
        <v>863455000</v>
      </c>
      <c r="K560">
        <v>0</v>
      </c>
      <c r="L560" s="1">
        <v>1318638000</v>
      </c>
      <c r="M560" t="s">
        <v>69</v>
      </c>
      <c r="N560" t="s">
        <v>72</v>
      </c>
    </row>
    <row r="561" spans="1:14" hidden="1" x14ac:dyDescent="0.2">
      <c r="A561">
        <v>587</v>
      </c>
      <c r="B561" t="s">
        <v>334</v>
      </c>
      <c r="C561" t="s">
        <v>19</v>
      </c>
      <c r="D561" t="s">
        <v>20</v>
      </c>
      <c r="E561" t="str">
        <f t="shared" si="24"/>
        <v>2015</v>
      </c>
      <c r="F561" s="1">
        <v>11513251000</v>
      </c>
      <c r="G561" s="1">
        <f t="shared" si="25"/>
        <v>1651704000</v>
      </c>
      <c r="H561" s="1">
        <f t="shared" si="26"/>
        <v>4063978000</v>
      </c>
      <c r="I561" s="1">
        <v>7449273000</v>
      </c>
      <c r="J561" s="1">
        <v>1074998000</v>
      </c>
      <c r="K561">
        <v>0</v>
      </c>
      <c r="L561" s="1">
        <v>1337276000</v>
      </c>
      <c r="M561" t="s">
        <v>69</v>
      </c>
      <c r="N561" t="s">
        <v>72</v>
      </c>
    </row>
    <row r="562" spans="1:14" hidden="1" x14ac:dyDescent="0.2">
      <c r="A562">
        <v>588</v>
      </c>
      <c r="B562" t="s">
        <v>335</v>
      </c>
      <c r="C562" t="s">
        <v>11</v>
      </c>
      <c r="D562" t="s">
        <v>12</v>
      </c>
      <c r="E562" t="str">
        <f t="shared" si="24"/>
        <v>2012</v>
      </c>
      <c r="F562" s="1">
        <v>1899600000</v>
      </c>
      <c r="G562" s="1">
        <f t="shared" si="25"/>
        <v>419900000</v>
      </c>
      <c r="H562" s="1">
        <f t="shared" si="26"/>
        <v>1408600000</v>
      </c>
      <c r="I562" s="1">
        <v>491000000</v>
      </c>
      <c r="J562" s="1">
        <v>697400000</v>
      </c>
      <c r="K562" s="1">
        <v>291300000</v>
      </c>
      <c r="L562">
        <v>0</v>
      </c>
      <c r="M562" t="s">
        <v>36</v>
      </c>
      <c r="N562" t="s">
        <v>45</v>
      </c>
    </row>
    <row r="563" spans="1:14" hidden="1" x14ac:dyDescent="0.2">
      <c r="A563">
        <v>589</v>
      </c>
      <c r="B563" t="s">
        <v>335</v>
      </c>
      <c r="C563" t="s">
        <v>15</v>
      </c>
      <c r="D563" t="s">
        <v>16</v>
      </c>
      <c r="E563" t="str">
        <f t="shared" si="24"/>
        <v>2013</v>
      </c>
      <c r="F563" s="1">
        <v>2045500000</v>
      </c>
      <c r="G563" s="1">
        <f t="shared" si="25"/>
        <v>456200000</v>
      </c>
      <c r="H563" s="1">
        <f t="shared" si="26"/>
        <v>1528900000</v>
      </c>
      <c r="I563" s="1">
        <v>516600000</v>
      </c>
      <c r="J563" s="1">
        <v>749700000</v>
      </c>
      <c r="K563" s="1">
        <v>323000000</v>
      </c>
      <c r="L563">
        <v>0</v>
      </c>
      <c r="M563" t="s">
        <v>36</v>
      </c>
      <c r="N563" t="s">
        <v>45</v>
      </c>
    </row>
    <row r="564" spans="1:14" hidden="1" x14ac:dyDescent="0.2">
      <c r="A564">
        <v>590</v>
      </c>
      <c r="B564" t="s">
        <v>335</v>
      </c>
      <c r="C564" t="s">
        <v>17</v>
      </c>
      <c r="D564" t="s">
        <v>18</v>
      </c>
      <c r="E564" t="str">
        <f t="shared" si="24"/>
        <v>2014</v>
      </c>
      <c r="F564" s="1">
        <v>2322900000</v>
      </c>
      <c r="G564" s="1">
        <f t="shared" si="25"/>
        <v>422100000</v>
      </c>
      <c r="H564" s="1">
        <f t="shared" si="26"/>
        <v>1697300000</v>
      </c>
      <c r="I564" s="1">
        <v>625600000</v>
      </c>
      <c r="J564" s="1">
        <v>928700000</v>
      </c>
      <c r="K564" s="1">
        <v>346500000</v>
      </c>
      <c r="L564">
        <v>0</v>
      </c>
      <c r="M564" t="s">
        <v>36</v>
      </c>
      <c r="N564" t="s">
        <v>45</v>
      </c>
    </row>
    <row r="565" spans="1:14" hidden="1" x14ac:dyDescent="0.2">
      <c r="A565">
        <v>591</v>
      </c>
      <c r="B565" t="s">
        <v>335</v>
      </c>
      <c r="C565" t="s">
        <v>19</v>
      </c>
      <c r="D565" t="s">
        <v>20</v>
      </c>
      <c r="E565" t="str">
        <f t="shared" si="24"/>
        <v>2015</v>
      </c>
      <c r="F565" s="1">
        <v>2493700000</v>
      </c>
      <c r="G565" s="1">
        <f t="shared" si="25"/>
        <v>642700000</v>
      </c>
      <c r="H565" s="1">
        <f t="shared" si="26"/>
        <v>1876500000</v>
      </c>
      <c r="I565" s="1">
        <v>617200000</v>
      </c>
      <c r="J565" s="1">
        <v>850700000</v>
      </c>
      <c r="K565" s="1">
        <v>383100000</v>
      </c>
      <c r="L565">
        <v>0</v>
      </c>
      <c r="M565" t="s">
        <v>36</v>
      </c>
      <c r="N565" t="s">
        <v>45</v>
      </c>
    </row>
    <row r="566" spans="1:14" hidden="1" x14ac:dyDescent="0.2">
      <c r="A566">
        <v>592</v>
      </c>
      <c r="B566" t="s">
        <v>336</v>
      </c>
      <c r="C566" t="s">
        <v>11</v>
      </c>
      <c r="D566" t="s">
        <v>16</v>
      </c>
      <c r="E566" t="str">
        <f t="shared" si="24"/>
        <v>2013</v>
      </c>
      <c r="F566" s="1">
        <v>24888000000</v>
      </c>
      <c r="G566" s="1">
        <f t="shared" si="25"/>
        <v>3646000000</v>
      </c>
      <c r="H566" s="1">
        <f t="shared" si="26"/>
        <v>6894000000</v>
      </c>
      <c r="I566" s="1">
        <v>17994000000</v>
      </c>
      <c r="J566" s="1">
        <v>1095000000</v>
      </c>
      <c r="K566">
        <v>0</v>
      </c>
      <c r="L566" s="1">
        <v>2153000000</v>
      </c>
      <c r="M566" t="s">
        <v>69</v>
      </c>
      <c r="N566" t="s">
        <v>70</v>
      </c>
    </row>
    <row r="567" spans="1:14" hidden="1" x14ac:dyDescent="0.2">
      <c r="A567">
        <v>593</v>
      </c>
      <c r="B567" t="s">
        <v>336</v>
      </c>
      <c r="C567" t="s">
        <v>15</v>
      </c>
      <c r="D567" t="s">
        <v>18</v>
      </c>
      <c r="E567" t="str">
        <f t="shared" si="24"/>
        <v>2014</v>
      </c>
      <c r="F567" s="1">
        <v>27429000000</v>
      </c>
      <c r="G567" s="1">
        <f t="shared" si="25"/>
        <v>2390000000</v>
      </c>
      <c r="H567" s="1">
        <f t="shared" si="26"/>
        <v>5858000000</v>
      </c>
      <c r="I567" s="1">
        <v>21571000000</v>
      </c>
      <c r="J567" s="1">
        <v>1154000000</v>
      </c>
      <c r="K567">
        <v>0</v>
      </c>
      <c r="L567" s="1">
        <v>2314000000</v>
      </c>
      <c r="M567" t="s">
        <v>69</v>
      </c>
      <c r="N567" t="s">
        <v>70</v>
      </c>
    </row>
    <row r="568" spans="1:14" hidden="1" x14ac:dyDescent="0.2">
      <c r="A568">
        <v>594</v>
      </c>
      <c r="B568" t="s">
        <v>336</v>
      </c>
      <c r="C568" t="s">
        <v>17</v>
      </c>
      <c r="D568" t="s">
        <v>20</v>
      </c>
      <c r="E568" t="str">
        <f t="shared" si="24"/>
        <v>2015</v>
      </c>
      <c r="F568" s="1">
        <v>29447000000</v>
      </c>
      <c r="G568" s="1">
        <f t="shared" si="25"/>
        <v>4391000000</v>
      </c>
      <c r="H568" s="1">
        <f t="shared" si="26"/>
        <v>8041000000</v>
      </c>
      <c r="I568" s="1">
        <v>21406000000</v>
      </c>
      <c r="J568" s="1">
        <v>1200000000</v>
      </c>
      <c r="K568">
        <v>0</v>
      </c>
      <c r="L568" s="1">
        <v>2450000000</v>
      </c>
      <c r="M568" t="s">
        <v>69</v>
      </c>
      <c r="N568" t="s">
        <v>70</v>
      </c>
    </row>
    <row r="569" spans="1:14" hidden="1" x14ac:dyDescent="0.2">
      <c r="A569">
        <v>595</v>
      </c>
      <c r="B569" t="s">
        <v>336</v>
      </c>
      <c r="C569" t="s">
        <v>19</v>
      </c>
      <c r="D569" t="s">
        <v>83</v>
      </c>
      <c r="E569" t="str">
        <f t="shared" si="24"/>
        <v>2016</v>
      </c>
      <c r="F569" s="1">
        <v>31360000000</v>
      </c>
      <c r="G569" s="1">
        <f t="shared" si="25"/>
        <v>3160000000</v>
      </c>
      <c r="H569" s="1">
        <f t="shared" si="26"/>
        <v>8672000000</v>
      </c>
      <c r="I569" s="1">
        <v>22688000000</v>
      </c>
      <c r="J569" s="1">
        <v>1576000000</v>
      </c>
      <c r="K569">
        <v>0</v>
      </c>
      <c r="L569" s="1">
        <v>3936000000</v>
      </c>
      <c r="M569" t="s">
        <v>69</v>
      </c>
      <c r="N569" t="s">
        <v>70</v>
      </c>
    </row>
    <row r="570" spans="1:14" hidden="1" x14ac:dyDescent="0.2">
      <c r="A570">
        <v>596</v>
      </c>
      <c r="B570" t="s">
        <v>337</v>
      </c>
      <c r="C570" t="s">
        <v>11</v>
      </c>
      <c r="D570" t="s">
        <v>12</v>
      </c>
      <c r="E570" t="str">
        <f t="shared" si="24"/>
        <v>2012</v>
      </c>
      <c r="F570" s="1">
        <v>5992215000</v>
      </c>
      <c r="G570" s="1">
        <f t="shared" si="25"/>
        <v>530798000</v>
      </c>
      <c r="H570" s="1">
        <f t="shared" si="26"/>
        <v>1835370000</v>
      </c>
      <c r="I570" s="1">
        <v>4156845000</v>
      </c>
      <c r="J570" s="1">
        <v>1264632000</v>
      </c>
      <c r="K570">
        <v>0</v>
      </c>
      <c r="L570" s="1">
        <v>39940000</v>
      </c>
      <c r="M570" t="s">
        <v>13</v>
      </c>
      <c r="N570" t="s">
        <v>205</v>
      </c>
    </row>
    <row r="571" spans="1:14" hidden="1" x14ac:dyDescent="0.2">
      <c r="A571">
        <v>597</v>
      </c>
      <c r="B571" t="s">
        <v>337</v>
      </c>
      <c r="C571" t="s">
        <v>15</v>
      </c>
      <c r="D571" t="s">
        <v>16</v>
      </c>
      <c r="E571" t="str">
        <f t="shared" si="24"/>
        <v>2013</v>
      </c>
      <c r="F571" s="1">
        <v>6080257000</v>
      </c>
      <c r="G571" s="1">
        <f t="shared" si="25"/>
        <v>552073000</v>
      </c>
      <c r="H571" s="1">
        <f t="shared" si="26"/>
        <v>1882853000</v>
      </c>
      <c r="I571" s="1">
        <v>4197404000</v>
      </c>
      <c r="J571" s="1">
        <v>1282709000</v>
      </c>
      <c r="K571">
        <v>0</v>
      </c>
      <c r="L571" s="1">
        <v>48071000</v>
      </c>
      <c r="M571" t="s">
        <v>13</v>
      </c>
      <c r="N571" t="s">
        <v>205</v>
      </c>
    </row>
    <row r="572" spans="1:14" hidden="1" x14ac:dyDescent="0.2">
      <c r="A572">
        <v>598</v>
      </c>
      <c r="B572" t="s">
        <v>337</v>
      </c>
      <c r="C572" t="s">
        <v>17</v>
      </c>
      <c r="D572" t="s">
        <v>18</v>
      </c>
      <c r="E572" t="str">
        <f t="shared" si="24"/>
        <v>2014</v>
      </c>
      <c r="F572" s="1">
        <v>6564721000</v>
      </c>
      <c r="G572" s="1">
        <f t="shared" si="25"/>
        <v>594648000</v>
      </c>
      <c r="H572" s="1">
        <f t="shared" si="26"/>
        <v>1981427000</v>
      </c>
      <c r="I572" s="1">
        <v>4583294000</v>
      </c>
      <c r="J572" s="1">
        <v>1337487000</v>
      </c>
      <c r="K572">
        <v>0</v>
      </c>
      <c r="L572" s="1">
        <v>49292000</v>
      </c>
      <c r="M572" t="s">
        <v>13</v>
      </c>
      <c r="N572" t="s">
        <v>205</v>
      </c>
    </row>
    <row r="573" spans="1:14" hidden="1" x14ac:dyDescent="0.2">
      <c r="A573">
        <v>599</v>
      </c>
      <c r="B573" t="s">
        <v>337</v>
      </c>
      <c r="C573" t="s">
        <v>19</v>
      </c>
      <c r="D573" t="s">
        <v>20</v>
      </c>
      <c r="E573" t="str">
        <f t="shared" si="24"/>
        <v>2015</v>
      </c>
      <c r="F573" s="1">
        <v>6616632000</v>
      </c>
      <c r="G573" s="1">
        <f t="shared" si="25"/>
        <v>721484000</v>
      </c>
      <c r="H573" s="1">
        <f t="shared" si="26"/>
        <v>2187777000</v>
      </c>
      <c r="I573" s="1">
        <v>4428855000</v>
      </c>
      <c r="J573" s="1">
        <v>1420281000</v>
      </c>
      <c r="K573">
        <v>0</v>
      </c>
      <c r="L573" s="1">
        <v>46012000</v>
      </c>
      <c r="M573" t="s">
        <v>13</v>
      </c>
      <c r="N573" t="s">
        <v>205</v>
      </c>
    </row>
    <row r="574" spans="1:14" hidden="1" x14ac:dyDescent="0.2">
      <c r="A574">
        <v>600</v>
      </c>
      <c r="B574" t="s">
        <v>338</v>
      </c>
      <c r="C574" t="s">
        <v>11</v>
      </c>
      <c r="D574" t="s">
        <v>16</v>
      </c>
      <c r="E574" t="str">
        <f t="shared" si="24"/>
        <v>2013</v>
      </c>
      <c r="F574" s="1">
        <v>4771259000</v>
      </c>
      <c r="G574" s="1">
        <f t="shared" si="25"/>
        <v>510451000</v>
      </c>
      <c r="H574" s="1">
        <f t="shared" si="26"/>
        <v>3733225000</v>
      </c>
      <c r="I574" s="1">
        <v>1038034000</v>
      </c>
      <c r="J574" s="1">
        <v>3151043000</v>
      </c>
      <c r="K574">
        <v>0</v>
      </c>
      <c r="L574" s="1">
        <v>71731000</v>
      </c>
      <c r="M574" t="s">
        <v>23</v>
      </c>
      <c r="N574" t="s">
        <v>109</v>
      </c>
    </row>
    <row r="575" spans="1:14" hidden="1" x14ac:dyDescent="0.2">
      <c r="A575">
        <v>601</v>
      </c>
      <c r="B575" t="s">
        <v>338</v>
      </c>
      <c r="C575" t="s">
        <v>15</v>
      </c>
      <c r="D575" t="s">
        <v>18</v>
      </c>
      <c r="E575" t="str">
        <f t="shared" si="24"/>
        <v>2014</v>
      </c>
      <c r="F575" s="1">
        <v>5763485000</v>
      </c>
      <c r="G575" s="1">
        <f t="shared" si="25"/>
        <v>587775000</v>
      </c>
      <c r="H575" s="1">
        <f t="shared" si="26"/>
        <v>4584404000</v>
      </c>
      <c r="I575" s="1">
        <v>1179081000</v>
      </c>
      <c r="J575" s="1">
        <v>3919856000</v>
      </c>
      <c r="K575">
        <v>0</v>
      </c>
      <c r="L575" s="1">
        <v>76773000</v>
      </c>
      <c r="M575" t="s">
        <v>23</v>
      </c>
      <c r="N575" t="s">
        <v>109</v>
      </c>
    </row>
    <row r="576" spans="1:14" hidden="1" x14ac:dyDescent="0.2">
      <c r="A576">
        <v>602</v>
      </c>
      <c r="B576" t="s">
        <v>338</v>
      </c>
      <c r="C576" t="s">
        <v>17</v>
      </c>
      <c r="D576" t="s">
        <v>20</v>
      </c>
      <c r="E576" t="str">
        <f t="shared" si="24"/>
        <v>2015</v>
      </c>
      <c r="F576" s="1">
        <v>6672317000</v>
      </c>
      <c r="G576" s="1">
        <f t="shared" si="25"/>
        <v>421057000</v>
      </c>
      <c r="H576" s="1">
        <f t="shared" si="26"/>
        <v>5362758000</v>
      </c>
      <c r="I576" s="1">
        <v>1309559000</v>
      </c>
      <c r="J576" s="1">
        <v>4785243000</v>
      </c>
      <c r="K576">
        <v>0</v>
      </c>
      <c r="L576" s="1">
        <v>156458000</v>
      </c>
      <c r="M576" t="s">
        <v>23</v>
      </c>
      <c r="N576" t="s">
        <v>109</v>
      </c>
    </row>
    <row r="577" spans="1:14" hidden="1" x14ac:dyDescent="0.2">
      <c r="A577">
        <v>603</v>
      </c>
      <c r="B577" t="s">
        <v>338</v>
      </c>
      <c r="C577" t="s">
        <v>19</v>
      </c>
      <c r="D577" t="s">
        <v>83</v>
      </c>
      <c r="E577" t="str">
        <f t="shared" si="24"/>
        <v>2016</v>
      </c>
      <c r="F577" s="1">
        <v>8773564000</v>
      </c>
      <c r="G577" s="1">
        <f t="shared" si="25"/>
        <v>578997000</v>
      </c>
      <c r="H577" s="1">
        <f t="shared" si="26"/>
        <v>7176866000</v>
      </c>
      <c r="I577" s="1">
        <v>1596698000</v>
      </c>
      <c r="J577" s="1">
        <v>6280728000</v>
      </c>
      <c r="K577">
        <v>0</v>
      </c>
      <c r="L577" s="1">
        <v>317141000</v>
      </c>
      <c r="M577" t="s">
        <v>23</v>
      </c>
      <c r="N577" t="s">
        <v>109</v>
      </c>
    </row>
    <row r="578" spans="1:14" hidden="1" x14ac:dyDescent="0.2">
      <c r="A578">
        <v>604</v>
      </c>
      <c r="B578" t="s">
        <v>339</v>
      </c>
      <c r="C578" t="s">
        <v>11</v>
      </c>
      <c r="D578" t="s">
        <v>12</v>
      </c>
      <c r="E578" t="str">
        <f t="shared" si="24"/>
        <v>2012</v>
      </c>
      <c r="F578" s="1">
        <v>409396000</v>
      </c>
      <c r="G578" s="1">
        <f t="shared" si="25"/>
        <v>162592000</v>
      </c>
      <c r="H578" s="1">
        <f t="shared" si="26"/>
        <v>295368000</v>
      </c>
      <c r="I578" s="1">
        <v>114028000</v>
      </c>
      <c r="J578" s="1">
        <v>58323000</v>
      </c>
      <c r="K578">
        <v>0</v>
      </c>
      <c r="L578" s="1">
        <v>74453000</v>
      </c>
      <c r="M578" t="s">
        <v>79</v>
      </c>
      <c r="N578" t="s">
        <v>107</v>
      </c>
    </row>
    <row r="579" spans="1:14" hidden="1" x14ac:dyDescent="0.2">
      <c r="A579">
        <v>605</v>
      </c>
      <c r="B579" t="s">
        <v>339</v>
      </c>
      <c r="C579" t="s">
        <v>15</v>
      </c>
      <c r="D579" t="s">
        <v>16</v>
      </c>
      <c r="E579" t="str">
        <f t="shared" ref="E579:E642" si="27">RIGHT(D579, 4)</f>
        <v>2013</v>
      </c>
      <c r="F579" s="1">
        <v>520613000</v>
      </c>
      <c r="G579" s="1">
        <f t="shared" ref="G579:G642" si="28">H579-J579-K579-L579</f>
        <v>222101000</v>
      </c>
      <c r="H579" s="1">
        <f t="shared" ref="H579:H642" si="29">F579-I579</f>
        <v>380601000</v>
      </c>
      <c r="I579" s="1">
        <v>140012000</v>
      </c>
      <c r="J579" s="1">
        <v>63268000</v>
      </c>
      <c r="K579">
        <v>0</v>
      </c>
      <c r="L579" s="1">
        <v>95232000</v>
      </c>
      <c r="M579" t="s">
        <v>79</v>
      </c>
      <c r="N579" t="s">
        <v>107</v>
      </c>
    </row>
    <row r="580" spans="1:14" hidden="1" x14ac:dyDescent="0.2">
      <c r="A580">
        <v>606</v>
      </c>
      <c r="B580" t="s">
        <v>339</v>
      </c>
      <c r="C580" t="s">
        <v>17</v>
      </c>
      <c r="D580" t="s">
        <v>18</v>
      </c>
      <c r="E580" t="str">
        <f t="shared" si="27"/>
        <v>2014</v>
      </c>
      <c r="F580" s="1">
        <v>647155000</v>
      </c>
      <c r="G580" s="1">
        <f t="shared" si="28"/>
        <v>288294000</v>
      </c>
      <c r="H580" s="1">
        <f t="shared" si="29"/>
        <v>474739000</v>
      </c>
      <c r="I580" s="1">
        <v>172416000</v>
      </c>
      <c r="J580" s="1">
        <v>71369000</v>
      </c>
      <c r="K580">
        <v>0</v>
      </c>
      <c r="L580" s="1">
        <v>115076000</v>
      </c>
      <c r="M580" t="s">
        <v>79</v>
      </c>
      <c r="N580" t="s">
        <v>107</v>
      </c>
    </row>
    <row r="581" spans="1:14" hidden="1" x14ac:dyDescent="0.2">
      <c r="A581">
        <v>607</v>
      </c>
      <c r="B581" t="s">
        <v>339</v>
      </c>
      <c r="C581" t="s">
        <v>19</v>
      </c>
      <c r="D581" t="s">
        <v>20</v>
      </c>
      <c r="E581" t="str">
        <f t="shared" si="27"/>
        <v>2015</v>
      </c>
      <c r="F581" s="1">
        <v>782270000</v>
      </c>
      <c r="G581" s="1">
        <f t="shared" si="28"/>
        <v>364057000</v>
      </c>
      <c r="H581" s="1">
        <f t="shared" si="29"/>
        <v>578305000</v>
      </c>
      <c r="I581" s="1">
        <v>203965000</v>
      </c>
      <c r="J581" s="1">
        <v>80791000</v>
      </c>
      <c r="K581">
        <v>0</v>
      </c>
      <c r="L581" s="1">
        <v>133457000</v>
      </c>
      <c r="M581" t="s">
        <v>79</v>
      </c>
      <c r="N581" t="s">
        <v>107</v>
      </c>
    </row>
    <row r="582" spans="1:14" hidden="1" x14ac:dyDescent="0.2">
      <c r="A582">
        <v>608</v>
      </c>
      <c r="B582" t="s">
        <v>340</v>
      </c>
      <c r="C582" t="s">
        <v>11</v>
      </c>
      <c r="D582" t="s">
        <v>16</v>
      </c>
      <c r="E582" t="str">
        <f t="shared" si="27"/>
        <v>2013</v>
      </c>
      <c r="F582" s="1">
        <v>146917000000</v>
      </c>
      <c r="G582" s="1">
        <f t="shared" si="28"/>
        <v>13017000000</v>
      </c>
      <c r="H582" s="1">
        <f t="shared" si="29"/>
        <v>23867000000</v>
      </c>
      <c r="I582" s="1">
        <v>123050000000</v>
      </c>
      <c r="J582" s="1">
        <v>10850000000</v>
      </c>
      <c r="K582">
        <v>0</v>
      </c>
      <c r="L582">
        <v>0</v>
      </c>
      <c r="M582" t="s">
        <v>23</v>
      </c>
      <c r="N582" t="s">
        <v>341</v>
      </c>
    </row>
    <row r="583" spans="1:14" hidden="1" x14ac:dyDescent="0.2">
      <c r="A583">
        <v>609</v>
      </c>
      <c r="B583" t="s">
        <v>340</v>
      </c>
      <c r="C583" t="s">
        <v>15</v>
      </c>
      <c r="D583" t="s">
        <v>18</v>
      </c>
      <c r="E583" t="str">
        <f t="shared" si="27"/>
        <v>2014</v>
      </c>
      <c r="F583" s="1">
        <v>144077000000</v>
      </c>
      <c r="G583" s="1">
        <f t="shared" si="28"/>
        <v>332000000</v>
      </c>
      <c r="H583" s="1">
        <f t="shared" si="29"/>
        <v>12174000000</v>
      </c>
      <c r="I583" s="1">
        <v>131903000000</v>
      </c>
      <c r="J583" s="1">
        <v>11842000000</v>
      </c>
      <c r="K583">
        <v>0</v>
      </c>
      <c r="L583">
        <v>0</v>
      </c>
      <c r="M583" t="s">
        <v>23</v>
      </c>
      <c r="N583" t="s">
        <v>341</v>
      </c>
    </row>
    <row r="584" spans="1:14" hidden="1" x14ac:dyDescent="0.2">
      <c r="A584">
        <v>610</v>
      </c>
      <c r="B584" t="s">
        <v>340</v>
      </c>
      <c r="C584" t="s">
        <v>17</v>
      </c>
      <c r="D584" t="s">
        <v>20</v>
      </c>
      <c r="E584" t="str">
        <f t="shared" si="27"/>
        <v>2015</v>
      </c>
      <c r="F584" s="1">
        <v>149558000000</v>
      </c>
      <c r="G584" s="1">
        <f t="shared" si="28"/>
        <v>7647000000</v>
      </c>
      <c r="H584" s="1">
        <f t="shared" si="29"/>
        <v>18149000000</v>
      </c>
      <c r="I584" s="1">
        <v>131409000000</v>
      </c>
      <c r="J584" s="1">
        <v>10502000000</v>
      </c>
      <c r="K584">
        <v>0</v>
      </c>
      <c r="L584">
        <v>0</v>
      </c>
      <c r="M584" t="s">
        <v>23</v>
      </c>
      <c r="N584" t="s">
        <v>341</v>
      </c>
    </row>
    <row r="585" spans="1:14" hidden="1" x14ac:dyDescent="0.2">
      <c r="A585">
        <v>611</v>
      </c>
      <c r="B585" t="s">
        <v>340</v>
      </c>
      <c r="C585" t="s">
        <v>19</v>
      </c>
      <c r="D585" t="s">
        <v>83</v>
      </c>
      <c r="E585" t="str">
        <f t="shared" si="27"/>
        <v>2016</v>
      </c>
      <c r="F585" s="1">
        <v>151800000000</v>
      </c>
      <c r="G585" s="1">
        <f t="shared" si="28"/>
        <v>4116000000</v>
      </c>
      <c r="H585" s="1">
        <f t="shared" si="29"/>
        <v>16312000000</v>
      </c>
      <c r="I585" s="1">
        <v>135488000000</v>
      </c>
      <c r="J585" s="1">
        <v>12196000000</v>
      </c>
      <c r="K585">
        <v>0</v>
      </c>
      <c r="L585">
        <v>0</v>
      </c>
      <c r="M585" t="s">
        <v>23</v>
      </c>
      <c r="N585" t="s">
        <v>341</v>
      </c>
    </row>
    <row r="586" spans="1:14" hidden="1" x14ac:dyDescent="0.2">
      <c r="A586">
        <v>612</v>
      </c>
      <c r="B586" t="s">
        <v>342</v>
      </c>
      <c r="C586" t="s">
        <v>11</v>
      </c>
      <c r="D586" t="s">
        <v>16</v>
      </c>
      <c r="E586" t="str">
        <f t="shared" si="27"/>
        <v>2013</v>
      </c>
      <c r="F586" s="1">
        <v>3326106000</v>
      </c>
      <c r="G586" s="1">
        <f t="shared" si="28"/>
        <v>712014000</v>
      </c>
      <c r="H586" s="1">
        <f t="shared" si="29"/>
        <v>1719445000</v>
      </c>
      <c r="I586" s="1">
        <v>1606661000</v>
      </c>
      <c r="J586" s="1">
        <v>1007431000</v>
      </c>
      <c r="K586">
        <v>0</v>
      </c>
      <c r="L586">
        <v>0</v>
      </c>
      <c r="M586" t="s">
        <v>13</v>
      </c>
      <c r="N586" t="s">
        <v>92</v>
      </c>
    </row>
    <row r="587" spans="1:14" hidden="1" x14ac:dyDescent="0.2">
      <c r="A587">
        <v>613</v>
      </c>
      <c r="B587" t="s">
        <v>342</v>
      </c>
      <c r="C587" t="s">
        <v>15</v>
      </c>
      <c r="D587" t="s">
        <v>18</v>
      </c>
      <c r="E587" t="str">
        <f t="shared" si="27"/>
        <v>2014</v>
      </c>
      <c r="F587" s="1">
        <v>3733507000</v>
      </c>
      <c r="G587" s="1">
        <f t="shared" si="28"/>
        <v>786626000</v>
      </c>
      <c r="H587" s="1">
        <f t="shared" si="29"/>
        <v>1897402000</v>
      </c>
      <c r="I587" s="1">
        <v>1836105000</v>
      </c>
      <c r="J587" s="1">
        <v>1110776000</v>
      </c>
      <c r="K587">
        <v>0</v>
      </c>
      <c r="L587">
        <v>0</v>
      </c>
      <c r="M587" t="s">
        <v>13</v>
      </c>
      <c r="N587" t="s">
        <v>92</v>
      </c>
    </row>
    <row r="588" spans="1:14" hidden="1" x14ac:dyDescent="0.2">
      <c r="A588">
        <v>614</v>
      </c>
      <c r="B588" t="s">
        <v>342</v>
      </c>
      <c r="C588" t="s">
        <v>17</v>
      </c>
      <c r="D588" t="s">
        <v>20</v>
      </c>
      <c r="E588" t="str">
        <f t="shared" si="27"/>
        <v>2015</v>
      </c>
      <c r="F588" s="1">
        <v>3869187000</v>
      </c>
      <c r="G588" s="1">
        <f t="shared" si="28"/>
        <v>827344000</v>
      </c>
      <c r="H588" s="1">
        <f t="shared" si="29"/>
        <v>1948934000</v>
      </c>
      <c r="I588" s="1">
        <v>1920253000</v>
      </c>
      <c r="J588" s="1">
        <v>1121590000</v>
      </c>
      <c r="K588">
        <v>0</v>
      </c>
      <c r="L588">
        <v>0</v>
      </c>
      <c r="M588" t="s">
        <v>13</v>
      </c>
      <c r="N588" t="s">
        <v>92</v>
      </c>
    </row>
    <row r="589" spans="1:14" hidden="1" x14ac:dyDescent="0.2">
      <c r="A589">
        <v>615</v>
      </c>
      <c r="B589" t="s">
        <v>342</v>
      </c>
      <c r="C589" t="s">
        <v>19</v>
      </c>
      <c r="D589" t="s">
        <v>83</v>
      </c>
      <c r="E589" t="str">
        <f t="shared" si="27"/>
        <v>2016</v>
      </c>
      <c r="F589" s="1">
        <v>3962036000</v>
      </c>
      <c r="G589" s="1">
        <f t="shared" si="28"/>
        <v>795307000</v>
      </c>
      <c r="H589" s="1">
        <f t="shared" si="29"/>
        <v>1964777000</v>
      </c>
      <c r="I589" s="1">
        <v>1997259000</v>
      </c>
      <c r="J589" s="1">
        <v>1169470000</v>
      </c>
      <c r="K589">
        <v>0</v>
      </c>
      <c r="L589">
        <v>0</v>
      </c>
      <c r="M589" t="s">
        <v>13</v>
      </c>
      <c r="N589" t="s">
        <v>92</v>
      </c>
    </row>
    <row r="590" spans="1:14" hidden="1" x14ac:dyDescent="0.2">
      <c r="A590">
        <v>616</v>
      </c>
      <c r="B590" t="s">
        <v>343</v>
      </c>
      <c r="C590" t="s">
        <v>11</v>
      </c>
      <c r="D590" t="s">
        <v>16</v>
      </c>
      <c r="E590" t="str">
        <f t="shared" si="27"/>
        <v>2013</v>
      </c>
      <c r="F590" s="1">
        <v>7872000000</v>
      </c>
      <c r="G590" s="1">
        <f t="shared" si="28"/>
        <v>2804000000</v>
      </c>
      <c r="H590" s="1">
        <f t="shared" si="29"/>
        <v>5997000000</v>
      </c>
      <c r="I590" s="1">
        <v>1875000000</v>
      </c>
      <c r="J590" s="1">
        <v>1778000000</v>
      </c>
      <c r="K590" s="1">
        <v>1415000000</v>
      </c>
      <c r="L590">
        <v>0</v>
      </c>
      <c r="M590" t="s">
        <v>30</v>
      </c>
      <c r="N590" t="s">
        <v>85</v>
      </c>
    </row>
    <row r="591" spans="1:14" hidden="1" x14ac:dyDescent="0.2">
      <c r="A591">
        <v>617</v>
      </c>
      <c r="B591" t="s">
        <v>343</v>
      </c>
      <c r="C591" t="s">
        <v>15</v>
      </c>
      <c r="D591" t="s">
        <v>18</v>
      </c>
      <c r="E591" t="str">
        <f t="shared" si="27"/>
        <v>2014</v>
      </c>
      <c r="F591" s="1">
        <v>12466000000</v>
      </c>
      <c r="G591" s="1">
        <f t="shared" si="28"/>
        <v>4994000000</v>
      </c>
      <c r="H591" s="1">
        <f t="shared" si="29"/>
        <v>10313000000</v>
      </c>
      <c r="I591" s="1">
        <v>2153000000</v>
      </c>
      <c r="J591" s="1">
        <v>2653000000</v>
      </c>
      <c r="K591" s="1">
        <v>2666000000</v>
      </c>
      <c r="L591">
        <v>0</v>
      </c>
      <c r="M591" t="s">
        <v>30</v>
      </c>
      <c r="N591" t="s">
        <v>85</v>
      </c>
    </row>
    <row r="592" spans="1:14" hidden="1" x14ac:dyDescent="0.2">
      <c r="A592">
        <v>618</v>
      </c>
      <c r="B592" t="s">
        <v>343</v>
      </c>
      <c r="C592" t="s">
        <v>17</v>
      </c>
      <c r="D592" t="s">
        <v>20</v>
      </c>
      <c r="E592" t="str">
        <f t="shared" si="27"/>
        <v>2015</v>
      </c>
      <c r="F592" s="1">
        <v>17928000000</v>
      </c>
      <c r="G592" s="1">
        <f t="shared" si="28"/>
        <v>6225000000</v>
      </c>
      <c r="H592" s="1">
        <f t="shared" si="29"/>
        <v>15061000000</v>
      </c>
      <c r="I592" s="1">
        <v>2867000000</v>
      </c>
      <c r="J592" s="1">
        <v>4020000000</v>
      </c>
      <c r="K592" s="1">
        <v>4816000000</v>
      </c>
      <c r="L592">
        <v>0</v>
      </c>
      <c r="M592" t="s">
        <v>30</v>
      </c>
      <c r="N592" t="s">
        <v>85</v>
      </c>
    </row>
    <row r="593" spans="1:14" hidden="1" x14ac:dyDescent="0.2">
      <c r="A593">
        <v>619</v>
      </c>
      <c r="B593" t="s">
        <v>343</v>
      </c>
      <c r="C593" t="s">
        <v>19</v>
      </c>
      <c r="D593" t="s">
        <v>83</v>
      </c>
      <c r="E593" t="str">
        <f t="shared" si="27"/>
        <v>2016</v>
      </c>
      <c r="F593" s="1">
        <v>27638000000</v>
      </c>
      <c r="G593" s="1">
        <f t="shared" si="28"/>
        <v>12427000000</v>
      </c>
      <c r="H593" s="1">
        <f t="shared" si="29"/>
        <v>23849000000</v>
      </c>
      <c r="I593" s="1">
        <v>3789000000</v>
      </c>
      <c r="J593" s="1">
        <v>5503000000</v>
      </c>
      <c r="K593" s="1">
        <v>5919000000</v>
      </c>
      <c r="L593">
        <v>0</v>
      </c>
      <c r="M593" t="s">
        <v>30</v>
      </c>
      <c r="N593" t="s">
        <v>85</v>
      </c>
    </row>
    <row r="594" spans="1:14" hidden="1" x14ac:dyDescent="0.2">
      <c r="A594">
        <v>620</v>
      </c>
      <c r="B594" t="s">
        <v>344</v>
      </c>
      <c r="C594" t="s">
        <v>11</v>
      </c>
      <c r="D594" t="s">
        <v>12</v>
      </c>
      <c r="E594" t="str">
        <f t="shared" si="27"/>
        <v>2012</v>
      </c>
      <c r="F594" s="1">
        <v>3134800000</v>
      </c>
      <c r="G594" s="1">
        <f t="shared" si="28"/>
        <v>161100000</v>
      </c>
      <c r="H594" s="1">
        <f t="shared" si="29"/>
        <v>1041600000</v>
      </c>
      <c r="I594" s="1">
        <v>2093200000</v>
      </c>
      <c r="J594" s="1">
        <v>873100000</v>
      </c>
      <c r="K594">
        <v>0</v>
      </c>
      <c r="L594" s="1">
        <v>7400000</v>
      </c>
      <c r="M594" t="s">
        <v>13</v>
      </c>
      <c r="N594" t="s">
        <v>92</v>
      </c>
    </row>
    <row r="595" spans="1:14" hidden="1" x14ac:dyDescent="0.2">
      <c r="A595">
        <v>621</v>
      </c>
      <c r="B595" t="s">
        <v>344</v>
      </c>
      <c r="C595" t="s">
        <v>15</v>
      </c>
      <c r="D595" t="s">
        <v>16</v>
      </c>
      <c r="E595" t="str">
        <f t="shared" si="27"/>
        <v>2013</v>
      </c>
      <c r="F595" s="1">
        <v>3703600000</v>
      </c>
      <c r="G595" s="1">
        <f t="shared" si="28"/>
        <v>347000000</v>
      </c>
      <c r="H595" s="1">
        <f t="shared" si="29"/>
        <v>1295100000</v>
      </c>
      <c r="I595" s="1">
        <v>2408500000</v>
      </c>
      <c r="J595" s="1">
        <v>938700000</v>
      </c>
      <c r="K595">
        <v>0</v>
      </c>
      <c r="L595" s="1">
        <v>9400000</v>
      </c>
      <c r="M595" t="s">
        <v>13</v>
      </c>
      <c r="N595" t="s">
        <v>92</v>
      </c>
    </row>
    <row r="596" spans="1:14" hidden="1" x14ac:dyDescent="0.2">
      <c r="A596">
        <v>622</v>
      </c>
      <c r="B596" t="s">
        <v>344</v>
      </c>
      <c r="C596" t="s">
        <v>17</v>
      </c>
      <c r="D596" t="s">
        <v>18</v>
      </c>
      <c r="E596" t="str">
        <f t="shared" si="27"/>
        <v>2014</v>
      </c>
      <c r="F596" s="1">
        <v>4013600000</v>
      </c>
      <c r="G596" s="1">
        <f t="shared" si="28"/>
        <v>410500000</v>
      </c>
      <c r="H596" s="1">
        <f t="shared" si="29"/>
        <v>1366900000</v>
      </c>
      <c r="I596" s="1">
        <v>2646700000</v>
      </c>
      <c r="J596" s="1">
        <v>943300000</v>
      </c>
      <c r="K596">
        <v>0</v>
      </c>
      <c r="L596" s="1">
        <v>13100000</v>
      </c>
      <c r="M596" t="s">
        <v>13</v>
      </c>
      <c r="N596" t="s">
        <v>92</v>
      </c>
    </row>
    <row r="597" spans="1:14" hidden="1" x14ac:dyDescent="0.2">
      <c r="A597">
        <v>623</v>
      </c>
      <c r="B597" t="s">
        <v>344</v>
      </c>
      <c r="C597" t="s">
        <v>19</v>
      </c>
      <c r="D597" t="s">
        <v>20</v>
      </c>
      <c r="E597" t="str">
        <f t="shared" si="27"/>
        <v>2015</v>
      </c>
      <c r="F597" s="1">
        <v>4579400000</v>
      </c>
      <c r="G597" s="1">
        <f t="shared" si="28"/>
        <v>512700000</v>
      </c>
      <c r="H597" s="1">
        <f t="shared" si="29"/>
        <v>1581900000</v>
      </c>
      <c r="I597" s="1">
        <v>2997500000</v>
      </c>
      <c r="J597" s="1">
        <v>1047600000</v>
      </c>
      <c r="K597">
        <v>0</v>
      </c>
      <c r="L597" s="1">
        <v>21600000</v>
      </c>
      <c r="M597" t="s">
        <v>13</v>
      </c>
      <c r="N597" t="s">
        <v>92</v>
      </c>
    </row>
    <row r="598" spans="1:14" hidden="1" x14ac:dyDescent="0.2">
      <c r="A598">
        <v>624</v>
      </c>
      <c r="B598" t="s">
        <v>345</v>
      </c>
      <c r="C598" t="s">
        <v>11</v>
      </c>
      <c r="D598" t="s">
        <v>12</v>
      </c>
      <c r="E598" t="str">
        <f t="shared" si="27"/>
        <v>2012</v>
      </c>
      <c r="F598" s="1">
        <v>18010000000</v>
      </c>
      <c r="G598" s="1">
        <f t="shared" si="28"/>
        <v>5733000000</v>
      </c>
      <c r="H598" s="1">
        <f t="shared" si="29"/>
        <v>6449000000</v>
      </c>
      <c r="I598" s="1">
        <v>11561000000</v>
      </c>
      <c r="J598" s="1">
        <v>431000000</v>
      </c>
      <c r="K598" s="1">
        <v>285000000</v>
      </c>
      <c r="L598">
        <v>0</v>
      </c>
      <c r="M598" t="s">
        <v>87</v>
      </c>
      <c r="N598" t="s">
        <v>346</v>
      </c>
    </row>
    <row r="599" spans="1:14" hidden="1" x14ac:dyDescent="0.2">
      <c r="A599">
        <v>625</v>
      </c>
      <c r="B599" t="s">
        <v>345</v>
      </c>
      <c r="C599" t="s">
        <v>15</v>
      </c>
      <c r="D599" t="s">
        <v>16</v>
      </c>
      <c r="E599" t="str">
        <f t="shared" si="27"/>
        <v>2013</v>
      </c>
      <c r="F599" s="1">
        <v>20921000000</v>
      </c>
      <c r="G599" s="1">
        <f t="shared" si="28"/>
        <v>5417000000</v>
      </c>
      <c r="H599" s="1">
        <f t="shared" si="29"/>
        <v>6284000000</v>
      </c>
      <c r="I599" s="1">
        <v>14637000000</v>
      </c>
      <c r="J599" s="1">
        <v>657000000</v>
      </c>
      <c r="K599" s="1">
        <v>210000000</v>
      </c>
      <c r="L599">
        <v>0</v>
      </c>
      <c r="M599" t="s">
        <v>87</v>
      </c>
      <c r="N599" t="s">
        <v>346</v>
      </c>
    </row>
    <row r="600" spans="1:14" hidden="1" x14ac:dyDescent="0.2">
      <c r="A600">
        <v>626</v>
      </c>
      <c r="B600" t="s">
        <v>345</v>
      </c>
      <c r="C600" t="s">
        <v>17</v>
      </c>
      <c r="D600" t="s">
        <v>18</v>
      </c>
      <c r="E600" t="str">
        <f t="shared" si="27"/>
        <v>2014</v>
      </c>
      <c r="F600" s="1">
        <v>21438000000</v>
      </c>
      <c r="G600" s="1">
        <f t="shared" si="28"/>
        <v>1216000000</v>
      </c>
      <c r="H600" s="1">
        <f t="shared" si="29"/>
        <v>1934000000</v>
      </c>
      <c r="I600" s="1">
        <v>19504000000</v>
      </c>
      <c r="J600" s="1">
        <v>592000000</v>
      </c>
      <c r="K600" s="1">
        <v>126000000</v>
      </c>
      <c r="L600">
        <v>0</v>
      </c>
      <c r="M600" t="s">
        <v>87</v>
      </c>
      <c r="N600" t="s">
        <v>346</v>
      </c>
    </row>
    <row r="601" spans="1:14" hidden="1" x14ac:dyDescent="0.2">
      <c r="A601">
        <v>627</v>
      </c>
      <c r="B601" t="s">
        <v>345</v>
      </c>
      <c r="C601" t="s">
        <v>19</v>
      </c>
      <c r="D601" t="s">
        <v>20</v>
      </c>
      <c r="E601" t="str">
        <f t="shared" si="27"/>
        <v>2015</v>
      </c>
      <c r="F601" s="1">
        <v>15877000000</v>
      </c>
      <c r="G601" s="1">
        <f t="shared" si="28"/>
        <v>-13343000000</v>
      </c>
      <c r="H601" s="1">
        <f t="shared" si="29"/>
        <v>-12647000000</v>
      </c>
      <c r="I601" s="1">
        <v>28524000000</v>
      </c>
      <c r="J601" s="1">
        <v>569000000</v>
      </c>
      <c r="K601" s="1">
        <v>127000000</v>
      </c>
      <c r="L601">
        <v>0</v>
      </c>
      <c r="M601" t="s">
        <v>87</v>
      </c>
      <c r="N601" t="s">
        <v>346</v>
      </c>
    </row>
    <row r="602" spans="1:14" hidden="1" x14ac:dyDescent="0.2">
      <c r="A602">
        <v>628</v>
      </c>
      <c r="B602" t="s">
        <v>347</v>
      </c>
      <c r="C602" t="s">
        <v>11</v>
      </c>
      <c r="D602" t="s">
        <v>262</v>
      </c>
      <c r="E602" t="str">
        <f t="shared" si="27"/>
        <v>2013</v>
      </c>
      <c r="F602" s="1">
        <v>44287000000</v>
      </c>
      <c r="G602" s="1">
        <f t="shared" si="28"/>
        <v>5094000000</v>
      </c>
      <c r="H602" s="1">
        <f t="shared" si="29"/>
        <v>27839000000</v>
      </c>
      <c r="I602" s="1">
        <v>16448000000</v>
      </c>
      <c r="J602" s="1">
        <v>20359000000</v>
      </c>
      <c r="K602">
        <v>0</v>
      </c>
      <c r="L602" s="1">
        <v>2386000000</v>
      </c>
      <c r="M602" t="s">
        <v>13</v>
      </c>
      <c r="N602" t="s">
        <v>205</v>
      </c>
    </row>
    <row r="603" spans="1:14" hidden="1" x14ac:dyDescent="0.2">
      <c r="A603">
        <v>629</v>
      </c>
      <c r="B603" t="s">
        <v>347</v>
      </c>
      <c r="C603" t="s">
        <v>15</v>
      </c>
      <c r="D603" t="s">
        <v>264</v>
      </c>
      <c r="E603" t="str">
        <f t="shared" si="27"/>
        <v>2014</v>
      </c>
      <c r="F603" s="1">
        <v>45567000000</v>
      </c>
      <c r="G603" s="1">
        <f t="shared" si="28"/>
        <v>3815000000</v>
      </c>
      <c r="H603" s="1">
        <f t="shared" si="29"/>
        <v>28515000000</v>
      </c>
      <c r="I603" s="1">
        <v>17052000000</v>
      </c>
      <c r="J603" s="1">
        <v>22113000000</v>
      </c>
      <c r="K603">
        <v>0</v>
      </c>
      <c r="L603" s="1">
        <v>2587000000</v>
      </c>
      <c r="M603" t="s">
        <v>13</v>
      </c>
      <c r="N603" t="s">
        <v>205</v>
      </c>
    </row>
    <row r="604" spans="1:14" hidden="1" x14ac:dyDescent="0.2">
      <c r="A604">
        <v>630</v>
      </c>
      <c r="B604" t="s">
        <v>347</v>
      </c>
      <c r="C604" t="s">
        <v>17</v>
      </c>
      <c r="D604" t="s">
        <v>174</v>
      </c>
      <c r="E604" t="str">
        <f t="shared" si="27"/>
        <v>2015</v>
      </c>
      <c r="F604" s="1">
        <v>47453000000</v>
      </c>
      <c r="G604" s="1">
        <f t="shared" si="28"/>
        <v>2143000000</v>
      </c>
      <c r="H604" s="1">
        <f t="shared" si="29"/>
        <v>30469000000</v>
      </c>
      <c r="I604" s="1">
        <v>16984000000</v>
      </c>
      <c r="J604" s="1">
        <v>25715000000</v>
      </c>
      <c r="K604">
        <v>0</v>
      </c>
      <c r="L604" s="1">
        <v>2611000000</v>
      </c>
      <c r="M604" t="s">
        <v>13</v>
      </c>
      <c r="N604" t="s">
        <v>205</v>
      </c>
    </row>
    <row r="605" spans="1:14" hidden="1" x14ac:dyDescent="0.2">
      <c r="A605">
        <v>631</v>
      </c>
      <c r="B605" t="s">
        <v>347</v>
      </c>
      <c r="C605" t="s">
        <v>19</v>
      </c>
      <c r="D605" t="s">
        <v>265</v>
      </c>
      <c r="E605" t="str">
        <f t="shared" si="27"/>
        <v>2016</v>
      </c>
      <c r="F605" s="1">
        <v>50365000000</v>
      </c>
      <c r="G605" s="1">
        <f t="shared" si="28"/>
        <v>3077000000</v>
      </c>
      <c r="H605" s="1">
        <f t="shared" si="29"/>
        <v>33038000000</v>
      </c>
      <c r="I605" s="1">
        <v>17327000000</v>
      </c>
      <c r="J605" s="1">
        <v>27330000000</v>
      </c>
      <c r="K605">
        <v>0</v>
      </c>
      <c r="L605" s="1">
        <v>2631000000</v>
      </c>
      <c r="M605" t="s">
        <v>13</v>
      </c>
      <c r="N605" t="s">
        <v>205</v>
      </c>
    </row>
    <row r="606" spans="1:14" hidden="1" x14ac:dyDescent="0.2">
      <c r="A606">
        <v>632</v>
      </c>
      <c r="B606" t="s">
        <v>348</v>
      </c>
      <c r="C606" t="s">
        <v>11</v>
      </c>
      <c r="D606" t="s">
        <v>12</v>
      </c>
      <c r="E606" t="str">
        <f t="shared" si="27"/>
        <v>2012</v>
      </c>
      <c r="F606" s="1">
        <v>15255000000</v>
      </c>
      <c r="G606" s="1">
        <f t="shared" si="28"/>
        <v>2134000000</v>
      </c>
      <c r="H606" s="1">
        <f t="shared" si="29"/>
        <v>8538000000</v>
      </c>
      <c r="I606" s="1">
        <v>6717000000</v>
      </c>
      <c r="J606" s="1">
        <v>5353000000</v>
      </c>
      <c r="K606">
        <v>0</v>
      </c>
      <c r="L606" s="1">
        <v>1051000000</v>
      </c>
      <c r="M606" t="s">
        <v>69</v>
      </c>
      <c r="N606" t="s">
        <v>72</v>
      </c>
    </row>
    <row r="607" spans="1:14" hidden="1" x14ac:dyDescent="0.2">
      <c r="A607">
        <v>633</v>
      </c>
      <c r="B607" t="s">
        <v>348</v>
      </c>
      <c r="C607" t="s">
        <v>15</v>
      </c>
      <c r="D607" t="s">
        <v>16</v>
      </c>
      <c r="E607" t="str">
        <f t="shared" si="27"/>
        <v>2013</v>
      </c>
      <c r="F607" s="1">
        <v>14892000000</v>
      </c>
      <c r="G607" s="1">
        <f t="shared" si="28"/>
        <v>2377000000</v>
      </c>
      <c r="H607" s="1">
        <f t="shared" si="29"/>
        <v>8433000000</v>
      </c>
      <c r="I607" s="1">
        <v>6459000000</v>
      </c>
      <c r="J607" s="1">
        <v>4315000000</v>
      </c>
      <c r="K607">
        <v>0</v>
      </c>
      <c r="L607" s="1">
        <v>1741000000</v>
      </c>
      <c r="M607" t="s">
        <v>69</v>
      </c>
      <c r="N607" t="s">
        <v>72</v>
      </c>
    </row>
    <row r="608" spans="1:14" hidden="1" x14ac:dyDescent="0.2">
      <c r="A608">
        <v>634</v>
      </c>
      <c r="B608" t="s">
        <v>348</v>
      </c>
      <c r="C608" t="s">
        <v>17</v>
      </c>
      <c r="D608" t="s">
        <v>18</v>
      </c>
      <c r="E608" t="str">
        <f t="shared" si="27"/>
        <v>2014</v>
      </c>
      <c r="F608" s="1">
        <v>15049000000</v>
      </c>
      <c r="G608" s="1">
        <f t="shared" si="28"/>
        <v>1062000000</v>
      </c>
      <c r="H608" s="1">
        <f t="shared" si="29"/>
        <v>8053000000</v>
      </c>
      <c r="I608" s="1">
        <v>6996000000</v>
      </c>
      <c r="J608" s="1">
        <v>5759000000</v>
      </c>
      <c r="K608">
        <v>0</v>
      </c>
      <c r="L608" s="1">
        <v>1232000000</v>
      </c>
      <c r="M608" t="s">
        <v>69</v>
      </c>
      <c r="N608" t="s">
        <v>72</v>
      </c>
    </row>
    <row r="609" spans="1:14" hidden="1" x14ac:dyDescent="0.2">
      <c r="A609">
        <v>635</v>
      </c>
      <c r="B609" t="s">
        <v>348</v>
      </c>
      <c r="C609" t="s">
        <v>19</v>
      </c>
      <c r="D609" t="s">
        <v>20</v>
      </c>
      <c r="E609" t="str">
        <f t="shared" si="27"/>
        <v>2015</v>
      </c>
      <c r="F609" s="1">
        <v>15026000000</v>
      </c>
      <c r="G609" s="1">
        <f t="shared" si="28"/>
        <v>2334000000</v>
      </c>
      <c r="H609" s="1">
        <f t="shared" si="29"/>
        <v>8853000000</v>
      </c>
      <c r="I609" s="1">
        <v>6173000000</v>
      </c>
      <c r="J609" s="1">
        <v>4969000000</v>
      </c>
      <c r="K609">
        <v>0</v>
      </c>
      <c r="L609" s="1">
        <v>1550000000</v>
      </c>
      <c r="M609" t="s">
        <v>69</v>
      </c>
      <c r="N609" t="s">
        <v>72</v>
      </c>
    </row>
    <row r="610" spans="1:14" hidden="1" x14ac:dyDescent="0.2">
      <c r="A610">
        <v>636</v>
      </c>
      <c r="B610" t="s">
        <v>349</v>
      </c>
      <c r="C610" t="s">
        <v>11</v>
      </c>
      <c r="D610" t="s">
        <v>39</v>
      </c>
      <c r="E610" t="str">
        <f t="shared" si="27"/>
        <v>2013</v>
      </c>
      <c r="F610" s="1">
        <v>1481314000</v>
      </c>
      <c r="G610" s="1">
        <f t="shared" si="28"/>
        <v>430818000</v>
      </c>
      <c r="H610" s="1">
        <f t="shared" si="29"/>
        <v>1228267000</v>
      </c>
      <c r="I610" s="1">
        <v>253047000</v>
      </c>
      <c r="J610" s="1">
        <v>587835000</v>
      </c>
      <c r="K610" s="1">
        <v>209614000</v>
      </c>
      <c r="L610">
        <v>0</v>
      </c>
      <c r="M610" t="s">
        <v>30</v>
      </c>
      <c r="N610" t="s">
        <v>248</v>
      </c>
    </row>
    <row r="611" spans="1:14" hidden="1" x14ac:dyDescent="0.2">
      <c r="A611">
        <v>637</v>
      </c>
      <c r="B611" t="s">
        <v>349</v>
      </c>
      <c r="C611" t="s">
        <v>15</v>
      </c>
      <c r="D611" t="s">
        <v>41</v>
      </c>
      <c r="E611" t="str">
        <f t="shared" si="27"/>
        <v>2014</v>
      </c>
      <c r="F611" s="1">
        <v>1732046000</v>
      </c>
      <c r="G611" s="1">
        <f t="shared" si="28"/>
        <v>493557000</v>
      </c>
      <c r="H611" s="1">
        <f t="shared" si="29"/>
        <v>1422087000</v>
      </c>
      <c r="I611" s="1">
        <v>309959000</v>
      </c>
      <c r="J611" s="1">
        <v>664738000</v>
      </c>
      <c r="K611" s="1">
        <v>263792000</v>
      </c>
      <c r="L611">
        <v>0</v>
      </c>
      <c r="M611" t="s">
        <v>30</v>
      </c>
      <c r="N611" t="s">
        <v>248</v>
      </c>
    </row>
    <row r="612" spans="1:14" hidden="1" x14ac:dyDescent="0.2">
      <c r="A612">
        <v>638</v>
      </c>
      <c r="B612" t="s">
        <v>349</v>
      </c>
      <c r="C612" t="s">
        <v>17</v>
      </c>
      <c r="D612" t="s">
        <v>42</v>
      </c>
      <c r="E612" t="str">
        <f t="shared" si="27"/>
        <v>2015</v>
      </c>
      <c r="F612" s="1">
        <v>1919823000</v>
      </c>
      <c r="G612" s="1">
        <f t="shared" si="28"/>
        <v>552899000</v>
      </c>
      <c r="H612" s="1">
        <f t="shared" si="29"/>
        <v>1587562000</v>
      </c>
      <c r="I612" s="1">
        <v>332261000</v>
      </c>
      <c r="J612" s="1">
        <v>738080000</v>
      </c>
      <c r="K612" s="1">
        <v>296583000</v>
      </c>
      <c r="L612">
        <v>0</v>
      </c>
      <c r="M612" t="s">
        <v>30</v>
      </c>
      <c r="N612" t="s">
        <v>248</v>
      </c>
    </row>
    <row r="613" spans="1:14" hidden="1" x14ac:dyDescent="0.2">
      <c r="A613">
        <v>639</v>
      </c>
      <c r="B613" t="s">
        <v>349</v>
      </c>
      <c r="C613" t="s">
        <v>19</v>
      </c>
      <c r="D613" t="s">
        <v>43</v>
      </c>
      <c r="E613" t="str">
        <f t="shared" si="27"/>
        <v>2016</v>
      </c>
      <c r="F613" s="1">
        <v>1995034000</v>
      </c>
      <c r="G613" s="1">
        <f t="shared" si="28"/>
        <v>556428000</v>
      </c>
      <c r="H613" s="1">
        <f t="shared" si="29"/>
        <v>1657829000</v>
      </c>
      <c r="I613" s="1">
        <v>337205000</v>
      </c>
      <c r="J613" s="1">
        <v>767174000</v>
      </c>
      <c r="K613" s="1">
        <v>334227000</v>
      </c>
      <c r="L613">
        <v>0</v>
      </c>
      <c r="M613" t="s">
        <v>30</v>
      </c>
      <c r="N613" t="s">
        <v>248</v>
      </c>
    </row>
    <row r="614" spans="1:14" hidden="1" x14ac:dyDescent="0.2">
      <c r="A614">
        <v>640</v>
      </c>
      <c r="B614" t="s">
        <v>350</v>
      </c>
      <c r="C614" t="s">
        <v>11</v>
      </c>
      <c r="D614" t="s">
        <v>12</v>
      </c>
      <c r="E614" t="str">
        <f t="shared" si="27"/>
        <v>2012</v>
      </c>
      <c r="F614" s="1">
        <v>5795800000</v>
      </c>
      <c r="G614" s="1">
        <f t="shared" si="28"/>
        <v>1076300000</v>
      </c>
      <c r="H614" s="1">
        <f t="shared" si="29"/>
        <v>1839600000</v>
      </c>
      <c r="I614" s="1">
        <v>3956200000</v>
      </c>
      <c r="J614" s="1">
        <v>763300000</v>
      </c>
      <c r="K614">
        <v>0</v>
      </c>
      <c r="L614">
        <v>0</v>
      </c>
      <c r="M614" t="s">
        <v>30</v>
      </c>
      <c r="N614" t="s">
        <v>85</v>
      </c>
    </row>
    <row r="615" spans="1:14" hidden="1" x14ac:dyDescent="0.2">
      <c r="A615">
        <v>641</v>
      </c>
      <c r="B615" t="s">
        <v>350</v>
      </c>
      <c r="C615" t="s">
        <v>15</v>
      </c>
      <c r="D615" t="s">
        <v>16</v>
      </c>
      <c r="E615" t="str">
        <f t="shared" si="27"/>
        <v>2013</v>
      </c>
      <c r="F615" s="1">
        <v>6063400000</v>
      </c>
      <c r="G615" s="1">
        <f t="shared" si="28"/>
        <v>1062900000</v>
      </c>
      <c r="H615" s="1">
        <f t="shared" si="29"/>
        <v>1970700000</v>
      </c>
      <c r="I615" s="1">
        <v>4092700000</v>
      </c>
      <c r="J615" s="1">
        <v>907800000</v>
      </c>
      <c r="K615">
        <v>0</v>
      </c>
      <c r="L615">
        <v>0</v>
      </c>
      <c r="M615" t="s">
        <v>30</v>
      </c>
      <c r="N615" t="s">
        <v>85</v>
      </c>
    </row>
    <row r="616" spans="1:14" hidden="1" x14ac:dyDescent="0.2">
      <c r="A616">
        <v>642</v>
      </c>
      <c r="B616" t="s">
        <v>350</v>
      </c>
      <c r="C616" t="s">
        <v>17</v>
      </c>
      <c r="D616" t="s">
        <v>18</v>
      </c>
      <c r="E616" t="str">
        <f t="shared" si="27"/>
        <v>2014</v>
      </c>
      <c r="F616" s="1">
        <v>6413800000</v>
      </c>
      <c r="G616" s="1">
        <f t="shared" si="28"/>
        <v>1270600000</v>
      </c>
      <c r="H616" s="1">
        <f t="shared" si="29"/>
        <v>2085500000</v>
      </c>
      <c r="I616" s="1">
        <v>4328300000</v>
      </c>
      <c r="J616" s="1">
        <v>814900000</v>
      </c>
      <c r="K616">
        <v>0</v>
      </c>
      <c r="L616">
        <v>0</v>
      </c>
      <c r="M616" t="s">
        <v>30</v>
      </c>
      <c r="N616" t="s">
        <v>85</v>
      </c>
    </row>
    <row r="617" spans="1:14" hidden="1" x14ac:dyDescent="0.2">
      <c r="A617">
        <v>643</v>
      </c>
      <c r="B617" t="s">
        <v>350</v>
      </c>
      <c r="C617" t="s">
        <v>19</v>
      </c>
      <c r="D617" t="s">
        <v>20</v>
      </c>
      <c r="E617" t="str">
        <f t="shared" si="27"/>
        <v>2015</v>
      </c>
      <c r="F617" s="1">
        <v>6595200000</v>
      </c>
      <c r="G617" s="1">
        <f t="shared" si="28"/>
        <v>1099200000</v>
      </c>
      <c r="H617" s="1">
        <f t="shared" si="29"/>
        <v>2202000000</v>
      </c>
      <c r="I617" s="1">
        <v>4393200000</v>
      </c>
      <c r="J617" s="1">
        <v>1102800000</v>
      </c>
      <c r="K617">
        <v>0</v>
      </c>
      <c r="L617">
        <v>0</v>
      </c>
      <c r="M617" t="s">
        <v>30</v>
      </c>
      <c r="N617" t="s">
        <v>85</v>
      </c>
    </row>
    <row r="618" spans="1:14" hidden="1" x14ac:dyDescent="0.2">
      <c r="A618">
        <v>644</v>
      </c>
      <c r="B618" t="s">
        <v>351</v>
      </c>
      <c r="C618" t="s">
        <v>11</v>
      </c>
      <c r="D618" t="s">
        <v>12</v>
      </c>
      <c r="E618" t="str">
        <f t="shared" si="27"/>
        <v>2012</v>
      </c>
      <c r="F618" s="1">
        <v>4436000000</v>
      </c>
      <c r="G618" s="1">
        <f t="shared" si="28"/>
        <v>1048000000</v>
      </c>
      <c r="H618" s="1">
        <f t="shared" si="29"/>
        <v>1872000000</v>
      </c>
      <c r="I618" s="1">
        <v>2564000000</v>
      </c>
      <c r="J618" s="1">
        <v>824000000</v>
      </c>
      <c r="K618">
        <v>0</v>
      </c>
      <c r="L618">
        <v>0</v>
      </c>
      <c r="M618" t="s">
        <v>30</v>
      </c>
      <c r="N618" t="s">
        <v>85</v>
      </c>
    </row>
    <row r="619" spans="1:14" hidden="1" x14ac:dyDescent="0.2">
      <c r="A619">
        <v>645</v>
      </c>
      <c r="B619" t="s">
        <v>351</v>
      </c>
      <c r="C619" t="s">
        <v>15</v>
      </c>
      <c r="D619" t="s">
        <v>16</v>
      </c>
      <c r="E619" t="str">
        <f t="shared" si="27"/>
        <v>2013</v>
      </c>
      <c r="F619" s="1">
        <v>4814000000</v>
      </c>
      <c r="G619" s="1">
        <f t="shared" si="28"/>
        <v>1061000000</v>
      </c>
      <c r="H619" s="1">
        <f t="shared" si="29"/>
        <v>2038000000</v>
      </c>
      <c r="I619" s="1">
        <v>2776000000</v>
      </c>
      <c r="J619" s="1">
        <v>977000000</v>
      </c>
      <c r="K619">
        <v>0</v>
      </c>
      <c r="L619">
        <v>0</v>
      </c>
      <c r="M619" t="s">
        <v>30</v>
      </c>
      <c r="N619" t="s">
        <v>85</v>
      </c>
    </row>
    <row r="620" spans="1:14" hidden="1" x14ac:dyDescent="0.2">
      <c r="A620">
        <v>646</v>
      </c>
      <c r="B620" t="s">
        <v>351</v>
      </c>
      <c r="C620" t="s">
        <v>17</v>
      </c>
      <c r="D620" t="s">
        <v>18</v>
      </c>
      <c r="E620" t="str">
        <f t="shared" si="27"/>
        <v>2014</v>
      </c>
      <c r="F620" s="1">
        <v>5066000000</v>
      </c>
      <c r="G620" s="1">
        <f t="shared" si="28"/>
        <v>1210000000</v>
      </c>
      <c r="H620" s="1">
        <f t="shared" si="29"/>
        <v>2185000000</v>
      </c>
      <c r="I620" s="1">
        <v>2881000000</v>
      </c>
      <c r="J620" s="1">
        <v>975000000</v>
      </c>
      <c r="K620">
        <v>0</v>
      </c>
      <c r="L620">
        <v>0</v>
      </c>
      <c r="M620" t="s">
        <v>30</v>
      </c>
      <c r="N620" t="s">
        <v>85</v>
      </c>
    </row>
    <row r="621" spans="1:14" hidden="1" x14ac:dyDescent="0.2">
      <c r="A621">
        <v>647</v>
      </c>
      <c r="B621" t="s">
        <v>351</v>
      </c>
      <c r="C621" t="s">
        <v>19</v>
      </c>
      <c r="D621" t="s">
        <v>20</v>
      </c>
      <c r="E621" t="str">
        <f t="shared" si="27"/>
        <v>2015</v>
      </c>
      <c r="F621" s="1">
        <v>5254000000</v>
      </c>
      <c r="G621" s="1">
        <f t="shared" si="28"/>
        <v>1311000000</v>
      </c>
      <c r="H621" s="1">
        <f t="shared" si="29"/>
        <v>2345000000</v>
      </c>
      <c r="I621" s="1">
        <v>2909000000</v>
      </c>
      <c r="J621" s="1">
        <v>1034000000</v>
      </c>
      <c r="K621">
        <v>0</v>
      </c>
      <c r="L621">
        <v>0</v>
      </c>
      <c r="M621" t="s">
        <v>30</v>
      </c>
      <c r="N621" t="s">
        <v>85</v>
      </c>
    </row>
    <row r="622" spans="1:14" hidden="1" x14ac:dyDescent="0.2">
      <c r="A622">
        <v>648</v>
      </c>
      <c r="B622" t="s">
        <v>352</v>
      </c>
      <c r="C622" t="s">
        <v>11</v>
      </c>
      <c r="D622" t="s">
        <v>301</v>
      </c>
      <c r="E622" t="str">
        <f t="shared" si="27"/>
        <v>2013</v>
      </c>
      <c r="F622" s="1">
        <v>6182000000</v>
      </c>
      <c r="G622" s="1">
        <f t="shared" si="28"/>
        <v>622000000</v>
      </c>
      <c r="H622" s="1">
        <f t="shared" si="29"/>
        <v>2034000000</v>
      </c>
      <c r="I622" s="1">
        <v>4148000000</v>
      </c>
      <c r="J622" s="1">
        <v>1294000000</v>
      </c>
      <c r="K622">
        <v>0</v>
      </c>
      <c r="L622" s="1">
        <v>118000000</v>
      </c>
      <c r="M622" t="s">
        <v>23</v>
      </c>
      <c r="N622" t="s">
        <v>353</v>
      </c>
    </row>
    <row r="623" spans="1:14" hidden="1" x14ac:dyDescent="0.2">
      <c r="A623">
        <v>649</v>
      </c>
      <c r="B623" t="s">
        <v>352</v>
      </c>
      <c r="C623" t="s">
        <v>15</v>
      </c>
      <c r="D623" t="s">
        <v>156</v>
      </c>
      <c r="E623" t="str">
        <f t="shared" si="27"/>
        <v>2014</v>
      </c>
      <c r="F623" s="1">
        <v>6505000000</v>
      </c>
      <c r="G623" s="1">
        <f t="shared" si="28"/>
        <v>666000000</v>
      </c>
      <c r="H623" s="1">
        <f t="shared" si="29"/>
        <v>2133000000</v>
      </c>
      <c r="I623" s="1">
        <v>4372000000</v>
      </c>
      <c r="J623" s="1">
        <v>1334000000</v>
      </c>
      <c r="K623">
        <v>0</v>
      </c>
      <c r="L623" s="1">
        <v>133000000</v>
      </c>
      <c r="M623" t="s">
        <v>23</v>
      </c>
      <c r="N623" t="s">
        <v>353</v>
      </c>
    </row>
    <row r="624" spans="1:14" hidden="1" x14ac:dyDescent="0.2">
      <c r="A624">
        <v>650</v>
      </c>
      <c r="B624" t="s">
        <v>352</v>
      </c>
      <c r="C624" t="s">
        <v>17</v>
      </c>
      <c r="D624" t="s">
        <v>66</v>
      </c>
      <c r="E624" t="str">
        <f t="shared" si="27"/>
        <v>2015</v>
      </c>
      <c r="F624" s="1">
        <v>7151000000</v>
      </c>
      <c r="G624" s="1">
        <f t="shared" si="28"/>
        <v>809000000</v>
      </c>
      <c r="H624" s="1">
        <f t="shared" si="29"/>
        <v>2374000000</v>
      </c>
      <c r="I624" s="1">
        <v>4777000000</v>
      </c>
      <c r="J624" s="1">
        <v>1426000000</v>
      </c>
      <c r="K624">
        <v>0</v>
      </c>
      <c r="L624" s="1">
        <v>139000000</v>
      </c>
      <c r="M624" t="s">
        <v>23</v>
      </c>
      <c r="N624" t="s">
        <v>353</v>
      </c>
    </row>
    <row r="625" spans="1:14" hidden="1" x14ac:dyDescent="0.2">
      <c r="A625">
        <v>651</v>
      </c>
      <c r="B625" t="s">
        <v>352</v>
      </c>
      <c r="C625" t="s">
        <v>19</v>
      </c>
      <c r="D625" t="s">
        <v>157</v>
      </c>
      <c r="E625" t="str">
        <f t="shared" si="27"/>
        <v>2016</v>
      </c>
      <c r="F625" s="1">
        <v>7412000000</v>
      </c>
      <c r="G625" s="1">
        <f t="shared" si="28"/>
        <v>942000000</v>
      </c>
      <c r="H625" s="1">
        <f t="shared" si="29"/>
        <v>2505000000</v>
      </c>
      <c r="I625" s="1">
        <v>4907000000</v>
      </c>
      <c r="J625" s="1">
        <v>1415000000</v>
      </c>
      <c r="K625">
        <v>0</v>
      </c>
      <c r="L625" s="1">
        <v>148000000</v>
      </c>
      <c r="M625" t="s">
        <v>23</v>
      </c>
      <c r="N625" t="s">
        <v>353</v>
      </c>
    </row>
    <row r="626" spans="1:14" hidden="1" x14ac:dyDescent="0.2">
      <c r="A626">
        <v>652</v>
      </c>
      <c r="B626" t="s">
        <v>354</v>
      </c>
      <c r="C626" t="s">
        <v>11</v>
      </c>
      <c r="D626" t="s">
        <v>12</v>
      </c>
      <c r="E626" t="str">
        <f t="shared" si="27"/>
        <v>2012</v>
      </c>
      <c r="F626" s="1">
        <v>1405358000</v>
      </c>
      <c r="G626" s="1">
        <f t="shared" si="28"/>
        <v>305330000</v>
      </c>
      <c r="H626" s="1">
        <f t="shared" si="29"/>
        <v>735184000</v>
      </c>
      <c r="I626" s="1">
        <v>670174000</v>
      </c>
      <c r="J626" s="1">
        <v>292500000</v>
      </c>
      <c r="K626" s="1">
        <v>137354000</v>
      </c>
      <c r="L626">
        <v>0</v>
      </c>
      <c r="M626" t="s">
        <v>30</v>
      </c>
      <c r="N626" t="s">
        <v>355</v>
      </c>
    </row>
    <row r="627" spans="1:14" hidden="1" x14ac:dyDescent="0.2">
      <c r="A627">
        <v>653</v>
      </c>
      <c r="B627" t="s">
        <v>354</v>
      </c>
      <c r="C627" t="s">
        <v>15</v>
      </c>
      <c r="D627" t="s">
        <v>16</v>
      </c>
      <c r="E627" t="str">
        <f t="shared" si="27"/>
        <v>2013</v>
      </c>
      <c r="F627" s="1">
        <v>1496372000</v>
      </c>
      <c r="G627" s="1">
        <f t="shared" si="28"/>
        <v>266575000</v>
      </c>
      <c r="H627" s="1">
        <f t="shared" si="29"/>
        <v>737010000</v>
      </c>
      <c r="I627" s="1">
        <v>759362000</v>
      </c>
      <c r="J627" s="1">
        <v>322739000</v>
      </c>
      <c r="K627" s="1">
        <v>147696000</v>
      </c>
      <c r="L627">
        <v>0</v>
      </c>
      <c r="M627" t="s">
        <v>30</v>
      </c>
      <c r="N627" t="s">
        <v>355</v>
      </c>
    </row>
    <row r="628" spans="1:14" hidden="1" x14ac:dyDescent="0.2">
      <c r="A628">
        <v>654</v>
      </c>
      <c r="B628" t="s">
        <v>354</v>
      </c>
      <c r="C628" t="s">
        <v>17</v>
      </c>
      <c r="D628" t="s">
        <v>18</v>
      </c>
      <c r="E628" t="str">
        <f t="shared" si="27"/>
        <v>2014</v>
      </c>
      <c r="F628" s="1">
        <v>1530654000</v>
      </c>
      <c r="G628" s="1">
        <f t="shared" si="28"/>
        <v>275627000</v>
      </c>
      <c r="H628" s="1">
        <f t="shared" si="29"/>
        <v>750373000</v>
      </c>
      <c r="I628" s="1">
        <v>780281000</v>
      </c>
      <c r="J628" s="1">
        <v>331995000</v>
      </c>
      <c r="K628" s="1">
        <v>142751000</v>
      </c>
      <c r="L628">
        <v>0</v>
      </c>
      <c r="M628" t="s">
        <v>30</v>
      </c>
      <c r="N628" t="s">
        <v>355</v>
      </c>
    </row>
    <row r="629" spans="1:14" hidden="1" x14ac:dyDescent="0.2">
      <c r="A629">
        <v>655</v>
      </c>
      <c r="B629" t="s">
        <v>354</v>
      </c>
      <c r="C629" t="s">
        <v>19</v>
      </c>
      <c r="D629" t="s">
        <v>20</v>
      </c>
      <c r="E629" t="str">
        <f t="shared" si="27"/>
        <v>2015</v>
      </c>
      <c r="F629" s="1">
        <v>1557067000</v>
      </c>
      <c r="G629" s="1">
        <f t="shared" si="28"/>
        <v>307125000</v>
      </c>
      <c r="H629" s="1">
        <f t="shared" si="29"/>
        <v>753561000</v>
      </c>
      <c r="I629" s="1">
        <v>803506000</v>
      </c>
      <c r="J629" s="1">
        <v>313544000</v>
      </c>
      <c r="K629" s="1">
        <v>132892000</v>
      </c>
      <c r="L629">
        <v>0</v>
      </c>
      <c r="M629" t="s">
        <v>30</v>
      </c>
      <c r="N629" t="s">
        <v>355</v>
      </c>
    </row>
    <row r="630" spans="1:14" hidden="1" x14ac:dyDescent="0.2">
      <c r="A630">
        <v>656</v>
      </c>
      <c r="B630" t="s">
        <v>356</v>
      </c>
      <c r="C630" t="s">
        <v>11</v>
      </c>
      <c r="D630" t="s">
        <v>16</v>
      </c>
      <c r="E630" t="str">
        <f t="shared" si="27"/>
        <v>2013</v>
      </c>
      <c r="F630" s="1">
        <v>27351573000</v>
      </c>
      <c r="G630" s="1">
        <f t="shared" si="28"/>
        <v>1190043000</v>
      </c>
      <c r="H630" s="1">
        <f t="shared" si="29"/>
        <v>1365191000</v>
      </c>
      <c r="I630" s="1">
        <v>25986382000</v>
      </c>
      <c r="J630" s="1">
        <v>175148000</v>
      </c>
      <c r="K630">
        <v>0</v>
      </c>
      <c r="L630">
        <v>0</v>
      </c>
      <c r="M630" t="s">
        <v>13</v>
      </c>
      <c r="N630" t="s">
        <v>357</v>
      </c>
    </row>
    <row r="631" spans="1:14" hidden="1" x14ac:dyDescent="0.2">
      <c r="A631">
        <v>657</v>
      </c>
      <c r="B631" t="s">
        <v>356</v>
      </c>
      <c r="C631" t="s">
        <v>15</v>
      </c>
      <c r="D631" t="s">
        <v>18</v>
      </c>
      <c r="E631" t="str">
        <f t="shared" si="27"/>
        <v>2014</v>
      </c>
      <c r="F631" s="1">
        <v>21531577000</v>
      </c>
      <c r="G631" s="1">
        <f t="shared" si="28"/>
        <v>1216322000</v>
      </c>
      <c r="H631" s="1">
        <f t="shared" si="29"/>
        <v>1399033000</v>
      </c>
      <c r="I631" s="1">
        <v>20132544000</v>
      </c>
      <c r="J631" s="1">
        <v>182711000</v>
      </c>
      <c r="K631">
        <v>0</v>
      </c>
      <c r="L631">
        <v>0</v>
      </c>
      <c r="M631" t="s">
        <v>13</v>
      </c>
      <c r="N631" t="s">
        <v>357</v>
      </c>
    </row>
    <row r="632" spans="1:14" hidden="1" x14ac:dyDescent="0.2">
      <c r="A632">
        <v>658</v>
      </c>
      <c r="B632" t="s">
        <v>356</v>
      </c>
      <c r="C632" t="s">
        <v>17</v>
      </c>
      <c r="D632" t="s">
        <v>20</v>
      </c>
      <c r="E632" t="str">
        <f t="shared" si="27"/>
        <v>2015</v>
      </c>
      <c r="F632" s="1">
        <v>18114048000</v>
      </c>
      <c r="G632" s="1">
        <f t="shared" si="28"/>
        <v>686471000</v>
      </c>
      <c r="H632" s="1">
        <f t="shared" si="29"/>
        <v>1094696000</v>
      </c>
      <c r="I632" s="1">
        <v>17019352000</v>
      </c>
      <c r="J632" s="1">
        <v>408225000</v>
      </c>
      <c r="K632">
        <v>0</v>
      </c>
      <c r="L632">
        <v>0</v>
      </c>
      <c r="M632" t="s">
        <v>13</v>
      </c>
      <c r="N632" t="s">
        <v>357</v>
      </c>
    </row>
    <row r="633" spans="1:14" hidden="1" x14ac:dyDescent="0.2">
      <c r="A633">
        <v>659</v>
      </c>
      <c r="B633" t="s">
        <v>356</v>
      </c>
      <c r="C633" t="s">
        <v>19</v>
      </c>
      <c r="D633" t="s">
        <v>83</v>
      </c>
      <c r="E633" t="str">
        <f t="shared" si="27"/>
        <v>2016</v>
      </c>
      <c r="F633" s="1">
        <v>19036525000</v>
      </c>
      <c r="G633" s="1">
        <f t="shared" si="28"/>
        <v>599243000</v>
      </c>
      <c r="H633" s="1">
        <f t="shared" si="29"/>
        <v>790316000</v>
      </c>
      <c r="I633" s="1">
        <v>18246209000</v>
      </c>
      <c r="J633" s="1">
        <v>191073000</v>
      </c>
      <c r="K633">
        <v>0</v>
      </c>
      <c r="L633">
        <v>0</v>
      </c>
      <c r="M633" t="s">
        <v>13</v>
      </c>
      <c r="N633" t="s">
        <v>357</v>
      </c>
    </row>
    <row r="634" spans="1:14" hidden="1" x14ac:dyDescent="0.2">
      <c r="A634">
        <v>660</v>
      </c>
      <c r="B634" t="s">
        <v>358</v>
      </c>
      <c r="C634" t="s">
        <v>11</v>
      </c>
      <c r="D634" t="s">
        <v>16</v>
      </c>
      <c r="E634" t="str">
        <f t="shared" si="27"/>
        <v>2013</v>
      </c>
      <c r="F634" s="1">
        <v>4954619000</v>
      </c>
      <c r="G634" s="1">
        <f t="shared" si="28"/>
        <v>721266000</v>
      </c>
      <c r="H634" s="1">
        <f t="shared" si="29"/>
        <v>1688095000</v>
      </c>
      <c r="I634" s="1">
        <v>3266524000</v>
      </c>
      <c r="J634" s="1">
        <v>966829000</v>
      </c>
      <c r="K634">
        <v>0</v>
      </c>
      <c r="L634">
        <v>0</v>
      </c>
      <c r="M634" t="s">
        <v>13</v>
      </c>
      <c r="N634" t="s">
        <v>216</v>
      </c>
    </row>
    <row r="635" spans="1:14" hidden="1" x14ac:dyDescent="0.2">
      <c r="A635">
        <v>661</v>
      </c>
      <c r="B635" t="s">
        <v>358</v>
      </c>
      <c r="C635" t="s">
        <v>15</v>
      </c>
      <c r="D635" t="s">
        <v>18</v>
      </c>
      <c r="E635" t="str">
        <f t="shared" si="27"/>
        <v>2014</v>
      </c>
      <c r="F635" s="1">
        <v>4877885000</v>
      </c>
      <c r="G635" s="1">
        <f t="shared" si="28"/>
        <v>777717000</v>
      </c>
      <c r="H635" s="1">
        <f t="shared" si="29"/>
        <v>1714617000</v>
      </c>
      <c r="I635" s="1">
        <v>3163268000</v>
      </c>
      <c r="J635" s="1">
        <v>936900000</v>
      </c>
      <c r="K635">
        <v>0</v>
      </c>
      <c r="L635">
        <v>0</v>
      </c>
      <c r="M635" t="s">
        <v>13</v>
      </c>
      <c r="N635" t="s">
        <v>216</v>
      </c>
    </row>
    <row r="636" spans="1:14" hidden="1" x14ac:dyDescent="0.2">
      <c r="A636">
        <v>662</v>
      </c>
      <c r="B636" t="s">
        <v>358</v>
      </c>
      <c r="C636" t="s">
        <v>17</v>
      </c>
      <c r="D636" t="s">
        <v>20</v>
      </c>
      <c r="E636" t="str">
        <f t="shared" si="27"/>
        <v>2015</v>
      </c>
      <c r="F636" s="1">
        <v>4561030000</v>
      </c>
      <c r="G636" s="1">
        <f t="shared" si="28"/>
        <v>515707000</v>
      </c>
      <c r="H636" s="1">
        <f t="shared" si="29"/>
        <v>1487318000</v>
      </c>
      <c r="I636" s="1">
        <v>3073712000</v>
      </c>
      <c r="J636" s="1">
        <v>971611000</v>
      </c>
      <c r="K636">
        <v>0</v>
      </c>
      <c r="L636">
        <v>0</v>
      </c>
      <c r="M636" t="s">
        <v>13</v>
      </c>
      <c r="N636" t="s">
        <v>216</v>
      </c>
    </row>
    <row r="637" spans="1:14" hidden="1" x14ac:dyDescent="0.2">
      <c r="A637">
        <v>663</v>
      </c>
      <c r="B637" t="s">
        <v>358</v>
      </c>
      <c r="C637" t="s">
        <v>19</v>
      </c>
      <c r="D637" t="s">
        <v>83</v>
      </c>
      <c r="E637" t="str">
        <f t="shared" si="27"/>
        <v>2016</v>
      </c>
      <c r="F637" s="1">
        <v>3991462000</v>
      </c>
      <c r="G637" s="1">
        <f t="shared" si="28"/>
        <v>266232000</v>
      </c>
      <c r="H637" s="1">
        <f t="shared" si="29"/>
        <v>1231554000</v>
      </c>
      <c r="I637" s="1">
        <v>2759908000</v>
      </c>
      <c r="J637" s="1">
        <v>965322000</v>
      </c>
      <c r="K637">
        <v>0</v>
      </c>
      <c r="L637">
        <v>0</v>
      </c>
      <c r="M637" t="s">
        <v>13</v>
      </c>
      <c r="N637" t="s">
        <v>216</v>
      </c>
    </row>
    <row r="638" spans="1:14" hidden="1" x14ac:dyDescent="0.2">
      <c r="A638">
        <v>664</v>
      </c>
      <c r="B638" t="s">
        <v>359</v>
      </c>
      <c r="C638" t="s">
        <v>11</v>
      </c>
      <c r="D638" t="s">
        <v>12</v>
      </c>
      <c r="E638" t="str">
        <f t="shared" si="27"/>
        <v>2012</v>
      </c>
      <c r="F638" s="1">
        <v>3409900000</v>
      </c>
      <c r="G638" s="1">
        <f t="shared" si="28"/>
        <v>666600000</v>
      </c>
      <c r="H638" s="1">
        <f t="shared" si="29"/>
        <v>1268300000</v>
      </c>
      <c r="I638" s="1">
        <v>2141600000</v>
      </c>
      <c r="J638" s="1">
        <v>489700000</v>
      </c>
      <c r="K638" s="1">
        <v>112000000</v>
      </c>
      <c r="L638">
        <v>0</v>
      </c>
      <c r="M638" t="s">
        <v>87</v>
      </c>
      <c r="N638" t="s">
        <v>278</v>
      </c>
    </row>
    <row r="639" spans="1:14" hidden="1" x14ac:dyDescent="0.2">
      <c r="A639">
        <v>665</v>
      </c>
      <c r="B639" t="s">
        <v>359</v>
      </c>
      <c r="C639" t="s">
        <v>15</v>
      </c>
      <c r="D639" t="s">
        <v>16</v>
      </c>
      <c r="E639" t="str">
        <f t="shared" si="27"/>
        <v>2013</v>
      </c>
      <c r="F639" s="1">
        <v>3130700000</v>
      </c>
      <c r="G639" s="1">
        <f t="shared" si="28"/>
        <v>589200000</v>
      </c>
      <c r="H639" s="1">
        <f t="shared" si="29"/>
        <v>1200900000</v>
      </c>
      <c r="I639" s="1">
        <v>1929800000</v>
      </c>
      <c r="J639" s="1">
        <v>496100000</v>
      </c>
      <c r="K639" s="1">
        <v>115600000</v>
      </c>
      <c r="L639">
        <v>0</v>
      </c>
      <c r="M639" t="s">
        <v>87</v>
      </c>
      <c r="N639" t="s">
        <v>278</v>
      </c>
    </row>
    <row r="640" spans="1:14" hidden="1" x14ac:dyDescent="0.2">
      <c r="A640">
        <v>666</v>
      </c>
      <c r="B640" t="s">
        <v>359</v>
      </c>
      <c r="C640" t="s">
        <v>17</v>
      </c>
      <c r="D640" t="s">
        <v>18</v>
      </c>
      <c r="E640" t="str">
        <f t="shared" si="27"/>
        <v>2014</v>
      </c>
      <c r="F640" s="1">
        <v>3258700000</v>
      </c>
      <c r="G640" s="1">
        <f t="shared" si="28"/>
        <v>494800000</v>
      </c>
      <c r="H640" s="1">
        <f t="shared" si="29"/>
        <v>1210900000</v>
      </c>
      <c r="I640" s="1">
        <v>2047800000</v>
      </c>
      <c r="J640" s="1">
        <v>589800000</v>
      </c>
      <c r="K640" s="1">
        <v>126300000</v>
      </c>
      <c r="L640">
        <v>0</v>
      </c>
      <c r="M640" t="s">
        <v>87</v>
      </c>
      <c r="N640" t="s">
        <v>278</v>
      </c>
    </row>
    <row r="641" spans="1:14" hidden="1" x14ac:dyDescent="0.2">
      <c r="A641">
        <v>667</v>
      </c>
      <c r="B641" t="s">
        <v>359</v>
      </c>
      <c r="C641" t="s">
        <v>19</v>
      </c>
      <c r="D641" t="s">
        <v>20</v>
      </c>
      <c r="E641" t="str">
        <f t="shared" si="27"/>
        <v>2015</v>
      </c>
      <c r="F641" s="1">
        <v>3276500000</v>
      </c>
      <c r="G641" s="1">
        <f t="shared" si="28"/>
        <v>193800000</v>
      </c>
      <c r="H641" s="1">
        <f t="shared" si="29"/>
        <v>1075400000</v>
      </c>
      <c r="I641" s="1">
        <v>2201100000</v>
      </c>
      <c r="J641" s="1">
        <v>737900000</v>
      </c>
      <c r="K641" s="1">
        <v>143700000</v>
      </c>
      <c r="L641">
        <v>0</v>
      </c>
      <c r="M641" t="s">
        <v>87</v>
      </c>
      <c r="N641" t="s">
        <v>278</v>
      </c>
    </row>
    <row r="642" spans="1:14" hidden="1" x14ac:dyDescent="0.2">
      <c r="A642">
        <v>668</v>
      </c>
      <c r="B642" t="s">
        <v>360</v>
      </c>
      <c r="C642" t="s">
        <v>11</v>
      </c>
      <c r="D642" t="s">
        <v>16</v>
      </c>
      <c r="E642" t="str">
        <f t="shared" si="27"/>
        <v>2013</v>
      </c>
      <c r="F642" s="1">
        <v>637413000</v>
      </c>
      <c r="G642" s="1">
        <f t="shared" si="28"/>
        <v>254161000</v>
      </c>
      <c r="H642" s="1">
        <f t="shared" si="29"/>
        <v>446959000</v>
      </c>
      <c r="I642" s="1">
        <v>190454000</v>
      </c>
      <c r="J642" s="1">
        <v>31970000</v>
      </c>
      <c r="K642">
        <v>0</v>
      </c>
      <c r="L642" s="1">
        <v>160828000</v>
      </c>
      <c r="M642" t="s">
        <v>79</v>
      </c>
      <c r="N642" t="s">
        <v>361</v>
      </c>
    </row>
    <row r="643" spans="1:14" hidden="1" x14ac:dyDescent="0.2">
      <c r="A643">
        <v>669</v>
      </c>
      <c r="B643" t="s">
        <v>360</v>
      </c>
      <c r="C643" t="s">
        <v>15</v>
      </c>
      <c r="D643" t="s">
        <v>18</v>
      </c>
      <c r="E643" t="str">
        <f t="shared" ref="E643:E706" si="30">RIGHT(D643, 4)</f>
        <v>2014</v>
      </c>
      <c r="F643" s="1">
        <v>686090000</v>
      </c>
      <c r="G643" s="1">
        <f t="shared" ref="G643:G706" si="31">H643-J643-K643-L643</f>
        <v>271037000</v>
      </c>
      <c r="H643" s="1">
        <f t="shared" ref="H643:H706" si="32">F643-I643</f>
        <v>474167000</v>
      </c>
      <c r="I643" s="1">
        <v>211923000</v>
      </c>
      <c r="J643" s="1">
        <v>32316000</v>
      </c>
      <c r="K643">
        <v>0</v>
      </c>
      <c r="L643" s="1">
        <v>170814000</v>
      </c>
      <c r="M643" t="s">
        <v>79</v>
      </c>
      <c r="N643" t="s">
        <v>361</v>
      </c>
    </row>
    <row r="644" spans="1:14" hidden="1" x14ac:dyDescent="0.2">
      <c r="A644">
        <v>670</v>
      </c>
      <c r="B644" t="s">
        <v>360</v>
      </c>
      <c r="C644" t="s">
        <v>17</v>
      </c>
      <c r="D644" t="s">
        <v>20</v>
      </c>
      <c r="E644" t="str">
        <f t="shared" si="30"/>
        <v>2015</v>
      </c>
      <c r="F644" s="1">
        <v>744012000</v>
      </c>
      <c r="G644" s="1">
        <f t="shared" si="31"/>
        <v>300154000</v>
      </c>
      <c r="H644" s="1">
        <f t="shared" si="32"/>
        <v>510595000</v>
      </c>
      <c r="I644" s="1">
        <v>233417000</v>
      </c>
      <c r="J644" s="1">
        <v>35645000</v>
      </c>
      <c r="K644">
        <v>0</v>
      </c>
      <c r="L644" s="1">
        <v>174796000</v>
      </c>
      <c r="M644" t="s">
        <v>79</v>
      </c>
      <c r="N644" t="s">
        <v>361</v>
      </c>
    </row>
    <row r="645" spans="1:14" hidden="1" x14ac:dyDescent="0.2">
      <c r="A645">
        <v>671</v>
      </c>
      <c r="B645" t="s">
        <v>360</v>
      </c>
      <c r="C645" t="s">
        <v>19</v>
      </c>
      <c r="D645" t="s">
        <v>83</v>
      </c>
      <c r="E645" t="str">
        <f t="shared" si="30"/>
        <v>2016</v>
      </c>
      <c r="F645" s="1">
        <v>801591000</v>
      </c>
      <c r="G645" s="1">
        <f t="shared" si="31"/>
        <v>320995000</v>
      </c>
      <c r="H645" s="1">
        <f t="shared" si="32"/>
        <v>547979000</v>
      </c>
      <c r="I645" s="1">
        <v>253612000</v>
      </c>
      <c r="J645" s="1">
        <v>33399000</v>
      </c>
      <c r="K645">
        <v>0</v>
      </c>
      <c r="L645" s="1">
        <v>193585000</v>
      </c>
      <c r="M645" t="s">
        <v>79</v>
      </c>
      <c r="N645" t="s">
        <v>361</v>
      </c>
    </row>
    <row r="646" spans="1:14" hidden="1" x14ac:dyDescent="0.2">
      <c r="A646">
        <v>672</v>
      </c>
      <c r="B646" t="s">
        <v>362</v>
      </c>
      <c r="C646" t="s">
        <v>11</v>
      </c>
      <c r="D646" t="s">
        <v>12</v>
      </c>
      <c r="E646" t="str">
        <f t="shared" si="30"/>
        <v>2012</v>
      </c>
      <c r="F646" s="1">
        <v>3368545000</v>
      </c>
      <c r="G646" s="1">
        <f t="shared" si="31"/>
        <v>439361000</v>
      </c>
      <c r="H646" s="1">
        <f t="shared" si="32"/>
        <v>852749000</v>
      </c>
      <c r="I646" s="1">
        <v>2515796000</v>
      </c>
      <c r="J646" s="1">
        <v>280928000</v>
      </c>
      <c r="K646" s="1">
        <v>132460000</v>
      </c>
      <c r="L646">
        <v>0</v>
      </c>
      <c r="M646" t="s">
        <v>30</v>
      </c>
      <c r="N646" t="s">
        <v>54</v>
      </c>
    </row>
    <row r="647" spans="1:14" hidden="1" x14ac:dyDescent="0.2">
      <c r="A647">
        <v>673</v>
      </c>
      <c r="B647" t="s">
        <v>362</v>
      </c>
      <c r="C647" t="s">
        <v>15</v>
      </c>
      <c r="D647" t="s">
        <v>16</v>
      </c>
      <c r="E647" t="str">
        <f t="shared" si="30"/>
        <v>2013</v>
      </c>
      <c r="F647" s="1">
        <v>3309616000</v>
      </c>
      <c r="G647" s="1">
        <f t="shared" si="31"/>
        <v>460071000</v>
      </c>
      <c r="H647" s="1">
        <f t="shared" si="32"/>
        <v>864632000</v>
      </c>
      <c r="I647" s="1">
        <v>2444984000</v>
      </c>
      <c r="J647" s="1">
        <v>270261000</v>
      </c>
      <c r="K647" s="1">
        <v>134300000</v>
      </c>
      <c r="L647">
        <v>0</v>
      </c>
      <c r="M647" t="s">
        <v>30</v>
      </c>
      <c r="N647" t="s">
        <v>54</v>
      </c>
    </row>
    <row r="648" spans="1:14" hidden="1" x14ac:dyDescent="0.2">
      <c r="A648">
        <v>674</v>
      </c>
      <c r="B648" t="s">
        <v>362</v>
      </c>
      <c r="C648" t="s">
        <v>17</v>
      </c>
      <c r="D648" t="s">
        <v>18</v>
      </c>
      <c r="E648" t="str">
        <f t="shared" si="30"/>
        <v>2014</v>
      </c>
      <c r="F648" s="1">
        <v>3391187000</v>
      </c>
      <c r="G648" s="1">
        <f t="shared" si="31"/>
        <v>427145000</v>
      </c>
      <c r="H648" s="1">
        <f t="shared" si="32"/>
        <v>824941000</v>
      </c>
      <c r="I648" s="1">
        <v>2566246000</v>
      </c>
      <c r="J648" s="1">
        <v>253827000</v>
      </c>
      <c r="K648" s="1">
        <v>143969000</v>
      </c>
      <c r="L648">
        <v>0</v>
      </c>
      <c r="M648" t="s">
        <v>30</v>
      </c>
      <c r="N648" t="s">
        <v>54</v>
      </c>
    </row>
    <row r="649" spans="1:14" hidden="1" x14ac:dyDescent="0.2">
      <c r="A649">
        <v>675</v>
      </c>
      <c r="B649" t="s">
        <v>362</v>
      </c>
      <c r="C649" t="s">
        <v>19</v>
      </c>
      <c r="D649" t="s">
        <v>20</v>
      </c>
      <c r="E649" t="str">
        <f t="shared" si="30"/>
        <v>2015</v>
      </c>
      <c r="F649" s="1">
        <v>3578995000</v>
      </c>
      <c r="G649" s="1">
        <f t="shared" si="31"/>
        <v>533482000</v>
      </c>
      <c r="H649" s="1">
        <f t="shared" si="32"/>
        <v>919267000</v>
      </c>
      <c r="I649" s="1">
        <v>2659728000</v>
      </c>
      <c r="J649" s="1">
        <v>255192000</v>
      </c>
      <c r="K649" s="1">
        <v>130593000</v>
      </c>
      <c r="L649">
        <v>0</v>
      </c>
      <c r="M649" t="s">
        <v>30</v>
      </c>
      <c r="N649" t="s">
        <v>54</v>
      </c>
    </row>
    <row r="650" spans="1:14" hidden="1" x14ac:dyDescent="0.2">
      <c r="A650">
        <v>676</v>
      </c>
      <c r="B650" t="s">
        <v>363</v>
      </c>
      <c r="C650" t="s">
        <v>11</v>
      </c>
      <c r="D650" t="s">
        <v>12</v>
      </c>
      <c r="E650" t="str">
        <f t="shared" si="30"/>
        <v>2012</v>
      </c>
      <c r="F650" s="1">
        <v>5011853000</v>
      </c>
      <c r="G650" s="1">
        <f t="shared" si="31"/>
        <v>1068905000</v>
      </c>
      <c r="H650" s="1">
        <f t="shared" si="32"/>
        <v>5011853000</v>
      </c>
      <c r="I650">
        <v>0</v>
      </c>
      <c r="J650" s="1">
        <v>2676141000</v>
      </c>
      <c r="K650">
        <v>0</v>
      </c>
      <c r="L650" s="1">
        <v>1266807000</v>
      </c>
      <c r="M650" t="s">
        <v>267</v>
      </c>
      <c r="N650" t="s">
        <v>268</v>
      </c>
    </row>
    <row r="651" spans="1:14" hidden="1" x14ac:dyDescent="0.2">
      <c r="A651">
        <v>677</v>
      </c>
      <c r="B651" t="s">
        <v>363</v>
      </c>
      <c r="C651" t="s">
        <v>15</v>
      </c>
      <c r="D651" t="s">
        <v>16</v>
      </c>
      <c r="E651" t="str">
        <f t="shared" si="30"/>
        <v>2013</v>
      </c>
      <c r="F651" s="1">
        <v>4762000000</v>
      </c>
      <c r="G651" s="1">
        <f t="shared" si="31"/>
        <v>976000000</v>
      </c>
      <c r="H651" s="1">
        <f t="shared" si="32"/>
        <v>4762000000</v>
      </c>
      <c r="I651">
        <v>0</v>
      </c>
      <c r="J651" s="1">
        <v>2616000000</v>
      </c>
      <c r="K651">
        <v>0</v>
      </c>
      <c r="L651" s="1">
        <v>1170000000</v>
      </c>
      <c r="M651" t="s">
        <v>267</v>
      </c>
      <c r="N651" t="s">
        <v>268</v>
      </c>
    </row>
    <row r="652" spans="1:14" hidden="1" x14ac:dyDescent="0.2">
      <c r="A652">
        <v>678</v>
      </c>
      <c r="B652" t="s">
        <v>363</v>
      </c>
      <c r="C652" t="s">
        <v>17</v>
      </c>
      <c r="D652" t="s">
        <v>18</v>
      </c>
      <c r="E652" t="str">
        <f t="shared" si="30"/>
        <v>2014</v>
      </c>
      <c r="F652" s="1">
        <v>4772000000</v>
      </c>
      <c r="G652" s="1">
        <f t="shared" si="31"/>
        <v>962000000</v>
      </c>
      <c r="H652" s="1">
        <f t="shared" si="32"/>
        <v>4772000000</v>
      </c>
      <c r="I652">
        <v>0</v>
      </c>
      <c r="J652" s="1">
        <v>2671000000</v>
      </c>
      <c r="K652">
        <v>0</v>
      </c>
      <c r="L652" s="1">
        <v>1139000000</v>
      </c>
      <c r="M652" t="s">
        <v>267</v>
      </c>
      <c r="N652" t="s">
        <v>268</v>
      </c>
    </row>
    <row r="653" spans="1:14" hidden="1" x14ac:dyDescent="0.2">
      <c r="A653">
        <v>679</v>
      </c>
      <c r="B653" t="s">
        <v>363</v>
      </c>
      <c r="C653" t="s">
        <v>19</v>
      </c>
      <c r="D653" t="s">
        <v>20</v>
      </c>
      <c r="E653" t="str">
        <f t="shared" si="30"/>
        <v>2015</v>
      </c>
      <c r="F653" s="1">
        <v>5576000000</v>
      </c>
      <c r="G653" s="1">
        <f t="shared" si="31"/>
        <v>981000000</v>
      </c>
      <c r="H653" s="1">
        <f t="shared" si="32"/>
        <v>5576000000</v>
      </c>
      <c r="I653">
        <v>0</v>
      </c>
      <c r="J653" s="1">
        <v>3275000000</v>
      </c>
      <c r="K653">
        <v>0</v>
      </c>
      <c r="L653" s="1">
        <v>1320000000</v>
      </c>
      <c r="M653" t="s">
        <v>267</v>
      </c>
      <c r="N653" t="s">
        <v>268</v>
      </c>
    </row>
    <row r="654" spans="1:14" hidden="1" x14ac:dyDescent="0.2">
      <c r="A654">
        <v>680</v>
      </c>
      <c r="B654" t="s">
        <v>364</v>
      </c>
      <c r="C654" t="s">
        <v>11</v>
      </c>
      <c r="D654" t="s">
        <v>16</v>
      </c>
      <c r="E654" t="str">
        <f t="shared" si="30"/>
        <v>2013</v>
      </c>
      <c r="F654" s="1">
        <v>30930000000</v>
      </c>
      <c r="G654" s="1">
        <f t="shared" si="31"/>
        <v>3689000000</v>
      </c>
      <c r="H654" s="1">
        <f t="shared" si="32"/>
        <v>5728000000</v>
      </c>
      <c r="I654" s="1">
        <v>25202000000</v>
      </c>
      <c r="J654" s="1">
        <v>2039000000</v>
      </c>
      <c r="K654">
        <v>0</v>
      </c>
      <c r="L654">
        <v>0</v>
      </c>
      <c r="M654" t="s">
        <v>13</v>
      </c>
      <c r="N654" t="s">
        <v>123</v>
      </c>
    </row>
    <row r="655" spans="1:14" hidden="1" x14ac:dyDescent="0.2">
      <c r="A655">
        <v>681</v>
      </c>
      <c r="B655" t="s">
        <v>364</v>
      </c>
      <c r="C655" t="s">
        <v>15</v>
      </c>
      <c r="D655" t="s">
        <v>18</v>
      </c>
      <c r="E655" t="str">
        <f t="shared" si="30"/>
        <v>2014</v>
      </c>
      <c r="F655" s="1">
        <v>30852000000</v>
      </c>
      <c r="G655" s="1">
        <f t="shared" si="31"/>
        <v>3889000000</v>
      </c>
      <c r="H655" s="1">
        <f t="shared" si="32"/>
        <v>5873000000</v>
      </c>
      <c r="I655" s="1">
        <v>24979000000</v>
      </c>
      <c r="J655" s="1">
        <v>1984000000</v>
      </c>
      <c r="K655">
        <v>0</v>
      </c>
      <c r="L655">
        <v>0</v>
      </c>
      <c r="M655" t="s">
        <v>13</v>
      </c>
      <c r="N655" t="s">
        <v>123</v>
      </c>
    </row>
    <row r="656" spans="1:14" hidden="1" x14ac:dyDescent="0.2">
      <c r="A656">
        <v>682</v>
      </c>
      <c r="B656" t="s">
        <v>364</v>
      </c>
      <c r="C656" t="s">
        <v>17</v>
      </c>
      <c r="D656" t="s">
        <v>20</v>
      </c>
      <c r="E656" t="str">
        <f t="shared" si="30"/>
        <v>2015</v>
      </c>
      <c r="F656" s="1">
        <v>31469000000</v>
      </c>
      <c r="G656" s="1">
        <f t="shared" si="31"/>
        <v>4178000000</v>
      </c>
      <c r="H656" s="1">
        <f t="shared" si="32"/>
        <v>6130000000</v>
      </c>
      <c r="I656" s="1">
        <v>25339000000</v>
      </c>
      <c r="J656" s="1">
        <v>1952000000</v>
      </c>
      <c r="K656">
        <v>0</v>
      </c>
      <c r="L656">
        <v>0</v>
      </c>
      <c r="M656" t="s">
        <v>13</v>
      </c>
      <c r="N656" t="s">
        <v>123</v>
      </c>
    </row>
    <row r="657" spans="1:14" hidden="1" x14ac:dyDescent="0.2">
      <c r="A657">
        <v>683</v>
      </c>
      <c r="B657" t="s">
        <v>364</v>
      </c>
      <c r="C657" t="s">
        <v>19</v>
      </c>
      <c r="D657" t="s">
        <v>83</v>
      </c>
      <c r="E657" t="str">
        <f t="shared" si="30"/>
        <v>2016</v>
      </c>
      <c r="F657" s="1">
        <v>31353000000</v>
      </c>
      <c r="G657" s="1">
        <f t="shared" si="31"/>
        <v>4309000000</v>
      </c>
      <c r="H657" s="1">
        <f t="shared" si="32"/>
        <v>6249000000</v>
      </c>
      <c r="I657" s="1">
        <v>25104000000</v>
      </c>
      <c r="J657" s="1">
        <v>1940000000</v>
      </c>
      <c r="K657">
        <v>0</v>
      </c>
      <c r="L657">
        <v>0</v>
      </c>
      <c r="M657" t="s">
        <v>13</v>
      </c>
      <c r="N657" t="s">
        <v>123</v>
      </c>
    </row>
    <row r="658" spans="1:14" hidden="1" x14ac:dyDescent="0.2">
      <c r="A658">
        <v>684</v>
      </c>
      <c r="B658" t="s">
        <v>365</v>
      </c>
      <c r="C658" t="s">
        <v>11</v>
      </c>
      <c r="D658" t="s">
        <v>12</v>
      </c>
      <c r="E658" t="str">
        <f t="shared" si="30"/>
        <v>2012</v>
      </c>
      <c r="F658" s="1">
        <v>2426301000</v>
      </c>
      <c r="G658" s="1">
        <f t="shared" si="31"/>
        <v>784982000</v>
      </c>
      <c r="H658" s="1">
        <f t="shared" si="32"/>
        <v>1625965000</v>
      </c>
      <c r="I658" s="1">
        <v>800336000</v>
      </c>
      <c r="J658" s="1">
        <v>72163000</v>
      </c>
      <c r="K658">
        <v>0</v>
      </c>
      <c r="L658" s="1">
        <v>768820000</v>
      </c>
      <c r="M658" t="s">
        <v>79</v>
      </c>
      <c r="N658" t="s">
        <v>361</v>
      </c>
    </row>
    <row r="659" spans="1:14" hidden="1" x14ac:dyDescent="0.2">
      <c r="A659">
        <v>685</v>
      </c>
      <c r="B659" t="s">
        <v>365</v>
      </c>
      <c r="C659" t="s">
        <v>15</v>
      </c>
      <c r="D659" t="s">
        <v>16</v>
      </c>
      <c r="E659" t="str">
        <f t="shared" si="30"/>
        <v>2013</v>
      </c>
      <c r="F659" s="1">
        <v>2486017000</v>
      </c>
      <c r="G659" s="1">
        <f t="shared" si="31"/>
        <v>844336000</v>
      </c>
      <c r="H659" s="1">
        <f t="shared" si="32"/>
        <v>1670922000</v>
      </c>
      <c r="I659" s="1">
        <v>815095000</v>
      </c>
      <c r="J659" s="1">
        <v>76864000</v>
      </c>
      <c r="K659">
        <v>0</v>
      </c>
      <c r="L659" s="1">
        <v>749722000</v>
      </c>
      <c r="M659" t="s">
        <v>79</v>
      </c>
      <c r="N659" t="s">
        <v>361</v>
      </c>
    </row>
    <row r="660" spans="1:14" hidden="1" x14ac:dyDescent="0.2">
      <c r="A660">
        <v>686</v>
      </c>
      <c r="B660" t="s">
        <v>365</v>
      </c>
      <c r="C660" t="s">
        <v>17</v>
      </c>
      <c r="D660" t="s">
        <v>18</v>
      </c>
      <c r="E660" t="str">
        <f t="shared" si="30"/>
        <v>2014</v>
      </c>
      <c r="F660" s="1">
        <v>2535559000</v>
      </c>
      <c r="G660" s="1">
        <f t="shared" si="31"/>
        <v>954846000</v>
      </c>
      <c r="H660" s="1">
        <f t="shared" si="32"/>
        <v>1751957000</v>
      </c>
      <c r="I660" s="1">
        <v>783602000</v>
      </c>
      <c r="J660" s="1">
        <v>88705000</v>
      </c>
      <c r="K660">
        <v>0</v>
      </c>
      <c r="L660" s="1">
        <v>708406000</v>
      </c>
      <c r="M660" t="s">
        <v>79</v>
      </c>
      <c r="N660" t="s">
        <v>361</v>
      </c>
    </row>
    <row r="661" spans="1:14" hidden="1" x14ac:dyDescent="0.2">
      <c r="A661">
        <v>687</v>
      </c>
      <c r="B661" t="s">
        <v>365</v>
      </c>
      <c r="C661" t="s">
        <v>19</v>
      </c>
      <c r="D661" t="s">
        <v>20</v>
      </c>
      <c r="E661" t="str">
        <f t="shared" si="30"/>
        <v>2015</v>
      </c>
      <c r="F661" s="1">
        <v>2403906000</v>
      </c>
      <c r="G661" s="1">
        <f t="shared" si="31"/>
        <v>940578000</v>
      </c>
      <c r="H661" s="1">
        <f t="shared" si="32"/>
        <v>1656630000</v>
      </c>
      <c r="I661" s="1">
        <v>747276000</v>
      </c>
      <c r="J661" s="1">
        <v>72363000</v>
      </c>
      <c r="K661">
        <v>0</v>
      </c>
      <c r="L661" s="1">
        <v>643689000</v>
      </c>
      <c r="M661" t="s">
        <v>79</v>
      </c>
      <c r="N661" t="s">
        <v>361</v>
      </c>
    </row>
    <row r="662" spans="1:14" hidden="1" x14ac:dyDescent="0.2">
      <c r="A662">
        <v>688</v>
      </c>
      <c r="B662" t="s">
        <v>366</v>
      </c>
      <c r="C662" t="s">
        <v>11</v>
      </c>
      <c r="D662" t="s">
        <v>12</v>
      </c>
      <c r="E662" t="str">
        <f t="shared" si="30"/>
        <v>2012</v>
      </c>
      <c r="F662" s="1">
        <v>9702000000</v>
      </c>
      <c r="G662" s="1">
        <f t="shared" si="31"/>
        <v>4010000000</v>
      </c>
      <c r="H662" s="1">
        <f t="shared" si="32"/>
        <v>7231000000</v>
      </c>
      <c r="I662" s="1">
        <v>2471000000</v>
      </c>
      <c r="J662" s="1">
        <v>1461000000</v>
      </c>
      <c r="K662" s="1">
        <v>1760000000</v>
      </c>
      <c r="L662">
        <v>0</v>
      </c>
      <c r="M662" t="s">
        <v>36</v>
      </c>
      <c r="N662" t="s">
        <v>94</v>
      </c>
    </row>
    <row r="663" spans="1:14" hidden="1" x14ac:dyDescent="0.2">
      <c r="A663">
        <v>689</v>
      </c>
      <c r="B663" t="s">
        <v>366</v>
      </c>
      <c r="C663" t="s">
        <v>15</v>
      </c>
      <c r="D663" t="s">
        <v>16</v>
      </c>
      <c r="E663" t="str">
        <f t="shared" si="30"/>
        <v>2013</v>
      </c>
      <c r="F663" s="1">
        <v>11202000000</v>
      </c>
      <c r="G663" s="1">
        <f t="shared" si="31"/>
        <v>4524000000</v>
      </c>
      <c r="H663" s="1">
        <f t="shared" si="32"/>
        <v>8343000000</v>
      </c>
      <c r="I663" s="1">
        <v>2859000000</v>
      </c>
      <c r="J663" s="1">
        <v>1699000000</v>
      </c>
      <c r="K663" s="1">
        <v>2120000000</v>
      </c>
      <c r="L663">
        <v>0</v>
      </c>
      <c r="M663" t="s">
        <v>36</v>
      </c>
      <c r="N663" t="s">
        <v>94</v>
      </c>
    </row>
    <row r="664" spans="1:14" hidden="1" x14ac:dyDescent="0.2">
      <c r="A664">
        <v>690</v>
      </c>
      <c r="B664" t="s">
        <v>366</v>
      </c>
      <c r="C664" t="s">
        <v>17</v>
      </c>
      <c r="D664" t="s">
        <v>18</v>
      </c>
      <c r="E664" t="str">
        <f t="shared" si="30"/>
        <v>2014</v>
      </c>
      <c r="F664" s="1">
        <v>24890000000</v>
      </c>
      <c r="G664" s="1">
        <f t="shared" si="31"/>
        <v>15265000000</v>
      </c>
      <c r="H664" s="1">
        <f t="shared" si="32"/>
        <v>21102000000</v>
      </c>
      <c r="I664" s="1">
        <v>3788000000</v>
      </c>
      <c r="J664" s="1">
        <v>2983000000</v>
      </c>
      <c r="K664" s="1">
        <v>2854000000</v>
      </c>
      <c r="L664">
        <v>0</v>
      </c>
      <c r="M664" t="s">
        <v>36</v>
      </c>
      <c r="N664" t="s">
        <v>94</v>
      </c>
    </row>
    <row r="665" spans="1:14" hidden="1" x14ac:dyDescent="0.2">
      <c r="A665">
        <v>691</v>
      </c>
      <c r="B665" t="s">
        <v>366</v>
      </c>
      <c r="C665" t="s">
        <v>19</v>
      </c>
      <c r="D665" t="s">
        <v>20</v>
      </c>
      <c r="E665" t="str">
        <f t="shared" si="30"/>
        <v>2015</v>
      </c>
      <c r="F665" s="1">
        <v>32639000000</v>
      </c>
      <c r="G665" s="1">
        <f t="shared" si="31"/>
        <v>22193000000</v>
      </c>
      <c r="H665" s="1">
        <f t="shared" si="32"/>
        <v>28633000000</v>
      </c>
      <c r="I665" s="1">
        <v>4006000000</v>
      </c>
      <c r="J665" s="1">
        <v>3426000000</v>
      </c>
      <c r="K665" s="1">
        <v>3014000000</v>
      </c>
      <c r="L665">
        <v>0</v>
      </c>
      <c r="M665" t="s">
        <v>36</v>
      </c>
      <c r="N665" t="s">
        <v>94</v>
      </c>
    </row>
    <row r="666" spans="1:14" hidden="1" x14ac:dyDescent="0.2">
      <c r="A666">
        <v>692</v>
      </c>
      <c r="B666" t="s">
        <v>367</v>
      </c>
      <c r="C666" t="s">
        <v>11</v>
      </c>
      <c r="D666" t="s">
        <v>171</v>
      </c>
      <c r="E666" t="str">
        <f t="shared" si="30"/>
        <v>2013</v>
      </c>
      <c r="F666" s="1">
        <v>17774100000</v>
      </c>
      <c r="G666" s="1">
        <f t="shared" si="31"/>
        <v>2871600000</v>
      </c>
      <c r="H666" s="1">
        <f t="shared" si="32"/>
        <v>6423900000</v>
      </c>
      <c r="I666" s="1">
        <v>11350200000</v>
      </c>
      <c r="J666" s="1">
        <v>3552300000</v>
      </c>
      <c r="K666">
        <v>0</v>
      </c>
      <c r="L666">
        <v>0</v>
      </c>
      <c r="M666" t="s">
        <v>59</v>
      </c>
      <c r="N666" t="s">
        <v>172</v>
      </c>
    </row>
    <row r="667" spans="1:14" hidden="1" x14ac:dyDescent="0.2">
      <c r="A667">
        <v>693</v>
      </c>
      <c r="B667" t="s">
        <v>367</v>
      </c>
      <c r="C667" t="s">
        <v>15</v>
      </c>
      <c r="D667" t="s">
        <v>173</v>
      </c>
      <c r="E667" t="str">
        <f t="shared" si="30"/>
        <v>2014</v>
      </c>
      <c r="F667" s="1">
        <v>17909600000</v>
      </c>
      <c r="G667" s="1">
        <f t="shared" si="31"/>
        <v>2895500000</v>
      </c>
      <c r="H667" s="1">
        <f t="shared" si="32"/>
        <v>6369800000</v>
      </c>
      <c r="I667" s="1">
        <v>11539800000</v>
      </c>
      <c r="J667" s="1">
        <v>3474300000</v>
      </c>
      <c r="K667">
        <v>0</v>
      </c>
      <c r="L667">
        <v>0</v>
      </c>
      <c r="M667" t="s">
        <v>59</v>
      </c>
      <c r="N667" t="s">
        <v>172</v>
      </c>
    </row>
    <row r="668" spans="1:14" hidden="1" x14ac:dyDescent="0.2">
      <c r="A668">
        <v>694</v>
      </c>
      <c r="B668" t="s">
        <v>367</v>
      </c>
      <c r="C668" t="s">
        <v>17</v>
      </c>
      <c r="D668" t="s">
        <v>174</v>
      </c>
      <c r="E668" t="str">
        <f t="shared" si="30"/>
        <v>2015</v>
      </c>
      <c r="F668" s="1">
        <v>17630300000</v>
      </c>
      <c r="G668" s="1">
        <f t="shared" si="31"/>
        <v>2621200000</v>
      </c>
      <c r="H668" s="1">
        <f t="shared" si="32"/>
        <v>5949200000</v>
      </c>
      <c r="I668" s="1">
        <v>11681100000</v>
      </c>
      <c r="J668" s="1">
        <v>3328000000</v>
      </c>
      <c r="K668">
        <v>0</v>
      </c>
      <c r="L668">
        <v>0</v>
      </c>
      <c r="M668" t="s">
        <v>59</v>
      </c>
      <c r="N668" t="s">
        <v>172</v>
      </c>
    </row>
    <row r="669" spans="1:14" hidden="1" x14ac:dyDescent="0.2">
      <c r="A669">
        <v>695</v>
      </c>
      <c r="B669" t="s">
        <v>367</v>
      </c>
      <c r="C669" t="s">
        <v>19</v>
      </c>
      <c r="D669" t="s">
        <v>175</v>
      </c>
      <c r="E669" t="str">
        <f t="shared" si="30"/>
        <v>2016</v>
      </c>
      <c r="F669" s="1">
        <v>16563100000</v>
      </c>
      <c r="G669" s="1">
        <f t="shared" si="31"/>
        <v>2710600000</v>
      </c>
      <c r="H669" s="1">
        <f t="shared" si="32"/>
        <v>5829500000</v>
      </c>
      <c r="I669" s="1">
        <v>10733600000</v>
      </c>
      <c r="J669" s="1">
        <v>3118900000</v>
      </c>
      <c r="K669">
        <v>0</v>
      </c>
      <c r="L669">
        <v>0</v>
      </c>
      <c r="M669" t="s">
        <v>59</v>
      </c>
      <c r="N669" t="s">
        <v>172</v>
      </c>
    </row>
    <row r="670" spans="1:14" hidden="1" x14ac:dyDescent="0.2">
      <c r="A670">
        <v>696</v>
      </c>
      <c r="B670" t="s">
        <v>368</v>
      </c>
      <c r="C670" t="s">
        <v>11</v>
      </c>
      <c r="D670" t="s">
        <v>16</v>
      </c>
      <c r="E670" t="str">
        <f t="shared" si="30"/>
        <v>2013</v>
      </c>
      <c r="F670" s="1">
        <v>7819000000</v>
      </c>
      <c r="G670" s="1">
        <f t="shared" si="31"/>
        <v>1457000000</v>
      </c>
      <c r="H670" s="1">
        <f t="shared" si="32"/>
        <v>3324000000</v>
      </c>
      <c r="I670" s="1">
        <v>4495000000</v>
      </c>
      <c r="J670" s="1">
        <v>1126000000</v>
      </c>
      <c r="K670" s="1">
        <v>710000000</v>
      </c>
      <c r="L670" s="1">
        <v>31000000</v>
      </c>
      <c r="M670" t="s">
        <v>30</v>
      </c>
      <c r="N670" t="s">
        <v>121</v>
      </c>
    </row>
    <row r="671" spans="1:14" hidden="1" x14ac:dyDescent="0.2">
      <c r="A671">
        <v>697</v>
      </c>
      <c r="B671" t="s">
        <v>368</v>
      </c>
      <c r="C671" t="s">
        <v>15</v>
      </c>
      <c r="D671" t="s">
        <v>18</v>
      </c>
      <c r="E671" t="str">
        <f t="shared" si="30"/>
        <v>2014</v>
      </c>
      <c r="F671" s="1">
        <v>9715000000</v>
      </c>
      <c r="G671" s="1">
        <f t="shared" si="31"/>
        <v>2002000000</v>
      </c>
      <c r="H671" s="1">
        <f t="shared" si="32"/>
        <v>4052000000</v>
      </c>
      <c r="I671" s="1">
        <v>5663000000</v>
      </c>
      <c r="J671" s="1">
        <v>1202000000</v>
      </c>
      <c r="K671" s="1">
        <v>815000000</v>
      </c>
      <c r="L671" s="1">
        <v>33000000</v>
      </c>
      <c r="M671" t="s">
        <v>30</v>
      </c>
      <c r="N671" t="s">
        <v>121</v>
      </c>
    </row>
    <row r="672" spans="1:14" hidden="1" x14ac:dyDescent="0.2">
      <c r="A672">
        <v>698</v>
      </c>
      <c r="B672" t="s">
        <v>368</v>
      </c>
      <c r="C672" t="s">
        <v>17</v>
      </c>
      <c r="D672" t="s">
        <v>20</v>
      </c>
      <c r="E672" t="str">
        <f t="shared" si="30"/>
        <v>2015</v>
      </c>
      <c r="F672" s="1">
        <v>9111000000</v>
      </c>
      <c r="G672" s="1">
        <f t="shared" si="31"/>
        <v>1322000000</v>
      </c>
      <c r="H672" s="1">
        <f t="shared" si="32"/>
        <v>3653000000</v>
      </c>
      <c r="I672" s="1">
        <v>5458000000</v>
      </c>
      <c r="J672" s="1">
        <v>1508000000</v>
      </c>
      <c r="K672" s="1">
        <v>769000000</v>
      </c>
      <c r="L672" s="1">
        <v>54000000</v>
      </c>
      <c r="M672" t="s">
        <v>30</v>
      </c>
      <c r="N672" t="s">
        <v>121</v>
      </c>
    </row>
    <row r="673" spans="1:14" hidden="1" x14ac:dyDescent="0.2">
      <c r="A673">
        <v>699</v>
      </c>
      <c r="B673" t="s">
        <v>368</v>
      </c>
      <c r="C673" t="s">
        <v>19</v>
      </c>
      <c r="D673" t="s">
        <v>83</v>
      </c>
      <c r="E673" t="str">
        <f t="shared" si="30"/>
        <v>2016</v>
      </c>
      <c r="F673" s="1">
        <v>9390000000</v>
      </c>
      <c r="G673" s="1">
        <f t="shared" si="31"/>
        <v>1468000000</v>
      </c>
      <c r="H673" s="1">
        <f t="shared" si="32"/>
        <v>3746000000</v>
      </c>
      <c r="I673" s="1">
        <v>5644000000</v>
      </c>
      <c r="J673" s="1">
        <v>1472000000</v>
      </c>
      <c r="K673" s="1">
        <v>742000000</v>
      </c>
      <c r="L673" s="1">
        <v>64000000</v>
      </c>
      <c r="M673" t="s">
        <v>30</v>
      </c>
      <c r="N673" t="s">
        <v>121</v>
      </c>
    </row>
    <row r="674" spans="1:14" hidden="1" x14ac:dyDescent="0.2">
      <c r="A674">
        <v>700</v>
      </c>
      <c r="B674" t="s">
        <v>369</v>
      </c>
      <c r="C674" t="s">
        <v>11</v>
      </c>
      <c r="D674" t="s">
        <v>16</v>
      </c>
      <c r="E674" t="str">
        <f t="shared" si="30"/>
        <v>2013</v>
      </c>
      <c r="F674" s="1">
        <v>155427000000</v>
      </c>
      <c r="G674" s="1">
        <f t="shared" si="31"/>
        <v>5672000000</v>
      </c>
      <c r="H674" s="1">
        <f t="shared" si="32"/>
        <v>18054000000</v>
      </c>
      <c r="I674" s="1">
        <v>137373000000</v>
      </c>
      <c r="J674" s="1">
        <v>12382000000</v>
      </c>
      <c r="K674">
        <v>0</v>
      </c>
      <c r="L674">
        <v>0</v>
      </c>
      <c r="M674" t="s">
        <v>23</v>
      </c>
      <c r="N674" t="s">
        <v>341</v>
      </c>
    </row>
    <row r="675" spans="1:14" hidden="1" x14ac:dyDescent="0.2">
      <c r="A675">
        <v>701</v>
      </c>
      <c r="B675" t="s">
        <v>369</v>
      </c>
      <c r="C675" t="s">
        <v>15</v>
      </c>
      <c r="D675" t="s">
        <v>18</v>
      </c>
      <c r="E675" t="str">
        <f t="shared" si="30"/>
        <v>2014</v>
      </c>
      <c r="F675" s="1">
        <v>155929000000</v>
      </c>
      <c r="G675" s="1">
        <f t="shared" si="31"/>
        <v>1650000000</v>
      </c>
      <c r="H675" s="1">
        <f t="shared" si="32"/>
        <v>13808000000</v>
      </c>
      <c r="I675" s="1">
        <v>142121000000</v>
      </c>
      <c r="J675" s="1">
        <v>12158000000</v>
      </c>
      <c r="K675">
        <v>0</v>
      </c>
      <c r="L675">
        <v>0</v>
      </c>
      <c r="M675" t="s">
        <v>23</v>
      </c>
      <c r="N675" t="s">
        <v>341</v>
      </c>
    </row>
    <row r="676" spans="1:14" hidden="1" x14ac:dyDescent="0.2">
      <c r="A676">
        <v>702</v>
      </c>
      <c r="B676" t="s">
        <v>369</v>
      </c>
      <c r="C676" t="s">
        <v>17</v>
      </c>
      <c r="D676" t="s">
        <v>20</v>
      </c>
      <c r="E676" t="str">
        <f t="shared" si="30"/>
        <v>2015</v>
      </c>
      <c r="F676" s="1">
        <v>152356000000</v>
      </c>
      <c r="G676" s="1">
        <f t="shared" si="31"/>
        <v>4897000000</v>
      </c>
      <c r="H676" s="1">
        <f t="shared" si="32"/>
        <v>18302000000</v>
      </c>
      <c r="I676" s="1">
        <v>134054000000</v>
      </c>
      <c r="J676" s="1">
        <v>13405000000</v>
      </c>
      <c r="K676">
        <v>0</v>
      </c>
      <c r="L676">
        <v>0</v>
      </c>
      <c r="M676" t="s">
        <v>23</v>
      </c>
      <c r="N676" t="s">
        <v>341</v>
      </c>
    </row>
    <row r="677" spans="1:14" hidden="1" x14ac:dyDescent="0.2">
      <c r="A677">
        <v>703</v>
      </c>
      <c r="B677" t="s">
        <v>369</v>
      </c>
      <c r="C677" t="s">
        <v>19</v>
      </c>
      <c r="D677" t="s">
        <v>83</v>
      </c>
      <c r="E677" t="str">
        <f t="shared" si="30"/>
        <v>2016</v>
      </c>
      <c r="F677" s="1">
        <v>166380000000</v>
      </c>
      <c r="G677" s="1">
        <f t="shared" si="31"/>
        <v>9545000000</v>
      </c>
      <c r="H677" s="1">
        <f t="shared" si="32"/>
        <v>21255000000</v>
      </c>
      <c r="I677" s="1">
        <v>145125000000</v>
      </c>
      <c r="J677" s="1">
        <v>11710000000</v>
      </c>
      <c r="K677">
        <v>0</v>
      </c>
      <c r="L677">
        <v>0</v>
      </c>
      <c r="M677" t="s">
        <v>23</v>
      </c>
      <c r="N677" t="s">
        <v>341</v>
      </c>
    </row>
    <row r="678" spans="1:14" hidden="1" x14ac:dyDescent="0.2">
      <c r="A678">
        <v>704</v>
      </c>
      <c r="B678" t="s">
        <v>370</v>
      </c>
      <c r="C678" t="s">
        <v>11</v>
      </c>
      <c r="D678" t="s">
        <v>12</v>
      </c>
      <c r="E678" t="str">
        <f t="shared" si="30"/>
        <v>2012</v>
      </c>
      <c r="F678" s="1">
        <v>13013868000</v>
      </c>
      <c r="G678" s="1">
        <f t="shared" si="31"/>
        <v>1023178000</v>
      </c>
      <c r="H678" s="1">
        <f t="shared" si="32"/>
        <v>3778091000</v>
      </c>
      <c r="I678" s="1">
        <v>9235777000</v>
      </c>
      <c r="J678" s="1">
        <v>2656530000</v>
      </c>
      <c r="K678">
        <v>0</v>
      </c>
      <c r="L678" s="1">
        <v>98383000</v>
      </c>
      <c r="M678" t="s">
        <v>23</v>
      </c>
      <c r="N678" t="s">
        <v>111</v>
      </c>
    </row>
    <row r="679" spans="1:14" hidden="1" x14ac:dyDescent="0.2">
      <c r="A679">
        <v>705</v>
      </c>
      <c r="B679" t="s">
        <v>370</v>
      </c>
      <c r="C679" t="s">
        <v>15</v>
      </c>
      <c r="D679" t="s">
        <v>16</v>
      </c>
      <c r="E679" t="str">
        <f t="shared" si="30"/>
        <v>2013</v>
      </c>
      <c r="F679" s="1">
        <v>14077843000</v>
      </c>
      <c r="G679" s="1">
        <f t="shared" si="31"/>
        <v>1057935000</v>
      </c>
      <c r="H679" s="1">
        <f t="shared" si="32"/>
        <v>4219920000</v>
      </c>
      <c r="I679" s="1">
        <v>9857923000</v>
      </c>
      <c r="J679" s="1">
        <v>3028028000</v>
      </c>
      <c r="K679">
        <v>0</v>
      </c>
      <c r="L679" s="1">
        <v>133957000</v>
      </c>
      <c r="M679" t="s">
        <v>23</v>
      </c>
      <c r="N679" t="s">
        <v>111</v>
      </c>
    </row>
    <row r="680" spans="1:14" hidden="1" x14ac:dyDescent="0.2">
      <c r="A680">
        <v>706</v>
      </c>
      <c r="B680" t="s">
        <v>370</v>
      </c>
      <c r="C680" t="s">
        <v>17</v>
      </c>
      <c r="D680" t="s">
        <v>18</v>
      </c>
      <c r="E680" t="str">
        <f t="shared" si="30"/>
        <v>2014</v>
      </c>
      <c r="F680" s="1">
        <v>15341647000</v>
      </c>
      <c r="G680" s="1">
        <f t="shared" si="31"/>
        <v>1131418000</v>
      </c>
      <c r="H680" s="1">
        <f t="shared" si="32"/>
        <v>4593761000</v>
      </c>
      <c r="I680" s="1">
        <v>10747886000</v>
      </c>
      <c r="J680" s="1">
        <v>3314030000</v>
      </c>
      <c r="K680">
        <v>0</v>
      </c>
      <c r="L680" s="1">
        <v>148313000</v>
      </c>
      <c r="M680" t="s">
        <v>23</v>
      </c>
      <c r="N680" t="s">
        <v>111</v>
      </c>
    </row>
    <row r="681" spans="1:14" hidden="1" x14ac:dyDescent="0.2">
      <c r="A681">
        <v>707</v>
      </c>
      <c r="B681" t="s">
        <v>370</v>
      </c>
      <c r="C681" t="s">
        <v>19</v>
      </c>
      <c r="D681" t="s">
        <v>20</v>
      </c>
      <c r="E681" t="str">
        <f t="shared" si="30"/>
        <v>2015</v>
      </c>
      <c r="F681" s="1">
        <v>15280044000</v>
      </c>
      <c r="G681" s="1">
        <f t="shared" si="31"/>
        <v>1136787000</v>
      </c>
      <c r="H681" s="1">
        <f t="shared" si="32"/>
        <v>4555852000</v>
      </c>
      <c r="I681" s="1">
        <v>10724192000</v>
      </c>
      <c r="J681" s="1">
        <v>3277390000</v>
      </c>
      <c r="K681">
        <v>0</v>
      </c>
      <c r="L681" s="1">
        <v>141675000</v>
      </c>
      <c r="M681" t="s">
        <v>23</v>
      </c>
      <c r="N681" t="s">
        <v>111</v>
      </c>
    </row>
    <row r="682" spans="1:14" hidden="1" x14ac:dyDescent="0.2">
      <c r="A682">
        <v>708</v>
      </c>
      <c r="B682" t="s">
        <v>371</v>
      </c>
      <c r="C682" t="s">
        <v>11</v>
      </c>
      <c r="D682" t="s">
        <v>262</v>
      </c>
      <c r="E682" t="str">
        <f t="shared" si="30"/>
        <v>2013</v>
      </c>
      <c r="F682" s="1">
        <v>2375923000</v>
      </c>
      <c r="G682" s="1">
        <f t="shared" si="31"/>
        <v>357213000</v>
      </c>
      <c r="H682" s="1">
        <f t="shared" si="32"/>
        <v>1513848000</v>
      </c>
      <c r="I682" s="1">
        <v>862075000</v>
      </c>
      <c r="J682" s="1">
        <v>1156635000</v>
      </c>
      <c r="K682">
        <v>0</v>
      </c>
      <c r="L682">
        <v>0</v>
      </c>
      <c r="M682" t="s">
        <v>30</v>
      </c>
      <c r="N682" t="s">
        <v>62</v>
      </c>
    </row>
    <row r="683" spans="1:14" hidden="1" x14ac:dyDescent="0.2">
      <c r="A683">
        <v>709</v>
      </c>
      <c r="B683" t="s">
        <v>371</v>
      </c>
      <c r="C683" t="s">
        <v>15</v>
      </c>
      <c r="D683" t="s">
        <v>264</v>
      </c>
      <c r="E683" t="str">
        <f t="shared" si="30"/>
        <v>2014</v>
      </c>
      <c r="F683" s="1">
        <v>2554236000</v>
      </c>
      <c r="G683" s="1">
        <f t="shared" si="31"/>
        <v>405499000</v>
      </c>
      <c r="H683" s="1">
        <f t="shared" si="32"/>
        <v>1602011000</v>
      </c>
      <c r="I683" s="1">
        <v>952225000</v>
      </c>
      <c r="J683" s="1">
        <v>1196512000</v>
      </c>
      <c r="K683">
        <v>0</v>
      </c>
      <c r="L683">
        <v>0</v>
      </c>
      <c r="M683" t="s">
        <v>30</v>
      </c>
      <c r="N683" t="s">
        <v>62</v>
      </c>
    </row>
    <row r="684" spans="1:14" hidden="1" x14ac:dyDescent="0.2">
      <c r="A684">
        <v>710</v>
      </c>
      <c r="B684" t="s">
        <v>371</v>
      </c>
      <c r="C684" t="s">
        <v>17</v>
      </c>
      <c r="D684" t="s">
        <v>174</v>
      </c>
      <c r="E684" t="str">
        <f t="shared" si="30"/>
        <v>2015</v>
      </c>
      <c r="F684" s="1">
        <v>2773718000</v>
      </c>
      <c r="G684" s="1">
        <f t="shared" si="31"/>
        <v>456597000</v>
      </c>
      <c r="H684" s="1">
        <f t="shared" si="32"/>
        <v>1751611000</v>
      </c>
      <c r="I684" s="1">
        <v>1022107000</v>
      </c>
      <c r="J684" s="1">
        <v>1295014000</v>
      </c>
      <c r="K684">
        <v>0</v>
      </c>
      <c r="L684">
        <v>0</v>
      </c>
      <c r="M684" t="s">
        <v>30</v>
      </c>
      <c r="N684" t="s">
        <v>62</v>
      </c>
    </row>
    <row r="685" spans="1:14" hidden="1" x14ac:dyDescent="0.2">
      <c r="A685">
        <v>711</v>
      </c>
      <c r="B685" t="s">
        <v>371</v>
      </c>
      <c r="C685" t="s">
        <v>19</v>
      </c>
      <c r="D685" t="s">
        <v>265</v>
      </c>
      <c r="E685" t="str">
        <f t="shared" si="30"/>
        <v>2016</v>
      </c>
      <c r="F685" s="1">
        <v>2898150000</v>
      </c>
      <c r="G685" s="1">
        <f t="shared" si="31"/>
        <v>424944000</v>
      </c>
      <c r="H685" s="1">
        <f t="shared" si="32"/>
        <v>1750511000</v>
      </c>
      <c r="I685" s="1">
        <v>1147639000</v>
      </c>
      <c r="J685" s="1">
        <v>1325567000</v>
      </c>
      <c r="K685">
        <v>0</v>
      </c>
      <c r="L685">
        <v>0</v>
      </c>
      <c r="M685" t="s">
        <v>30</v>
      </c>
      <c r="N685" t="s">
        <v>62</v>
      </c>
    </row>
    <row r="686" spans="1:14" hidden="1" x14ac:dyDescent="0.2">
      <c r="A686">
        <v>712</v>
      </c>
      <c r="B686" t="s">
        <v>372</v>
      </c>
      <c r="C686" t="s">
        <v>11</v>
      </c>
      <c r="D686" t="s">
        <v>301</v>
      </c>
      <c r="E686" t="str">
        <f t="shared" si="30"/>
        <v>2013</v>
      </c>
      <c r="F686" s="1">
        <v>15651000000</v>
      </c>
      <c r="G686" s="1">
        <f t="shared" si="31"/>
        <v>6171000000</v>
      </c>
      <c r="H686" s="1">
        <f t="shared" si="32"/>
        <v>6171000000</v>
      </c>
      <c r="I686" s="1">
        <v>9480000000</v>
      </c>
      <c r="J686">
        <v>0</v>
      </c>
      <c r="K686">
        <v>0</v>
      </c>
      <c r="L686">
        <v>0</v>
      </c>
      <c r="M686" t="s">
        <v>23</v>
      </c>
      <c r="N686" t="s">
        <v>353</v>
      </c>
    </row>
    <row r="687" spans="1:14" hidden="1" x14ac:dyDescent="0.2">
      <c r="A687">
        <v>713</v>
      </c>
      <c r="B687" t="s">
        <v>372</v>
      </c>
      <c r="C687" t="s">
        <v>15</v>
      </c>
      <c r="D687" t="s">
        <v>156</v>
      </c>
      <c r="E687" t="str">
        <f t="shared" si="30"/>
        <v>2014</v>
      </c>
      <c r="F687" s="1">
        <v>16148000000</v>
      </c>
      <c r="G687" s="1">
        <f t="shared" si="31"/>
        <v>6293000000</v>
      </c>
      <c r="H687" s="1">
        <f t="shared" si="32"/>
        <v>6293000000</v>
      </c>
      <c r="I687" s="1">
        <v>9855000000</v>
      </c>
      <c r="J687">
        <v>0</v>
      </c>
      <c r="K687">
        <v>0</v>
      </c>
      <c r="L687">
        <v>0</v>
      </c>
      <c r="M687" t="s">
        <v>23</v>
      </c>
      <c r="N687" t="s">
        <v>353</v>
      </c>
    </row>
    <row r="688" spans="1:14" hidden="1" x14ac:dyDescent="0.2">
      <c r="A688">
        <v>714</v>
      </c>
      <c r="B688" t="s">
        <v>372</v>
      </c>
      <c r="C688" t="s">
        <v>17</v>
      </c>
      <c r="D688" t="s">
        <v>66</v>
      </c>
      <c r="E688" t="str">
        <f t="shared" si="30"/>
        <v>2015</v>
      </c>
      <c r="F688" s="1">
        <v>16435000000</v>
      </c>
      <c r="G688" s="1">
        <f t="shared" si="31"/>
        <v>6289000000</v>
      </c>
      <c r="H688" s="1">
        <f t="shared" si="32"/>
        <v>6289000000</v>
      </c>
      <c r="I688" s="1">
        <v>10146000000</v>
      </c>
      <c r="J688">
        <v>0</v>
      </c>
      <c r="K688">
        <v>0</v>
      </c>
      <c r="L688">
        <v>0</v>
      </c>
      <c r="M688" t="s">
        <v>23</v>
      </c>
      <c r="N688" t="s">
        <v>353</v>
      </c>
    </row>
    <row r="689" spans="1:14" hidden="1" x14ac:dyDescent="0.2">
      <c r="A689">
        <v>715</v>
      </c>
      <c r="B689" t="s">
        <v>372</v>
      </c>
      <c r="C689" t="s">
        <v>19</v>
      </c>
      <c r="D689" t="s">
        <v>157</v>
      </c>
      <c r="E689" t="str">
        <f t="shared" si="30"/>
        <v>2016</v>
      </c>
      <c r="F689" s="1">
        <v>15797000000</v>
      </c>
      <c r="G689" s="1">
        <f t="shared" si="31"/>
        <v>5720000000</v>
      </c>
      <c r="H689" s="1">
        <f t="shared" si="32"/>
        <v>5720000000</v>
      </c>
      <c r="I689" s="1">
        <v>10077000000</v>
      </c>
      <c r="J689">
        <v>0</v>
      </c>
      <c r="K689">
        <v>0</v>
      </c>
      <c r="L689">
        <v>0</v>
      </c>
      <c r="M689" t="s">
        <v>23</v>
      </c>
      <c r="N689" t="s">
        <v>353</v>
      </c>
    </row>
    <row r="690" spans="1:14" hidden="1" x14ac:dyDescent="0.2">
      <c r="A690">
        <v>716</v>
      </c>
      <c r="B690" t="s">
        <v>373</v>
      </c>
      <c r="C690" t="s">
        <v>11</v>
      </c>
      <c r="D690" t="s">
        <v>22</v>
      </c>
      <c r="E690" t="str">
        <f t="shared" si="30"/>
        <v>2012</v>
      </c>
      <c r="F690" s="1">
        <v>2715675000</v>
      </c>
      <c r="G690" s="1">
        <f t="shared" si="31"/>
        <v>604160000</v>
      </c>
      <c r="H690" s="1">
        <f t="shared" si="32"/>
        <v>1438480000</v>
      </c>
      <c r="I690" s="1">
        <v>1277195000</v>
      </c>
      <c r="J690" s="1">
        <v>508547000</v>
      </c>
      <c r="K690" s="1">
        <v>325773000</v>
      </c>
      <c r="L690">
        <v>0</v>
      </c>
      <c r="M690" t="s">
        <v>23</v>
      </c>
      <c r="N690" t="s">
        <v>374</v>
      </c>
    </row>
    <row r="691" spans="1:14" hidden="1" x14ac:dyDescent="0.2">
      <c r="A691">
        <v>717</v>
      </c>
      <c r="B691" t="s">
        <v>373</v>
      </c>
      <c r="C691" t="s">
        <v>15</v>
      </c>
      <c r="D691" t="s">
        <v>25</v>
      </c>
      <c r="E691" t="str">
        <f t="shared" si="30"/>
        <v>2013</v>
      </c>
      <c r="F691" s="1">
        <v>2631851000</v>
      </c>
      <c r="G691" s="1">
        <f t="shared" si="31"/>
        <v>574032000</v>
      </c>
      <c r="H691" s="1">
        <f t="shared" si="32"/>
        <v>1407300000</v>
      </c>
      <c r="I691" s="1">
        <v>1224551000</v>
      </c>
      <c r="J691" s="1">
        <v>468345000</v>
      </c>
      <c r="K691" s="1">
        <v>364923000</v>
      </c>
      <c r="L691">
        <v>0</v>
      </c>
      <c r="M691" t="s">
        <v>23</v>
      </c>
      <c r="N691" t="s">
        <v>374</v>
      </c>
    </row>
    <row r="692" spans="1:14" hidden="1" x14ac:dyDescent="0.2">
      <c r="A692">
        <v>718</v>
      </c>
      <c r="B692" t="s">
        <v>373</v>
      </c>
      <c r="C692" t="s">
        <v>17</v>
      </c>
      <c r="D692" t="s">
        <v>375</v>
      </c>
      <c r="E692" t="str">
        <f t="shared" si="30"/>
        <v>2014</v>
      </c>
      <c r="F692" s="1">
        <v>2870658000</v>
      </c>
      <c r="G692" s="1">
        <f t="shared" si="31"/>
        <v>690626000</v>
      </c>
      <c r="H692" s="1">
        <f t="shared" si="32"/>
        <v>1604412000</v>
      </c>
      <c r="I692" s="1">
        <v>1266246000</v>
      </c>
      <c r="J692" s="1">
        <v>518665000</v>
      </c>
      <c r="K692" s="1">
        <v>395121000</v>
      </c>
      <c r="L692">
        <v>0</v>
      </c>
      <c r="M692" t="s">
        <v>23</v>
      </c>
      <c r="N692" t="s">
        <v>374</v>
      </c>
    </row>
    <row r="693" spans="1:14" hidden="1" x14ac:dyDescent="0.2">
      <c r="A693">
        <v>719</v>
      </c>
      <c r="B693" t="s">
        <v>373</v>
      </c>
      <c r="C693" t="s">
        <v>19</v>
      </c>
      <c r="D693" t="s">
        <v>376</v>
      </c>
      <c r="E693" t="str">
        <f t="shared" si="30"/>
        <v>2015</v>
      </c>
      <c r="F693" s="1">
        <v>2820270000</v>
      </c>
      <c r="G693" s="1">
        <f t="shared" si="31"/>
        <v>549581000</v>
      </c>
      <c r="H693" s="1">
        <f t="shared" si="32"/>
        <v>1538704000</v>
      </c>
      <c r="I693" s="1">
        <v>1281566000</v>
      </c>
      <c r="J693" s="1">
        <v>562080000</v>
      </c>
      <c r="K693" s="1">
        <v>427043000</v>
      </c>
      <c r="L693">
        <v>0</v>
      </c>
      <c r="M693" t="s">
        <v>23</v>
      </c>
      <c r="N693" t="s">
        <v>374</v>
      </c>
    </row>
    <row r="694" spans="1:14" hidden="1" x14ac:dyDescent="0.2">
      <c r="A694">
        <v>720</v>
      </c>
      <c r="B694" t="s">
        <v>377</v>
      </c>
      <c r="C694" t="s">
        <v>11</v>
      </c>
      <c r="D694" t="s">
        <v>16</v>
      </c>
      <c r="E694" t="str">
        <f t="shared" si="30"/>
        <v>2013</v>
      </c>
      <c r="F694" s="1">
        <v>19540000000</v>
      </c>
      <c r="G694" s="1">
        <f t="shared" si="31"/>
        <v>1302000000</v>
      </c>
      <c r="H694" s="1">
        <f t="shared" si="32"/>
        <v>4118000000</v>
      </c>
      <c r="I694" s="1">
        <v>15422000000</v>
      </c>
      <c r="J694" s="1">
        <v>2816000000</v>
      </c>
      <c r="K694">
        <v>0</v>
      </c>
      <c r="L694">
        <v>0</v>
      </c>
      <c r="M694" t="s">
        <v>23</v>
      </c>
      <c r="N694" t="s">
        <v>378</v>
      </c>
    </row>
    <row r="695" spans="1:14" hidden="1" x14ac:dyDescent="0.2">
      <c r="A695">
        <v>721</v>
      </c>
      <c r="B695" t="s">
        <v>377</v>
      </c>
      <c r="C695" t="s">
        <v>15</v>
      </c>
      <c r="D695" t="s">
        <v>18</v>
      </c>
      <c r="E695" t="str">
        <f t="shared" si="30"/>
        <v>2014</v>
      </c>
      <c r="F695" s="1">
        <v>18138000000</v>
      </c>
      <c r="G695" s="1">
        <f t="shared" si="31"/>
        <v>1417000000</v>
      </c>
      <c r="H695" s="1">
        <f t="shared" si="32"/>
        <v>4232000000</v>
      </c>
      <c r="I695" s="1">
        <v>13906000000</v>
      </c>
      <c r="J695" s="1">
        <v>2815000000</v>
      </c>
      <c r="K695">
        <v>0</v>
      </c>
      <c r="L695">
        <v>0</v>
      </c>
      <c r="M695" t="s">
        <v>23</v>
      </c>
      <c r="N695" t="s">
        <v>378</v>
      </c>
    </row>
    <row r="696" spans="1:14" hidden="1" x14ac:dyDescent="0.2">
      <c r="A696">
        <v>722</v>
      </c>
      <c r="B696" t="s">
        <v>377</v>
      </c>
      <c r="C696" t="s">
        <v>17</v>
      </c>
      <c r="D696" t="s">
        <v>20</v>
      </c>
      <c r="E696" t="str">
        <f t="shared" si="30"/>
        <v>2015</v>
      </c>
      <c r="F696" s="1">
        <v>16443000000</v>
      </c>
      <c r="G696" s="1">
        <f t="shared" si="31"/>
        <v>1551000000</v>
      </c>
      <c r="H696" s="1">
        <f t="shared" si="32"/>
        <v>4279000000</v>
      </c>
      <c r="I696" s="1">
        <v>12164000000</v>
      </c>
      <c r="J696" s="1">
        <v>2728000000</v>
      </c>
      <c r="K696">
        <v>0</v>
      </c>
      <c r="L696">
        <v>0</v>
      </c>
      <c r="M696" t="s">
        <v>23</v>
      </c>
      <c r="N696" t="s">
        <v>378</v>
      </c>
    </row>
    <row r="697" spans="1:14" hidden="1" x14ac:dyDescent="0.2">
      <c r="A697">
        <v>723</v>
      </c>
      <c r="B697" t="s">
        <v>377</v>
      </c>
      <c r="C697" t="s">
        <v>19</v>
      </c>
      <c r="D697" t="s">
        <v>83</v>
      </c>
      <c r="E697" t="str">
        <f t="shared" si="30"/>
        <v>2016</v>
      </c>
      <c r="F697" s="1">
        <v>15158000000</v>
      </c>
      <c r="G697" s="1">
        <f t="shared" si="31"/>
        <v>1569000000</v>
      </c>
      <c r="H697" s="1">
        <f t="shared" si="32"/>
        <v>4186000000</v>
      </c>
      <c r="I697" s="1">
        <v>10972000000</v>
      </c>
      <c r="J697" s="1">
        <v>2617000000</v>
      </c>
      <c r="K697">
        <v>0</v>
      </c>
      <c r="L697">
        <v>0</v>
      </c>
      <c r="M697" t="s">
        <v>23</v>
      </c>
      <c r="N697" t="s">
        <v>378</v>
      </c>
    </row>
    <row r="698" spans="1:14" hidden="1" x14ac:dyDescent="0.2">
      <c r="A698">
        <v>724</v>
      </c>
      <c r="B698" t="s">
        <v>379</v>
      </c>
      <c r="C698" t="s">
        <v>11</v>
      </c>
      <c r="D698" t="s">
        <v>12</v>
      </c>
      <c r="E698" t="str">
        <f t="shared" si="30"/>
        <v>2012</v>
      </c>
      <c r="F698" s="1">
        <v>8950045000</v>
      </c>
      <c r="G698" s="1">
        <f t="shared" si="31"/>
        <v>1131125000</v>
      </c>
      <c r="H698" s="1">
        <f t="shared" si="32"/>
        <v>3916160000</v>
      </c>
      <c r="I698" s="1">
        <v>5033885000</v>
      </c>
      <c r="J698" s="1">
        <v>2785035000</v>
      </c>
      <c r="K698">
        <v>0</v>
      </c>
      <c r="L698">
        <v>0</v>
      </c>
      <c r="M698" t="s">
        <v>13</v>
      </c>
      <c r="N698" t="s">
        <v>380</v>
      </c>
    </row>
    <row r="699" spans="1:14" hidden="1" x14ac:dyDescent="0.2">
      <c r="A699">
        <v>725</v>
      </c>
      <c r="B699" t="s">
        <v>379</v>
      </c>
      <c r="C699" t="s">
        <v>15</v>
      </c>
      <c r="D699" t="s">
        <v>16</v>
      </c>
      <c r="E699" t="str">
        <f t="shared" si="30"/>
        <v>2013</v>
      </c>
      <c r="F699" s="1">
        <v>9437758000</v>
      </c>
      <c r="G699" s="1">
        <f t="shared" si="31"/>
        <v>1296854000</v>
      </c>
      <c r="H699" s="1">
        <f t="shared" si="32"/>
        <v>4136483000</v>
      </c>
      <c r="I699" s="1">
        <v>5301275000</v>
      </c>
      <c r="J699" s="1">
        <v>2839629000</v>
      </c>
      <c r="K699">
        <v>0</v>
      </c>
      <c r="L699">
        <v>0</v>
      </c>
      <c r="M699" t="s">
        <v>13</v>
      </c>
      <c r="N699" t="s">
        <v>380</v>
      </c>
    </row>
    <row r="700" spans="1:14" hidden="1" x14ac:dyDescent="0.2">
      <c r="A700">
        <v>726</v>
      </c>
      <c r="B700" t="s">
        <v>379</v>
      </c>
      <c r="C700" t="s">
        <v>17</v>
      </c>
      <c r="D700" t="s">
        <v>18</v>
      </c>
      <c r="E700" t="str">
        <f t="shared" si="30"/>
        <v>2014</v>
      </c>
      <c r="F700" s="1">
        <v>9964953000</v>
      </c>
      <c r="G700" s="1">
        <f t="shared" si="31"/>
        <v>1347117000</v>
      </c>
      <c r="H700" s="1">
        <f t="shared" si="32"/>
        <v>4314242000</v>
      </c>
      <c r="I700" s="1">
        <v>5650711000</v>
      </c>
      <c r="J700" s="1">
        <v>2967125000</v>
      </c>
      <c r="K700">
        <v>0</v>
      </c>
      <c r="L700">
        <v>0</v>
      </c>
      <c r="M700" t="s">
        <v>13</v>
      </c>
      <c r="N700" t="s">
        <v>380</v>
      </c>
    </row>
    <row r="701" spans="1:14" hidden="1" x14ac:dyDescent="0.2">
      <c r="A701">
        <v>727</v>
      </c>
      <c r="B701" t="s">
        <v>379</v>
      </c>
      <c r="C701" t="s">
        <v>19</v>
      </c>
      <c r="D701" t="s">
        <v>20</v>
      </c>
      <c r="E701" t="str">
        <f t="shared" si="30"/>
        <v>2015</v>
      </c>
      <c r="F701" s="1">
        <v>9973384000</v>
      </c>
      <c r="G701" s="1">
        <f t="shared" si="31"/>
        <v>1300320000</v>
      </c>
      <c r="H701" s="1">
        <f t="shared" si="32"/>
        <v>4231428000</v>
      </c>
      <c r="I701" s="1">
        <v>5741956000</v>
      </c>
      <c r="J701" s="1">
        <v>2931108000</v>
      </c>
      <c r="K701">
        <v>0</v>
      </c>
      <c r="L701">
        <v>0</v>
      </c>
      <c r="M701" t="s">
        <v>13</v>
      </c>
      <c r="N701" t="s">
        <v>380</v>
      </c>
    </row>
    <row r="702" spans="1:14" hidden="1" x14ac:dyDescent="0.2">
      <c r="A702">
        <v>728</v>
      </c>
      <c r="B702" t="s">
        <v>381</v>
      </c>
      <c r="C702" t="s">
        <v>11</v>
      </c>
      <c r="D702" t="s">
        <v>16</v>
      </c>
      <c r="E702" t="str">
        <f t="shared" si="30"/>
        <v>2013</v>
      </c>
      <c r="F702" s="1">
        <v>29402000000</v>
      </c>
      <c r="G702" s="1">
        <f t="shared" si="31"/>
        <v>3138000000</v>
      </c>
      <c r="H702" s="1">
        <f t="shared" si="32"/>
        <v>4471000000</v>
      </c>
      <c r="I702" s="1">
        <v>24931000000</v>
      </c>
      <c r="J702" s="1">
        <v>1333000000</v>
      </c>
      <c r="K702">
        <v>0</v>
      </c>
      <c r="L702">
        <v>0</v>
      </c>
      <c r="M702" t="s">
        <v>115</v>
      </c>
      <c r="N702" t="s">
        <v>161</v>
      </c>
    </row>
    <row r="703" spans="1:14" hidden="1" x14ac:dyDescent="0.2">
      <c r="A703">
        <v>729</v>
      </c>
      <c r="B703" t="s">
        <v>381</v>
      </c>
      <c r="C703" t="s">
        <v>15</v>
      </c>
      <c r="D703" t="s">
        <v>18</v>
      </c>
      <c r="E703" t="str">
        <f t="shared" si="30"/>
        <v>2014</v>
      </c>
      <c r="F703" s="1">
        <v>32870000000</v>
      </c>
      <c r="G703" s="1">
        <f t="shared" si="31"/>
        <v>5243000000</v>
      </c>
      <c r="H703" s="1">
        <f t="shared" si="32"/>
        <v>5536000000</v>
      </c>
      <c r="I703" s="1">
        <v>27334000000</v>
      </c>
      <c r="J703" s="1">
        <v>293000000</v>
      </c>
      <c r="K703">
        <v>0</v>
      </c>
      <c r="L703">
        <v>0</v>
      </c>
      <c r="M703" t="s">
        <v>115</v>
      </c>
      <c r="N703" t="s">
        <v>161</v>
      </c>
    </row>
    <row r="704" spans="1:14" hidden="1" x14ac:dyDescent="0.2">
      <c r="A704">
        <v>730</v>
      </c>
      <c r="B704" t="s">
        <v>381</v>
      </c>
      <c r="C704" t="s">
        <v>17</v>
      </c>
      <c r="D704" t="s">
        <v>20</v>
      </c>
      <c r="E704" t="str">
        <f t="shared" si="30"/>
        <v>2015</v>
      </c>
      <c r="F704" s="1">
        <v>23633000000</v>
      </c>
      <c r="G704" s="1">
        <f t="shared" si="31"/>
        <v>2320000000</v>
      </c>
      <c r="H704" s="1">
        <f t="shared" si="32"/>
        <v>2520000000</v>
      </c>
      <c r="I704" s="1">
        <v>21113000000</v>
      </c>
      <c r="J704" s="1">
        <v>200000000</v>
      </c>
      <c r="K704">
        <v>0</v>
      </c>
      <c r="L704">
        <v>0</v>
      </c>
      <c r="M704" t="s">
        <v>115</v>
      </c>
      <c r="N704" t="s">
        <v>161</v>
      </c>
    </row>
    <row r="705" spans="1:14" hidden="1" x14ac:dyDescent="0.2">
      <c r="A705">
        <v>731</v>
      </c>
      <c r="B705" t="s">
        <v>381</v>
      </c>
      <c r="C705" t="s">
        <v>19</v>
      </c>
      <c r="D705" t="s">
        <v>83</v>
      </c>
      <c r="E705" t="str">
        <f t="shared" si="30"/>
        <v>2016</v>
      </c>
      <c r="F705" s="1">
        <v>15887000000</v>
      </c>
      <c r="G705" s="1">
        <f t="shared" si="31"/>
        <v>636000000</v>
      </c>
      <c r="H705" s="1">
        <f t="shared" si="32"/>
        <v>864000000</v>
      </c>
      <c r="I705" s="1">
        <v>15023000000</v>
      </c>
      <c r="J705" s="1">
        <v>228000000</v>
      </c>
      <c r="K705">
        <v>0</v>
      </c>
      <c r="L705">
        <v>0</v>
      </c>
      <c r="M705" t="s">
        <v>115</v>
      </c>
      <c r="N705" t="s">
        <v>161</v>
      </c>
    </row>
    <row r="706" spans="1:14" hidden="1" x14ac:dyDescent="0.2">
      <c r="A706">
        <v>732</v>
      </c>
      <c r="B706" t="s">
        <v>382</v>
      </c>
      <c r="C706" t="s">
        <v>11</v>
      </c>
      <c r="D706" t="s">
        <v>177</v>
      </c>
      <c r="E706" t="str">
        <f t="shared" si="30"/>
        <v>2013</v>
      </c>
      <c r="F706" s="1">
        <v>4297842000</v>
      </c>
      <c r="G706" s="1">
        <f t="shared" si="31"/>
        <v>201251000</v>
      </c>
      <c r="H706" s="1">
        <f t="shared" si="32"/>
        <v>1104120000</v>
      </c>
      <c r="I706" s="1">
        <v>3193722000</v>
      </c>
      <c r="J706" s="1">
        <v>902869000</v>
      </c>
      <c r="K706">
        <v>0</v>
      </c>
      <c r="L706">
        <v>0</v>
      </c>
      <c r="M706" t="s">
        <v>23</v>
      </c>
      <c r="N706" t="s">
        <v>374</v>
      </c>
    </row>
    <row r="707" spans="1:14" hidden="1" x14ac:dyDescent="0.2">
      <c r="A707">
        <v>733</v>
      </c>
      <c r="B707" t="s">
        <v>382</v>
      </c>
      <c r="C707" t="s">
        <v>15</v>
      </c>
      <c r="D707" t="s">
        <v>178</v>
      </c>
      <c r="E707" t="str">
        <f t="shared" ref="E707:E770" si="33">RIGHT(D707, 4)</f>
        <v>2014</v>
      </c>
      <c r="F707" s="1">
        <v>5348483000</v>
      </c>
      <c r="G707" s="1">
        <f t="shared" ref="G707:G770" si="34">H707-J707-K707-L707</f>
        <v>329727000</v>
      </c>
      <c r="H707" s="1">
        <f t="shared" ref="H707:H770" si="35">F707-I707</f>
        <v>1456667000</v>
      </c>
      <c r="I707" s="1">
        <v>3891816000</v>
      </c>
      <c r="J707" s="1">
        <v>1126940000</v>
      </c>
      <c r="K707">
        <v>0</v>
      </c>
      <c r="L707">
        <v>0</v>
      </c>
      <c r="M707" t="s">
        <v>23</v>
      </c>
      <c r="N707" t="s">
        <v>374</v>
      </c>
    </row>
    <row r="708" spans="1:14" hidden="1" x14ac:dyDescent="0.2">
      <c r="A708">
        <v>734</v>
      </c>
      <c r="B708" t="s">
        <v>382</v>
      </c>
      <c r="C708" t="s">
        <v>17</v>
      </c>
      <c r="D708" t="s">
        <v>179</v>
      </c>
      <c r="E708" t="str">
        <f t="shared" si="33"/>
        <v>2015</v>
      </c>
      <c r="F708" s="1">
        <v>6155297000</v>
      </c>
      <c r="G708" s="1">
        <f t="shared" si="34"/>
        <v>469594000</v>
      </c>
      <c r="H708" s="1">
        <f t="shared" si="35"/>
        <v>1817104000</v>
      </c>
      <c r="I708" s="1">
        <v>4338193000</v>
      </c>
      <c r="J708" s="1">
        <v>1347510000</v>
      </c>
      <c r="K708">
        <v>0</v>
      </c>
      <c r="L708">
        <v>0</v>
      </c>
      <c r="M708" t="s">
        <v>23</v>
      </c>
      <c r="N708" t="s">
        <v>374</v>
      </c>
    </row>
    <row r="709" spans="1:14" hidden="1" x14ac:dyDescent="0.2">
      <c r="A709">
        <v>735</v>
      </c>
      <c r="B709" t="s">
        <v>382</v>
      </c>
      <c r="C709" t="s">
        <v>19</v>
      </c>
      <c r="D709" t="s">
        <v>180</v>
      </c>
      <c r="E709" t="str">
        <f t="shared" si="33"/>
        <v>2016</v>
      </c>
      <c r="F709" s="1">
        <v>6911676000</v>
      </c>
      <c r="G709" s="1">
        <f t="shared" si="34"/>
        <v>580027000</v>
      </c>
      <c r="H709" s="1">
        <f t="shared" si="35"/>
        <v>2093091000</v>
      </c>
      <c r="I709" s="1">
        <v>4818585000</v>
      </c>
      <c r="J709" s="1">
        <v>1513064000</v>
      </c>
      <c r="K709">
        <v>0</v>
      </c>
      <c r="L709">
        <v>0</v>
      </c>
      <c r="M709" t="s">
        <v>23</v>
      </c>
      <c r="N709" t="s">
        <v>374</v>
      </c>
    </row>
    <row r="710" spans="1:14" hidden="1" x14ac:dyDescent="0.2">
      <c r="A710">
        <v>736</v>
      </c>
      <c r="B710" t="s">
        <v>383</v>
      </c>
      <c r="C710" t="s">
        <v>11</v>
      </c>
      <c r="D710" t="s">
        <v>12</v>
      </c>
      <c r="E710" t="str">
        <f t="shared" si="33"/>
        <v>2012</v>
      </c>
      <c r="F710" s="1">
        <v>4088983000</v>
      </c>
      <c r="G710" s="1">
        <f t="shared" si="34"/>
        <v>853851000</v>
      </c>
      <c r="H710" s="1">
        <f t="shared" si="35"/>
        <v>2417003000</v>
      </c>
      <c r="I710" s="1">
        <v>1671980000</v>
      </c>
      <c r="J710" s="1">
        <v>1269586000</v>
      </c>
      <c r="K710" s="1">
        <v>201197000</v>
      </c>
      <c r="L710" s="1">
        <v>92369000</v>
      </c>
      <c r="M710" t="s">
        <v>23</v>
      </c>
      <c r="N710" t="s">
        <v>384</v>
      </c>
    </row>
    <row r="711" spans="1:14" hidden="1" x14ac:dyDescent="0.2">
      <c r="A711">
        <v>737</v>
      </c>
      <c r="B711" t="s">
        <v>383</v>
      </c>
      <c r="C711" t="s">
        <v>15</v>
      </c>
      <c r="D711" t="s">
        <v>385</v>
      </c>
      <c r="E711" t="str">
        <f t="shared" si="33"/>
        <v>2013</v>
      </c>
      <c r="F711" s="1">
        <v>4082157000</v>
      </c>
      <c r="G711" s="1">
        <f t="shared" si="34"/>
        <v>806012000</v>
      </c>
      <c r="H711" s="1">
        <f t="shared" si="35"/>
        <v>2409256000</v>
      </c>
      <c r="I711" s="1">
        <v>1672901000</v>
      </c>
      <c r="J711" s="1">
        <v>1269777000</v>
      </c>
      <c r="K711" s="1">
        <v>207591000</v>
      </c>
      <c r="L711" s="1">
        <v>125876000</v>
      </c>
      <c r="M711" t="s">
        <v>23</v>
      </c>
      <c r="N711" t="s">
        <v>384</v>
      </c>
    </row>
    <row r="712" spans="1:14" hidden="1" x14ac:dyDescent="0.2">
      <c r="A712">
        <v>738</v>
      </c>
      <c r="B712" t="s">
        <v>383</v>
      </c>
      <c r="C712" t="s">
        <v>17</v>
      </c>
      <c r="D712" t="s">
        <v>386</v>
      </c>
      <c r="E712" t="str">
        <f t="shared" si="33"/>
        <v>2014</v>
      </c>
      <c r="F712" s="1">
        <v>4277207000</v>
      </c>
      <c r="G712" s="1">
        <f t="shared" si="34"/>
        <v>940692000</v>
      </c>
      <c r="H712" s="1">
        <f t="shared" si="35"/>
        <v>2578835000</v>
      </c>
      <c r="I712" s="1">
        <v>1698372000</v>
      </c>
      <c r="J712" s="1">
        <v>1315793000</v>
      </c>
      <c r="K712" s="1">
        <v>222556000</v>
      </c>
      <c r="L712" s="1">
        <v>99794000</v>
      </c>
      <c r="M712" t="s">
        <v>23</v>
      </c>
      <c r="N712" t="s">
        <v>384</v>
      </c>
    </row>
    <row r="713" spans="1:14" hidden="1" x14ac:dyDescent="0.2">
      <c r="A713">
        <v>739</v>
      </c>
      <c r="B713" t="s">
        <v>383</v>
      </c>
      <c r="C713" t="s">
        <v>19</v>
      </c>
      <c r="D713" t="s">
        <v>387</v>
      </c>
      <c r="E713" t="str">
        <f t="shared" si="33"/>
        <v>2015</v>
      </c>
      <c r="F713" s="1">
        <v>4447509000</v>
      </c>
      <c r="G713" s="1">
        <f t="shared" si="34"/>
        <v>1071178000</v>
      </c>
      <c r="H713" s="1">
        <f t="shared" si="35"/>
        <v>2770476000</v>
      </c>
      <c r="I713" s="1">
        <v>1677033000</v>
      </c>
      <c r="J713" s="1">
        <v>1370183000</v>
      </c>
      <c r="K713" s="1">
        <v>242944000</v>
      </c>
      <c r="L713" s="1">
        <v>86171000</v>
      </c>
      <c r="M713" t="s">
        <v>23</v>
      </c>
      <c r="N713" t="s">
        <v>384</v>
      </c>
    </row>
    <row r="714" spans="1:14" x14ac:dyDescent="0.2">
      <c r="A714">
        <v>740</v>
      </c>
      <c r="B714" t="s">
        <v>388</v>
      </c>
      <c r="C714" t="s">
        <v>11</v>
      </c>
      <c r="D714" t="s">
        <v>12</v>
      </c>
      <c r="E714" t="str">
        <f t="shared" si="33"/>
        <v>2012</v>
      </c>
      <c r="F714" s="1">
        <v>3036584000</v>
      </c>
      <c r="G714" s="1">
        <f t="shared" si="34"/>
        <v>891153000</v>
      </c>
      <c r="H714" s="1">
        <f t="shared" si="35"/>
        <v>2874417000</v>
      </c>
      <c r="I714" s="1">
        <v>162167000</v>
      </c>
      <c r="J714" s="1">
        <v>1789327000</v>
      </c>
      <c r="K714">
        <v>0</v>
      </c>
      <c r="L714" s="1">
        <v>193937000</v>
      </c>
      <c r="M714" t="s">
        <v>74</v>
      </c>
      <c r="N714" t="s">
        <v>145</v>
      </c>
    </row>
    <row r="715" spans="1:14" x14ac:dyDescent="0.2">
      <c r="A715">
        <v>741</v>
      </c>
      <c r="B715" t="s">
        <v>388</v>
      </c>
      <c r="C715" t="s">
        <v>15</v>
      </c>
      <c r="D715" t="s">
        <v>16</v>
      </c>
      <c r="E715" t="str">
        <f t="shared" si="33"/>
        <v>2013</v>
      </c>
      <c r="F715" s="1">
        <v>2872833000</v>
      </c>
      <c r="G715" s="1">
        <f t="shared" si="34"/>
        <v>908544000</v>
      </c>
      <c r="H715" s="1">
        <f t="shared" si="35"/>
        <v>2756592000</v>
      </c>
      <c r="I715" s="1">
        <v>116241000</v>
      </c>
      <c r="J715" s="1">
        <v>1716639000</v>
      </c>
      <c r="K715">
        <v>0</v>
      </c>
      <c r="L715" s="1">
        <v>131409000</v>
      </c>
      <c r="M715" t="s">
        <v>74</v>
      </c>
      <c r="N715" t="s">
        <v>145</v>
      </c>
    </row>
    <row r="716" spans="1:14" x14ac:dyDescent="0.2">
      <c r="A716">
        <v>742</v>
      </c>
      <c r="B716" t="s">
        <v>388</v>
      </c>
      <c r="C716" t="s">
        <v>17</v>
      </c>
      <c r="D716" t="s">
        <v>18</v>
      </c>
      <c r="E716" t="str">
        <f t="shared" si="33"/>
        <v>2014</v>
      </c>
      <c r="F716" s="1">
        <v>2955641000</v>
      </c>
      <c r="G716" s="1">
        <f t="shared" si="34"/>
        <v>905853000</v>
      </c>
      <c r="H716" s="1">
        <f t="shared" si="35"/>
        <v>2869188000</v>
      </c>
      <c r="I716" s="1">
        <v>86453000</v>
      </c>
      <c r="J716" s="1">
        <v>1843069000</v>
      </c>
      <c r="K716">
        <v>0</v>
      </c>
      <c r="L716" s="1">
        <v>120266000</v>
      </c>
      <c r="M716" t="s">
        <v>74</v>
      </c>
      <c r="N716" t="s">
        <v>145</v>
      </c>
    </row>
    <row r="717" spans="1:14" x14ac:dyDescent="0.2">
      <c r="A717">
        <v>743</v>
      </c>
      <c r="B717" t="s">
        <v>388</v>
      </c>
      <c r="C717" t="s">
        <v>19</v>
      </c>
      <c r="D717" t="s">
        <v>20</v>
      </c>
      <c r="E717" t="str">
        <f t="shared" si="33"/>
        <v>2015</v>
      </c>
      <c r="F717" s="1">
        <v>3153251000</v>
      </c>
      <c r="G717" s="1">
        <f t="shared" si="34"/>
        <v>995214000</v>
      </c>
      <c r="H717" s="1">
        <f t="shared" si="35"/>
        <v>3071076000</v>
      </c>
      <c r="I717" s="1">
        <v>82175000</v>
      </c>
      <c r="J717" s="1">
        <v>1948041000</v>
      </c>
      <c r="K717">
        <v>0</v>
      </c>
      <c r="L717" s="1">
        <v>127821000</v>
      </c>
      <c r="M717" t="s">
        <v>74</v>
      </c>
      <c r="N717" t="s">
        <v>145</v>
      </c>
    </row>
    <row r="718" spans="1:14" hidden="1" x14ac:dyDescent="0.2">
      <c r="A718">
        <v>744</v>
      </c>
      <c r="B718" t="s">
        <v>389</v>
      </c>
      <c r="C718" t="s">
        <v>11</v>
      </c>
      <c r="D718" t="s">
        <v>25</v>
      </c>
      <c r="E718" t="str">
        <f t="shared" si="33"/>
        <v>2013</v>
      </c>
      <c r="F718" s="1">
        <v>4627802000</v>
      </c>
      <c r="G718" s="1">
        <f t="shared" si="34"/>
        <v>515186000</v>
      </c>
      <c r="H718" s="1">
        <f t="shared" si="35"/>
        <v>1611693000</v>
      </c>
      <c r="I718" s="1">
        <v>3016109000</v>
      </c>
      <c r="J718" s="1">
        <v>1096507000</v>
      </c>
      <c r="K718">
        <v>0</v>
      </c>
      <c r="L718">
        <v>0</v>
      </c>
      <c r="M718" t="s">
        <v>23</v>
      </c>
      <c r="N718" t="s">
        <v>390</v>
      </c>
    </row>
    <row r="719" spans="1:14" hidden="1" x14ac:dyDescent="0.2">
      <c r="A719">
        <v>745</v>
      </c>
      <c r="B719" t="s">
        <v>389</v>
      </c>
      <c r="C719" t="s">
        <v>15</v>
      </c>
      <c r="D719" t="s">
        <v>26</v>
      </c>
      <c r="E719" t="str">
        <f t="shared" si="33"/>
        <v>2015</v>
      </c>
      <c r="F719" s="1">
        <v>5324746000</v>
      </c>
      <c r="G719" s="1">
        <f t="shared" si="34"/>
        <v>563954000</v>
      </c>
      <c r="H719" s="1">
        <f t="shared" si="35"/>
        <v>1904407000</v>
      </c>
      <c r="I719" s="1">
        <v>3420339000</v>
      </c>
      <c r="J719" s="1">
        <v>1340453000</v>
      </c>
      <c r="K719">
        <v>0</v>
      </c>
      <c r="L719">
        <v>0</v>
      </c>
      <c r="M719" t="s">
        <v>23</v>
      </c>
      <c r="N719" t="s">
        <v>390</v>
      </c>
    </row>
    <row r="720" spans="1:14" hidden="1" x14ac:dyDescent="0.2">
      <c r="A720">
        <v>746</v>
      </c>
      <c r="B720" t="s">
        <v>389</v>
      </c>
      <c r="C720" t="s">
        <v>17</v>
      </c>
      <c r="D720" t="s">
        <v>27</v>
      </c>
      <c r="E720" t="str">
        <f t="shared" si="33"/>
        <v>2016</v>
      </c>
      <c r="F720" s="1">
        <v>5731549000</v>
      </c>
      <c r="G720" s="1">
        <f t="shared" si="34"/>
        <v>595118000</v>
      </c>
      <c r="H720" s="1">
        <f t="shared" si="35"/>
        <v>2136332000</v>
      </c>
      <c r="I720" s="1">
        <v>3595217000</v>
      </c>
      <c r="J720" s="1">
        <v>1541214000</v>
      </c>
      <c r="K720">
        <v>0</v>
      </c>
      <c r="L720">
        <v>0</v>
      </c>
      <c r="M720" t="s">
        <v>23</v>
      </c>
      <c r="N720" t="s">
        <v>390</v>
      </c>
    </row>
    <row r="721" spans="1:14" hidden="1" x14ac:dyDescent="0.2">
      <c r="A721">
        <v>747</v>
      </c>
      <c r="B721" t="s">
        <v>389</v>
      </c>
      <c r="C721" t="s">
        <v>19</v>
      </c>
      <c r="D721" t="s">
        <v>83</v>
      </c>
      <c r="E721" t="str">
        <f t="shared" si="33"/>
        <v>2016</v>
      </c>
      <c r="F721" s="1">
        <v>6028199000</v>
      </c>
      <c r="G721" s="1">
        <f t="shared" si="34"/>
        <v>775649000</v>
      </c>
      <c r="H721" s="1">
        <f t="shared" si="35"/>
        <v>2276048000</v>
      </c>
      <c r="I721" s="1">
        <v>3752151000</v>
      </c>
      <c r="J721" s="1">
        <v>1500399000</v>
      </c>
      <c r="K721">
        <v>0</v>
      </c>
      <c r="L721">
        <v>0</v>
      </c>
      <c r="M721" t="s">
        <v>23</v>
      </c>
      <c r="N721" t="s">
        <v>390</v>
      </c>
    </row>
    <row r="722" spans="1:14" hidden="1" x14ac:dyDescent="0.2">
      <c r="A722">
        <v>748</v>
      </c>
      <c r="B722" t="s">
        <v>391</v>
      </c>
      <c r="C722" t="s">
        <v>11</v>
      </c>
      <c r="D722" t="s">
        <v>12</v>
      </c>
      <c r="E722" t="str">
        <f t="shared" si="33"/>
        <v>2012</v>
      </c>
      <c r="F722" s="1">
        <v>33013000000</v>
      </c>
      <c r="G722" s="1">
        <f t="shared" si="34"/>
        <v>4816000000</v>
      </c>
      <c r="H722" s="1">
        <f t="shared" si="35"/>
        <v>27296000000</v>
      </c>
      <c r="I722" s="1">
        <v>5717000000</v>
      </c>
      <c r="J722" s="1">
        <v>20801000000</v>
      </c>
      <c r="K722">
        <v>0</v>
      </c>
      <c r="L722" s="1">
        <v>1679000000</v>
      </c>
      <c r="M722" t="s">
        <v>36</v>
      </c>
      <c r="N722" t="s">
        <v>288</v>
      </c>
    </row>
    <row r="723" spans="1:14" hidden="1" x14ac:dyDescent="0.2">
      <c r="A723">
        <v>749</v>
      </c>
      <c r="B723" t="s">
        <v>391</v>
      </c>
      <c r="C723" t="s">
        <v>15</v>
      </c>
      <c r="D723" t="s">
        <v>16</v>
      </c>
      <c r="E723" t="str">
        <f t="shared" si="33"/>
        <v>2013</v>
      </c>
      <c r="F723" s="1">
        <v>34182000000</v>
      </c>
      <c r="G723" s="1">
        <f t="shared" si="34"/>
        <v>4792000000</v>
      </c>
      <c r="H723" s="1">
        <f t="shared" si="35"/>
        <v>28212000000</v>
      </c>
      <c r="I723" s="1">
        <v>5970000000</v>
      </c>
      <c r="J723" s="1">
        <v>21667000000</v>
      </c>
      <c r="K723">
        <v>0</v>
      </c>
      <c r="L723" s="1">
        <v>1753000000</v>
      </c>
      <c r="M723" t="s">
        <v>36</v>
      </c>
      <c r="N723" t="s">
        <v>288</v>
      </c>
    </row>
    <row r="724" spans="1:14" hidden="1" x14ac:dyDescent="0.2">
      <c r="A724">
        <v>750</v>
      </c>
      <c r="B724" t="s">
        <v>391</v>
      </c>
      <c r="C724" t="s">
        <v>17</v>
      </c>
      <c r="D724" t="s">
        <v>18</v>
      </c>
      <c r="E724" t="str">
        <f t="shared" si="33"/>
        <v>2014</v>
      </c>
      <c r="F724" s="1">
        <v>36918000000</v>
      </c>
      <c r="G724" s="1">
        <f t="shared" si="34"/>
        <v>5565000000</v>
      </c>
      <c r="H724" s="1">
        <f t="shared" si="35"/>
        <v>30656000000</v>
      </c>
      <c r="I724" s="1">
        <v>6262000000</v>
      </c>
      <c r="J724" s="1">
        <v>23271000000</v>
      </c>
      <c r="K724">
        <v>0</v>
      </c>
      <c r="L724" s="1">
        <v>1820000000</v>
      </c>
      <c r="M724" t="s">
        <v>36</v>
      </c>
      <c r="N724" t="s">
        <v>288</v>
      </c>
    </row>
    <row r="725" spans="1:14" hidden="1" x14ac:dyDescent="0.2">
      <c r="A725">
        <v>751</v>
      </c>
      <c r="B725" t="s">
        <v>391</v>
      </c>
      <c r="C725" t="s">
        <v>19</v>
      </c>
      <c r="D725" t="s">
        <v>20</v>
      </c>
      <c r="E725" t="str">
        <f t="shared" si="33"/>
        <v>2015</v>
      </c>
      <c r="F725" s="1">
        <v>39678000000</v>
      </c>
      <c r="G725" s="1">
        <f t="shared" si="34"/>
        <v>5965000000</v>
      </c>
      <c r="H725" s="1">
        <f t="shared" si="35"/>
        <v>33040000000</v>
      </c>
      <c r="I725" s="1">
        <v>6638000000</v>
      </c>
      <c r="J725" s="1">
        <v>25171000000</v>
      </c>
      <c r="K725">
        <v>0</v>
      </c>
      <c r="L725" s="1">
        <v>1904000000</v>
      </c>
      <c r="M725" t="s">
        <v>36</v>
      </c>
      <c r="N725" t="s">
        <v>288</v>
      </c>
    </row>
    <row r="726" spans="1:14" hidden="1" x14ac:dyDescent="0.2">
      <c r="A726">
        <v>752</v>
      </c>
      <c r="B726" t="s">
        <v>392</v>
      </c>
      <c r="C726" t="s">
        <v>11</v>
      </c>
      <c r="D726" t="s">
        <v>12</v>
      </c>
      <c r="E726" t="str">
        <f t="shared" si="33"/>
        <v>2012</v>
      </c>
      <c r="F726" s="1">
        <v>1765979000</v>
      </c>
      <c r="G726" s="1">
        <f t="shared" si="34"/>
        <v>532820000</v>
      </c>
      <c r="H726" s="1">
        <f t="shared" si="35"/>
        <v>1197990000</v>
      </c>
      <c r="I726" s="1">
        <v>567989000</v>
      </c>
      <c r="J726" s="1">
        <v>158950000</v>
      </c>
      <c r="K726">
        <v>0</v>
      </c>
      <c r="L726" s="1">
        <v>506220000</v>
      </c>
      <c r="M726" t="s">
        <v>79</v>
      </c>
      <c r="N726" t="s">
        <v>80</v>
      </c>
    </row>
    <row r="727" spans="1:14" hidden="1" x14ac:dyDescent="0.2">
      <c r="A727">
        <v>753</v>
      </c>
      <c r="B727" t="s">
        <v>392</v>
      </c>
      <c r="C727" t="s">
        <v>15</v>
      </c>
      <c r="D727" t="s">
        <v>16</v>
      </c>
      <c r="E727" t="str">
        <f t="shared" si="33"/>
        <v>2013</v>
      </c>
      <c r="F727" s="1">
        <v>2847945000</v>
      </c>
      <c r="G727" s="1">
        <f t="shared" si="34"/>
        <v>533613000</v>
      </c>
      <c r="H727" s="1">
        <f t="shared" si="35"/>
        <v>1641132000</v>
      </c>
      <c r="I727" s="1">
        <v>1206813000</v>
      </c>
      <c r="J727" s="1">
        <v>241719000</v>
      </c>
      <c r="K727">
        <v>0</v>
      </c>
      <c r="L727" s="1">
        <v>865800000</v>
      </c>
      <c r="M727" t="s">
        <v>79</v>
      </c>
      <c r="N727" t="s">
        <v>80</v>
      </c>
    </row>
    <row r="728" spans="1:14" hidden="1" x14ac:dyDescent="0.2">
      <c r="A728">
        <v>754</v>
      </c>
      <c r="B728" t="s">
        <v>392</v>
      </c>
      <c r="C728" t="s">
        <v>17</v>
      </c>
      <c r="D728" t="s">
        <v>18</v>
      </c>
      <c r="E728" t="str">
        <f t="shared" si="33"/>
        <v>2014</v>
      </c>
      <c r="F728" s="1">
        <v>3305879000</v>
      </c>
      <c r="G728" s="1">
        <f t="shared" si="34"/>
        <v>845910000</v>
      </c>
      <c r="H728" s="1">
        <f t="shared" si="35"/>
        <v>1902521000</v>
      </c>
      <c r="I728" s="1">
        <v>1403358000</v>
      </c>
      <c r="J728" s="1">
        <v>212481000</v>
      </c>
      <c r="K728">
        <v>0</v>
      </c>
      <c r="L728" s="1">
        <v>844130000</v>
      </c>
      <c r="M728" t="s">
        <v>79</v>
      </c>
      <c r="N728" t="s">
        <v>80</v>
      </c>
    </row>
    <row r="729" spans="1:14" hidden="1" x14ac:dyDescent="0.2">
      <c r="A729">
        <v>755</v>
      </c>
      <c r="B729" t="s">
        <v>392</v>
      </c>
      <c r="C729" t="s">
        <v>19</v>
      </c>
      <c r="D729" t="s">
        <v>20</v>
      </c>
      <c r="E729" t="str">
        <f t="shared" si="33"/>
        <v>2015</v>
      </c>
      <c r="F729" s="1">
        <v>3775685000</v>
      </c>
      <c r="G729" s="1">
        <f t="shared" si="34"/>
        <v>1068846000</v>
      </c>
      <c r="H729" s="1">
        <f t="shared" si="35"/>
        <v>2153428000</v>
      </c>
      <c r="I729" s="1">
        <v>1622257000</v>
      </c>
      <c r="J729" s="1">
        <v>258342000</v>
      </c>
      <c r="K729">
        <v>0</v>
      </c>
      <c r="L729" s="1">
        <v>826240000</v>
      </c>
      <c r="M729" t="s">
        <v>79</v>
      </c>
      <c r="N729" t="s">
        <v>80</v>
      </c>
    </row>
    <row r="730" spans="1:14" hidden="1" x14ac:dyDescent="0.2">
      <c r="A730">
        <v>756</v>
      </c>
      <c r="B730" t="s">
        <v>393</v>
      </c>
      <c r="C730" t="s">
        <v>11</v>
      </c>
      <c r="D730" t="s">
        <v>16</v>
      </c>
      <c r="E730" t="str">
        <f t="shared" si="33"/>
        <v>2013</v>
      </c>
      <c r="F730" s="1">
        <v>2013719000</v>
      </c>
      <c r="G730" s="1">
        <f t="shared" si="34"/>
        <v>1189083000</v>
      </c>
      <c r="H730" s="1">
        <f t="shared" si="35"/>
        <v>2013719000</v>
      </c>
      <c r="I730">
        <v>0</v>
      </c>
      <c r="J730" s="1">
        <v>401324000</v>
      </c>
      <c r="K730">
        <v>0</v>
      </c>
      <c r="L730" s="1">
        <v>423312000</v>
      </c>
      <c r="M730" t="s">
        <v>79</v>
      </c>
      <c r="N730" t="s">
        <v>80</v>
      </c>
    </row>
    <row r="731" spans="1:14" hidden="1" x14ac:dyDescent="0.2">
      <c r="A731">
        <v>757</v>
      </c>
      <c r="B731" t="s">
        <v>393</v>
      </c>
      <c r="C731" t="s">
        <v>15</v>
      </c>
      <c r="D731" t="s">
        <v>18</v>
      </c>
      <c r="E731" t="str">
        <f t="shared" si="33"/>
        <v>2014</v>
      </c>
      <c r="F731" s="1">
        <v>1563210000</v>
      </c>
      <c r="G731" s="1">
        <f t="shared" si="34"/>
        <v>645135000</v>
      </c>
      <c r="H731" s="1">
        <f t="shared" si="35"/>
        <v>1563210000</v>
      </c>
      <c r="I731">
        <v>0</v>
      </c>
      <c r="J731" s="1">
        <v>463059000</v>
      </c>
      <c r="K731">
        <v>0</v>
      </c>
      <c r="L731" s="1">
        <v>455016000</v>
      </c>
      <c r="M731" t="s">
        <v>79</v>
      </c>
      <c r="N731" t="s">
        <v>80</v>
      </c>
    </row>
    <row r="732" spans="1:14" hidden="1" x14ac:dyDescent="0.2">
      <c r="A732">
        <v>758</v>
      </c>
      <c r="B732" t="s">
        <v>393</v>
      </c>
      <c r="C732" t="s">
        <v>17</v>
      </c>
      <c r="D732" t="s">
        <v>20</v>
      </c>
      <c r="E732" t="str">
        <f t="shared" si="33"/>
        <v>2015</v>
      </c>
      <c r="F732" s="1">
        <v>1828305000</v>
      </c>
      <c r="G732" s="1">
        <f t="shared" si="34"/>
        <v>616756000</v>
      </c>
      <c r="H732" s="1">
        <f t="shared" si="35"/>
        <v>1828305000</v>
      </c>
      <c r="I732">
        <v>0</v>
      </c>
      <c r="J732" s="1">
        <v>706644000</v>
      </c>
      <c r="K732">
        <v>0</v>
      </c>
      <c r="L732" s="1">
        <v>504905000</v>
      </c>
      <c r="M732" t="s">
        <v>79</v>
      </c>
      <c r="N732" t="s">
        <v>80</v>
      </c>
    </row>
    <row r="733" spans="1:14" hidden="1" x14ac:dyDescent="0.2">
      <c r="A733">
        <v>759</v>
      </c>
      <c r="B733" t="s">
        <v>393</v>
      </c>
      <c r="C733" t="s">
        <v>19</v>
      </c>
      <c r="D733" t="s">
        <v>83</v>
      </c>
      <c r="E733" t="str">
        <f t="shared" si="33"/>
        <v>2016</v>
      </c>
      <c r="F733" s="1">
        <v>2040486000</v>
      </c>
      <c r="G733" s="1">
        <f t="shared" si="34"/>
        <v>630368000</v>
      </c>
      <c r="H733" s="1">
        <f t="shared" si="35"/>
        <v>2040486000</v>
      </c>
      <c r="I733">
        <v>0</v>
      </c>
      <c r="J733" s="1">
        <v>842010000</v>
      </c>
      <c r="K733">
        <v>0</v>
      </c>
      <c r="L733" s="1">
        <v>568108000</v>
      </c>
      <c r="M733" t="s">
        <v>79</v>
      </c>
      <c r="N733" t="s">
        <v>80</v>
      </c>
    </row>
    <row r="734" spans="1:14" hidden="1" x14ac:dyDescent="0.2">
      <c r="A734">
        <v>760</v>
      </c>
      <c r="B734" t="s">
        <v>394</v>
      </c>
      <c r="C734" t="s">
        <v>11</v>
      </c>
      <c r="D734" t="s">
        <v>395</v>
      </c>
      <c r="E734" t="str">
        <f t="shared" si="33"/>
        <v>2013</v>
      </c>
      <c r="F734" s="1">
        <v>74754000000</v>
      </c>
      <c r="G734" s="1">
        <f t="shared" si="34"/>
        <v>7766000000</v>
      </c>
      <c r="H734" s="1">
        <f t="shared" si="35"/>
        <v>25842000000</v>
      </c>
      <c r="I734" s="1">
        <v>48912000000</v>
      </c>
      <c r="J734" s="1">
        <v>16508000000</v>
      </c>
      <c r="K734">
        <v>0</v>
      </c>
      <c r="L734" s="1">
        <v>1568000000</v>
      </c>
      <c r="M734" t="s">
        <v>23</v>
      </c>
      <c r="N734" t="s">
        <v>396</v>
      </c>
    </row>
    <row r="735" spans="1:14" hidden="1" x14ac:dyDescent="0.2">
      <c r="A735">
        <v>761</v>
      </c>
      <c r="B735" t="s">
        <v>394</v>
      </c>
      <c r="C735" t="s">
        <v>15</v>
      </c>
      <c r="D735" t="s">
        <v>397</v>
      </c>
      <c r="E735" t="str">
        <f t="shared" si="33"/>
        <v>2014</v>
      </c>
      <c r="F735" s="1">
        <v>78812000000</v>
      </c>
      <c r="G735" s="1">
        <f t="shared" si="34"/>
        <v>9166000000</v>
      </c>
      <c r="H735" s="1">
        <f t="shared" si="35"/>
        <v>26915000000</v>
      </c>
      <c r="I735" s="1">
        <v>51897000000</v>
      </c>
      <c r="J735" s="1">
        <v>16122000000</v>
      </c>
      <c r="K735">
        <v>0</v>
      </c>
      <c r="L735" s="1">
        <v>1627000000</v>
      </c>
      <c r="M735" t="s">
        <v>23</v>
      </c>
      <c r="N735" t="s">
        <v>396</v>
      </c>
    </row>
    <row r="736" spans="1:14" hidden="1" x14ac:dyDescent="0.2">
      <c r="A736">
        <v>762</v>
      </c>
      <c r="B736" t="s">
        <v>394</v>
      </c>
      <c r="C736" t="s">
        <v>17</v>
      </c>
      <c r="D736" t="s">
        <v>398</v>
      </c>
      <c r="E736" t="str">
        <f t="shared" si="33"/>
        <v>2015</v>
      </c>
      <c r="F736" s="1">
        <v>83176000000</v>
      </c>
      <c r="G736" s="1">
        <f t="shared" si="34"/>
        <v>10469000000</v>
      </c>
      <c r="H736" s="1">
        <f t="shared" si="35"/>
        <v>28389000000</v>
      </c>
      <c r="I736" s="1">
        <v>54787000000</v>
      </c>
      <c r="J736" s="1">
        <v>16280000000</v>
      </c>
      <c r="K736">
        <v>0</v>
      </c>
      <c r="L736" s="1">
        <v>1640000000</v>
      </c>
      <c r="M736" t="s">
        <v>23</v>
      </c>
      <c r="N736" t="s">
        <v>396</v>
      </c>
    </row>
    <row r="737" spans="1:14" hidden="1" x14ac:dyDescent="0.2">
      <c r="A737">
        <v>763</v>
      </c>
      <c r="B737" t="s">
        <v>394</v>
      </c>
      <c r="C737" t="s">
        <v>19</v>
      </c>
      <c r="D737" t="s">
        <v>67</v>
      </c>
      <c r="E737" t="str">
        <f t="shared" si="33"/>
        <v>2016</v>
      </c>
      <c r="F737" s="1">
        <v>88519000000</v>
      </c>
      <c r="G737" s="1">
        <f t="shared" si="34"/>
        <v>11774000000</v>
      </c>
      <c r="H737" s="1">
        <f t="shared" si="35"/>
        <v>30265000000</v>
      </c>
      <c r="I737" s="1">
        <v>58254000000</v>
      </c>
      <c r="J737" s="1">
        <v>16801000000</v>
      </c>
      <c r="K737">
        <v>0</v>
      </c>
      <c r="L737" s="1">
        <v>1690000000</v>
      </c>
      <c r="M737" t="s">
        <v>23</v>
      </c>
      <c r="N737" t="s">
        <v>396</v>
      </c>
    </row>
    <row r="738" spans="1:14" hidden="1" x14ac:dyDescent="0.2">
      <c r="A738">
        <v>764</v>
      </c>
      <c r="B738" t="s">
        <v>399</v>
      </c>
      <c r="C738" t="s">
        <v>11</v>
      </c>
      <c r="D738" t="s">
        <v>12</v>
      </c>
      <c r="E738" t="str">
        <f t="shared" si="33"/>
        <v>2012</v>
      </c>
      <c r="F738" s="1">
        <v>12245000000</v>
      </c>
      <c r="G738" s="1">
        <f t="shared" si="34"/>
        <v>4718000000</v>
      </c>
      <c r="H738" s="1">
        <f t="shared" si="35"/>
        <v>8710000000</v>
      </c>
      <c r="I738" s="1">
        <v>3535000000</v>
      </c>
      <c r="J738" s="1">
        <v>1126000000</v>
      </c>
      <c r="K738">
        <v>0</v>
      </c>
      <c r="L738" s="1">
        <v>2866000000</v>
      </c>
      <c r="M738" t="s">
        <v>115</v>
      </c>
      <c r="N738" t="s">
        <v>203</v>
      </c>
    </row>
    <row r="739" spans="1:14" hidden="1" x14ac:dyDescent="0.2">
      <c r="A739">
        <v>765</v>
      </c>
      <c r="B739" t="s">
        <v>399</v>
      </c>
      <c r="C739" t="s">
        <v>15</v>
      </c>
      <c r="D739" t="s">
        <v>16</v>
      </c>
      <c r="E739" t="str">
        <f t="shared" si="33"/>
        <v>2013</v>
      </c>
      <c r="F739" s="1">
        <v>11905000000</v>
      </c>
      <c r="G739" s="1">
        <f t="shared" si="34"/>
        <v>4204000000</v>
      </c>
      <c r="H739" s="1">
        <f t="shared" si="35"/>
        <v>7936000000</v>
      </c>
      <c r="I739" s="1">
        <v>3969000000</v>
      </c>
      <c r="J739" s="1">
        <v>1045000000</v>
      </c>
      <c r="K739">
        <v>0</v>
      </c>
      <c r="L739" s="1">
        <v>2687000000</v>
      </c>
      <c r="M739" t="s">
        <v>115</v>
      </c>
      <c r="N739" t="s">
        <v>203</v>
      </c>
    </row>
    <row r="740" spans="1:14" hidden="1" x14ac:dyDescent="0.2">
      <c r="A740">
        <v>766</v>
      </c>
      <c r="B740" t="s">
        <v>399</v>
      </c>
      <c r="C740" t="s">
        <v>17</v>
      </c>
      <c r="D740" t="s">
        <v>18</v>
      </c>
      <c r="E740" t="str">
        <f t="shared" si="33"/>
        <v>2014</v>
      </c>
      <c r="F740" s="1">
        <v>10737000000</v>
      </c>
      <c r="G740" s="1">
        <f t="shared" si="34"/>
        <v>2897000000</v>
      </c>
      <c r="H740" s="1">
        <f t="shared" si="35"/>
        <v>6984000000</v>
      </c>
      <c r="I740" s="1">
        <v>3753000000</v>
      </c>
      <c r="J740" s="1">
        <v>863000000</v>
      </c>
      <c r="K740">
        <v>0</v>
      </c>
      <c r="L740" s="1">
        <v>3224000000</v>
      </c>
      <c r="M740" t="s">
        <v>115</v>
      </c>
      <c r="N740" t="s">
        <v>203</v>
      </c>
    </row>
    <row r="741" spans="1:14" hidden="1" x14ac:dyDescent="0.2">
      <c r="A741">
        <v>767</v>
      </c>
      <c r="B741" t="s">
        <v>399</v>
      </c>
      <c r="C741" t="s">
        <v>19</v>
      </c>
      <c r="D741" t="s">
        <v>20</v>
      </c>
      <c r="E741" t="str">
        <f t="shared" si="33"/>
        <v>2015</v>
      </c>
      <c r="F741" s="1">
        <v>6636000000</v>
      </c>
      <c r="G741" s="1">
        <f t="shared" si="34"/>
        <v>-1345000000</v>
      </c>
      <c r="H741" s="1">
        <f t="shared" si="35"/>
        <v>3313000000</v>
      </c>
      <c r="I741" s="1">
        <v>3323000000</v>
      </c>
      <c r="J741" s="1">
        <v>703000000</v>
      </c>
      <c r="K741">
        <v>0</v>
      </c>
      <c r="L741" s="1">
        <v>3955000000</v>
      </c>
      <c r="M741" t="s">
        <v>115</v>
      </c>
      <c r="N741" t="s">
        <v>203</v>
      </c>
    </row>
    <row r="742" spans="1:14" x14ac:dyDescent="0.2">
      <c r="A742">
        <v>768</v>
      </c>
      <c r="B742" t="s">
        <v>400</v>
      </c>
      <c r="C742" t="s">
        <v>11</v>
      </c>
      <c r="D742" t="s">
        <v>12</v>
      </c>
      <c r="E742" t="str">
        <f t="shared" si="33"/>
        <v>2012</v>
      </c>
      <c r="F742" s="1">
        <v>22086000000</v>
      </c>
      <c r="G742" s="1">
        <f t="shared" si="34"/>
        <v>1811000000</v>
      </c>
      <c r="H742" s="1">
        <f t="shared" si="35"/>
        <v>8891000000</v>
      </c>
      <c r="I742" s="1">
        <v>13195000000</v>
      </c>
      <c r="J742">
        <v>0</v>
      </c>
      <c r="K742">
        <v>0</v>
      </c>
      <c r="L742" s="1">
        <v>7080000000</v>
      </c>
      <c r="M742" t="s">
        <v>74</v>
      </c>
      <c r="N742" t="s">
        <v>77</v>
      </c>
    </row>
    <row r="743" spans="1:14" x14ac:dyDescent="0.2">
      <c r="A743">
        <v>769</v>
      </c>
      <c r="B743" t="s">
        <v>400</v>
      </c>
      <c r="C743" t="s">
        <v>15</v>
      </c>
      <c r="D743" t="s">
        <v>16</v>
      </c>
      <c r="E743" t="str">
        <f t="shared" si="33"/>
        <v>2013</v>
      </c>
      <c r="F743" s="1">
        <v>20673000000</v>
      </c>
      <c r="G743" s="1">
        <f t="shared" si="34"/>
        <v>3655000000</v>
      </c>
      <c r="H743" s="1">
        <f t="shared" si="35"/>
        <v>9625000000</v>
      </c>
      <c r="I743" s="1">
        <v>11048000000</v>
      </c>
      <c r="J743">
        <v>0</v>
      </c>
      <c r="K743">
        <v>0</v>
      </c>
      <c r="L743" s="1">
        <v>5970000000</v>
      </c>
      <c r="M743" t="s">
        <v>74</v>
      </c>
      <c r="N743" t="s">
        <v>77</v>
      </c>
    </row>
    <row r="744" spans="1:14" x14ac:dyDescent="0.2">
      <c r="A744">
        <v>770</v>
      </c>
      <c r="B744" t="s">
        <v>400</v>
      </c>
      <c r="C744" t="s">
        <v>17</v>
      </c>
      <c r="D744" t="s">
        <v>18</v>
      </c>
      <c r="E744" t="str">
        <f t="shared" si="33"/>
        <v>2014</v>
      </c>
      <c r="F744" s="1">
        <v>18614000000</v>
      </c>
      <c r="G744" s="1">
        <f t="shared" si="34"/>
        <v>2052000000</v>
      </c>
      <c r="H744" s="1">
        <f t="shared" si="35"/>
        <v>7809000000</v>
      </c>
      <c r="I744" s="1">
        <v>10805000000</v>
      </c>
      <c r="J744">
        <v>0</v>
      </c>
      <c r="K744">
        <v>0</v>
      </c>
      <c r="L744" s="1">
        <v>5757000000</v>
      </c>
      <c r="M744" t="s">
        <v>74</v>
      </c>
      <c r="N744" t="s">
        <v>77</v>
      </c>
    </row>
    <row r="745" spans="1:14" x14ac:dyDescent="0.2">
      <c r="A745">
        <v>771</v>
      </c>
      <c r="B745" t="s">
        <v>400</v>
      </c>
      <c r="C745" t="s">
        <v>19</v>
      </c>
      <c r="D745" t="s">
        <v>20</v>
      </c>
      <c r="E745" t="str">
        <f t="shared" si="33"/>
        <v>2015</v>
      </c>
      <c r="F745" s="1">
        <v>18377000000</v>
      </c>
      <c r="G745" s="1">
        <f t="shared" si="34"/>
        <v>2328000000</v>
      </c>
      <c r="H745" s="1">
        <f t="shared" si="35"/>
        <v>7602000000</v>
      </c>
      <c r="I745" s="1">
        <v>10775000000</v>
      </c>
      <c r="J745">
        <v>0</v>
      </c>
      <c r="K745">
        <v>0</v>
      </c>
      <c r="L745" s="1">
        <v>5274000000</v>
      </c>
      <c r="M745" t="s">
        <v>74</v>
      </c>
      <c r="N745" t="s">
        <v>77</v>
      </c>
    </row>
    <row r="746" spans="1:14" hidden="1" x14ac:dyDescent="0.2">
      <c r="A746">
        <v>772</v>
      </c>
      <c r="B746" t="s">
        <v>401</v>
      </c>
      <c r="C746" t="s">
        <v>11</v>
      </c>
      <c r="D746" t="s">
        <v>12</v>
      </c>
      <c r="E746" t="str">
        <f t="shared" si="33"/>
        <v>2012</v>
      </c>
      <c r="F746" s="1">
        <v>5580506000</v>
      </c>
      <c r="G746" s="1">
        <f t="shared" si="34"/>
        <v>1028651000</v>
      </c>
      <c r="H746" s="1">
        <f t="shared" si="35"/>
        <v>2139883000</v>
      </c>
      <c r="I746" s="1">
        <v>3440623000</v>
      </c>
      <c r="J746" s="1">
        <v>1111232000</v>
      </c>
      <c r="K746">
        <v>0</v>
      </c>
      <c r="L746">
        <v>0</v>
      </c>
      <c r="M746" t="s">
        <v>23</v>
      </c>
      <c r="N746" t="s">
        <v>402</v>
      </c>
    </row>
    <row r="747" spans="1:14" hidden="1" x14ac:dyDescent="0.2">
      <c r="A747">
        <v>773</v>
      </c>
      <c r="B747" t="s">
        <v>401</v>
      </c>
      <c r="C747" t="s">
        <v>15</v>
      </c>
      <c r="D747" t="s">
        <v>16</v>
      </c>
      <c r="E747" t="str">
        <f t="shared" si="33"/>
        <v>2013</v>
      </c>
      <c r="F747" s="1">
        <v>5899872000</v>
      </c>
      <c r="G747" s="1">
        <f t="shared" si="34"/>
        <v>1153702000</v>
      </c>
      <c r="H747" s="1">
        <f t="shared" si="35"/>
        <v>2278455000</v>
      </c>
      <c r="I747" s="1">
        <v>3621417000</v>
      </c>
      <c r="J747" s="1">
        <v>1124753000</v>
      </c>
      <c r="K747">
        <v>0</v>
      </c>
      <c r="L747">
        <v>0</v>
      </c>
      <c r="M747" t="s">
        <v>23</v>
      </c>
      <c r="N747" t="s">
        <v>402</v>
      </c>
    </row>
    <row r="748" spans="1:14" hidden="1" x14ac:dyDescent="0.2">
      <c r="A748">
        <v>774</v>
      </c>
      <c r="B748" t="s">
        <v>401</v>
      </c>
      <c r="C748" t="s">
        <v>17</v>
      </c>
      <c r="D748" t="s">
        <v>18</v>
      </c>
      <c r="E748" t="str">
        <f t="shared" si="33"/>
        <v>2014</v>
      </c>
      <c r="F748" s="1">
        <v>6228508000</v>
      </c>
      <c r="G748" s="1">
        <f t="shared" si="34"/>
        <v>1280983000</v>
      </c>
      <c r="H748" s="1">
        <f t="shared" si="35"/>
        <v>2440485000</v>
      </c>
      <c r="I748" s="1">
        <v>3788023000</v>
      </c>
      <c r="J748" s="1">
        <v>1159502000</v>
      </c>
      <c r="K748">
        <v>0</v>
      </c>
      <c r="L748">
        <v>0</v>
      </c>
      <c r="M748" t="s">
        <v>23</v>
      </c>
      <c r="N748" t="s">
        <v>402</v>
      </c>
    </row>
    <row r="749" spans="1:14" hidden="1" x14ac:dyDescent="0.2">
      <c r="A749">
        <v>775</v>
      </c>
      <c r="B749" t="s">
        <v>401</v>
      </c>
      <c r="C749" t="s">
        <v>19</v>
      </c>
      <c r="D749" t="s">
        <v>20</v>
      </c>
      <c r="E749" t="str">
        <f t="shared" si="33"/>
        <v>2015</v>
      </c>
      <c r="F749" s="1">
        <v>5995402000</v>
      </c>
      <c r="G749" s="1">
        <f t="shared" si="34"/>
        <v>1155695000</v>
      </c>
      <c r="H749" s="1">
        <f t="shared" si="35"/>
        <v>2375790000</v>
      </c>
      <c r="I749" s="1">
        <v>3619612000</v>
      </c>
      <c r="J749" s="1">
        <v>1220095000</v>
      </c>
      <c r="K749">
        <v>0</v>
      </c>
      <c r="L749">
        <v>0</v>
      </c>
      <c r="M749" t="s">
        <v>23</v>
      </c>
      <c r="N749" t="s">
        <v>402</v>
      </c>
    </row>
    <row r="750" spans="1:14" hidden="1" x14ac:dyDescent="0.2">
      <c r="A750">
        <v>776</v>
      </c>
      <c r="B750" t="s">
        <v>403</v>
      </c>
      <c r="C750" t="s">
        <v>11</v>
      </c>
      <c r="D750" t="s">
        <v>29</v>
      </c>
      <c r="E750" t="str">
        <f t="shared" si="33"/>
        <v>2013</v>
      </c>
      <c r="F750" s="1">
        <v>2492300000</v>
      </c>
      <c r="G750" s="1">
        <f t="shared" si="34"/>
        <v>190100000</v>
      </c>
      <c r="H750" s="1">
        <f t="shared" si="35"/>
        <v>1161400000</v>
      </c>
      <c r="I750" s="1">
        <v>1330900000</v>
      </c>
      <c r="J750" s="1">
        <v>661100000</v>
      </c>
      <c r="K750" s="1">
        <v>197600000</v>
      </c>
      <c r="L750" s="1">
        <v>112600000</v>
      </c>
      <c r="M750" t="s">
        <v>36</v>
      </c>
      <c r="N750" t="s">
        <v>45</v>
      </c>
    </row>
    <row r="751" spans="1:14" hidden="1" x14ac:dyDescent="0.2">
      <c r="A751">
        <v>777</v>
      </c>
      <c r="B751" t="s">
        <v>403</v>
      </c>
      <c r="C751" t="s">
        <v>15</v>
      </c>
      <c r="D751" t="s">
        <v>32</v>
      </c>
      <c r="E751" t="str">
        <f t="shared" si="33"/>
        <v>2014</v>
      </c>
      <c r="F751" s="1">
        <v>2530700000</v>
      </c>
      <c r="G751" s="1">
        <f t="shared" si="34"/>
        <v>337000000</v>
      </c>
      <c r="H751" s="1">
        <f t="shared" si="35"/>
        <v>1245500000</v>
      </c>
      <c r="I751" s="1">
        <v>1285200000</v>
      </c>
      <c r="J751" s="1">
        <v>591500000</v>
      </c>
      <c r="K751" s="1">
        <v>203200000</v>
      </c>
      <c r="L751" s="1">
        <v>113800000</v>
      </c>
      <c r="M751" t="s">
        <v>36</v>
      </c>
      <c r="N751" t="s">
        <v>45</v>
      </c>
    </row>
    <row r="752" spans="1:14" hidden="1" x14ac:dyDescent="0.2">
      <c r="A752">
        <v>778</v>
      </c>
      <c r="B752" t="s">
        <v>403</v>
      </c>
      <c r="C752" t="s">
        <v>17</v>
      </c>
      <c r="D752" t="s">
        <v>33</v>
      </c>
      <c r="E752" t="str">
        <f t="shared" si="33"/>
        <v>2015</v>
      </c>
      <c r="F752" s="1">
        <v>2705000000</v>
      </c>
      <c r="G752" s="1">
        <f t="shared" si="34"/>
        <v>483600000</v>
      </c>
      <c r="H752" s="1">
        <f t="shared" si="35"/>
        <v>1432700000</v>
      </c>
      <c r="I752" s="1">
        <v>1272300000</v>
      </c>
      <c r="J752" s="1">
        <v>624000000</v>
      </c>
      <c r="K752" s="1">
        <v>214900000</v>
      </c>
      <c r="L752" s="1">
        <v>110200000</v>
      </c>
      <c r="M752" t="s">
        <v>36</v>
      </c>
      <c r="N752" t="s">
        <v>45</v>
      </c>
    </row>
    <row r="753" spans="1:14" hidden="1" x14ac:dyDescent="0.2">
      <c r="A753">
        <v>779</v>
      </c>
      <c r="B753" t="s">
        <v>403</v>
      </c>
      <c r="C753" t="s">
        <v>19</v>
      </c>
      <c r="D753" t="s">
        <v>34</v>
      </c>
      <c r="E753" t="str">
        <f t="shared" si="33"/>
        <v>2016</v>
      </c>
      <c r="F753" s="1">
        <v>2832700000</v>
      </c>
      <c r="G753" s="1">
        <f t="shared" si="34"/>
        <v>559100000</v>
      </c>
      <c r="H753" s="1">
        <f t="shared" si="35"/>
        <v>1563300000</v>
      </c>
      <c r="I753" s="1">
        <v>1269400000</v>
      </c>
      <c r="J753" s="1">
        <v>682400000</v>
      </c>
      <c r="K753" s="1">
        <v>232100000</v>
      </c>
      <c r="L753" s="1">
        <v>89700000</v>
      </c>
      <c r="M753" t="s">
        <v>36</v>
      </c>
      <c r="N753" t="s">
        <v>45</v>
      </c>
    </row>
    <row r="754" spans="1:14" hidden="1" x14ac:dyDescent="0.2">
      <c r="A754">
        <v>780</v>
      </c>
      <c r="B754" t="s">
        <v>404</v>
      </c>
      <c r="C754" t="s">
        <v>11</v>
      </c>
      <c r="D754" t="s">
        <v>16</v>
      </c>
      <c r="E754" t="str">
        <f t="shared" si="33"/>
        <v>2013</v>
      </c>
      <c r="F754" s="1">
        <v>39055000000</v>
      </c>
      <c r="G754" s="1">
        <f t="shared" si="34"/>
        <v>5501000000</v>
      </c>
      <c r="H754" s="1">
        <f t="shared" si="35"/>
        <v>10691000000</v>
      </c>
      <c r="I754" s="1">
        <v>28364000000</v>
      </c>
      <c r="J754" s="1">
        <v>5190000000</v>
      </c>
      <c r="K754">
        <v>0</v>
      </c>
      <c r="L754">
        <v>0</v>
      </c>
      <c r="M754" t="s">
        <v>13</v>
      </c>
      <c r="N754" t="s">
        <v>223</v>
      </c>
    </row>
    <row r="755" spans="1:14" hidden="1" x14ac:dyDescent="0.2">
      <c r="A755">
        <v>781</v>
      </c>
      <c r="B755" t="s">
        <v>404</v>
      </c>
      <c r="C755" t="s">
        <v>15</v>
      </c>
      <c r="D755" t="s">
        <v>18</v>
      </c>
      <c r="E755" t="str">
        <f t="shared" si="33"/>
        <v>2014</v>
      </c>
      <c r="F755" s="1">
        <v>40306000000</v>
      </c>
      <c r="G755" s="1">
        <f t="shared" si="34"/>
        <v>5831000000</v>
      </c>
      <c r="H755" s="1">
        <f t="shared" si="35"/>
        <v>11349000000</v>
      </c>
      <c r="I755" s="1">
        <v>28957000000</v>
      </c>
      <c r="J755" s="1">
        <v>5518000000</v>
      </c>
      <c r="K755">
        <v>0</v>
      </c>
      <c r="L755">
        <v>0</v>
      </c>
      <c r="M755" t="s">
        <v>13</v>
      </c>
      <c r="N755" t="s">
        <v>223</v>
      </c>
    </row>
    <row r="756" spans="1:14" hidden="1" x14ac:dyDescent="0.2">
      <c r="A756">
        <v>782</v>
      </c>
      <c r="B756" t="s">
        <v>404</v>
      </c>
      <c r="C756" t="s">
        <v>17</v>
      </c>
      <c r="D756" t="s">
        <v>20</v>
      </c>
      <c r="E756" t="str">
        <f t="shared" si="33"/>
        <v>2015</v>
      </c>
      <c r="F756" s="1">
        <v>38581000000</v>
      </c>
      <c r="G756" s="1">
        <f t="shared" si="34"/>
        <v>6828000000</v>
      </c>
      <c r="H756" s="1">
        <f t="shared" si="35"/>
        <v>11834000000</v>
      </c>
      <c r="I756" s="1">
        <v>26747000000</v>
      </c>
      <c r="J756" s="1">
        <v>5006000000</v>
      </c>
      <c r="K756">
        <v>0</v>
      </c>
      <c r="L756">
        <v>0</v>
      </c>
      <c r="M756" t="s">
        <v>13</v>
      </c>
      <c r="N756" t="s">
        <v>223</v>
      </c>
    </row>
    <row r="757" spans="1:14" hidden="1" x14ac:dyDescent="0.2">
      <c r="A757">
        <v>783</v>
      </c>
      <c r="B757" t="s">
        <v>404</v>
      </c>
      <c r="C757" t="s">
        <v>19</v>
      </c>
      <c r="D757" t="s">
        <v>83</v>
      </c>
      <c r="E757" t="str">
        <f t="shared" si="33"/>
        <v>2016</v>
      </c>
      <c r="F757" s="1">
        <v>39302000000</v>
      </c>
      <c r="G757" s="1">
        <f t="shared" si="34"/>
        <v>6683000000</v>
      </c>
      <c r="H757" s="1">
        <f t="shared" si="35"/>
        <v>12152000000</v>
      </c>
      <c r="I757" s="1">
        <v>27150000000</v>
      </c>
      <c r="J757" s="1">
        <v>5469000000</v>
      </c>
      <c r="K757">
        <v>0</v>
      </c>
      <c r="L757">
        <v>0</v>
      </c>
      <c r="M757" t="s">
        <v>13</v>
      </c>
      <c r="N757" t="s">
        <v>223</v>
      </c>
    </row>
    <row r="758" spans="1:14" hidden="1" x14ac:dyDescent="0.2">
      <c r="A758">
        <v>784</v>
      </c>
      <c r="B758" t="s">
        <v>405</v>
      </c>
      <c r="C758" t="s">
        <v>11</v>
      </c>
      <c r="D758" t="s">
        <v>39</v>
      </c>
      <c r="E758" t="str">
        <f t="shared" si="33"/>
        <v>2013</v>
      </c>
      <c r="F758" s="1">
        <v>3387614000</v>
      </c>
      <c r="G758" s="1">
        <f t="shared" si="34"/>
        <v>937738000</v>
      </c>
      <c r="H758" s="1">
        <f t="shared" si="35"/>
        <v>1534846000</v>
      </c>
      <c r="I758" s="1">
        <v>1852768000</v>
      </c>
      <c r="J758" s="1">
        <v>126250000</v>
      </c>
      <c r="K758" s="1">
        <v>15235000</v>
      </c>
      <c r="L758" s="1">
        <v>455623000</v>
      </c>
      <c r="M758" t="s">
        <v>115</v>
      </c>
      <c r="N758" t="s">
        <v>406</v>
      </c>
    </row>
    <row r="759" spans="1:14" hidden="1" x14ac:dyDescent="0.2">
      <c r="A759">
        <v>785</v>
      </c>
      <c r="B759" t="s">
        <v>405</v>
      </c>
      <c r="C759" t="s">
        <v>15</v>
      </c>
      <c r="D759" t="s">
        <v>41</v>
      </c>
      <c r="E759" t="str">
        <f t="shared" si="33"/>
        <v>2014</v>
      </c>
      <c r="F759" s="1">
        <v>3715968000</v>
      </c>
      <c r="G759" s="1">
        <f t="shared" si="34"/>
        <v>1053174000</v>
      </c>
      <c r="H759" s="1">
        <f t="shared" si="35"/>
        <v>1709253000</v>
      </c>
      <c r="I759" s="1">
        <v>2006715000</v>
      </c>
      <c r="J759" s="1">
        <v>116190000</v>
      </c>
      <c r="K759" s="1">
        <v>15905000</v>
      </c>
      <c r="L759" s="1">
        <v>523984000</v>
      </c>
      <c r="M759" t="s">
        <v>115</v>
      </c>
      <c r="N759" t="s">
        <v>406</v>
      </c>
    </row>
    <row r="760" spans="1:14" hidden="1" x14ac:dyDescent="0.2">
      <c r="A760">
        <v>786</v>
      </c>
      <c r="B760" t="s">
        <v>405</v>
      </c>
      <c r="C760" t="s">
        <v>17</v>
      </c>
      <c r="D760" t="s">
        <v>42</v>
      </c>
      <c r="E760" t="str">
        <f t="shared" si="33"/>
        <v>2015</v>
      </c>
      <c r="F760" s="1">
        <v>3161702000</v>
      </c>
      <c r="G760" s="1">
        <f t="shared" si="34"/>
        <v>711205000</v>
      </c>
      <c r="H760" s="1">
        <f t="shared" si="35"/>
        <v>1458226000</v>
      </c>
      <c r="I760" s="1">
        <v>1703476000</v>
      </c>
      <c r="J760" s="1">
        <v>122878000</v>
      </c>
      <c r="K760" s="1">
        <v>16104000</v>
      </c>
      <c r="L760" s="1">
        <v>608039000</v>
      </c>
      <c r="M760" t="s">
        <v>115</v>
      </c>
      <c r="N760" t="s">
        <v>406</v>
      </c>
    </row>
    <row r="761" spans="1:14" hidden="1" x14ac:dyDescent="0.2">
      <c r="A761">
        <v>787</v>
      </c>
      <c r="B761" t="s">
        <v>405</v>
      </c>
      <c r="C761" t="s">
        <v>19</v>
      </c>
      <c r="D761" t="s">
        <v>43</v>
      </c>
      <c r="E761" t="str">
        <f t="shared" si="33"/>
        <v>2016</v>
      </c>
      <c r="F761" s="1">
        <v>1624232000</v>
      </c>
      <c r="G761" s="1">
        <f t="shared" si="34"/>
        <v>-19716000</v>
      </c>
      <c r="H761" s="1">
        <f t="shared" si="35"/>
        <v>725427000</v>
      </c>
      <c r="I761" s="1">
        <v>898805000</v>
      </c>
      <c r="J761" s="1">
        <v>136287000</v>
      </c>
      <c r="K761" s="1">
        <v>10269000</v>
      </c>
      <c r="L761" s="1">
        <v>598587000</v>
      </c>
      <c r="M761" t="s">
        <v>115</v>
      </c>
      <c r="N761" t="s">
        <v>406</v>
      </c>
    </row>
    <row r="762" spans="1:14" hidden="1" x14ac:dyDescent="0.2">
      <c r="A762">
        <v>788</v>
      </c>
      <c r="B762" t="s">
        <v>407</v>
      </c>
      <c r="C762" t="s">
        <v>11</v>
      </c>
      <c r="D762" t="s">
        <v>227</v>
      </c>
      <c r="E762" t="str">
        <f t="shared" si="33"/>
        <v>2014</v>
      </c>
      <c r="F762" s="1">
        <v>55123000000</v>
      </c>
      <c r="G762" s="1">
        <f t="shared" si="34"/>
        <v>3817000000</v>
      </c>
      <c r="H762" s="1">
        <f t="shared" si="35"/>
        <v>15637000000</v>
      </c>
      <c r="I762" s="1">
        <v>39486000000</v>
      </c>
      <c r="J762" s="1">
        <v>8717000000</v>
      </c>
      <c r="K762" s="1">
        <v>2197000000</v>
      </c>
      <c r="L762" s="1">
        <v>906000000</v>
      </c>
      <c r="M762" t="s">
        <v>30</v>
      </c>
      <c r="N762" t="s">
        <v>408</v>
      </c>
    </row>
    <row r="763" spans="1:14" hidden="1" x14ac:dyDescent="0.2">
      <c r="A763">
        <v>789</v>
      </c>
      <c r="B763" t="s">
        <v>407</v>
      </c>
      <c r="C763" t="s">
        <v>15</v>
      </c>
      <c r="D763" t="s">
        <v>56</v>
      </c>
      <c r="E763" t="str">
        <f t="shared" si="33"/>
        <v>2015</v>
      </c>
      <c r="F763" s="1">
        <v>52107000000</v>
      </c>
      <c r="G763" s="1">
        <f t="shared" si="34"/>
        <v>2702000000</v>
      </c>
      <c r="H763" s="1">
        <f t="shared" si="35"/>
        <v>14939000000</v>
      </c>
      <c r="I763" s="1">
        <v>37168000000</v>
      </c>
      <c r="J763" s="1">
        <v>9047000000</v>
      </c>
      <c r="K763" s="1">
        <v>2338000000</v>
      </c>
      <c r="L763" s="1">
        <v>852000000</v>
      </c>
      <c r="M763" t="s">
        <v>30</v>
      </c>
      <c r="N763" t="s">
        <v>408</v>
      </c>
    </row>
    <row r="764" spans="1:14" hidden="1" x14ac:dyDescent="0.2">
      <c r="A764">
        <v>790</v>
      </c>
      <c r="B764" t="s">
        <v>407</v>
      </c>
      <c r="C764" t="s">
        <v>17</v>
      </c>
      <c r="D764" t="s">
        <v>228</v>
      </c>
      <c r="E764" t="str">
        <f t="shared" si="33"/>
        <v>2016</v>
      </c>
      <c r="F764" s="1">
        <v>50123000000</v>
      </c>
      <c r="G764" s="1">
        <f t="shared" si="34"/>
        <v>3144000000</v>
      </c>
      <c r="H764" s="1">
        <f t="shared" si="35"/>
        <v>14616000000</v>
      </c>
      <c r="I764" s="1">
        <v>35507000000</v>
      </c>
      <c r="J764" s="1">
        <v>8419000000</v>
      </c>
      <c r="K764" s="1">
        <v>2298000000</v>
      </c>
      <c r="L764" s="1">
        <v>755000000</v>
      </c>
      <c r="M764" t="s">
        <v>30</v>
      </c>
      <c r="N764" t="s">
        <v>408</v>
      </c>
    </row>
    <row r="765" spans="1:14" hidden="1" x14ac:dyDescent="0.2">
      <c r="A765">
        <v>791</v>
      </c>
      <c r="B765" t="s">
        <v>409</v>
      </c>
      <c r="C765" t="s">
        <v>11</v>
      </c>
      <c r="D765" t="s">
        <v>225</v>
      </c>
      <c r="E765" t="str">
        <f t="shared" si="33"/>
        <v>2013</v>
      </c>
      <c r="F765" s="1">
        <v>112298000000</v>
      </c>
      <c r="G765" s="1">
        <f t="shared" si="34"/>
        <v>8143000000</v>
      </c>
      <c r="H765" s="1">
        <f t="shared" si="35"/>
        <v>25918000000</v>
      </c>
      <c r="I765" s="1">
        <v>86380000000</v>
      </c>
      <c r="J765" s="1">
        <v>13267000000</v>
      </c>
      <c r="K765" s="1">
        <v>3135000000</v>
      </c>
      <c r="L765" s="1">
        <v>1373000000</v>
      </c>
      <c r="M765" t="s">
        <v>30</v>
      </c>
      <c r="N765" t="s">
        <v>31</v>
      </c>
    </row>
    <row r="766" spans="1:14" hidden="1" x14ac:dyDescent="0.2">
      <c r="A766">
        <v>792</v>
      </c>
      <c r="B766" t="s">
        <v>409</v>
      </c>
      <c r="C766" t="s">
        <v>15</v>
      </c>
      <c r="D766" t="s">
        <v>227</v>
      </c>
      <c r="E766" t="str">
        <f t="shared" si="33"/>
        <v>2014</v>
      </c>
      <c r="F766" s="1">
        <v>56651000000</v>
      </c>
      <c r="G766" s="1">
        <f t="shared" si="34"/>
        <v>4432000000</v>
      </c>
      <c r="H766" s="1">
        <f t="shared" si="35"/>
        <v>11220000000</v>
      </c>
      <c r="I766" s="1">
        <v>45431000000</v>
      </c>
      <c r="J766" s="1">
        <v>5361000000</v>
      </c>
      <c r="K766" s="1">
        <v>1298000000</v>
      </c>
      <c r="L766" s="1">
        <v>129000000</v>
      </c>
      <c r="M766" t="s">
        <v>30</v>
      </c>
      <c r="N766" t="s">
        <v>31</v>
      </c>
    </row>
    <row r="767" spans="1:14" hidden="1" x14ac:dyDescent="0.2">
      <c r="A767">
        <v>793</v>
      </c>
      <c r="B767" t="s">
        <v>409</v>
      </c>
      <c r="C767" t="s">
        <v>17</v>
      </c>
      <c r="D767" t="s">
        <v>56</v>
      </c>
      <c r="E767" t="str">
        <f t="shared" si="33"/>
        <v>2015</v>
      </c>
      <c r="F767" s="1">
        <v>51463000000</v>
      </c>
      <c r="G767" s="1">
        <f t="shared" si="34"/>
        <v>3983000000</v>
      </c>
      <c r="H767" s="1">
        <f t="shared" si="35"/>
        <v>9939000000</v>
      </c>
      <c r="I767" s="1">
        <v>41524000000</v>
      </c>
      <c r="J767" s="1">
        <v>4663000000</v>
      </c>
      <c r="K767" s="1">
        <v>1191000000</v>
      </c>
      <c r="L767" s="1">
        <v>102000000</v>
      </c>
      <c r="M767" t="s">
        <v>30</v>
      </c>
      <c r="N767" t="s">
        <v>31</v>
      </c>
    </row>
    <row r="768" spans="1:14" hidden="1" x14ac:dyDescent="0.2">
      <c r="A768">
        <v>794</v>
      </c>
      <c r="B768" t="s">
        <v>409</v>
      </c>
      <c r="C768" t="s">
        <v>19</v>
      </c>
      <c r="D768" t="s">
        <v>228</v>
      </c>
      <c r="E768" t="str">
        <f t="shared" si="33"/>
        <v>2016</v>
      </c>
      <c r="F768" s="1">
        <v>48238000000</v>
      </c>
      <c r="G768" s="1">
        <f t="shared" si="34"/>
        <v>3754000000</v>
      </c>
      <c r="H768" s="1">
        <f t="shared" si="35"/>
        <v>8998000000</v>
      </c>
      <c r="I768" s="1">
        <v>39240000000</v>
      </c>
      <c r="J768" s="1">
        <v>4019000000</v>
      </c>
      <c r="K768" s="1">
        <v>1209000000</v>
      </c>
      <c r="L768" s="1">
        <v>16000000</v>
      </c>
      <c r="M768" t="s">
        <v>30</v>
      </c>
      <c r="N768" t="s">
        <v>31</v>
      </c>
    </row>
    <row r="769" spans="1:14" x14ac:dyDescent="0.2">
      <c r="A769">
        <v>795</v>
      </c>
      <c r="B769" t="s">
        <v>410</v>
      </c>
      <c r="C769" t="s">
        <v>11</v>
      </c>
      <c r="D769" t="s">
        <v>411</v>
      </c>
      <c r="E769" t="str">
        <f t="shared" si="33"/>
        <v>2013</v>
      </c>
      <c r="F769" s="1">
        <v>2807114000</v>
      </c>
      <c r="G769" s="1">
        <f t="shared" si="34"/>
        <v>762839000</v>
      </c>
      <c r="H769" s="1">
        <f t="shared" si="35"/>
        <v>1683341000</v>
      </c>
      <c r="I769" s="1">
        <v>1123773000</v>
      </c>
      <c r="J769" s="1">
        <v>828095000</v>
      </c>
      <c r="K769">
        <v>0</v>
      </c>
      <c r="L769" s="1">
        <v>92407000</v>
      </c>
      <c r="M769" t="s">
        <v>74</v>
      </c>
      <c r="N769" t="s">
        <v>133</v>
      </c>
    </row>
    <row r="770" spans="1:14" x14ac:dyDescent="0.2">
      <c r="A770">
        <v>796</v>
      </c>
      <c r="B770" t="s">
        <v>410</v>
      </c>
      <c r="C770" t="s">
        <v>15</v>
      </c>
      <c r="D770" t="s">
        <v>412</v>
      </c>
      <c r="E770" t="str">
        <f t="shared" si="33"/>
        <v>2014</v>
      </c>
      <c r="F770" s="1">
        <v>3024295000</v>
      </c>
      <c r="G770" s="1">
        <f t="shared" si="34"/>
        <v>898497000</v>
      </c>
      <c r="H770" s="1">
        <f t="shared" si="35"/>
        <v>1844890000</v>
      </c>
      <c r="I770" s="1">
        <v>1179405000</v>
      </c>
      <c r="J770" s="1">
        <v>830789000</v>
      </c>
      <c r="K770">
        <v>0</v>
      </c>
      <c r="L770" s="1">
        <v>115604000</v>
      </c>
      <c r="M770" t="s">
        <v>74</v>
      </c>
      <c r="N770" t="s">
        <v>133</v>
      </c>
    </row>
    <row r="771" spans="1:14" x14ac:dyDescent="0.2">
      <c r="A771">
        <v>797</v>
      </c>
      <c r="B771" t="s">
        <v>410</v>
      </c>
      <c r="C771" t="s">
        <v>17</v>
      </c>
      <c r="D771" t="s">
        <v>413</v>
      </c>
      <c r="E771" t="str">
        <f t="shared" ref="E771:E834" si="36">RIGHT(D771, 4)</f>
        <v>2015</v>
      </c>
      <c r="F771" s="1">
        <v>3078658000</v>
      </c>
      <c r="G771" s="1">
        <f t="shared" ref="G771:G834" si="37">H771-J771-K771-L771</f>
        <v>869659000</v>
      </c>
      <c r="H771" s="1">
        <f t="shared" ref="H771:H834" si="38">F771-I771</f>
        <v>1847554000</v>
      </c>
      <c r="I771" s="1">
        <v>1231104000</v>
      </c>
      <c r="J771" s="1">
        <v>818091000</v>
      </c>
      <c r="K771">
        <v>0</v>
      </c>
      <c r="L771" s="1">
        <v>159804000</v>
      </c>
      <c r="M771" t="s">
        <v>74</v>
      </c>
      <c r="N771" t="s">
        <v>133</v>
      </c>
    </row>
    <row r="772" spans="1:14" x14ac:dyDescent="0.2">
      <c r="A772">
        <v>798</v>
      </c>
      <c r="B772" t="s">
        <v>410</v>
      </c>
      <c r="C772" t="s">
        <v>19</v>
      </c>
      <c r="D772" t="s">
        <v>414</v>
      </c>
      <c r="E772" t="str">
        <f t="shared" si="36"/>
        <v>2016</v>
      </c>
      <c r="F772" s="1">
        <v>3038153000</v>
      </c>
      <c r="G772" s="1">
        <f t="shared" si="37"/>
        <v>708587000</v>
      </c>
      <c r="H772" s="1">
        <f t="shared" si="38"/>
        <v>1787833000</v>
      </c>
      <c r="I772" s="1">
        <v>1250320000</v>
      </c>
      <c r="J772" s="1">
        <v>905648000</v>
      </c>
      <c r="K772">
        <v>0</v>
      </c>
      <c r="L772" s="1">
        <v>173598000</v>
      </c>
      <c r="M772" t="s">
        <v>74</v>
      </c>
      <c r="N772" t="s">
        <v>133</v>
      </c>
    </row>
    <row r="773" spans="1:14" hidden="1" x14ac:dyDescent="0.2">
      <c r="A773">
        <v>799</v>
      </c>
      <c r="B773" t="s">
        <v>415</v>
      </c>
      <c r="C773" t="s">
        <v>11</v>
      </c>
      <c r="D773" t="s">
        <v>96</v>
      </c>
      <c r="E773" t="str">
        <f t="shared" si="36"/>
        <v>2013</v>
      </c>
      <c r="F773" s="1">
        <v>8751654000</v>
      </c>
      <c r="G773" s="1">
        <f t="shared" si="37"/>
        <v>785476000</v>
      </c>
      <c r="H773" s="1">
        <f t="shared" si="38"/>
        <v>1412816000</v>
      </c>
      <c r="I773" s="1">
        <v>7338838000</v>
      </c>
      <c r="J773" s="1">
        <v>627340000</v>
      </c>
      <c r="K773">
        <v>0</v>
      </c>
      <c r="L773">
        <v>0</v>
      </c>
      <c r="M773" t="s">
        <v>59</v>
      </c>
      <c r="N773" t="s">
        <v>172</v>
      </c>
    </row>
    <row r="774" spans="1:14" hidden="1" x14ac:dyDescent="0.2">
      <c r="A774">
        <v>800</v>
      </c>
      <c r="B774" t="s">
        <v>415</v>
      </c>
      <c r="C774" t="s">
        <v>15</v>
      </c>
      <c r="D774" t="s">
        <v>98</v>
      </c>
      <c r="E774" t="str">
        <f t="shared" si="36"/>
        <v>2014</v>
      </c>
      <c r="F774" s="1">
        <v>9316256000</v>
      </c>
      <c r="G774" s="1">
        <f t="shared" si="37"/>
        <v>914035000</v>
      </c>
      <c r="H774" s="1">
        <f t="shared" si="38"/>
        <v>1564983000</v>
      </c>
      <c r="I774" s="1">
        <v>7751273000</v>
      </c>
      <c r="J774" s="1">
        <v>650948000</v>
      </c>
      <c r="K774">
        <v>0</v>
      </c>
      <c r="L774">
        <v>0</v>
      </c>
      <c r="M774" t="s">
        <v>59</v>
      </c>
      <c r="N774" t="s">
        <v>172</v>
      </c>
    </row>
    <row r="775" spans="1:14" hidden="1" x14ac:dyDescent="0.2">
      <c r="A775">
        <v>801</v>
      </c>
      <c r="B775" t="s">
        <v>415</v>
      </c>
      <c r="C775" t="s">
        <v>17</v>
      </c>
      <c r="D775" t="s">
        <v>56</v>
      </c>
      <c r="E775" t="str">
        <f t="shared" si="36"/>
        <v>2015</v>
      </c>
      <c r="F775" s="1">
        <v>9263863000</v>
      </c>
      <c r="G775" s="1">
        <f t="shared" si="37"/>
        <v>1064970000</v>
      </c>
      <c r="H775" s="1">
        <f t="shared" si="38"/>
        <v>1808581000</v>
      </c>
      <c r="I775" s="1">
        <v>7455282000</v>
      </c>
      <c r="J775" s="1">
        <v>743611000</v>
      </c>
      <c r="K775">
        <v>0</v>
      </c>
      <c r="L775">
        <v>0</v>
      </c>
      <c r="M775" t="s">
        <v>59</v>
      </c>
      <c r="N775" t="s">
        <v>172</v>
      </c>
    </row>
    <row r="776" spans="1:14" hidden="1" x14ac:dyDescent="0.2">
      <c r="A776">
        <v>802</v>
      </c>
      <c r="B776" t="s">
        <v>415</v>
      </c>
      <c r="C776" t="s">
        <v>19</v>
      </c>
      <c r="D776" t="s">
        <v>100</v>
      </c>
      <c r="E776" t="str">
        <f t="shared" si="36"/>
        <v>2016</v>
      </c>
      <c r="F776" s="1">
        <v>9523224000</v>
      </c>
      <c r="G776" s="1">
        <f t="shared" si="37"/>
        <v>1286201000</v>
      </c>
      <c r="H776" s="1">
        <f t="shared" si="38"/>
        <v>2158175000</v>
      </c>
      <c r="I776" s="1">
        <v>7365049000</v>
      </c>
      <c r="J776" s="1">
        <v>871974000</v>
      </c>
      <c r="K776">
        <v>0</v>
      </c>
      <c r="L776">
        <v>0</v>
      </c>
      <c r="M776" t="s">
        <v>59</v>
      </c>
      <c r="N776" t="s">
        <v>172</v>
      </c>
    </row>
    <row r="777" spans="1:14" hidden="1" x14ac:dyDescent="0.2">
      <c r="A777">
        <v>803</v>
      </c>
      <c r="B777" t="s">
        <v>416</v>
      </c>
      <c r="C777" t="s">
        <v>11</v>
      </c>
      <c r="D777" t="s">
        <v>417</v>
      </c>
      <c r="E777" t="str">
        <f t="shared" si="36"/>
        <v>2013</v>
      </c>
      <c r="F777" s="1">
        <v>5112000000</v>
      </c>
      <c r="G777" s="1">
        <f t="shared" si="37"/>
        <v>813000000</v>
      </c>
      <c r="H777" s="1">
        <f t="shared" si="38"/>
        <v>1727000000</v>
      </c>
      <c r="I777" s="1">
        <v>3385000000</v>
      </c>
      <c r="J777" s="1">
        <v>914000000</v>
      </c>
      <c r="K777">
        <v>0</v>
      </c>
      <c r="L777">
        <v>0</v>
      </c>
      <c r="M777" t="s">
        <v>30</v>
      </c>
      <c r="N777" t="s">
        <v>418</v>
      </c>
    </row>
    <row r="778" spans="1:14" hidden="1" x14ac:dyDescent="0.2">
      <c r="A778">
        <v>804</v>
      </c>
      <c r="B778" t="s">
        <v>416</v>
      </c>
      <c r="C778" t="s">
        <v>15</v>
      </c>
      <c r="D778" t="s">
        <v>419</v>
      </c>
      <c r="E778" t="str">
        <f t="shared" si="36"/>
        <v>2014</v>
      </c>
      <c r="F778" s="1">
        <v>5012000000</v>
      </c>
      <c r="G778" s="1">
        <f t="shared" si="37"/>
        <v>882000000</v>
      </c>
      <c r="H778" s="1">
        <f t="shared" si="38"/>
        <v>1702000000</v>
      </c>
      <c r="I778" s="1">
        <v>3310000000</v>
      </c>
      <c r="J778" s="1">
        <v>820000000</v>
      </c>
      <c r="K778">
        <v>0</v>
      </c>
      <c r="L778">
        <v>0</v>
      </c>
      <c r="M778" t="s">
        <v>30</v>
      </c>
      <c r="N778" t="s">
        <v>418</v>
      </c>
    </row>
    <row r="779" spans="1:14" hidden="1" x14ac:dyDescent="0.2">
      <c r="A779">
        <v>805</v>
      </c>
      <c r="B779" t="s">
        <v>416</v>
      </c>
      <c r="C779" t="s">
        <v>17</v>
      </c>
      <c r="D779" t="s">
        <v>420</v>
      </c>
      <c r="E779" t="str">
        <f t="shared" si="36"/>
        <v>2015</v>
      </c>
      <c r="F779" s="1">
        <v>5083000000</v>
      </c>
      <c r="G779" s="1">
        <f t="shared" si="37"/>
        <v>759000000</v>
      </c>
      <c r="H779" s="1">
        <f t="shared" si="38"/>
        <v>1735000000</v>
      </c>
      <c r="I779" s="1">
        <v>3348000000</v>
      </c>
      <c r="J779" s="1">
        <v>976000000</v>
      </c>
      <c r="K779">
        <v>0</v>
      </c>
      <c r="L779">
        <v>0</v>
      </c>
      <c r="M779" t="s">
        <v>30</v>
      </c>
      <c r="N779" t="s">
        <v>418</v>
      </c>
    </row>
    <row r="780" spans="1:14" hidden="1" x14ac:dyDescent="0.2">
      <c r="A780">
        <v>806</v>
      </c>
      <c r="B780" t="s">
        <v>416</v>
      </c>
      <c r="C780" t="s">
        <v>19</v>
      </c>
      <c r="D780" t="s">
        <v>421</v>
      </c>
      <c r="E780" t="str">
        <f t="shared" si="36"/>
        <v>2016</v>
      </c>
      <c r="F780" s="1">
        <v>7467000000</v>
      </c>
      <c r="G780" s="1">
        <f t="shared" si="37"/>
        <v>1149000000</v>
      </c>
      <c r="H780" s="1">
        <f t="shared" si="38"/>
        <v>2335000000</v>
      </c>
      <c r="I780" s="1">
        <v>5132000000</v>
      </c>
      <c r="J780" s="1">
        <v>1186000000</v>
      </c>
      <c r="K780">
        <v>0</v>
      </c>
      <c r="L780">
        <v>0</v>
      </c>
      <c r="M780" t="s">
        <v>30</v>
      </c>
      <c r="N780" t="s">
        <v>418</v>
      </c>
    </row>
    <row r="781" spans="1:14" hidden="1" x14ac:dyDescent="0.2">
      <c r="A781">
        <v>807</v>
      </c>
      <c r="B781" t="s">
        <v>422</v>
      </c>
      <c r="C781" t="s">
        <v>11</v>
      </c>
      <c r="D781" t="s">
        <v>22</v>
      </c>
      <c r="E781" t="str">
        <f t="shared" si="36"/>
        <v>2012</v>
      </c>
      <c r="F781" s="1">
        <v>8939967000</v>
      </c>
      <c r="G781" s="1">
        <f t="shared" si="37"/>
        <v>634153000</v>
      </c>
      <c r="H781" s="1">
        <f t="shared" si="38"/>
        <v>2507513000</v>
      </c>
      <c r="I781" s="1">
        <v>6432454000</v>
      </c>
      <c r="J781" s="1">
        <v>1873360000</v>
      </c>
      <c r="K781">
        <v>0</v>
      </c>
      <c r="L781">
        <v>0</v>
      </c>
      <c r="M781" t="s">
        <v>36</v>
      </c>
      <c r="N781" t="s">
        <v>40</v>
      </c>
    </row>
    <row r="782" spans="1:14" hidden="1" x14ac:dyDescent="0.2">
      <c r="A782">
        <v>808</v>
      </c>
      <c r="B782" t="s">
        <v>422</v>
      </c>
      <c r="C782" t="s">
        <v>15</v>
      </c>
      <c r="D782" t="s">
        <v>25</v>
      </c>
      <c r="E782" t="str">
        <f t="shared" si="36"/>
        <v>2013</v>
      </c>
      <c r="F782" s="1">
        <v>9560647000</v>
      </c>
      <c r="G782" s="1">
        <f t="shared" si="37"/>
        <v>677054000</v>
      </c>
      <c r="H782" s="1">
        <f t="shared" si="38"/>
        <v>2656014000</v>
      </c>
      <c r="I782" s="1">
        <v>6904633000</v>
      </c>
      <c r="J782" s="1">
        <v>1978960000</v>
      </c>
      <c r="K782">
        <v>0</v>
      </c>
      <c r="L782">
        <v>0</v>
      </c>
      <c r="M782" t="s">
        <v>36</v>
      </c>
      <c r="N782" t="s">
        <v>40</v>
      </c>
    </row>
    <row r="783" spans="1:14" hidden="1" x14ac:dyDescent="0.2">
      <c r="A783">
        <v>809</v>
      </c>
      <c r="B783" t="s">
        <v>422</v>
      </c>
      <c r="C783" t="s">
        <v>17</v>
      </c>
      <c r="D783" t="s">
        <v>375</v>
      </c>
      <c r="E783" t="str">
        <f t="shared" si="36"/>
        <v>2014</v>
      </c>
      <c r="F783" s="1">
        <v>10371390000</v>
      </c>
      <c r="G783" s="1">
        <f t="shared" si="37"/>
        <v>715142000</v>
      </c>
      <c r="H783" s="1">
        <f t="shared" si="38"/>
        <v>2911315000</v>
      </c>
      <c r="I783" s="1">
        <v>7460075000</v>
      </c>
      <c r="J783" s="1">
        <v>2196173000</v>
      </c>
      <c r="K783">
        <v>0</v>
      </c>
      <c r="L783">
        <v>0</v>
      </c>
      <c r="M783" t="s">
        <v>36</v>
      </c>
      <c r="N783" t="s">
        <v>40</v>
      </c>
    </row>
    <row r="784" spans="1:14" hidden="1" x14ac:dyDescent="0.2">
      <c r="A784">
        <v>810</v>
      </c>
      <c r="B784" t="s">
        <v>422</v>
      </c>
      <c r="C784" t="s">
        <v>19</v>
      </c>
      <c r="D784" t="s">
        <v>376</v>
      </c>
      <c r="E784" t="str">
        <f t="shared" si="36"/>
        <v>2015</v>
      </c>
      <c r="F784" s="1">
        <v>10629719000</v>
      </c>
      <c r="G784" s="1">
        <f t="shared" si="37"/>
        <v>768903000</v>
      </c>
      <c r="H784" s="1">
        <f t="shared" si="38"/>
        <v>3012259000</v>
      </c>
      <c r="I784" s="1">
        <v>7617460000</v>
      </c>
      <c r="J784" s="1">
        <v>2243356000</v>
      </c>
      <c r="K784">
        <v>0</v>
      </c>
      <c r="L784">
        <v>0</v>
      </c>
      <c r="M784" t="s">
        <v>36</v>
      </c>
      <c r="N784" t="s">
        <v>40</v>
      </c>
    </row>
    <row r="785" spans="1:14" hidden="1" x14ac:dyDescent="0.2">
      <c r="A785">
        <v>811</v>
      </c>
      <c r="B785" t="s">
        <v>423</v>
      </c>
      <c r="C785" t="s">
        <v>11</v>
      </c>
      <c r="D785" t="s">
        <v>12</v>
      </c>
      <c r="E785" t="str">
        <f t="shared" si="36"/>
        <v>2012</v>
      </c>
      <c r="F785" s="1">
        <v>5059000000</v>
      </c>
      <c r="G785" s="1">
        <f t="shared" si="37"/>
        <v>351000000</v>
      </c>
      <c r="H785" s="1">
        <f t="shared" si="38"/>
        <v>3174000000</v>
      </c>
      <c r="I785" s="1">
        <v>1885000000</v>
      </c>
      <c r="J785" s="1">
        <v>2101000000</v>
      </c>
      <c r="K785">
        <v>0</v>
      </c>
      <c r="L785" s="1">
        <v>722000000</v>
      </c>
      <c r="M785" t="s">
        <v>79</v>
      </c>
      <c r="N785" t="s">
        <v>80</v>
      </c>
    </row>
    <row r="786" spans="1:14" hidden="1" x14ac:dyDescent="0.2">
      <c r="A786">
        <v>812</v>
      </c>
      <c r="B786" t="s">
        <v>423</v>
      </c>
      <c r="C786" t="s">
        <v>15</v>
      </c>
      <c r="D786" t="s">
        <v>16</v>
      </c>
      <c r="E786" t="str">
        <f t="shared" si="36"/>
        <v>2013</v>
      </c>
      <c r="F786" s="1">
        <v>5166000000</v>
      </c>
      <c r="G786" s="1">
        <f t="shared" si="37"/>
        <v>512000000</v>
      </c>
      <c r="H786" s="1">
        <f t="shared" si="38"/>
        <v>3177000000</v>
      </c>
      <c r="I786" s="1">
        <v>1989000000</v>
      </c>
      <c r="J786" s="1">
        <v>1968000000</v>
      </c>
      <c r="K786">
        <v>0</v>
      </c>
      <c r="L786" s="1">
        <v>697000000</v>
      </c>
      <c r="M786" t="s">
        <v>79</v>
      </c>
      <c r="N786" t="s">
        <v>80</v>
      </c>
    </row>
    <row r="787" spans="1:14" hidden="1" x14ac:dyDescent="0.2">
      <c r="A787">
        <v>813</v>
      </c>
      <c r="B787" t="s">
        <v>423</v>
      </c>
      <c r="C787" t="s">
        <v>17</v>
      </c>
      <c r="D787" t="s">
        <v>18</v>
      </c>
      <c r="E787" t="str">
        <f t="shared" si="36"/>
        <v>2014</v>
      </c>
      <c r="F787" s="1">
        <v>5354000000</v>
      </c>
      <c r="G787" s="1">
        <f t="shared" si="37"/>
        <v>700000000</v>
      </c>
      <c r="H787" s="1">
        <f t="shared" si="38"/>
        <v>3321000000</v>
      </c>
      <c r="I787" s="1">
        <v>2033000000</v>
      </c>
      <c r="J787" s="1">
        <v>1920000000</v>
      </c>
      <c r="K787">
        <v>0</v>
      </c>
      <c r="L787" s="1">
        <v>701000000</v>
      </c>
      <c r="M787" t="s">
        <v>79</v>
      </c>
      <c r="N787" t="s">
        <v>80</v>
      </c>
    </row>
    <row r="788" spans="1:14" hidden="1" x14ac:dyDescent="0.2">
      <c r="A788">
        <v>814</v>
      </c>
      <c r="B788" t="s">
        <v>423</v>
      </c>
      <c r="C788" t="s">
        <v>19</v>
      </c>
      <c r="D788" t="s">
        <v>20</v>
      </c>
      <c r="E788" t="str">
        <f t="shared" si="36"/>
        <v>2015</v>
      </c>
      <c r="F788" s="1">
        <v>5387000000</v>
      </c>
      <c r="G788" s="1">
        <f t="shared" si="37"/>
        <v>648000000</v>
      </c>
      <c r="H788" s="1">
        <f t="shared" si="38"/>
        <v>3375000000</v>
      </c>
      <c r="I788" s="1">
        <v>2012000000</v>
      </c>
      <c r="J788" s="1">
        <v>2011000000</v>
      </c>
      <c r="K788">
        <v>0</v>
      </c>
      <c r="L788" s="1">
        <v>716000000</v>
      </c>
      <c r="M788" t="s">
        <v>79</v>
      </c>
      <c r="N788" t="s">
        <v>80</v>
      </c>
    </row>
    <row r="789" spans="1:14" hidden="1" x14ac:dyDescent="0.2">
      <c r="A789">
        <v>815</v>
      </c>
      <c r="B789" t="s">
        <v>424</v>
      </c>
      <c r="C789" t="s">
        <v>11</v>
      </c>
      <c r="D789" t="s">
        <v>12</v>
      </c>
      <c r="E789" t="str">
        <f t="shared" si="36"/>
        <v>2012</v>
      </c>
      <c r="F789" s="1">
        <v>6644252000</v>
      </c>
      <c r="G789" s="1">
        <f t="shared" si="37"/>
        <v>1156086000</v>
      </c>
      <c r="H789" s="1">
        <f t="shared" si="38"/>
        <v>2859882000</v>
      </c>
      <c r="I789" s="1">
        <v>3784370000</v>
      </c>
      <c r="J789" s="1">
        <v>1703796000</v>
      </c>
      <c r="K789">
        <v>0</v>
      </c>
      <c r="L789">
        <v>0</v>
      </c>
      <c r="M789" t="s">
        <v>59</v>
      </c>
      <c r="N789" t="s">
        <v>172</v>
      </c>
    </row>
    <row r="790" spans="1:14" hidden="1" x14ac:dyDescent="0.2">
      <c r="A790">
        <v>816</v>
      </c>
      <c r="B790" t="s">
        <v>424</v>
      </c>
      <c r="C790" t="s">
        <v>15</v>
      </c>
      <c r="D790" t="s">
        <v>16</v>
      </c>
      <c r="E790" t="str">
        <f t="shared" si="36"/>
        <v>2013</v>
      </c>
      <c r="F790" s="1">
        <v>7146079000</v>
      </c>
      <c r="G790" s="1">
        <f t="shared" si="37"/>
        <v>1356716000</v>
      </c>
      <c r="H790" s="1">
        <f t="shared" si="38"/>
        <v>3280848000</v>
      </c>
      <c r="I790" s="1">
        <v>3865231000</v>
      </c>
      <c r="J790" s="1">
        <v>1924132000</v>
      </c>
      <c r="K790">
        <v>0</v>
      </c>
      <c r="L790">
        <v>0</v>
      </c>
      <c r="M790" t="s">
        <v>59</v>
      </c>
      <c r="N790" t="s">
        <v>172</v>
      </c>
    </row>
    <row r="791" spans="1:14" hidden="1" x14ac:dyDescent="0.2">
      <c r="A791">
        <v>817</v>
      </c>
      <c r="B791" t="s">
        <v>424</v>
      </c>
      <c r="C791" t="s">
        <v>17</v>
      </c>
      <c r="D791" t="s">
        <v>18</v>
      </c>
      <c r="E791" t="str">
        <f t="shared" si="36"/>
        <v>2014</v>
      </c>
      <c r="F791" s="1">
        <v>7421768000</v>
      </c>
      <c r="G791" s="1">
        <f t="shared" si="37"/>
        <v>1437882000</v>
      </c>
      <c r="H791" s="1">
        <f t="shared" si="38"/>
        <v>3336166000</v>
      </c>
      <c r="I791" s="1">
        <v>4085602000</v>
      </c>
      <c r="J791" s="1">
        <v>1898284000</v>
      </c>
      <c r="K791">
        <v>0</v>
      </c>
      <c r="L791">
        <v>0</v>
      </c>
      <c r="M791" t="s">
        <v>59</v>
      </c>
      <c r="N791" t="s">
        <v>172</v>
      </c>
    </row>
    <row r="792" spans="1:14" hidden="1" x14ac:dyDescent="0.2">
      <c r="A792">
        <v>818</v>
      </c>
      <c r="B792" t="s">
        <v>424</v>
      </c>
      <c r="C792" t="s">
        <v>19</v>
      </c>
      <c r="D792" t="s">
        <v>20</v>
      </c>
      <c r="E792" t="str">
        <f t="shared" si="36"/>
        <v>2015</v>
      </c>
      <c r="F792" s="1">
        <v>7386626000</v>
      </c>
      <c r="G792" s="1">
        <f t="shared" si="37"/>
        <v>1413367000</v>
      </c>
      <c r="H792" s="1">
        <f t="shared" si="38"/>
        <v>3382675000</v>
      </c>
      <c r="I792" s="1">
        <v>4003951000</v>
      </c>
      <c r="J792" s="1">
        <v>1969308000</v>
      </c>
      <c r="K792">
        <v>0</v>
      </c>
      <c r="L792">
        <v>0</v>
      </c>
      <c r="M792" t="s">
        <v>59</v>
      </c>
      <c r="N792" t="s">
        <v>172</v>
      </c>
    </row>
    <row r="793" spans="1:14" hidden="1" x14ac:dyDescent="0.2">
      <c r="A793">
        <v>819</v>
      </c>
      <c r="B793" t="s">
        <v>425</v>
      </c>
      <c r="C793" t="s">
        <v>11</v>
      </c>
      <c r="D793" t="s">
        <v>16</v>
      </c>
      <c r="E793" t="str">
        <f t="shared" si="36"/>
        <v>2013</v>
      </c>
      <c r="F793" s="1">
        <v>41313000000</v>
      </c>
      <c r="G793" s="1">
        <f t="shared" si="37"/>
        <v>2061000000</v>
      </c>
      <c r="H793" s="1">
        <f t="shared" si="38"/>
        <v>8749000000</v>
      </c>
      <c r="I793" s="1">
        <v>32564000000</v>
      </c>
      <c r="J793">
        <v>0</v>
      </c>
      <c r="K793">
        <v>0</v>
      </c>
      <c r="L793" s="1">
        <v>6688000000</v>
      </c>
      <c r="M793" t="s">
        <v>36</v>
      </c>
      <c r="N793" t="s">
        <v>113</v>
      </c>
    </row>
    <row r="794" spans="1:14" hidden="1" x14ac:dyDescent="0.2">
      <c r="A794">
        <v>820</v>
      </c>
      <c r="B794" t="s">
        <v>425</v>
      </c>
      <c r="C794" t="s">
        <v>15</v>
      </c>
      <c r="D794" t="s">
        <v>18</v>
      </c>
      <c r="E794" t="str">
        <f t="shared" si="36"/>
        <v>2014</v>
      </c>
      <c r="F794" s="1">
        <v>48500000000</v>
      </c>
      <c r="G794" s="1">
        <f t="shared" si="37"/>
        <v>2362000000</v>
      </c>
      <c r="H794" s="1">
        <f t="shared" si="38"/>
        <v>10334000000</v>
      </c>
      <c r="I794" s="1">
        <v>38166000000</v>
      </c>
      <c r="J794">
        <v>0</v>
      </c>
      <c r="K794">
        <v>0</v>
      </c>
      <c r="L794" s="1">
        <v>7972000000</v>
      </c>
      <c r="M794" t="s">
        <v>36</v>
      </c>
      <c r="N794" t="s">
        <v>113</v>
      </c>
    </row>
    <row r="795" spans="1:14" hidden="1" x14ac:dyDescent="0.2">
      <c r="A795">
        <v>821</v>
      </c>
      <c r="B795" t="s">
        <v>425</v>
      </c>
      <c r="C795" t="s">
        <v>17</v>
      </c>
      <c r="D795" t="s">
        <v>20</v>
      </c>
      <c r="E795" t="str">
        <f t="shared" si="36"/>
        <v>2015</v>
      </c>
      <c r="F795" s="1">
        <v>54289000000</v>
      </c>
      <c r="G795" s="1">
        <f t="shared" si="37"/>
        <v>2347000000</v>
      </c>
      <c r="H795" s="1">
        <f t="shared" si="38"/>
        <v>10020000000</v>
      </c>
      <c r="I795" s="1">
        <v>44269000000</v>
      </c>
      <c r="J795">
        <v>0</v>
      </c>
      <c r="K795">
        <v>0</v>
      </c>
      <c r="L795" s="1">
        <v>7673000000</v>
      </c>
      <c r="M795" t="s">
        <v>36</v>
      </c>
      <c r="N795" t="s">
        <v>113</v>
      </c>
    </row>
    <row r="796" spans="1:14" hidden="1" x14ac:dyDescent="0.2">
      <c r="A796">
        <v>822</v>
      </c>
      <c r="B796" t="s">
        <v>425</v>
      </c>
      <c r="C796" t="s">
        <v>19</v>
      </c>
      <c r="D796" t="s">
        <v>83</v>
      </c>
      <c r="E796" t="str">
        <f t="shared" si="36"/>
        <v>2016</v>
      </c>
      <c r="F796" s="1">
        <v>54379000000</v>
      </c>
      <c r="G796" s="1">
        <f t="shared" si="37"/>
        <v>1741000000</v>
      </c>
      <c r="H796" s="1">
        <f t="shared" si="38"/>
        <v>9372000000</v>
      </c>
      <c r="I796" s="1">
        <v>45007000000</v>
      </c>
      <c r="J796">
        <v>0</v>
      </c>
      <c r="K796">
        <v>0</v>
      </c>
      <c r="L796" s="1">
        <v>7631000000</v>
      </c>
      <c r="M796" t="s">
        <v>36</v>
      </c>
      <c r="N796" t="s">
        <v>113</v>
      </c>
    </row>
    <row r="797" spans="1:14" hidden="1" x14ac:dyDescent="0.2">
      <c r="A797">
        <v>823</v>
      </c>
      <c r="B797" t="s">
        <v>426</v>
      </c>
      <c r="C797" t="s">
        <v>11</v>
      </c>
      <c r="D797" t="s">
        <v>12</v>
      </c>
      <c r="E797" t="str">
        <f t="shared" si="36"/>
        <v>2012</v>
      </c>
      <c r="F797" s="1">
        <v>102874000000</v>
      </c>
      <c r="G797" s="1">
        <f t="shared" si="37"/>
        <v>22156000000</v>
      </c>
      <c r="H797" s="1">
        <f t="shared" si="38"/>
        <v>50361000000</v>
      </c>
      <c r="I797" s="1">
        <v>52513000000</v>
      </c>
      <c r="J797" s="1">
        <v>22389000000</v>
      </c>
      <c r="K797" s="1">
        <v>5816000000</v>
      </c>
      <c r="L797">
        <v>0</v>
      </c>
      <c r="M797" t="s">
        <v>30</v>
      </c>
      <c r="N797" t="s">
        <v>254</v>
      </c>
    </row>
    <row r="798" spans="1:14" hidden="1" x14ac:dyDescent="0.2">
      <c r="A798">
        <v>824</v>
      </c>
      <c r="B798" t="s">
        <v>426</v>
      </c>
      <c r="C798" t="s">
        <v>15</v>
      </c>
      <c r="D798" t="s">
        <v>16</v>
      </c>
      <c r="E798" t="str">
        <f t="shared" si="36"/>
        <v>2013</v>
      </c>
      <c r="F798" s="1">
        <v>98367000000</v>
      </c>
      <c r="G798" s="1">
        <f t="shared" si="37"/>
        <v>20312000000</v>
      </c>
      <c r="H798" s="1">
        <f t="shared" si="38"/>
        <v>48684000000</v>
      </c>
      <c r="I798" s="1">
        <v>49683000000</v>
      </c>
      <c r="J798" s="1">
        <v>22629000000</v>
      </c>
      <c r="K798" s="1">
        <v>5743000000</v>
      </c>
      <c r="L798">
        <v>0</v>
      </c>
      <c r="M798" t="s">
        <v>30</v>
      </c>
      <c r="N798" t="s">
        <v>254</v>
      </c>
    </row>
    <row r="799" spans="1:14" hidden="1" x14ac:dyDescent="0.2">
      <c r="A799">
        <v>825</v>
      </c>
      <c r="B799" t="s">
        <v>426</v>
      </c>
      <c r="C799" t="s">
        <v>17</v>
      </c>
      <c r="D799" t="s">
        <v>18</v>
      </c>
      <c r="E799" t="str">
        <f t="shared" si="36"/>
        <v>2014</v>
      </c>
      <c r="F799" s="1">
        <v>92793000000</v>
      </c>
      <c r="G799" s="1">
        <f t="shared" si="37"/>
        <v>18532000000</v>
      </c>
      <c r="H799" s="1">
        <f t="shared" si="38"/>
        <v>46407000000</v>
      </c>
      <c r="I799" s="1">
        <v>46386000000</v>
      </c>
      <c r="J799" s="1">
        <v>22438000000</v>
      </c>
      <c r="K799" s="1">
        <v>5437000000</v>
      </c>
      <c r="L799">
        <v>0</v>
      </c>
      <c r="M799" t="s">
        <v>30</v>
      </c>
      <c r="N799" t="s">
        <v>254</v>
      </c>
    </row>
    <row r="800" spans="1:14" hidden="1" x14ac:dyDescent="0.2">
      <c r="A800">
        <v>826</v>
      </c>
      <c r="B800" t="s">
        <v>426</v>
      </c>
      <c r="C800" t="s">
        <v>19</v>
      </c>
      <c r="D800" t="s">
        <v>20</v>
      </c>
      <c r="E800" t="str">
        <f t="shared" si="36"/>
        <v>2015</v>
      </c>
      <c r="F800" s="1">
        <v>81741000000</v>
      </c>
      <c r="G800" s="1">
        <f t="shared" si="37"/>
        <v>15689000000</v>
      </c>
      <c r="H800" s="1">
        <f t="shared" si="38"/>
        <v>40684000000</v>
      </c>
      <c r="I800" s="1">
        <v>41057000000</v>
      </c>
      <c r="J800" s="1">
        <v>19748000000</v>
      </c>
      <c r="K800" s="1">
        <v>5247000000</v>
      </c>
      <c r="L800">
        <v>0</v>
      </c>
      <c r="M800" t="s">
        <v>30</v>
      </c>
      <c r="N800" t="s">
        <v>254</v>
      </c>
    </row>
    <row r="801" spans="1:14" hidden="1" x14ac:dyDescent="0.2">
      <c r="A801">
        <v>827</v>
      </c>
      <c r="B801" t="s">
        <v>427</v>
      </c>
      <c r="C801" t="s">
        <v>11</v>
      </c>
      <c r="D801" t="s">
        <v>12</v>
      </c>
      <c r="E801" t="str">
        <f t="shared" si="36"/>
        <v>2012</v>
      </c>
      <c r="F801" s="1">
        <v>1293338000</v>
      </c>
      <c r="G801" s="1">
        <f t="shared" si="37"/>
        <v>262563000</v>
      </c>
      <c r="H801" s="1">
        <f t="shared" si="38"/>
        <v>699148000</v>
      </c>
      <c r="I801" s="1">
        <v>594190000</v>
      </c>
      <c r="J801" s="1">
        <v>354571000</v>
      </c>
      <c r="K801" s="1">
        <v>82014000</v>
      </c>
      <c r="L801">
        <v>0</v>
      </c>
      <c r="M801" t="s">
        <v>36</v>
      </c>
      <c r="N801" t="s">
        <v>45</v>
      </c>
    </row>
    <row r="802" spans="1:14" hidden="1" x14ac:dyDescent="0.2">
      <c r="A802">
        <v>828</v>
      </c>
      <c r="B802" t="s">
        <v>427</v>
      </c>
      <c r="C802" t="s">
        <v>15</v>
      </c>
      <c r="D802" t="s">
        <v>16</v>
      </c>
      <c r="E802" t="str">
        <f t="shared" si="36"/>
        <v>2013</v>
      </c>
      <c r="F802" s="1">
        <v>1377058000</v>
      </c>
      <c r="G802" s="1">
        <f t="shared" si="37"/>
        <v>266762000</v>
      </c>
      <c r="H802" s="1">
        <f t="shared" si="38"/>
        <v>756118000</v>
      </c>
      <c r="I802" s="1">
        <v>620940000</v>
      </c>
      <c r="J802" s="1">
        <v>401353000</v>
      </c>
      <c r="K802" s="1">
        <v>88003000</v>
      </c>
      <c r="L802">
        <v>0</v>
      </c>
      <c r="M802" t="s">
        <v>36</v>
      </c>
      <c r="N802" t="s">
        <v>45</v>
      </c>
    </row>
    <row r="803" spans="1:14" hidden="1" x14ac:dyDescent="0.2">
      <c r="A803">
        <v>829</v>
      </c>
      <c r="B803" t="s">
        <v>427</v>
      </c>
      <c r="C803" t="s">
        <v>17</v>
      </c>
      <c r="D803" t="s">
        <v>18</v>
      </c>
      <c r="E803" t="str">
        <f t="shared" si="36"/>
        <v>2014</v>
      </c>
      <c r="F803" s="1">
        <v>1485807000</v>
      </c>
      <c r="G803" s="1">
        <f t="shared" si="37"/>
        <v>260255000</v>
      </c>
      <c r="H803" s="1">
        <f t="shared" si="38"/>
        <v>816116000</v>
      </c>
      <c r="I803" s="1">
        <v>669691000</v>
      </c>
      <c r="J803" s="1">
        <v>457598000</v>
      </c>
      <c r="K803" s="1">
        <v>98263000</v>
      </c>
      <c r="L803">
        <v>0</v>
      </c>
      <c r="M803" t="s">
        <v>36</v>
      </c>
      <c r="N803" t="s">
        <v>45</v>
      </c>
    </row>
    <row r="804" spans="1:14" hidden="1" x14ac:dyDescent="0.2">
      <c r="A804">
        <v>830</v>
      </c>
      <c r="B804" t="s">
        <v>427</v>
      </c>
      <c r="C804" t="s">
        <v>19</v>
      </c>
      <c r="D804" t="s">
        <v>20</v>
      </c>
      <c r="E804" t="str">
        <f t="shared" si="36"/>
        <v>2015</v>
      </c>
      <c r="F804" s="1">
        <v>1601892000</v>
      </c>
      <c r="G804" s="1">
        <f t="shared" si="37"/>
        <v>308124000</v>
      </c>
      <c r="H804" s="1">
        <f t="shared" si="38"/>
        <v>890270000</v>
      </c>
      <c r="I804" s="1">
        <v>711622000</v>
      </c>
      <c r="J804" s="1">
        <v>482465000</v>
      </c>
      <c r="K804" s="1">
        <v>99681000</v>
      </c>
      <c r="L804">
        <v>0</v>
      </c>
      <c r="M804" t="s">
        <v>36</v>
      </c>
      <c r="N804" t="s">
        <v>45</v>
      </c>
    </row>
    <row r="805" spans="1:14" hidden="1" x14ac:dyDescent="0.2">
      <c r="A805">
        <v>831</v>
      </c>
      <c r="B805" t="s">
        <v>428</v>
      </c>
      <c r="C805" t="s">
        <v>11</v>
      </c>
      <c r="D805" t="s">
        <v>12</v>
      </c>
      <c r="E805" t="str">
        <f t="shared" si="36"/>
        <v>2012</v>
      </c>
      <c r="F805" s="1">
        <v>2821446000</v>
      </c>
      <c r="G805" s="1">
        <f t="shared" si="37"/>
        <v>488286000</v>
      </c>
      <c r="H805" s="1">
        <f t="shared" si="38"/>
        <v>1175534000</v>
      </c>
      <c r="I805" s="1">
        <v>1645912000</v>
      </c>
      <c r="J805" s="1">
        <v>453535000</v>
      </c>
      <c r="K805" s="1">
        <v>233713000</v>
      </c>
      <c r="L805">
        <v>0</v>
      </c>
      <c r="M805" t="s">
        <v>87</v>
      </c>
      <c r="N805" t="s">
        <v>88</v>
      </c>
    </row>
    <row r="806" spans="1:14" hidden="1" x14ac:dyDescent="0.2">
      <c r="A806">
        <v>832</v>
      </c>
      <c r="B806" t="s">
        <v>428</v>
      </c>
      <c r="C806" t="s">
        <v>15</v>
      </c>
      <c r="D806" t="s">
        <v>16</v>
      </c>
      <c r="E806" t="str">
        <f t="shared" si="36"/>
        <v>2013</v>
      </c>
      <c r="F806" s="1">
        <v>2952896000</v>
      </c>
      <c r="G806" s="1">
        <f t="shared" si="37"/>
        <v>518490000</v>
      </c>
      <c r="H806" s="1">
        <f t="shared" si="38"/>
        <v>1284205000</v>
      </c>
      <c r="I806" s="1">
        <v>1668691000</v>
      </c>
      <c r="J806" s="1">
        <v>505877000</v>
      </c>
      <c r="K806" s="1">
        <v>259838000</v>
      </c>
      <c r="L806">
        <v>0</v>
      </c>
      <c r="M806" t="s">
        <v>87</v>
      </c>
      <c r="N806" t="s">
        <v>88</v>
      </c>
    </row>
    <row r="807" spans="1:14" hidden="1" x14ac:dyDescent="0.2">
      <c r="A807">
        <v>833</v>
      </c>
      <c r="B807" t="s">
        <v>428</v>
      </c>
      <c r="C807" t="s">
        <v>17</v>
      </c>
      <c r="D807" t="s">
        <v>18</v>
      </c>
      <c r="E807" t="str">
        <f t="shared" si="36"/>
        <v>2014</v>
      </c>
      <c r="F807" s="1">
        <v>3088533000</v>
      </c>
      <c r="G807" s="1">
        <f t="shared" si="37"/>
        <v>593619000</v>
      </c>
      <c r="H807" s="1">
        <f t="shared" si="38"/>
        <v>1362150000</v>
      </c>
      <c r="I807" s="1">
        <v>1726383000</v>
      </c>
      <c r="J807" s="1">
        <v>514891000</v>
      </c>
      <c r="K807" s="1">
        <v>253640000</v>
      </c>
      <c r="L807">
        <v>0</v>
      </c>
      <c r="M807" t="s">
        <v>87</v>
      </c>
      <c r="N807" t="s">
        <v>88</v>
      </c>
    </row>
    <row r="808" spans="1:14" hidden="1" x14ac:dyDescent="0.2">
      <c r="A808">
        <v>834</v>
      </c>
      <c r="B808" t="s">
        <v>428</v>
      </c>
      <c r="C808" t="s">
        <v>19</v>
      </c>
      <c r="D808" t="s">
        <v>20</v>
      </c>
      <c r="E808" t="str">
        <f t="shared" si="36"/>
        <v>2015</v>
      </c>
      <c r="F808" s="1">
        <v>3023189000</v>
      </c>
      <c r="G808" s="1">
        <f t="shared" si="37"/>
        <v>595941000</v>
      </c>
      <c r="H808" s="1">
        <f t="shared" si="38"/>
        <v>1351599000</v>
      </c>
      <c r="I808" s="1">
        <v>1671590000</v>
      </c>
      <c r="J808" s="1">
        <v>509557000</v>
      </c>
      <c r="K808" s="1">
        <v>246101000</v>
      </c>
      <c r="L808">
        <v>0</v>
      </c>
      <c r="M808" t="s">
        <v>87</v>
      </c>
      <c r="N808" t="s">
        <v>88</v>
      </c>
    </row>
    <row r="809" spans="1:14" hidden="1" x14ac:dyDescent="0.2">
      <c r="A809">
        <v>835</v>
      </c>
      <c r="B809" t="s">
        <v>429</v>
      </c>
      <c r="C809" t="s">
        <v>11</v>
      </c>
      <c r="D809" t="s">
        <v>385</v>
      </c>
      <c r="E809" t="str">
        <f t="shared" si="36"/>
        <v>2013</v>
      </c>
      <c r="F809" s="1">
        <v>1421178000</v>
      </c>
      <c r="G809" s="1">
        <f t="shared" si="37"/>
        <v>237859000</v>
      </c>
      <c r="H809" s="1">
        <f t="shared" si="38"/>
        <v>911887000</v>
      </c>
      <c r="I809" s="1">
        <v>509291000</v>
      </c>
      <c r="J809" s="1">
        <v>397285000</v>
      </c>
      <c r="K809" s="1">
        <v>276743000</v>
      </c>
      <c r="L809">
        <v>0</v>
      </c>
      <c r="M809" t="s">
        <v>36</v>
      </c>
      <c r="N809" t="s">
        <v>430</v>
      </c>
    </row>
    <row r="810" spans="1:14" hidden="1" x14ac:dyDescent="0.2">
      <c r="A810">
        <v>836</v>
      </c>
      <c r="B810" t="s">
        <v>429</v>
      </c>
      <c r="C810" t="s">
        <v>15</v>
      </c>
      <c r="D810" t="s">
        <v>386</v>
      </c>
      <c r="E810" t="str">
        <f t="shared" si="36"/>
        <v>2014</v>
      </c>
      <c r="F810" s="1">
        <v>1861358000</v>
      </c>
      <c r="G810" s="1">
        <f t="shared" si="37"/>
        <v>437734000</v>
      </c>
      <c r="H810" s="1">
        <f t="shared" si="38"/>
        <v>1297710000</v>
      </c>
      <c r="I810" s="1">
        <v>563648000</v>
      </c>
      <c r="J810" s="1">
        <v>471921000</v>
      </c>
      <c r="K810" s="1">
        <v>388055000</v>
      </c>
      <c r="L810">
        <v>0</v>
      </c>
      <c r="M810" t="s">
        <v>36</v>
      </c>
      <c r="N810" t="s">
        <v>430</v>
      </c>
    </row>
    <row r="811" spans="1:14" hidden="1" x14ac:dyDescent="0.2">
      <c r="A811">
        <v>837</v>
      </c>
      <c r="B811" t="s">
        <v>429</v>
      </c>
      <c r="C811" t="s">
        <v>17</v>
      </c>
      <c r="D811" t="s">
        <v>431</v>
      </c>
      <c r="E811" t="str">
        <f t="shared" si="36"/>
        <v>2016</v>
      </c>
      <c r="F811" s="1">
        <v>2219762000</v>
      </c>
      <c r="G811" s="1">
        <f t="shared" si="37"/>
        <v>625717000</v>
      </c>
      <c r="H811" s="1">
        <f t="shared" si="38"/>
        <v>1549290000</v>
      </c>
      <c r="I811" s="1">
        <v>670472000</v>
      </c>
      <c r="J811" s="1">
        <v>522046000</v>
      </c>
      <c r="K811" s="1">
        <v>401527000</v>
      </c>
      <c r="L811">
        <v>0</v>
      </c>
      <c r="M811" t="s">
        <v>36</v>
      </c>
      <c r="N811" t="s">
        <v>430</v>
      </c>
    </row>
    <row r="812" spans="1:14" hidden="1" x14ac:dyDescent="0.2">
      <c r="A812">
        <v>838</v>
      </c>
      <c r="B812" t="s">
        <v>429</v>
      </c>
      <c r="C812" t="s">
        <v>19</v>
      </c>
      <c r="D812" t="s">
        <v>432</v>
      </c>
      <c r="E812" t="str">
        <f t="shared" si="36"/>
        <v>2017</v>
      </c>
      <c r="F812" s="1">
        <v>2398373000</v>
      </c>
      <c r="G812" s="1">
        <f t="shared" si="37"/>
        <v>577542000</v>
      </c>
      <c r="H812" s="1">
        <f t="shared" si="38"/>
        <v>1666448000</v>
      </c>
      <c r="I812" s="1">
        <v>731925000</v>
      </c>
      <c r="J812" s="1">
        <v>584491000</v>
      </c>
      <c r="K812" s="1">
        <v>504415000</v>
      </c>
      <c r="L812">
        <v>0</v>
      </c>
      <c r="M812" t="s">
        <v>36</v>
      </c>
      <c r="N812" t="s">
        <v>430</v>
      </c>
    </row>
    <row r="813" spans="1:14" hidden="1" x14ac:dyDescent="0.2">
      <c r="A813">
        <v>839</v>
      </c>
      <c r="B813" t="s">
        <v>433</v>
      </c>
      <c r="C813" t="s">
        <v>11</v>
      </c>
      <c r="D813" t="s">
        <v>25</v>
      </c>
      <c r="E813" t="str">
        <f t="shared" si="36"/>
        <v>2013</v>
      </c>
      <c r="F813" s="1">
        <v>52708000000</v>
      </c>
      <c r="G813" s="1">
        <f t="shared" si="37"/>
        <v>12531000000</v>
      </c>
      <c r="H813" s="1">
        <f t="shared" si="38"/>
        <v>31521000000</v>
      </c>
      <c r="I813" s="1">
        <v>21187000000</v>
      </c>
      <c r="J813" s="1">
        <v>8088000000</v>
      </c>
      <c r="K813" s="1">
        <v>10611000000</v>
      </c>
      <c r="L813" s="1">
        <v>291000000</v>
      </c>
      <c r="M813" t="s">
        <v>30</v>
      </c>
      <c r="N813" t="s">
        <v>54</v>
      </c>
    </row>
    <row r="814" spans="1:14" hidden="1" x14ac:dyDescent="0.2">
      <c r="A814">
        <v>840</v>
      </c>
      <c r="B814" t="s">
        <v>433</v>
      </c>
      <c r="C814" t="s">
        <v>15</v>
      </c>
      <c r="D814" t="s">
        <v>375</v>
      </c>
      <c r="E814" t="str">
        <f t="shared" si="36"/>
        <v>2014</v>
      </c>
      <c r="F814" s="1">
        <v>55870000000</v>
      </c>
      <c r="G814" s="1">
        <f t="shared" si="37"/>
        <v>15642000000</v>
      </c>
      <c r="H814" s="1">
        <f t="shared" si="38"/>
        <v>35609000000</v>
      </c>
      <c r="I814" s="1">
        <v>20261000000</v>
      </c>
      <c r="J814" s="1">
        <v>8136000000</v>
      </c>
      <c r="K814" s="1">
        <v>11537000000</v>
      </c>
      <c r="L814" s="1">
        <v>294000000</v>
      </c>
      <c r="M814" t="s">
        <v>30</v>
      </c>
      <c r="N814" t="s">
        <v>54</v>
      </c>
    </row>
    <row r="815" spans="1:14" hidden="1" x14ac:dyDescent="0.2">
      <c r="A815">
        <v>841</v>
      </c>
      <c r="B815" t="s">
        <v>433</v>
      </c>
      <c r="C815" t="s">
        <v>17</v>
      </c>
      <c r="D815" t="s">
        <v>376</v>
      </c>
      <c r="E815" t="str">
        <f t="shared" si="36"/>
        <v>2015</v>
      </c>
      <c r="F815" s="1">
        <v>55355000000</v>
      </c>
      <c r="G815" s="1">
        <f t="shared" si="37"/>
        <v>14356000000</v>
      </c>
      <c r="H815" s="1">
        <f t="shared" si="38"/>
        <v>34679000000</v>
      </c>
      <c r="I815" s="1">
        <v>20676000000</v>
      </c>
      <c r="J815" s="1">
        <v>7930000000</v>
      </c>
      <c r="K815" s="1">
        <v>12128000000</v>
      </c>
      <c r="L815" s="1">
        <v>265000000</v>
      </c>
      <c r="M815" t="s">
        <v>30</v>
      </c>
      <c r="N815" t="s">
        <v>54</v>
      </c>
    </row>
    <row r="816" spans="1:14" hidden="1" x14ac:dyDescent="0.2">
      <c r="A816">
        <v>842</v>
      </c>
      <c r="B816" t="s">
        <v>433</v>
      </c>
      <c r="C816" t="s">
        <v>19</v>
      </c>
      <c r="D816" t="s">
        <v>83</v>
      </c>
      <c r="E816" t="str">
        <f t="shared" si="36"/>
        <v>2016</v>
      </c>
      <c r="F816" s="1">
        <v>59387000000</v>
      </c>
      <c r="G816" s="1">
        <f t="shared" si="37"/>
        <v>14760000000</v>
      </c>
      <c r="H816" s="1">
        <f t="shared" si="38"/>
        <v>36191000000</v>
      </c>
      <c r="I816" s="1">
        <v>23196000000</v>
      </c>
      <c r="J816" s="1">
        <v>8397000000</v>
      </c>
      <c r="K816" s="1">
        <v>12740000000</v>
      </c>
      <c r="L816" s="1">
        <v>294000000</v>
      </c>
      <c r="M816" t="s">
        <v>30</v>
      </c>
      <c r="N816" t="s">
        <v>54</v>
      </c>
    </row>
    <row r="817" spans="1:14" hidden="1" x14ac:dyDescent="0.2">
      <c r="A817">
        <v>843</v>
      </c>
      <c r="B817" t="s">
        <v>434</v>
      </c>
      <c r="C817" t="s">
        <v>11</v>
      </c>
      <c r="D817" t="s">
        <v>435</v>
      </c>
      <c r="E817" t="str">
        <f t="shared" si="36"/>
        <v>2013</v>
      </c>
      <c r="F817" s="1">
        <v>3946000000</v>
      </c>
      <c r="G817" s="1">
        <f t="shared" si="37"/>
        <v>1208000000</v>
      </c>
      <c r="H817" s="1">
        <f t="shared" si="38"/>
        <v>3419000000</v>
      </c>
      <c r="I817" s="1">
        <v>527000000</v>
      </c>
      <c r="J817" s="1">
        <v>1534000000</v>
      </c>
      <c r="K817" s="1">
        <v>647000000</v>
      </c>
      <c r="L817" s="1">
        <v>30000000</v>
      </c>
      <c r="M817" t="s">
        <v>30</v>
      </c>
      <c r="N817" t="s">
        <v>85</v>
      </c>
    </row>
    <row r="818" spans="1:14" hidden="1" x14ac:dyDescent="0.2">
      <c r="A818">
        <v>844</v>
      </c>
      <c r="B818" t="s">
        <v>434</v>
      </c>
      <c r="C818" t="s">
        <v>15</v>
      </c>
      <c r="D818" t="s">
        <v>436</v>
      </c>
      <c r="E818" t="str">
        <f t="shared" si="36"/>
        <v>2014</v>
      </c>
      <c r="F818" s="1">
        <v>4243000000</v>
      </c>
      <c r="G818" s="1">
        <f t="shared" si="37"/>
        <v>1300000000</v>
      </c>
      <c r="H818" s="1">
        <f t="shared" si="38"/>
        <v>3640000000</v>
      </c>
      <c r="I818" s="1">
        <v>603000000</v>
      </c>
      <c r="J818" s="1">
        <v>1601000000</v>
      </c>
      <c r="K818" s="1">
        <v>714000000</v>
      </c>
      <c r="L818" s="1">
        <v>25000000</v>
      </c>
      <c r="M818" t="s">
        <v>30</v>
      </c>
      <c r="N818" t="s">
        <v>85</v>
      </c>
    </row>
    <row r="819" spans="1:14" hidden="1" x14ac:dyDescent="0.2">
      <c r="A819">
        <v>845</v>
      </c>
      <c r="B819" t="s">
        <v>434</v>
      </c>
      <c r="C819" t="s">
        <v>17</v>
      </c>
      <c r="D819" t="s">
        <v>437</v>
      </c>
      <c r="E819" t="str">
        <f t="shared" si="36"/>
        <v>2015</v>
      </c>
      <c r="F819" s="1">
        <v>4192000000</v>
      </c>
      <c r="G819" s="1">
        <f t="shared" si="37"/>
        <v>886000000</v>
      </c>
      <c r="H819" s="1">
        <f t="shared" si="38"/>
        <v>3497000000</v>
      </c>
      <c r="I819" s="1">
        <v>695000000</v>
      </c>
      <c r="J819" s="1">
        <v>1771000000</v>
      </c>
      <c r="K819" s="1">
        <v>798000000</v>
      </c>
      <c r="L819" s="1">
        <v>42000000</v>
      </c>
      <c r="M819" t="s">
        <v>30</v>
      </c>
      <c r="N819" t="s">
        <v>85</v>
      </c>
    </row>
    <row r="820" spans="1:14" hidden="1" x14ac:dyDescent="0.2">
      <c r="A820">
        <v>846</v>
      </c>
      <c r="B820" t="s">
        <v>434</v>
      </c>
      <c r="C820" t="s">
        <v>19</v>
      </c>
      <c r="D820" t="s">
        <v>244</v>
      </c>
      <c r="E820" t="str">
        <f t="shared" si="36"/>
        <v>2016</v>
      </c>
      <c r="F820" s="1">
        <v>4694000000</v>
      </c>
      <c r="G820" s="1">
        <f t="shared" si="37"/>
        <v>1242000000</v>
      </c>
      <c r="H820" s="1">
        <f t="shared" si="38"/>
        <v>3964000000</v>
      </c>
      <c r="I820" s="1">
        <v>730000000</v>
      </c>
      <c r="J820" s="1">
        <v>1807000000</v>
      </c>
      <c r="K820" s="1">
        <v>881000000</v>
      </c>
      <c r="L820" s="1">
        <v>34000000</v>
      </c>
      <c r="M820" t="s">
        <v>30</v>
      </c>
      <c r="N820" t="s">
        <v>85</v>
      </c>
    </row>
    <row r="821" spans="1:14" hidden="1" x14ac:dyDescent="0.2">
      <c r="A821">
        <v>847</v>
      </c>
      <c r="B821" t="s">
        <v>438</v>
      </c>
      <c r="C821" t="s">
        <v>11</v>
      </c>
      <c r="D821" t="s">
        <v>12</v>
      </c>
      <c r="E821" t="str">
        <f t="shared" si="36"/>
        <v>2012</v>
      </c>
      <c r="F821" s="1">
        <v>21852000000</v>
      </c>
      <c r="G821" s="1">
        <f t="shared" si="37"/>
        <v>1789000000</v>
      </c>
      <c r="H821" s="1">
        <f t="shared" si="38"/>
        <v>6565000000</v>
      </c>
      <c r="I821" s="1">
        <v>15287000000</v>
      </c>
      <c r="J821" s="1">
        <v>3303000000</v>
      </c>
      <c r="K821">
        <v>0</v>
      </c>
      <c r="L821" s="1">
        <v>1473000000</v>
      </c>
      <c r="M821" t="s">
        <v>87</v>
      </c>
      <c r="N821" t="s">
        <v>129</v>
      </c>
    </row>
    <row r="822" spans="1:14" hidden="1" x14ac:dyDescent="0.2">
      <c r="A822">
        <v>848</v>
      </c>
      <c r="B822" t="s">
        <v>438</v>
      </c>
      <c r="C822" t="s">
        <v>15</v>
      </c>
      <c r="D822" t="s">
        <v>16</v>
      </c>
      <c r="E822" t="str">
        <f t="shared" si="36"/>
        <v>2013</v>
      </c>
      <c r="F822" s="1">
        <v>23483000000</v>
      </c>
      <c r="G822" s="1">
        <f t="shared" si="37"/>
        <v>2113000000</v>
      </c>
      <c r="H822" s="1">
        <f t="shared" si="38"/>
        <v>7201000000</v>
      </c>
      <c r="I822" s="1">
        <v>16282000000</v>
      </c>
      <c r="J822" s="1">
        <v>3557000000</v>
      </c>
      <c r="K822">
        <v>0</v>
      </c>
      <c r="L822" s="1">
        <v>1531000000</v>
      </c>
      <c r="M822" t="s">
        <v>87</v>
      </c>
      <c r="N822" t="s">
        <v>129</v>
      </c>
    </row>
    <row r="823" spans="1:14" hidden="1" x14ac:dyDescent="0.2">
      <c r="A823">
        <v>849</v>
      </c>
      <c r="B823" t="s">
        <v>438</v>
      </c>
      <c r="C823" t="s">
        <v>17</v>
      </c>
      <c r="D823" t="s">
        <v>18</v>
      </c>
      <c r="E823" t="str">
        <f t="shared" si="36"/>
        <v>2014</v>
      </c>
      <c r="F823" s="1">
        <v>23617000000</v>
      </c>
      <c r="G823" s="1">
        <f t="shared" si="37"/>
        <v>2463000000</v>
      </c>
      <c r="H823" s="1">
        <f t="shared" si="38"/>
        <v>7363000000</v>
      </c>
      <c r="I823" s="1">
        <v>16254000000</v>
      </c>
      <c r="J823" s="1">
        <v>3494000000</v>
      </c>
      <c r="K823">
        <v>0</v>
      </c>
      <c r="L823" s="1">
        <v>1406000000</v>
      </c>
      <c r="M823" t="s">
        <v>87</v>
      </c>
      <c r="N823" t="s">
        <v>129</v>
      </c>
    </row>
    <row r="824" spans="1:14" hidden="1" x14ac:dyDescent="0.2">
      <c r="A824">
        <v>850</v>
      </c>
      <c r="B824" t="s">
        <v>438</v>
      </c>
      <c r="C824" t="s">
        <v>19</v>
      </c>
      <c r="D824" t="s">
        <v>20</v>
      </c>
      <c r="E824" t="str">
        <f t="shared" si="36"/>
        <v>2015</v>
      </c>
      <c r="F824" s="1">
        <v>22365000000</v>
      </c>
      <c r="G824" s="1">
        <f t="shared" si="37"/>
        <v>2384000000</v>
      </c>
      <c r="H824" s="1">
        <f t="shared" si="38"/>
        <v>6897000000</v>
      </c>
      <c r="I824" s="1">
        <v>15468000000</v>
      </c>
      <c r="J824" s="1">
        <v>3219000000</v>
      </c>
      <c r="K824">
        <v>0</v>
      </c>
      <c r="L824" s="1">
        <v>1294000000</v>
      </c>
      <c r="M824" t="s">
        <v>87</v>
      </c>
      <c r="N824" t="s">
        <v>129</v>
      </c>
    </row>
    <row r="825" spans="1:14" hidden="1" x14ac:dyDescent="0.2">
      <c r="A825">
        <v>851</v>
      </c>
      <c r="B825" t="s">
        <v>439</v>
      </c>
      <c r="C825" t="s">
        <v>11</v>
      </c>
      <c r="D825" t="s">
        <v>12</v>
      </c>
      <c r="E825" t="str">
        <f t="shared" si="36"/>
        <v>2012</v>
      </c>
      <c r="F825" s="1">
        <v>6956200000</v>
      </c>
      <c r="G825" s="1">
        <f t="shared" si="37"/>
        <v>677100000</v>
      </c>
      <c r="H825" s="1">
        <f t="shared" si="38"/>
        <v>6956200000</v>
      </c>
      <c r="I825">
        <v>0</v>
      </c>
      <c r="J825" s="1">
        <v>6279100000</v>
      </c>
      <c r="K825">
        <v>0</v>
      </c>
      <c r="L825">
        <v>0</v>
      </c>
      <c r="M825" t="s">
        <v>23</v>
      </c>
      <c r="N825" t="s">
        <v>440</v>
      </c>
    </row>
    <row r="826" spans="1:14" hidden="1" x14ac:dyDescent="0.2">
      <c r="A826">
        <v>852</v>
      </c>
      <c r="B826" t="s">
        <v>439</v>
      </c>
      <c r="C826" t="s">
        <v>15</v>
      </c>
      <c r="D826" t="s">
        <v>16</v>
      </c>
      <c r="E826" t="str">
        <f t="shared" si="36"/>
        <v>2013</v>
      </c>
      <c r="F826" s="1">
        <v>7122300000</v>
      </c>
      <c r="G826" s="1">
        <f t="shared" si="37"/>
        <v>658900000</v>
      </c>
      <c r="H826" s="1">
        <f t="shared" si="38"/>
        <v>7122300000</v>
      </c>
      <c r="I826">
        <v>0</v>
      </c>
      <c r="J826" s="1">
        <v>6463400000</v>
      </c>
      <c r="K826">
        <v>0</v>
      </c>
      <c r="L826">
        <v>0</v>
      </c>
      <c r="M826" t="s">
        <v>23</v>
      </c>
      <c r="N826" t="s">
        <v>440</v>
      </c>
    </row>
    <row r="827" spans="1:14" hidden="1" x14ac:dyDescent="0.2">
      <c r="A827">
        <v>853</v>
      </c>
      <c r="B827" t="s">
        <v>439</v>
      </c>
      <c r="C827" t="s">
        <v>17</v>
      </c>
      <c r="D827" t="s">
        <v>18</v>
      </c>
      <c r="E827" t="str">
        <f t="shared" si="36"/>
        <v>2014</v>
      </c>
      <c r="F827" s="1">
        <v>7537100000</v>
      </c>
      <c r="G827" s="1">
        <f t="shared" si="37"/>
        <v>788600000</v>
      </c>
      <c r="H827" s="1">
        <f t="shared" si="38"/>
        <v>7537100000</v>
      </c>
      <c r="I827">
        <v>0</v>
      </c>
      <c r="J827" s="1">
        <v>6748500000</v>
      </c>
      <c r="K827">
        <v>0</v>
      </c>
      <c r="L827">
        <v>0</v>
      </c>
      <c r="M827" t="s">
        <v>23</v>
      </c>
      <c r="N827" t="s">
        <v>440</v>
      </c>
    </row>
    <row r="828" spans="1:14" hidden="1" x14ac:dyDescent="0.2">
      <c r="A828">
        <v>854</v>
      </c>
      <c r="B828" t="s">
        <v>439</v>
      </c>
      <c r="C828" t="s">
        <v>19</v>
      </c>
      <c r="D828" t="s">
        <v>20</v>
      </c>
      <c r="E828" t="str">
        <f t="shared" si="36"/>
        <v>2015</v>
      </c>
      <c r="F828" s="1">
        <v>7613800000</v>
      </c>
      <c r="G828" s="1">
        <f t="shared" si="37"/>
        <v>871100000</v>
      </c>
      <c r="H828" s="1">
        <f t="shared" si="38"/>
        <v>7613800000</v>
      </c>
      <c r="I828">
        <v>0</v>
      </c>
      <c r="J828" s="1">
        <v>6742700000</v>
      </c>
      <c r="K828">
        <v>0</v>
      </c>
      <c r="L828">
        <v>0</v>
      </c>
      <c r="M828" t="s">
        <v>23</v>
      </c>
      <c r="N828" t="s">
        <v>440</v>
      </c>
    </row>
    <row r="829" spans="1:14" hidden="1" x14ac:dyDescent="0.2">
      <c r="A829">
        <v>855</v>
      </c>
      <c r="B829" t="s">
        <v>441</v>
      </c>
      <c r="C829" t="s">
        <v>11</v>
      </c>
      <c r="D829" t="s">
        <v>12</v>
      </c>
      <c r="E829" t="str">
        <f t="shared" si="36"/>
        <v>2012</v>
      </c>
      <c r="F829" s="1">
        <v>3003955000</v>
      </c>
      <c r="G829" s="1">
        <f t="shared" si="37"/>
        <v>560127000</v>
      </c>
      <c r="H829" s="1">
        <f t="shared" si="38"/>
        <v>1726842000</v>
      </c>
      <c r="I829" s="1">
        <v>1277113000</v>
      </c>
      <c r="J829" s="1">
        <v>850371000</v>
      </c>
      <c r="K829">
        <v>0</v>
      </c>
      <c r="L829" s="1">
        <v>316344000</v>
      </c>
      <c r="M829" t="s">
        <v>79</v>
      </c>
      <c r="N829" t="s">
        <v>80</v>
      </c>
    </row>
    <row r="830" spans="1:14" hidden="1" x14ac:dyDescent="0.2">
      <c r="A830">
        <v>856</v>
      </c>
      <c r="B830" t="s">
        <v>441</v>
      </c>
      <c r="C830" t="s">
        <v>15</v>
      </c>
      <c r="D830" t="s">
        <v>16</v>
      </c>
      <c r="E830" t="str">
        <f t="shared" si="36"/>
        <v>2013</v>
      </c>
      <c r="F830" s="1">
        <v>3024623000</v>
      </c>
      <c r="G830" s="1">
        <f t="shared" si="37"/>
        <v>489677000</v>
      </c>
      <c r="H830" s="1">
        <f t="shared" si="38"/>
        <v>1735745000</v>
      </c>
      <c r="I830" s="1">
        <v>1288878000</v>
      </c>
      <c r="J830" s="1">
        <v>924031000</v>
      </c>
      <c r="K830">
        <v>0</v>
      </c>
      <c r="L830" s="1">
        <v>322037000</v>
      </c>
      <c r="M830" t="s">
        <v>79</v>
      </c>
      <c r="N830" t="s">
        <v>80</v>
      </c>
    </row>
    <row r="831" spans="1:14" hidden="1" x14ac:dyDescent="0.2">
      <c r="A831">
        <v>857</v>
      </c>
      <c r="B831" t="s">
        <v>441</v>
      </c>
      <c r="C831" t="s">
        <v>17</v>
      </c>
      <c r="D831" t="s">
        <v>18</v>
      </c>
      <c r="E831" t="str">
        <f t="shared" si="36"/>
        <v>2014</v>
      </c>
      <c r="F831" s="1">
        <v>3117693000</v>
      </c>
      <c r="G831" s="1">
        <f t="shared" si="37"/>
        <v>550342000</v>
      </c>
      <c r="H831" s="1">
        <f t="shared" si="38"/>
        <v>1773057000</v>
      </c>
      <c r="I831" s="1">
        <v>1344636000</v>
      </c>
      <c r="J831" s="1">
        <v>869572000</v>
      </c>
      <c r="K831">
        <v>0</v>
      </c>
      <c r="L831" s="1">
        <v>353143000</v>
      </c>
      <c r="M831" t="s">
        <v>79</v>
      </c>
      <c r="N831" t="s">
        <v>80</v>
      </c>
    </row>
    <row r="832" spans="1:14" hidden="1" x14ac:dyDescent="0.2">
      <c r="A832">
        <v>858</v>
      </c>
      <c r="B832" t="s">
        <v>441</v>
      </c>
      <c r="C832" t="s">
        <v>19</v>
      </c>
      <c r="D832" t="s">
        <v>20</v>
      </c>
      <c r="E832" t="str">
        <f t="shared" si="36"/>
        <v>2015</v>
      </c>
      <c r="F832" s="1">
        <v>3007976000</v>
      </c>
      <c r="G832" s="1">
        <f t="shared" si="37"/>
        <v>527527000</v>
      </c>
      <c r="H832" s="1">
        <f t="shared" si="38"/>
        <v>1717951000</v>
      </c>
      <c r="I832" s="1">
        <v>1290025000</v>
      </c>
      <c r="J832" s="1">
        <v>844960000</v>
      </c>
      <c r="K832">
        <v>0</v>
      </c>
      <c r="L832" s="1">
        <v>345464000</v>
      </c>
      <c r="M832" t="s">
        <v>79</v>
      </c>
      <c r="N832" t="s">
        <v>80</v>
      </c>
    </row>
    <row r="833" spans="1:14" hidden="1" x14ac:dyDescent="0.2">
      <c r="A833">
        <v>859</v>
      </c>
      <c r="B833" t="s">
        <v>442</v>
      </c>
      <c r="C833" t="s">
        <v>11</v>
      </c>
      <c r="D833" t="s">
        <v>16</v>
      </c>
      <c r="E833" t="str">
        <f t="shared" si="36"/>
        <v>2013</v>
      </c>
      <c r="F833" s="1">
        <v>2265100000</v>
      </c>
      <c r="G833" s="1">
        <f t="shared" si="37"/>
        <v>852500000</v>
      </c>
      <c r="H833" s="1">
        <f t="shared" si="38"/>
        <v>1594200000</v>
      </c>
      <c r="I833" s="1">
        <v>670900000</v>
      </c>
      <c r="J833" s="1">
        <v>574000000</v>
      </c>
      <c r="K833" s="1">
        <v>167700000</v>
      </c>
      <c r="L833">
        <v>0</v>
      </c>
      <c r="M833" t="s">
        <v>36</v>
      </c>
      <c r="N833" t="s">
        <v>45</v>
      </c>
    </row>
    <row r="834" spans="1:14" hidden="1" x14ac:dyDescent="0.2">
      <c r="A834">
        <v>860</v>
      </c>
      <c r="B834" t="s">
        <v>442</v>
      </c>
      <c r="C834" t="s">
        <v>15</v>
      </c>
      <c r="D834" t="s">
        <v>18</v>
      </c>
      <c r="E834" t="str">
        <f t="shared" si="36"/>
        <v>2014</v>
      </c>
      <c r="F834" s="1">
        <v>2131700000</v>
      </c>
      <c r="G834" s="1">
        <f t="shared" si="37"/>
        <v>544800000</v>
      </c>
      <c r="H834" s="1">
        <f t="shared" si="38"/>
        <v>1413800000</v>
      </c>
      <c r="I834" s="1">
        <v>717900000</v>
      </c>
      <c r="J834" s="1">
        <v>691000000</v>
      </c>
      <c r="K834" s="1">
        <v>178000000</v>
      </c>
      <c r="L834">
        <v>0</v>
      </c>
      <c r="M834" t="s">
        <v>36</v>
      </c>
      <c r="N834" t="s">
        <v>45</v>
      </c>
    </row>
    <row r="835" spans="1:14" hidden="1" x14ac:dyDescent="0.2">
      <c r="A835">
        <v>861</v>
      </c>
      <c r="B835" t="s">
        <v>442</v>
      </c>
      <c r="C835" t="s">
        <v>17</v>
      </c>
      <c r="D835" t="s">
        <v>20</v>
      </c>
      <c r="E835" t="str">
        <f t="shared" ref="E835:E898" si="39">RIGHT(D835, 4)</f>
        <v>2015</v>
      </c>
      <c r="F835" s="1">
        <v>2384400000</v>
      </c>
      <c r="G835" s="1">
        <f t="shared" ref="G835:G898" si="40">H835-J835-K835-L835</f>
        <v>740000000</v>
      </c>
      <c r="H835" s="1">
        <f t="shared" ref="H835:H898" si="41">F835-I835</f>
        <v>1577900000</v>
      </c>
      <c r="I835" s="1">
        <v>806500000</v>
      </c>
      <c r="J835" s="1">
        <v>640500000</v>
      </c>
      <c r="K835" s="1">
        <v>197400000</v>
      </c>
      <c r="L835">
        <v>0</v>
      </c>
      <c r="M835" t="s">
        <v>36</v>
      </c>
      <c r="N835" t="s">
        <v>45</v>
      </c>
    </row>
    <row r="836" spans="1:14" hidden="1" x14ac:dyDescent="0.2">
      <c r="A836">
        <v>862</v>
      </c>
      <c r="B836" t="s">
        <v>442</v>
      </c>
      <c r="C836" t="s">
        <v>19</v>
      </c>
      <c r="D836" t="s">
        <v>83</v>
      </c>
      <c r="E836" t="str">
        <f t="shared" si="39"/>
        <v>2016</v>
      </c>
      <c r="F836" s="1">
        <v>2704400000</v>
      </c>
      <c r="G836" s="1">
        <f t="shared" si="40"/>
        <v>945200000</v>
      </c>
      <c r="H836" s="1">
        <f t="shared" si="41"/>
        <v>1890100000</v>
      </c>
      <c r="I836" s="1">
        <v>814300000</v>
      </c>
      <c r="J836" s="1">
        <v>705300000</v>
      </c>
      <c r="K836" s="1">
        <v>239600000</v>
      </c>
      <c r="L836">
        <v>0</v>
      </c>
      <c r="M836" t="s">
        <v>36</v>
      </c>
      <c r="N836" t="s">
        <v>45</v>
      </c>
    </row>
    <row r="837" spans="1:14" hidden="1" x14ac:dyDescent="0.2">
      <c r="A837">
        <v>863</v>
      </c>
      <c r="B837" t="s">
        <v>443</v>
      </c>
      <c r="C837" t="s">
        <v>11</v>
      </c>
      <c r="D837" t="s">
        <v>16</v>
      </c>
      <c r="E837" t="str">
        <f t="shared" si="39"/>
        <v>2013</v>
      </c>
      <c r="F837" s="1">
        <v>14135000000</v>
      </c>
      <c r="G837" s="1">
        <f t="shared" si="40"/>
        <v>2516000000</v>
      </c>
      <c r="H837" s="1">
        <f t="shared" si="41"/>
        <v>5581000000</v>
      </c>
      <c r="I837" s="1">
        <v>8554000000</v>
      </c>
      <c r="J837" s="1">
        <v>2815000000</v>
      </c>
      <c r="K837">
        <v>0</v>
      </c>
      <c r="L837" s="1">
        <v>250000000</v>
      </c>
      <c r="M837" t="s">
        <v>13</v>
      </c>
      <c r="N837" t="s">
        <v>216</v>
      </c>
    </row>
    <row r="838" spans="1:14" hidden="1" x14ac:dyDescent="0.2">
      <c r="A838">
        <v>864</v>
      </c>
      <c r="B838" t="s">
        <v>443</v>
      </c>
      <c r="C838" t="s">
        <v>15</v>
      </c>
      <c r="D838" t="s">
        <v>18</v>
      </c>
      <c r="E838" t="str">
        <f t="shared" si="39"/>
        <v>2014</v>
      </c>
      <c r="F838" s="1">
        <v>14484000000</v>
      </c>
      <c r="G838" s="1">
        <f t="shared" si="40"/>
        <v>2888000000</v>
      </c>
      <c r="H838" s="1">
        <f t="shared" si="41"/>
        <v>5811000000</v>
      </c>
      <c r="I838" s="1">
        <v>8673000000</v>
      </c>
      <c r="J838" s="1">
        <v>2678000000</v>
      </c>
      <c r="K838">
        <v>0</v>
      </c>
      <c r="L838" s="1">
        <v>245000000</v>
      </c>
      <c r="M838" t="s">
        <v>13</v>
      </c>
      <c r="N838" t="s">
        <v>216</v>
      </c>
    </row>
    <row r="839" spans="1:14" hidden="1" x14ac:dyDescent="0.2">
      <c r="A839">
        <v>865</v>
      </c>
      <c r="B839" t="s">
        <v>443</v>
      </c>
      <c r="C839" t="s">
        <v>17</v>
      </c>
      <c r="D839" t="s">
        <v>20</v>
      </c>
      <c r="E839" t="str">
        <f t="shared" si="39"/>
        <v>2015</v>
      </c>
      <c r="F839" s="1">
        <v>13405000000</v>
      </c>
      <c r="G839" s="1">
        <f t="shared" si="40"/>
        <v>2867000000</v>
      </c>
      <c r="H839" s="1">
        <f t="shared" si="41"/>
        <v>5517000000</v>
      </c>
      <c r="I839" s="1">
        <v>7888000000</v>
      </c>
      <c r="J839" s="1">
        <v>2417000000</v>
      </c>
      <c r="K839">
        <v>0</v>
      </c>
      <c r="L839" s="1">
        <v>233000000</v>
      </c>
      <c r="M839" t="s">
        <v>13</v>
      </c>
      <c r="N839" t="s">
        <v>216</v>
      </c>
    </row>
    <row r="840" spans="1:14" hidden="1" x14ac:dyDescent="0.2">
      <c r="A840">
        <v>866</v>
      </c>
      <c r="B840" t="s">
        <v>443</v>
      </c>
      <c r="C840" t="s">
        <v>19</v>
      </c>
      <c r="D840" t="s">
        <v>83</v>
      </c>
      <c r="E840" t="str">
        <f t="shared" si="39"/>
        <v>2016</v>
      </c>
      <c r="F840" s="1">
        <v>13599000000</v>
      </c>
      <c r="G840" s="1">
        <f t="shared" si="40"/>
        <v>3064000000</v>
      </c>
      <c r="H840" s="1">
        <f t="shared" si="41"/>
        <v>5703000000</v>
      </c>
      <c r="I840" s="1">
        <v>7896000000</v>
      </c>
      <c r="J840" s="1">
        <v>2415000000</v>
      </c>
      <c r="K840">
        <v>0</v>
      </c>
      <c r="L840" s="1">
        <v>224000000</v>
      </c>
      <c r="M840" t="s">
        <v>13</v>
      </c>
      <c r="N840" t="s">
        <v>216</v>
      </c>
    </row>
    <row r="841" spans="1:14" x14ac:dyDescent="0.2">
      <c r="A841">
        <v>867</v>
      </c>
      <c r="B841" t="s">
        <v>444</v>
      </c>
      <c r="C841" t="s">
        <v>11</v>
      </c>
      <c r="D841" t="s">
        <v>12</v>
      </c>
      <c r="E841" t="str">
        <f t="shared" si="39"/>
        <v>2012</v>
      </c>
      <c r="F841" s="1">
        <v>4050400000</v>
      </c>
      <c r="G841" s="1">
        <f t="shared" si="40"/>
        <v>842600000</v>
      </c>
      <c r="H841" s="1">
        <f t="shared" si="41"/>
        <v>4050400000</v>
      </c>
      <c r="I841">
        <v>0</v>
      </c>
      <c r="J841" s="1">
        <v>3207800000</v>
      </c>
      <c r="K841">
        <v>0</v>
      </c>
      <c r="L841">
        <v>0</v>
      </c>
      <c r="M841" t="s">
        <v>74</v>
      </c>
      <c r="N841" t="s">
        <v>105</v>
      </c>
    </row>
    <row r="842" spans="1:14" x14ac:dyDescent="0.2">
      <c r="A842">
        <v>868</v>
      </c>
      <c r="B842" t="s">
        <v>444</v>
      </c>
      <c r="C842" t="s">
        <v>15</v>
      </c>
      <c r="D842" t="s">
        <v>16</v>
      </c>
      <c r="E842" t="str">
        <f t="shared" si="39"/>
        <v>2013</v>
      </c>
      <c r="F842" s="1">
        <v>4644600000</v>
      </c>
      <c r="G842" s="1">
        <f t="shared" si="40"/>
        <v>1120200000</v>
      </c>
      <c r="H842" s="1">
        <f t="shared" si="41"/>
        <v>4644600000</v>
      </c>
      <c r="I842">
        <v>0</v>
      </c>
      <c r="J842" s="1">
        <v>3524400000</v>
      </c>
      <c r="K842">
        <v>0</v>
      </c>
      <c r="L842">
        <v>0</v>
      </c>
      <c r="M842" t="s">
        <v>74</v>
      </c>
      <c r="N842" t="s">
        <v>105</v>
      </c>
    </row>
    <row r="843" spans="1:14" x14ac:dyDescent="0.2">
      <c r="A843">
        <v>869</v>
      </c>
      <c r="B843" t="s">
        <v>444</v>
      </c>
      <c r="C843" t="s">
        <v>17</v>
      </c>
      <c r="D843" t="s">
        <v>18</v>
      </c>
      <c r="E843" t="str">
        <f t="shared" si="39"/>
        <v>2014</v>
      </c>
      <c r="F843" s="1">
        <v>5147100000</v>
      </c>
      <c r="G843" s="1">
        <f t="shared" si="40"/>
        <v>1276900000</v>
      </c>
      <c r="H843" s="1">
        <f t="shared" si="41"/>
        <v>5147100000</v>
      </c>
      <c r="I843">
        <v>0</v>
      </c>
      <c r="J843" s="1">
        <v>3870200000</v>
      </c>
      <c r="K843">
        <v>0</v>
      </c>
      <c r="L843">
        <v>0</v>
      </c>
      <c r="M843" t="s">
        <v>74</v>
      </c>
      <c r="N843" t="s">
        <v>105</v>
      </c>
    </row>
    <row r="844" spans="1:14" x14ac:dyDescent="0.2">
      <c r="A844">
        <v>870</v>
      </c>
      <c r="B844" t="s">
        <v>444</v>
      </c>
      <c r="C844" t="s">
        <v>19</v>
      </c>
      <c r="D844" t="s">
        <v>20</v>
      </c>
      <c r="E844" t="str">
        <f t="shared" si="39"/>
        <v>2015</v>
      </c>
      <c r="F844" s="1">
        <v>5122900000</v>
      </c>
      <c r="G844" s="1">
        <f t="shared" si="40"/>
        <v>1358400000</v>
      </c>
      <c r="H844" s="1">
        <f t="shared" si="41"/>
        <v>5122900000</v>
      </c>
      <c r="I844">
        <v>0</v>
      </c>
      <c r="J844" s="1">
        <v>3764500000</v>
      </c>
      <c r="K844">
        <v>0</v>
      </c>
      <c r="L844">
        <v>0</v>
      </c>
      <c r="M844" t="s">
        <v>74</v>
      </c>
      <c r="N844" t="s">
        <v>105</v>
      </c>
    </row>
    <row r="845" spans="1:14" hidden="1" x14ac:dyDescent="0.2">
      <c r="A845">
        <v>871</v>
      </c>
      <c r="B845" t="s">
        <v>445</v>
      </c>
      <c r="C845" t="s">
        <v>11</v>
      </c>
      <c r="D845" t="s">
        <v>12</v>
      </c>
      <c r="E845" t="str">
        <f t="shared" si="39"/>
        <v>2012</v>
      </c>
      <c r="F845" s="1">
        <v>5054980000</v>
      </c>
      <c r="G845" s="1">
        <f t="shared" si="40"/>
        <v>530200000</v>
      </c>
      <c r="H845" s="1">
        <f t="shared" si="41"/>
        <v>1824123000</v>
      </c>
      <c r="I845" s="1">
        <v>3230857000</v>
      </c>
      <c r="J845" s="1">
        <v>1064757000</v>
      </c>
      <c r="K845">
        <v>0</v>
      </c>
      <c r="L845" s="1">
        <v>229166000</v>
      </c>
      <c r="M845" t="s">
        <v>13</v>
      </c>
      <c r="N845" t="s">
        <v>446</v>
      </c>
    </row>
    <row r="846" spans="1:14" hidden="1" x14ac:dyDescent="0.2">
      <c r="A846">
        <v>872</v>
      </c>
      <c r="B846" t="s">
        <v>445</v>
      </c>
      <c r="C846" t="s">
        <v>15</v>
      </c>
      <c r="D846" t="s">
        <v>16</v>
      </c>
      <c r="E846" t="str">
        <f t="shared" si="39"/>
        <v>2013</v>
      </c>
      <c r="F846" s="1">
        <v>5584571000</v>
      </c>
      <c r="G846" s="1">
        <f t="shared" si="40"/>
        <v>576708000</v>
      </c>
      <c r="H846" s="1">
        <f t="shared" si="41"/>
        <v>2013770000</v>
      </c>
      <c r="I846" s="1">
        <v>3570801000</v>
      </c>
      <c r="J846" s="1">
        <v>1183682000</v>
      </c>
      <c r="K846">
        <v>0</v>
      </c>
      <c r="L846" s="1">
        <v>253380000</v>
      </c>
      <c r="M846" t="s">
        <v>13</v>
      </c>
      <c r="N846" t="s">
        <v>446</v>
      </c>
    </row>
    <row r="847" spans="1:14" hidden="1" x14ac:dyDescent="0.2">
      <c r="A847">
        <v>873</v>
      </c>
      <c r="B847" t="s">
        <v>445</v>
      </c>
      <c r="C847" t="s">
        <v>17</v>
      </c>
      <c r="D847" t="s">
        <v>18</v>
      </c>
      <c r="E847" t="str">
        <f t="shared" si="39"/>
        <v>2014</v>
      </c>
      <c r="F847" s="1">
        <v>6165441000</v>
      </c>
      <c r="G847" s="1">
        <f t="shared" si="40"/>
        <v>631542000</v>
      </c>
      <c r="H847" s="1">
        <f t="shared" si="41"/>
        <v>2267038000</v>
      </c>
      <c r="I847" s="1">
        <v>3898403000</v>
      </c>
      <c r="J847" s="1">
        <v>1341000000</v>
      </c>
      <c r="K847">
        <v>0</v>
      </c>
      <c r="L847" s="1">
        <v>294496000</v>
      </c>
      <c r="M847" t="s">
        <v>13</v>
      </c>
      <c r="N847" t="s">
        <v>446</v>
      </c>
    </row>
    <row r="848" spans="1:14" hidden="1" x14ac:dyDescent="0.2">
      <c r="A848">
        <v>874</v>
      </c>
      <c r="B848" t="s">
        <v>445</v>
      </c>
      <c r="C848" t="s">
        <v>19</v>
      </c>
      <c r="D848" t="s">
        <v>20</v>
      </c>
      <c r="E848" t="str">
        <f t="shared" si="39"/>
        <v>2015</v>
      </c>
      <c r="F848" s="1">
        <v>6187646000</v>
      </c>
      <c r="G848" s="1">
        <f t="shared" si="40"/>
        <v>715694000</v>
      </c>
      <c r="H848" s="1">
        <f t="shared" si="41"/>
        <v>2522068000</v>
      </c>
      <c r="I848" s="1">
        <v>3665578000</v>
      </c>
      <c r="J848" s="1">
        <v>1466761000</v>
      </c>
      <c r="K848">
        <v>0</v>
      </c>
      <c r="L848" s="1">
        <v>339613000</v>
      </c>
      <c r="M848" t="s">
        <v>13</v>
      </c>
      <c r="N848" t="s">
        <v>446</v>
      </c>
    </row>
    <row r="849" spans="1:14" hidden="1" x14ac:dyDescent="0.2">
      <c r="A849">
        <v>875</v>
      </c>
      <c r="B849" t="s">
        <v>447</v>
      </c>
      <c r="C849" t="s">
        <v>11</v>
      </c>
      <c r="D849" t="s">
        <v>448</v>
      </c>
      <c r="E849" t="str">
        <f t="shared" si="39"/>
        <v>2013</v>
      </c>
      <c r="F849" s="1">
        <v>11818376000</v>
      </c>
      <c r="G849" s="1">
        <f t="shared" si="40"/>
        <v>668979000</v>
      </c>
      <c r="H849" s="1">
        <f t="shared" si="41"/>
        <v>1842319000</v>
      </c>
      <c r="I849" s="1">
        <v>9976057000</v>
      </c>
      <c r="J849" s="1">
        <v>1173340000</v>
      </c>
      <c r="K849">
        <v>0</v>
      </c>
      <c r="L849">
        <v>0</v>
      </c>
      <c r="M849" t="s">
        <v>13</v>
      </c>
      <c r="N849" t="s">
        <v>223</v>
      </c>
    </row>
    <row r="850" spans="1:14" hidden="1" x14ac:dyDescent="0.2">
      <c r="A850">
        <v>876</v>
      </c>
      <c r="B850" t="s">
        <v>447</v>
      </c>
      <c r="C850" t="s">
        <v>15</v>
      </c>
      <c r="D850" t="s">
        <v>449</v>
      </c>
      <c r="E850" t="str">
        <f t="shared" si="39"/>
        <v>2014</v>
      </c>
      <c r="F850" s="1">
        <v>12695157000</v>
      </c>
      <c r="G850" s="1">
        <f t="shared" si="40"/>
        <v>528068000</v>
      </c>
      <c r="H850" s="1">
        <f t="shared" si="41"/>
        <v>2073784000</v>
      </c>
      <c r="I850" s="1">
        <v>10621373000</v>
      </c>
      <c r="J850" s="1">
        <v>1545716000</v>
      </c>
      <c r="K850">
        <v>0</v>
      </c>
      <c r="L850">
        <v>0</v>
      </c>
      <c r="M850" t="s">
        <v>13</v>
      </c>
      <c r="N850" t="s">
        <v>223</v>
      </c>
    </row>
    <row r="851" spans="1:14" hidden="1" x14ac:dyDescent="0.2">
      <c r="A851">
        <v>877</v>
      </c>
      <c r="B851" t="s">
        <v>447</v>
      </c>
      <c r="C851" t="s">
        <v>17</v>
      </c>
      <c r="D851" t="s">
        <v>450</v>
      </c>
      <c r="E851" t="str">
        <f t="shared" si="39"/>
        <v>2015</v>
      </c>
      <c r="F851" s="1">
        <v>12114832000</v>
      </c>
      <c r="G851" s="1">
        <f t="shared" si="40"/>
        <v>445527000</v>
      </c>
      <c r="H851" s="1">
        <f t="shared" si="41"/>
        <v>1968338000</v>
      </c>
      <c r="I851" s="1">
        <v>10146494000</v>
      </c>
      <c r="J851" s="1">
        <v>1522811000</v>
      </c>
      <c r="K851">
        <v>0</v>
      </c>
      <c r="L851">
        <v>0</v>
      </c>
      <c r="M851" t="s">
        <v>13</v>
      </c>
      <c r="N851" t="s">
        <v>223</v>
      </c>
    </row>
    <row r="852" spans="1:14" hidden="1" x14ac:dyDescent="0.2">
      <c r="A852">
        <v>878</v>
      </c>
      <c r="B852" t="s">
        <v>447</v>
      </c>
      <c r="C852" t="s">
        <v>19</v>
      </c>
      <c r="D852" t="s">
        <v>43</v>
      </c>
      <c r="E852" t="str">
        <f t="shared" si="39"/>
        <v>2016</v>
      </c>
      <c r="F852" s="1">
        <v>10964157000</v>
      </c>
      <c r="G852" s="1">
        <f t="shared" si="40"/>
        <v>338598000</v>
      </c>
      <c r="H852" s="1">
        <f t="shared" si="41"/>
        <v>1767831000</v>
      </c>
      <c r="I852" s="1">
        <v>9196326000</v>
      </c>
      <c r="J852" s="1">
        <v>1429233000</v>
      </c>
      <c r="K852">
        <v>0</v>
      </c>
      <c r="L852">
        <v>0</v>
      </c>
      <c r="M852" t="s">
        <v>13</v>
      </c>
      <c r="N852" t="s">
        <v>223</v>
      </c>
    </row>
    <row r="853" spans="1:14" hidden="1" x14ac:dyDescent="0.2">
      <c r="A853">
        <v>879</v>
      </c>
      <c r="B853" t="s">
        <v>451</v>
      </c>
      <c r="C853" t="s">
        <v>11</v>
      </c>
      <c r="D853" t="s">
        <v>12</v>
      </c>
      <c r="E853" t="str">
        <f t="shared" si="39"/>
        <v>2012</v>
      </c>
      <c r="F853" s="1">
        <v>4365400000</v>
      </c>
      <c r="G853" s="1">
        <f t="shared" si="40"/>
        <v>354900000</v>
      </c>
      <c r="H853" s="1">
        <f t="shared" si="41"/>
        <v>2708800000</v>
      </c>
      <c r="I853" s="1">
        <v>1656600000</v>
      </c>
      <c r="J853" s="1">
        <v>1252300000</v>
      </c>
      <c r="K853" s="1">
        <v>1101600000</v>
      </c>
      <c r="L853">
        <v>0</v>
      </c>
      <c r="M853" t="s">
        <v>30</v>
      </c>
      <c r="N853" t="s">
        <v>248</v>
      </c>
    </row>
    <row r="854" spans="1:14" hidden="1" x14ac:dyDescent="0.2">
      <c r="A854">
        <v>880</v>
      </c>
      <c r="B854" t="s">
        <v>451</v>
      </c>
      <c r="C854" t="s">
        <v>15</v>
      </c>
      <c r="D854" t="s">
        <v>16</v>
      </c>
      <c r="E854" t="str">
        <f t="shared" si="39"/>
        <v>2013</v>
      </c>
      <c r="F854" s="1">
        <v>4669100000</v>
      </c>
      <c r="G854" s="1">
        <f t="shared" si="40"/>
        <v>605000000</v>
      </c>
      <c r="H854" s="1">
        <f t="shared" si="41"/>
        <v>2941400000</v>
      </c>
      <c r="I854" s="1">
        <v>1727700000</v>
      </c>
      <c r="J854" s="1">
        <v>1293200000</v>
      </c>
      <c r="K854" s="1">
        <v>1043200000</v>
      </c>
      <c r="L854">
        <v>0</v>
      </c>
      <c r="M854" t="s">
        <v>30</v>
      </c>
      <c r="N854" t="s">
        <v>248</v>
      </c>
    </row>
    <row r="855" spans="1:14" hidden="1" x14ac:dyDescent="0.2">
      <c r="A855">
        <v>881</v>
      </c>
      <c r="B855" t="s">
        <v>451</v>
      </c>
      <c r="C855" t="s">
        <v>17</v>
      </c>
      <c r="D855" t="s">
        <v>18</v>
      </c>
      <c r="E855" t="str">
        <f t="shared" si="39"/>
        <v>2014</v>
      </c>
      <c r="F855" s="1">
        <v>4627100000</v>
      </c>
      <c r="G855" s="1">
        <f t="shared" si="40"/>
        <v>597300000</v>
      </c>
      <c r="H855" s="1">
        <f t="shared" si="41"/>
        <v>2858200000</v>
      </c>
      <c r="I855" s="1">
        <v>1768900000</v>
      </c>
      <c r="J855" s="1">
        <v>1254700000</v>
      </c>
      <c r="K855" s="1">
        <v>1006200000</v>
      </c>
      <c r="L855">
        <v>0</v>
      </c>
      <c r="M855" t="s">
        <v>30</v>
      </c>
      <c r="N855" t="s">
        <v>248</v>
      </c>
    </row>
    <row r="856" spans="1:14" hidden="1" x14ac:dyDescent="0.2">
      <c r="A856">
        <v>882</v>
      </c>
      <c r="B856" t="s">
        <v>451</v>
      </c>
      <c r="C856" t="s">
        <v>19</v>
      </c>
      <c r="D856" t="s">
        <v>20</v>
      </c>
      <c r="E856" t="str">
        <f t="shared" si="39"/>
        <v>2015</v>
      </c>
      <c r="F856" s="1">
        <v>4857800000</v>
      </c>
      <c r="G856" s="1">
        <f t="shared" si="40"/>
        <v>911400000</v>
      </c>
      <c r="H856" s="1">
        <f t="shared" si="41"/>
        <v>3078600000</v>
      </c>
      <c r="I856" s="1">
        <v>1779200000</v>
      </c>
      <c r="J856" s="1">
        <v>1172700000</v>
      </c>
      <c r="K856" s="1">
        <v>994500000</v>
      </c>
      <c r="L856">
        <v>0</v>
      </c>
      <c r="M856" t="s">
        <v>30</v>
      </c>
      <c r="N856" t="s">
        <v>248</v>
      </c>
    </row>
    <row r="857" spans="1:14" x14ac:dyDescent="0.2">
      <c r="A857">
        <v>883</v>
      </c>
      <c r="B857" t="s">
        <v>452</v>
      </c>
      <c r="C857" t="s">
        <v>11</v>
      </c>
      <c r="D857" t="s">
        <v>12</v>
      </c>
      <c r="E857" t="str">
        <f t="shared" si="39"/>
        <v>2012</v>
      </c>
      <c r="F857" s="1">
        <v>93646000000</v>
      </c>
      <c r="G857" s="1">
        <f t="shared" si="40"/>
        <v>25532000000</v>
      </c>
      <c r="H857" s="1">
        <f t="shared" si="41"/>
        <v>93646000000</v>
      </c>
      <c r="I857">
        <v>0</v>
      </c>
      <c r="J857" s="1">
        <v>64729000000</v>
      </c>
      <c r="K857">
        <v>0</v>
      </c>
      <c r="L857" s="1">
        <v>3385000000</v>
      </c>
      <c r="M857" t="s">
        <v>74</v>
      </c>
      <c r="N857" t="s">
        <v>145</v>
      </c>
    </row>
    <row r="858" spans="1:14" x14ac:dyDescent="0.2">
      <c r="A858">
        <v>884</v>
      </c>
      <c r="B858" t="s">
        <v>452</v>
      </c>
      <c r="C858" t="s">
        <v>15</v>
      </c>
      <c r="D858" t="s">
        <v>16</v>
      </c>
      <c r="E858" t="str">
        <f t="shared" si="39"/>
        <v>2013</v>
      </c>
      <c r="F858" s="1">
        <v>97142000000</v>
      </c>
      <c r="G858" s="1">
        <f t="shared" si="40"/>
        <v>26450000000</v>
      </c>
      <c r="H858" s="1">
        <f t="shared" si="41"/>
        <v>97142000000</v>
      </c>
      <c r="I858">
        <v>0</v>
      </c>
      <c r="J858" s="1">
        <v>70467000000</v>
      </c>
      <c r="K858">
        <v>0</v>
      </c>
      <c r="L858" s="1">
        <v>225000000</v>
      </c>
      <c r="M858" t="s">
        <v>74</v>
      </c>
      <c r="N858" t="s">
        <v>145</v>
      </c>
    </row>
    <row r="859" spans="1:14" x14ac:dyDescent="0.2">
      <c r="A859">
        <v>885</v>
      </c>
      <c r="B859" t="s">
        <v>452</v>
      </c>
      <c r="C859" t="s">
        <v>17</v>
      </c>
      <c r="D859" t="s">
        <v>18</v>
      </c>
      <c r="E859" t="str">
        <f t="shared" si="39"/>
        <v>2014</v>
      </c>
      <c r="F859" s="1">
        <v>91973000000</v>
      </c>
      <c r="G859" s="1">
        <f t="shared" si="40"/>
        <v>27560000000</v>
      </c>
      <c r="H859" s="1">
        <f t="shared" si="41"/>
        <v>91973000000</v>
      </c>
      <c r="I859">
        <v>0</v>
      </c>
      <c r="J859" s="1">
        <v>61274000000</v>
      </c>
      <c r="K859">
        <v>0</v>
      </c>
      <c r="L859" s="1">
        <v>3139000000</v>
      </c>
      <c r="M859" t="s">
        <v>74</v>
      </c>
      <c r="N859" t="s">
        <v>145</v>
      </c>
    </row>
    <row r="860" spans="1:14" x14ac:dyDescent="0.2">
      <c r="A860">
        <v>886</v>
      </c>
      <c r="B860" t="s">
        <v>452</v>
      </c>
      <c r="C860" t="s">
        <v>19</v>
      </c>
      <c r="D860" t="s">
        <v>20</v>
      </c>
      <c r="E860" t="str">
        <f t="shared" si="39"/>
        <v>2015</v>
      </c>
      <c r="F860" s="1">
        <v>89716000000</v>
      </c>
      <c r="G860" s="1">
        <f t="shared" si="40"/>
        <v>26875000000</v>
      </c>
      <c r="H860" s="1">
        <f t="shared" si="41"/>
        <v>89716000000</v>
      </c>
      <c r="I860">
        <v>0</v>
      </c>
      <c r="J860" s="1">
        <v>59014000000</v>
      </c>
      <c r="K860">
        <v>0</v>
      </c>
      <c r="L860" s="1">
        <v>3827000000</v>
      </c>
      <c r="M860" t="s">
        <v>74</v>
      </c>
      <c r="N860" t="s">
        <v>145</v>
      </c>
    </row>
    <row r="861" spans="1:14" hidden="1" x14ac:dyDescent="0.2">
      <c r="A861">
        <v>887</v>
      </c>
      <c r="B861" t="s">
        <v>453</v>
      </c>
      <c r="C861" t="s">
        <v>11</v>
      </c>
      <c r="D861" t="s">
        <v>301</v>
      </c>
      <c r="E861" t="str">
        <f t="shared" si="39"/>
        <v>2013</v>
      </c>
      <c r="F861" s="1">
        <v>12134000000</v>
      </c>
      <c r="G861" s="1">
        <f t="shared" si="40"/>
        <v>1345000000</v>
      </c>
      <c r="H861" s="1">
        <f t="shared" si="41"/>
        <v>4702000000</v>
      </c>
      <c r="I861" s="1">
        <v>7432000000</v>
      </c>
      <c r="J861" s="1">
        <v>3357000000</v>
      </c>
      <c r="K861">
        <v>0</v>
      </c>
      <c r="L861">
        <v>0</v>
      </c>
      <c r="M861" t="s">
        <v>23</v>
      </c>
      <c r="N861" t="s">
        <v>454</v>
      </c>
    </row>
    <row r="862" spans="1:14" hidden="1" x14ac:dyDescent="0.2">
      <c r="A862">
        <v>888</v>
      </c>
      <c r="B862" t="s">
        <v>453</v>
      </c>
      <c r="C862" t="s">
        <v>15</v>
      </c>
      <c r="D862" t="s">
        <v>156</v>
      </c>
      <c r="E862" t="str">
        <f t="shared" si="39"/>
        <v>2014</v>
      </c>
      <c r="F862" s="1">
        <v>12540000000</v>
      </c>
      <c r="G862" s="1">
        <f t="shared" si="40"/>
        <v>1350000000</v>
      </c>
      <c r="H862" s="1">
        <f t="shared" si="41"/>
        <v>4803000000</v>
      </c>
      <c r="I862" s="1">
        <v>7737000000</v>
      </c>
      <c r="J862" s="1">
        <v>3453000000</v>
      </c>
      <c r="K862">
        <v>0</v>
      </c>
      <c r="L862">
        <v>0</v>
      </c>
      <c r="M862" t="s">
        <v>23</v>
      </c>
      <c r="N862" t="s">
        <v>454</v>
      </c>
    </row>
    <row r="863" spans="1:14" hidden="1" x14ac:dyDescent="0.2">
      <c r="A863">
        <v>889</v>
      </c>
      <c r="B863" t="s">
        <v>453</v>
      </c>
      <c r="C863" t="s">
        <v>17</v>
      </c>
      <c r="D863" t="s">
        <v>66</v>
      </c>
      <c r="E863" t="str">
        <f t="shared" si="39"/>
        <v>2015</v>
      </c>
      <c r="F863" s="1">
        <v>13506000000</v>
      </c>
      <c r="G863" s="1">
        <f t="shared" si="40"/>
        <v>1323000000</v>
      </c>
      <c r="H863" s="1">
        <f t="shared" si="41"/>
        <v>5100000000</v>
      </c>
      <c r="I863" s="1">
        <v>8406000000</v>
      </c>
      <c r="J863" s="1">
        <v>3777000000</v>
      </c>
      <c r="K863">
        <v>0</v>
      </c>
      <c r="L863">
        <v>0</v>
      </c>
      <c r="M863" t="s">
        <v>23</v>
      </c>
      <c r="N863" t="s">
        <v>454</v>
      </c>
    </row>
    <row r="864" spans="1:14" hidden="1" x14ac:dyDescent="0.2">
      <c r="A864">
        <v>890</v>
      </c>
      <c r="B864" t="s">
        <v>453</v>
      </c>
      <c r="C864" t="s">
        <v>19</v>
      </c>
      <c r="D864" t="s">
        <v>157</v>
      </c>
      <c r="E864" t="str">
        <f t="shared" si="39"/>
        <v>2016</v>
      </c>
      <c r="F864" s="1">
        <v>14437000000</v>
      </c>
      <c r="G864" s="1">
        <f t="shared" si="40"/>
        <v>1101000000</v>
      </c>
      <c r="H864" s="1">
        <f t="shared" si="41"/>
        <v>5269000000</v>
      </c>
      <c r="I864" s="1">
        <v>9168000000</v>
      </c>
      <c r="J864" s="1">
        <v>4168000000</v>
      </c>
      <c r="K864">
        <v>0</v>
      </c>
      <c r="L864">
        <v>0</v>
      </c>
      <c r="M864" t="s">
        <v>23</v>
      </c>
      <c r="N864" t="s">
        <v>454</v>
      </c>
    </row>
    <row r="865" spans="1:14" hidden="1" x14ac:dyDescent="0.2">
      <c r="A865">
        <v>891</v>
      </c>
      <c r="B865" t="s">
        <v>455</v>
      </c>
      <c r="C865" t="s">
        <v>11</v>
      </c>
      <c r="D865" t="s">
        <v>22</v>
      </c>
      <c r="E865" t="str">
        <f t="shared" si="39"/>
        <v>2012</v>
      </c>
      <c r="F865" s="1">
        <v>14197000000</v>
      </c>
      <c r="G865" s="1">
        <f t="shared" si="40"/>
        <v>1562000000</v>
      </c>
      <c r="H865" s="1">
        <f t="shared" si="41"/>
        <v>5434000000</v>
      </c>
      <c r="I865" s="1">
        <v>8763000000</v>
      </c>
      <c r="J865" s="1">
        <v>3872000000</v>
      </c>
      <c r="K865">
        <v>0</v>
      </c>
      <c r="L865">
        <v>0</v>
      </c>
      <c r="M865" t="s">
        <v>59</v>
      </c>
      <c r="N865" t="s">
        <v>172</v>
      </c>
    </row>
    <row r="866" spans="1:14" hidden="1" x14ac:dyDescent="0.2">
      <c r="A866">
        <v>892</v>
      </c>
      <c r="B866" t="s">
        <v>455</v>
      </c>
      <c r="C866" t="s">
        <v>15</v>
      </c>
      <c r="D866" t="s">
        <v>25</v>
      </c>
      <c r="E866" t="str">
        <f t="shared" si="39"/>
        <v>2013</v>
      </c>
      <c r="F866" s="1">
        <v>14792000000</v>
      </c>
      <c r="G866" s="1">
        <f t="shared" si="40"/>
        <v>2837000000</v>
      </c>
      <c r="H866" s="1">
        <f t="shared" si="41"/>
        <v>6103000000</v>
      </c>
      <c r="I866" s="1">
        <v>8689000000</v>
      </c>
      <c r="J866" s="1">
        <v>3266000000</v>
      </c>
      <c r="K866">
        <v>0</v>
      </c>
      <c r="L866">
        <v>0</v>
      </c>
      <c r="M866" t="s">
        <v>59</v>
      </c>
      <c r="N866" t="s">
        <v>172</v>
      </c>
    </row>
    <row r="867" spans="1:14" hidden="1" x14ac:dyDescent="0.2">
      <c r="A867">
        <v>893</v>
      </c>
      <c r="B867" t="s">
        <v>455</v>
      </c>
      <c r="C867" t="s">
        <v>17</v>
      </c>
      <c r="D867" t="s">
        <v>26</v>
      </c>
      <c r="E867" t="str">
        <f t="shared" si="39"/>
        <v>2015</v>
      </c>
      <c r="F867" s="1">
        <v>14580000000</v>
      </c>
      <c r="G867" s="1">
        <f t="shared" si="40"/>
        <v>1024000000</v>
      </c>
      <c r="H867" s="1">
        <f t="shared" si="41"/>
        <v>5063000000</v>
      </c>
      <c r="I867" s="1">
        <v>9517000000</v>
      </c>
      <c r="J867" s="1">
        <v>4039000000</v>
      </c>
      <c r="K867">
        <v>0</v>
      </c>
      <c r="L867">
        <v>0</v>
      </c>
      <c r="M867" t="s">
        <v>59</v>
      </c>
      <c r="N867" t="s">
        <v>172</v>
      </c>
    </row>
    <row r="868" spans="1:14" hidden="1" x14ac:dyDescent="0.2">
      <c r="A868">
        <v>894</v>
      </c>
      <c r="B868" t="s">
        <v>455</v>
      </c>
      <c r="C868" t="s">
        <v>19</v>
      </c>
      <c r="D868" t="s">
        <v>27</v>
      </c>
      <c r="E868" t="str">
        <f t="shared" si="39"/>
        <v>2016</v>
      </c>
      <c r="F868" s="1">
        <v>13525000000</v>
      </c>
      <c r="G868" s="1">
        <f t="shared" si="40"/>
        <v>1091000000</v>
      </c>
      <c r="H868" s="1">
        <f t="shared" si="41"/>
        <v>4681000000</v>
      </c>
      <c r="I868" s="1">
        <v>8844000000</v>
      </c>
      <c r="J868" s="1">
        <v>3590000000</v>
      </c>
      <c r="K868">
        <v>0</v>
      </c>
      <c r="L868">
        <v>0</v>
      </c>
      <c r="M868" t="s">
        <v>59</v>
      </c>
      <c r="N868" t="s">
        <v>172</v>
      </c>
    </row>
    <row r="869" spans="1:14" x14ac:dyDescent="0.2">
      <c r="A869">
        <v>895</v>
      </c>
      <c r="B869" t="s">
        <v>456</v>
      </c>
      <c r="C869" t="s">
        <v>11</v>
      </c>
      <c r="D869" t="s">
        <v>39</v>
      </c>
      <c r="E869" t="str">
        <f t="shared" si="39"/>
        <v>2013</v>
      </c>
      <c r="F869" s="1">
        <v>1287577000</v>
      </c>
      <c r="G869" s="1">
        <f t="shared" si="40"/>
        <v>27261000</v>
      </c>
      <c r="H869" s="1">
        <f t="shared" si="41"/>
        <v>214130000</v>
      </c>
      <c r="I869" s="1">
        <v>1073447000</v>
      </c>
      <c r="J869" s="1">
        <v>174085000</v>
      </c>
      <c r="K869">
        <v>0</v>
      </c>
      <c r="L869" s="1">
        <v>12784000</v>
      </c>
      <c r="M869" t="s">
        <v>74</v>
      </c>
      <c r="N869" t="s">
        <v>145</v>
      </c>
    </row>
    <row r="870" spans="1:14" x14ac:dyDescent="0.2">
      <c r="A870">
        <v>896</v>
      </c>
      <c r="B870" t="s">
        <v>456</v>
      </c>
      <c r="C870" t="s">
        <v>15</v>
      </c>
      <c r="D870" t="s">
        <v>41</v>
      </c>
      <c r="E870" t="str">
        <f t="shared" si="39"/>
        <v>2014</v>
      </c>
      <c r="F870" s="1">
        <v>1463767000</v>
      </c>
      <c r="G870" s="1">
        <f t="shared" si="40"/>
        <v>55689000</v>
      </c>
      <c r="H870" s="1">
        <f t="shared" si="41"/>
        <v>263459000</v>
      </c>
      <c r="I870" s="1">
        <v>1200308000</v>
      </c>
      <c r="J870" s="1">
        <v>194491000</v>
      </c>
      <c r="K870">
        <v>0</v>
      </c>
      <c r="L870" s="1">
        <v>13279000</v>
      </c>
      <c r="M870" t="s">
        <v>74</v>
      </c>
      <c r="N870" t="s">
        <v>145</v>
      </c>
    </row>
    <row r="871" spans="1:14" x14ac:dyDescent="0.2">
      <c r="A871">
        <v>897</v>
      </c>
      <c r="B871" t="s">
        <v>456</v>
      </c>
      <c r="C871" t="s">
        <v>17</v>
      </c>
      <c r="D871" t="s">
        <v>42</v>
      </c>
      <c r="E871" t="str">
        <f t="shared" si="39"/>
        <v>2015</v>
      </c>
      <c r="F871" s="1">
        <v>1627413000</v>
      </c>
      <c r="G871" s="1">
        <f t="shared" si="40"/>
        <v>51587000</v>
      </c>
      <c r="H871" s="1">
        <f t="shared" si="41"/>
        <v>272444000</v>
      </c>
      <c r="I871" s="1">
        <v>1354969000</v>
      </c>
      <c r="J871" s="1">
        <v>207519000</v>
      </c>
      <c r="K871">
        <v>0</v>
      </c>
      <c r="L871" s="1">
        <v>13338000</v>
      </c>
      <c r="M871" t="s">
        <v>74</v>
      </c>
      <c r="N871" t="s">
        <v>145</v>
      </c>
    </row>
    <row r="872" spans="1:14" x14ac:dyDescent="0.2">
      <c r="A872">
        <v>898</v>
      </c>
      <c r="B872" t="s">
        <v>456</v>
      </c>
      <c r="C872" t="s">
        <v>19</v>
      </c>
      <c r="D872" t="s">
        <v>43</v>
      </c>
      <c r="E872" t="str">
        <f t="shared" si="39"/>
        <v>2016</v>
      </c>
      <c r="F872" s="1">
        <v>1822114000</v>
      </c>
      <c r="G872" s="1">
        <f t="shared" si="40"/>
        <v>59325000</v>
      </c>
      <c r="H872" s="1">
        <f t="shared" si="41"/>
        <v>297207000</v>
      </c>
      <c r="I872" s="1">
        <v>1524907000</v>
      </c>
      <c r="J872" s="1">
        <v>224088000</v>
      </c>
      <c r="K872">
        <v>0</v>
      </c>
      <c r="L872" s="1">
        <v>13794000</v>
      </c>
      <c r="M872" t="s">
        <v>74</v>
      </c>
      <c r="N872" t="s">
        <v>145</v>
      </c>
    </row>
    <row r="873" spans="1:14" hidden="1" x14ac:dyDescent="0.2">
      <c r="A873">
        <v>899</v>
      </c>
      <c r="B873" t="s">
        <v>457</v>
      </c>
      <c r="C873" t="s">
        <v>11</v>
      </c>
      <c r="D873" t="s">
        <v>12</v>
      </c>
      <c r="E873" t="str">
        <f t="shared" si="39"/>
        <v>2012</v>
      </c>
      <c r="F873" s="1">
        <v>793373000</v>
      </c>
      <c r="G873" s="1">
        <f t="shared" si="40"/>
        <v>248048000</v>
      </c>
      <c r="H873" s="1">
        <f t="shared" si="41"/>
        <v>586399000</v>
      </c>
      <c r="I873" s="1">
        <v>206974000</v>
      </c>
      <c r="J873" s="1">
        <v>123524000</v>
      </c>
      <c r="K873">
        <v>0</v>
      </c>
      <c r="L873" s="1">
        <v>214827000</v>
      </c>
      <c r="M873" t="s">
        <v>79</v>
      </c>
      <c r="N873" t="s">
        <v>80</v>
      </c>
    </row>
    <row r="874" spans="1:14" hidden="1" x14ac:dyDescent="0.2">
      <c r="A874">
        <v>900</v>
      </c>
      <c r="B874" t="s">
        <v>457</v>
      </c>
      <c r="C874" t="s">
        <v>15</v>
      </c>
      <c r="D874" t="s">
        <v>16</v>
      </c>
      <c r="E874" t="str">
        <f t="shared" si="39"/>
        <v>2013</v>
      </c>
      <c r="F874" s="1">
        <v>861527000</v>
      </c>
      <c r="G874" s="1">
        <f t="shared" si="40"/>
        <v>287846000</v>
      </c>
      <c r="H874" s="1">
        <f t="shared" si="41"/>
        <v>640029000</v>
      </c>
      <c r="I874" s="1">
        <v>221498000</v>
      </c>
      <c r="J874" s="1">
        <v>127470000</v>
      </c>
      <c r="K874">
        <v>0</v>
      </c>
      <c r="L874" s="1">
        <v>224713000</v>
      </c>
      <c r="M874" t="s">
        <v>79</v>
      </c>
      <c r="N874" t="s">
        <v>80</v>
      </c>
    </row>
    <row r="875" spans="1:14" hidden="1" x14ac:dyDescent="0.2">
      <c r="A875">
        <v>901</v>
      </c>
      <c r="B875" t="s">
        <v>457</v>
      </c>
      <c r="C875" t="s">
        <v>17</v>
      </c>
      <c r="D875" t="s">
        <v>18</v>
      </c>
      <c r="E875" t="str">
        <f t="shared" si="39"/>
        <v>2014</v>
      </c>
      <c r="F875" s="1">
        <v>993897000</v>
      </c>
      <c r="G875" s="1">
        <f t="shared" si="40"/>
        <v>355005000</v>
      </c>
      <c r="H875" s="1">
        <f t="shared" si="41"/>
        <v>735280000</v>
      </c>
      <c r="I875" s="1">
        <v>258617000</v>
      </c>
      <c r="J875" s="1">
        <v>122201000</v>
      </c>
      <c r="K875">
        <v>0</v>
      </c>
      <c r="L875" s="1">
        <v>258074000</v>
      </c>
      <c r="M875" t="s">
        <v>79</v>
      </c>
      <c r="N875" t="s">
        <v>80</v>
      </c>
    </row>
    <row r="876" spans="1:14" hidden="1" x14ac:dyDescent="0.2">
      <c r="A876">
        <v>902</v>
      </c>
      <c r="B876" t="s">
        <v>457</v>
      </c>
      <c r="C876" t="s">
        <v>19</v>
      </c>
      <c r="D876" t="s">
        <v>20</v>
      </c>
      <c r="E876" t="str">
        <f t="shared" si="39"/>
        <v>2015</v>
      </c>
      <c r="F876" s="1">
        <v>1166769000</v>
      </c>
      <c r="G876" s="1">
        <f t="shared" si="40"/>
        <v>395030000</v>
      </c>
      <c r="H876" s="1">
        <f t="shared" si="41"/>
        <v>862292000</v>
      </c>
      <c r="I876" s="1">
        <v>304477000</v>
      </c>
      <c r="J876" s="1">
        <v>122735000</v>
      </c>
      <c r="K876">
        <v>0</v>
      </c>
      <c r="L876" s="1">
        <v>344527000</v>
      </c>
      <c r="M876" t="s">
        <v>79</v>
      </c>
      <c r="N876" t="s">
        <v>80</v>
      </c>
    </row>
    <row r="877" spans="1:14" hidden="1" x14ac:dyDescent="0.2">
      <c r="A877">
        <v>903</v>
      </c>
      <c r="B877" t="s">
        <v>458</v>
      </c>
      <c r="C877" t="s">
        <v>11</v>
      </c>
      <c r="D877" t="s">
        <v>177</v>
      </c>
      <c r="E877" t="str">
        <f t="shared" si="39"/>
        <v>2013</v>
      </c>
      <c r="F877" s="1">
        <v>2842781000</v>
      </c>
      <c r="G877" s="1">
        <f t="shared" si="40"/>
        <v>729685000</v>
      </c>
      <c r="H877" s="1">
        <f t="shared" si="41"/>
        <v>1605329000</v>
      </c>
      <c r="I877" s="1">
        <v>1237452000</v>
      </c>
      <c r="J877" s="1">
        <v>387812000</v>
      </c>
      <c r="K877" s="1">
        <v>487832000</v>
      </c>
      <c r="L877">
        <v>0</v>
      </c>
      <c r="M877" t="s">
        <v>30</v>
      </c>
      <c r="N877" t="s">
        <v>97</v>
      </c>
    </row>
    <row r="878" spans="1:14" hidden="1" x14ac:dyDescent="0.2">
      <c r="A878">
        <v>904</v>
      </c>
      <c r="B878" t="s">
        <v>458</v>
      </c>
      <c r="C878" t="s">
        <v>15</v>
      </c>
      <c r="D878" t="s">
        <v>178</v>
      </c>
      <c r="E878" t="str">
        <f t="shared" si="39"/>
        <v>2014</v>
      </c>
      <c r="F878" s="1">
        <v>2929408000</v>
      </c>
      <c r="G878" s="1">
        <f t="shared" si="40"/>
        <v>772070000</v>
      </c>
      <c r="H878" s="1">
        <f t="shared" si="41"/>
        <v>1696446000</v>
      </c>
      <c r="I878" s="1">
        <v>1232962000</v>
      </c>
      <c r="J878" s="1">
        <v>384907000</v>
      </c>
      <c r="K878" s="1">
        <v>539469000</v>
      </c>
      <c r="L878">
        <v>0</v>
      </c>
      <c r="M878" t="s">
        <v>30</v>
      </c>
      <c r="N878" t="s">
        <v>97</v>
      </c>
    </row>
    <row r="879" spans="1:14" hidden="1" x14ac:dyDescent="0.2">
      <c r="A879">
        <v>905</v>
      </c>
      <c r="B879" t="s">
        <v>458</v>
      </c>
      <c r="C879" t="s">
        <v>17</v>
      </c>
      <c r="D879" t="s">
        <v>179</v>
      </c>
      <c r="E879" t="str">
        <f t="shared" si="39"/>
        <v>2015</v>
      </c>
      <c r="F879" s="1">
        <v>2814049000</v>
      </c>
      <c r="G879" s="1">
        <f t="shared" si="40"/>
        <v>661340000</v>
      </c>
      <c r="H879" s="1">
        <f t="shared" si="41"/>
        <v>1598820000</v>
      </c>
      <c r="I879" s="1">
        <v>1215229000</v>
      </c>
      <c r="J879" s="1">
        <v>406864000</v>
      </c>
      <c r="K879" s="1">
        <v>530616000</v>
      </c>
      <c r="L879">
        <v>0</v>
      </c>
      <c r="M879" t="s">
        <v>30</v>
      </c>
      <c r="N879" t="s">
        <v>97</v>
      </c>
    </row>
    <row r="880" spans="1:14" hidden="1" x14ac:dyDescent="0.2">
      <c r="A880">
        <v>906</v>
      </c>
      <c r="B880" t="s">
        <v>458</v>
      </c>
      <c r="C880" t="s">
        <v>19</v>
      </c>
      <c r="D880" t="s">
        <v>180</v>
      </c>
      <c r="E880" t="str">
        <f t="shared" si="39"/>
        <v>2016</v>
      </c>
      <c r="F880" s="1">
        <v>2984493000</v>
      </c>
      <c r="G880" s="1">
        <f t="shared" si="40"/>
        <v>960445000</v>
      </c>
      <c r="H880" s="1">
        <f t="shared" si="41"/>
        <v>1821102000</v>
      </c>
      <c r="I880" s="1">
        <v>1163391000</v>
      </c>
      <c r="J880" s="1">
        <v>379399000</v>
      </c>
      <c r="K880" s="1">
        <v>481258000</v>
      </c>
      <c r="L880">
        <v>0</v>
      </c>
      <c r="M880" t="s">
        <v>30</v>
      </c>
      <c r="N880" t="s">
        <v>97</v>
      </c>
    </row>
    <row r="881" spans="1:14" hidden="1" x14ac:dyDescent="0.2">
      <c r="A881">
        <v>907</v>
      </c>
      <c r="B881" t="s">
        <v>459</v>
      </c>
      <c r="C881" t="s">
        <v>11</v>
      </c>
      <c r="D881" t="s">
        <v>16</v>
      </c>
      <c r="E881" t="str">
        <f t="shared" si="39"/>
        <v>2013</v>
      </c>
      <c r="F881" s="1">
        <v>19561000000</v>
      </c>
      <c r="G881" s="1">
        <f t="shared" si="40"/>
        <v>2903000000</v>
      </c>
      <c r="H881" s="1">
        <f t="shared" si="41"/>
        <v>6609000000</v>
      </c>
      <c r="I881" s="1">
        <v>12952000000</v>
      </c>
      <c r="J881" s="1">
        <v>3706000000</v>
      </c>
      <c r="K881">
        <v>0</v>
      </c>
      <c r="L881">
        <v>0</v>
      </c>
      <c r="M881" t="s">
        <v>59</v>
      </c>
      <c r="N881" t="s">
        <v>201</v>
      </c>
    </row>
    <row r="882" spans="1:14" hidden="1" x14ac:dyDescent="0.2">
      <c r="A882">
        <v>908</v>
      </c>
      <c r="B882" t="s">
        <v>459</v>
      </c>
      <c r="C882" t="s">
        <v>15</v>
      </c>
      <c r="D882" t="s">
        <v>18</v>
      </c>
      <c r="E882" t="str">
        <f t="shared" si="39"/>
        <v>2014</v>
      </c>
      <c r="F882" s="1">
        <v>19724000000</v>
      </c>
      <c r="G882" s="1">
        <f t="shared" si="40"/>
        <v>2521000000</v>
      </c>
      <c r="H882" s="1">
        <f t="shared" si="41"/>
        <v>6683000000</v>
      </c>
      <c r="I882" s="1">
        <v>13041000000</v>
      </c>
      <c r="J882" s="1">
        <v>4162000000</v>
      </c>
      <c r="K882">
        <v>0</v>
      </c>
      <c r="L882">
        <v>0</v>
      </c>
      <c r="M882" t="s">
        <v>59</v>
      </c>
      <c r="N882" t="s">
        <v>201</v>
      </c>
    </row>
    <row r="883" spans="1:14" hidden="1" x14ac:dyDescent="0.2">
      <c r="A883">
        <v>909</v>
      </c>
      <c r="B883" t="s">
        <v>459</v>
      </c>
      <c r="C883" t="s">
        <v>17</v>
      </c>
      <c r="D883" t="s">
        <v>20</v>
      </c>
      <c r="E883" t="str">
        <f t="shared" si="39"/>
        <v>2015</v>
      </c>
      <c r="F883" s="1">
        <v>18591000000</v>
      </c>
      <c r="G883" s="1">
        <f t="shared" si="40"/>
        <v>1613000000</v>
      </c>
      <c r="H883" s="1">
        <f t="shared" si="41"/>
        <v>6624000000</v>
      </c>
      <c r="I883" s="1">
        <v>11967000000</v>
      </c>
      <c r="J883" s="1">
        <v>5011000000</v>
      </c>
      <c r="K883">
        <v>0</v>
      </c>
      <c r="L883">
        <v>0</v>
      </c>
      <c r="M883" t="s">
        <v>59</v>
      </c>
      <c r="N883" t="s">
        <v>201</v>
      </c>
    </row>
    <row r="884" spans="1:14" hidden="1" x14ac:dyDescent="0.2">
      <c r="A884">
        <v>910</v>
      </c>
      <c r="B884" t="s">
        <v>459</v>
      </c>
      <c r="C884" t="s">
        <v>19</v>
      </c>
      <c r="D884" t="s">
        <v>83</v>
      </c>
      <c r="E884" t="str">
        <f t="shared" si="39"/>
        <v>2016</v>
      </c>
      <c r="F884" s="1">
        <v>18202000000</v>
      </c>
      <c r="G884" s="1">
        <f t="shared" si="40"/>
        <v>3317000000</v>
      </c>
      <c r="H884" s="1">
        <f t="shared" si="41"/>
        <v>6651000000</v>
      </c>
      <c r="I884" s="1">
        <v>11551000000</v>
      </c>
      <c r="J884" s="1">
        <v>3334000000</v>
      </c>
      <c r="K884">
        <v>0</v>
      </c>
      <c r="L884">
        <v>0</v>
      </c>
      <c r="M884" t="s">
        <v>59</v>
      </c>
      <c r="N884" t="s">
        <v>201</v>
      </c>
    </row>
    <row r="885" spans="1:14" hidden="1" x14ac:dyDescent="0.2">
      <c r="A885">
        <v>911</v>
      </c>
      <c r="B885" t="s">
        <v>460</v>
      </c>
      <c r="C885" t="s">
        <v>11</v>
      </c>
      <c r="D885" t="s">
        <v>16</v>
      </c>
      <c r="E885" t="str">
        <f t="shared" si="39"/>
        <v>2013</v>
      </c>
      <c r="F885" s="1">
        <v>14070000000</v>
      </c>
      <c r="G885" s="1">
        <f t="shared" si="40"/>
        <v>3892000000</v>
      </c>
      <c r="H885" s="1">
        <f t="shared" si="41"/>
        <v>6705000000</v>
      </c>
      <c r="I885" s="1">
        <v>7365000000</v>
      </c>
      <c r="J885" s="1">
        <v>1007000000</v>
      </c>
      <c r="K885">
        <v>0</v>
      </c>
      <c r="L885" s="1">
        <v>1806000000</v>
      </c>
      <c r="M885" t="s">
        <v>115</v>
      </c>
      <c r="N885" t="s">
        <v>461</v>
      </c>
    </row>
    <row r="886" spans="1:14" hidden="1" x14ac:dyDescent="0.2">
      <c r="A886">
        <v>912</v>
      </c>
      <c r="B886" t="s">
        <v>460</v>
      </c>
      <c r="C886" t="s">
        <v>15</v>
      </c>
      <c r="D886" t="s">
        <v>18</v>
      </c>
      <c r="E886" t="str">
        <f t="shared" si="39"/>
        <v>2014</v>
      </c>
      <c r="F886" s="1">
        <v>16226000000</v>
      </c>
      <c r="G886" s="1">
        <f t="shared" si="40"/>
        <v>4722000000</v>
      </c>
      <c r="H886" s="1">
        <f t="shared" si="41"/>
        <v>7791000000</v>
      </c>
      <c r="I886" s="1">
        <v>8435000000</v>
      </c>
      <c r="J886" s="1">
        <v>1029000000</v>
      </c>
      <c r="K886">
        <v>0</v>
      </c>
      <c r="L886" s="1">
        <v>2040000000</v>
      </c>
      <c r="M886" t="s">
        <v>115</v>
      </c>
      <c r="N886" t="s">
        <v>461</v>
      </c>
    </row>
    <row r="887" spans="1:14" hidden="1" x14ac:dyDescent="0.2">
      <c r="A887">
        <v>913</v>
      </c>
      <c r="B887" t="s">
        <v>460</v>
      </c>
      <c r="C887" t="s">
        <v>17</v>
      </c>
      <c r="D887" t="s">
        <v>20</v>
      </c>
      <c r="E887" t="str">
        <f t="shared" si="39"/>
        <v>2015</v>
      </c>
      <c r="F887" s="1">
        <v>14403000000</v>
      </c>
      <c r="G887" s="1">
        <f t="shared" si="40"/>
        <v>4516000000</v>
      </c>
      <c r="H887" s="1">
        <f t="shared" si="41"/>
        <v>7951000000</v>
      </c>
      <c r="I887" s="1">
        <v>6452000000</v>
      </c>
      <c r="J887" s="1">
        <v>1126000000</v>
      </c>
      <c r="K887">
        <v>0</v>
      </c>
      <c r="L887" s="1">
        <v>2309000000</v>
      </c>
      <c r="M887" t="s">
        <v>115</v>
      </c>
      <c r="N887" t="s">
        <v>461</v>
      </c>
    </row>
    <row r="888" spans="1:14" hidden="1" x14ac:dyDescent="0.2">
      <c r="A888">
        <v>914</v>
      </c>
      <c r="B888" t="s">
        <v>460</v>
      </c>
      <c r="C888" t="s">
        <v>19</v>
      </c>
      <c r="D888" t="s">
        <v>83</v>
      </c>
      <c r="E888" t="str">
        <f t="shared" si="39"/>
        <v>2016</v>
      </c>
      <c r="F888" s="1">
        <v>13058000000</v>
      </c>
      <c r="G888" s="1">
        <f t="shared" si="40"/>
        <v>3959000000</v>
      </c>
      <c r="H888" s="1">
        <f t="shared" si="41"/>
        <v>7257000000</v>
      </c>
      <c r="I888" s="1">
        <v>5801000000</v>
      </c>
      <c r="J888" s="1">
        <v>1089000000</v>
      </c>
      <c r="K888">
        <v>0</v>
      </c>
      <c r="L888" s="1">
        <v>2209000000</v>
      </c>
      <c r="M888" t="s">
        <v>115</v>
      </c>
      <c r="N888" t="s">
        <v>461</v>
      </c>
    </row>
    <row r="889" spans="1:14" hidden="1" x14ac:dyDescent="0.2">
      <c r="A889">
        <v>915</v>
      </c>
      <c r="B889" t="s">
        <v>462</v>
      </c>
      <c r="C889" t="s">
        <v>11</v>
      </c>
      <c r="D889" t="s">
        <v>463</v>
      </c>
      <c r="E889" t="str">
        <f t="shared" si="39"/>
        <v>2013</v>
      </c>
      <c r="F889" s="1">
        <v>10962818000</v>
      </c>
      <c r="G889" s="1">
        <f t="shared" si="40"/>
        <v>732595000</v>
      </c>
      <c r="H889" s="1">
        <f t="shared" si="41"/>
        <v>1464362000</v>
      </c>
      <c r="I889" s="1">
        <v>9498456000</v>
      </c>
      <c r="J889" s="1">
        <v>731767000</v>
      </c>
      <c r="K889">
        <v>0</v>
      </c>
      <c r="L889">
        <v>0</v>
      </c>
      <c r="M889" t="s">
        <v>23</v>
      </c>
      <c r="N889" t="s">
        <v>111</v>
      </c>
    </row>
    <row r="890" spans="1:14" hidden="1" x14ac:dyDescent="0.2">
      <c r="A890">
        <v>916</v>
      </c>
      <c r="B890" t="s">
        <v>462</v>
      </c>
      <c r="C890" t="s">
        <v>15</v>
      </c>
      <c r="D890" t="s">
        <v>464</v>
      </c>
      <c r="E890" t="str">
        <f t="shared" si="39"/>
        <v>2014</v>
      </c>
      <c r="F890" s="1">
        <v>12574299000</v>
      </c>
      <c r="G890" s="1">
        <f t="shared" si="40"/>
        <v>829653000</v>
      </c>
      <c r="H890" s="1">
        <f t="shared" si="41"/>
        <v>1648701000</v>
      </c>
      <c r="I890" s="1">
        <v>10925598000</v>
      </c>
      <c r="J890" s="1">
        <v>819048000</v>
      </c>
      <c r="K890">
        <v>0</v>
      </c>
      <c r="L890">
        <v>0</v>
      </c>
      <c r="M890" t="s">
        <v>23</v>
      </c>
      <c r="N890" t="s">
        <v>111</v>
      </c>
    </row>
    <row r="891" spans="1:14" hidden="1" x14ac:dyDescent="0.2">
      <c r="A891">
        <v>917</v>
      </c>
      <c r="B891" t="s">
        <v>462</v>
      </c>
      <c r="C891" t="s">
        <v>17</v>
      </c>
      <c r="D891" t="s">
        <v>150</v>
      </c>
      <c r="E891" t="str">
        <f t="shared" si="39"/>
        <v>2015</v>
      </c>
      <c r="F891" s="1">
        <v>14268716000</v>
      </c>
      <c r="G891" s="1">
        <f t="shared" si="40"/>
        <v>997096000</v>
      </c>
      <c r="H891" s="1">
        <f t="shared" si="41"/>
        <v>1887527000</v>
      </c>
      <c r="I891" s="1">
        <v>12381189000</v>
      </c>
      <c r="J891" s="1">
        <v>890431000</v>
      </c>
      <c r="K891">
        <v>0</v>
      </c>
      <c r="L891">
        <v>0</v>
      </c>
      <c r="M891" t="s">
        <v>23</v>
      </c>
      <c r="N891" t="s">
        <v>111</v>
      </c>
    </row>
    <row r="892" spans="1:14" hidden="1" x14ac:dyDescent="0.2">
      <c r="A892">
        <v>918</v>
      </c>
      <c r="B892" t="s">
        <v>462</v>
      </c>
      <c r="C892" t="s">
        <v>19</v>
      </c>
      <c r="D892" t="s">
        <v>465</v>
      </c>
      <c r="E892" t="str">
        <f t="shared" si="39"/>
        <v>2016</v>
      </c>
      <c r="F892" s="1">
        <v>15149675000</v>
      </c>
      <c r="G892" s="1">
        <f t="shared" si="40"/>
        <v>1058861000</v>
      </c>
      <c r="H892" s="1">
        <f t="shared" si="41"/>
        <v>2018760000</v>
      </c>
      <c r="I892" s="1">
        <v>13130915000</v>
      </c>
      <c r="J892" s="1">
        <v>959899000</v>
      </c>
      <c r="K892">
        <v>0</v>
      </c>
      <c r="L892">
        <v>0</v>
      </c>
      <c r="M892" t="s">
        <v>23</v>
      </c>
      <c r="N892" t="s">
        <v>111</v>
      </c>
    </row>
    <row r="893" spans="1:14" hidden="1" x14ac:dyDescent="0.2">
      <c r="A893">
        <v>919</v>
      </c>
      <c r="B893" t="s">
        <v>466</v>
      </c>
      <c r="C893" t="s">
        <v>11</v>
      </c>
      <c r="D893" t="s">
        <v>12</v>
      </c>
      <c r="E893" t="str">
        <f t="shared" si="39"/>
        <v>2012</v>
      </c>
      <c r="F893" s="1">
        <v>48017000000</v>
      </c>
      <c r="G893" s="1">
        <f t="shared" si="40"/>
        <v>10779000000</v>
      </c>
      <c r="H893" s="1">
        <f t="shared" si="41"/>
        <v>28964000000</v>
      </c>
      <c r="I893" s="1">
        <v>19053000000</v>
      </c>
      <c r="J893" s="1">
        <v>18185000000</v>
      </c>
      <c r="K893">
        <v>0</v>
      </c>
      <c r="L893">
        <v>0</v>
      </c>
      <c r="M893" t="s">
        <v>59</v>
      </c>
      <c r="N893" t="s">
        <v>306</v>
      </c>
    </row>
    <row r="894" spans="1:14" hidden="1" x14ac:dyDescent="0.2">
      <c r="A894">
        <v>920</v>
      </c>
      <c r="B894" t="s">
        <v>466</v>
      </c>
      <c r="C894" t="s">
        <v>15</v>
      </c>
      <c r="D894" t="s">
        <v>16</v>
      </c>
      <c r="E894" t="str">
        <f t="shared" si="39"/>
        <v>2013</v>
      </c>
      <c r="F894" s="1">
        <v>46854000000</v>
      </c>
      <c r="G894" s="1">
        <f t="shared" si="40"/>
        <v>10228000000</v>
      </c>
      <c r="H894" s="1">
        <f t="shared" si="41"/>
        <v>28433000000</v>
      </c>
      <c r="I894" s="1">
        <v>18421000000</v>
      </c>
      <c r="J894" s="1">
        <v>18205000000</v>
      </c>
      <c r="K894">
        <v>0</v>
      </c>
      <c r="L894">
        <v>0</v>
      </c>
      <c r="M894" t="s">
        <v>59</v>
      </c>
      <c r="N894" t="s">
        <v>306</v>
      </c>
    </row>
    <row r="895" spans="1:14" hidden="1" x14ac:dyDescent="0.2">
      <c r="A895">
        <v>921</v>
      </c>
      <c r="B895" t="s">
        <v>466</v>
      </c>
      <c r="C895" t="s">
        <v>17</v>
      </c>
      <c r="D895" t="s">
        <v>18</v>
      </c>
      <c r="E895" t="str">
        <f t="shared" si="39"/>
        <v>2014</v>
      </c>
      <c r="F895" s="1">
        <v>45998000000</v>
      </c>
      <c r="G895" s="1">
        <f t="shared" si="40"/>
        <v>9708000000</v>
      </c>
      <c r="H895" s="1">
        <f t="shared" si="41"/>
        <v>28109000000</v>
      </c>
      <c r="I895" s="1">
        <v>17889000000</v>
      </c>
      <c r="J895" s="1">
        <v>18401000000</v>
      </c>
      <c r="K895">
        <v>0</v>
      </c>
      <c r="L895">
        <v>0</v>
      </c>
      <c r="M895" t="s">
        <v>59</v>
      </c>
      <c r="N895" t="s">
        <v>306</v>
      </c>
    </row>
    <row r="896" spans="1:14" hidden="1" x14ac:dyDescent="0.2">
      <c r="A896">
        <v>922</v>
      </c>
      <c r="B896" t="s">
        <v>466</v>
      </c>
      <c r="C896" t="s">
        <v>19</v>
      </c>
      <c r="D896" t="s">
        <v>20</v>
      </c>
      <c r="E896" t="str">
        <f t="shared" si="39"/>
        <v>2015</v>
      </c>
      <c r="F896" s="1">
        <v>44294000000</v>
      </c>
      <c r="G896" s="1">
        <f t="shared" si="40"/>
        <v>8728000000</v>
      </c>
      <c r="H896" s="1">
        <f t="shared" si="41"/>
        <v>26812000000</v>
      </c>
      <c r="I896" s="1">
        <v>17482000000</v>
      </c>
      <c r="J896" s="1">
        <v>18084000000</v>
      </c>
      <c r="K896">
        <v>0</v>
      </c>
      <c r="L896">
        <v>0</v>
      </c>
      <c r="M896" t="s">
        <v>59</v>
      </c>
      <c r="N896" t="s">
        <v>306</v>
      </c>
    </row>
    <row r="897" spans="1:14" hidden="1" x14ac:dyDescent="0.2">
      <c r="A897">
        <v>923</v>
      </c>
      <c r="B897" t="s">
        <v>467</v>
      </c>
      <c r="C897" t="s">
        <v>11</v>
      </c>
      <c r="D897" t="s">
        <v>468</v>
      </c>
      <c r="E897" t="str">
        <f t="shared" si="39"/>
        <v>2013</v>
      </c>
      <c r="F897" s="1">
        <v>2181732000</v>
      </c>
      <c r="G897" s="1">
        <f t="shared" si="40"/>
        <v>630739000</v>
      </c>
      <c r="H897" s="1">
        <f t="shared" si="41"/>
        <v>1306566000</v>
      </c>
      <c r="I897" s="1">
        <v>875166000</v>
      </c>
      <c r="J897" s="1">
        <v>621536000</v>
      </c>
      <c r="K897">
        <v>0</v>
      </c>
      <c r="L897" s="1">
        <v>54291000</v>
      </c>
      <c r="M897" t="s">
        <v>23</v>
      </c>
      <c r="N897" t="s">
        <v>390</v>
      </c>
    </row>
    <row r="898" spans="1:14" hidden="1" x14ac:dyDescent="0.2">
      <c r="A898">
        <v>924</v>
      </c>
      <c r="B898" t="s">
        <v>467</v>
      </c>
      <c r="C898" t="s">
        <v>15</v>
      </c>
      <c r="D898" t="s">
        <v>469</v>
      </c>
      <c r="E898" t="str">
        <f t="shared" si="39"/>
        <v>2014</v>
      </c>
      <c r="F898" s="1">
        <v>3310800000</v>
      </c>
      <c r="G898" s="1">
        <f t="shared" si="40"/>
        <v>1009500000</v>
      </c>
      <c r="H898" s="1">
        <f t="shared" si="41"/>
        <v>2016100000</v>
      </c>
      <c r="I898" s="1">
        <v>1294700000</v>
      </c>
      <c r="J898" s="1">
        <v>926900000</v>
      </c>
      <c r="K898">
        <v>0</v>
      </c>
      <c r="L898" s="1">
        <v>79700000</v>
      </c>
      <c r="M898" t="s">
        <v>23</v>
      </c>
      <c r="N898" t="s">
        <v>390</v>
      </c>
    </row>
    <row r="899" spans="1:14" hidden="1" x14ac:dyDescent="0.2">
      <c r="A899">
        <v>925</v>
      </c>
      <c r="B899" t="s">
        <v>467</v>
      </c>
      <c r="C899" t="s">
        <v>17</v>
      </c>
      <c r="D899" t="s">
        <v>470</v>
      </c>
      <c r="E899" t="str">
        <f t="shared" ref="E899:E962" si="42">RIGHT(D899, 4)</f>
        <v>2015</v>
      </c>
      <c r="F899" s="1">
        <v>4371500000</v>
      </c>
      <c r="G899" s="1">
        <f t="shared" ref="G899:G962" si="43">H899-J899-K899-L899</f>
        <v>1257800000</v>
      </c>
      <c r="H899" s="1">
        <f t="shared" ref="H899:H962" si="44">F899-I899</f>
        <v>2647700000</v>
      </c>
      <c r="I899" s="1">
        <v>1723800000</v>
      </c>
      <c r="J899" s="1">
        <v>1251500000</v>
      </c>
      <c r="K899">
        <v>0</v>
      </c>
      <c r="L899" s="1">
        <v>138400000</v>
      </c>
      <c r="M899" t="s">
        <v>23</v>
      </c>
      <c r="N899" t="s">
        <v>390</v>
      </c>
    </row>
    <row r="900" spans="1:14" hidden="1" x14ac:dyDescent="0.2">
      <c r="A900">
        <v>926</v>
      </c>
      <c r="B900" t="s">
        <v>467</v>
      </c>
      <c r="C900" t="s">
        <v>19</v>
      </c>
      <c r="D900" t="s">
        <v>471</v>
      </c>
      <c r="E900" t="str">
        <f t="shared" si="42"/>
        <v>2016</v>
      </c>
      <c r="F900" s="1">
        <v>4712100000</v>
      </c>
      <c r="G900" s="1">
        <f t="shared" si="43"/>
        <v>1186000000</v>
      </c>
      <c r="H900" s="1">
        <f t="shared" si="44"/>
        <v>2797200000</v>
      </c>
      <c r="I900" s="1">
        <v>1914900000</v>
      </c>
      <c r="J900" s="1">
        <v>1428000000</v>
      </c>
      <c r="K900">
        <v>0</v>
      </c>
      <c r="L900" s="1">
        <v>183200000</v>
      </c>
      <c r="M900" t="s">
        <v>23</v>
      </c>
      <c r="N900" t="s">
        <v>390</v>
      </c>
    </row>
    <row r="901" spans="1:14" hidden="1" x14ac:dyDescent="0.2">
      <c r="A901">
        <v>927</v>
      </c>
      <c r="B901" t="s">
        <v>472</v>
      </c>
      <c r="C901" t="s">
        <v>11</v>
      </c>
      <c r="D901" t="s">
        <v>301</v>
      </c>
      <c r="E901" t="str">
        <f t="shared" si="42"/>
        <v>2013</v>
      </c>
      <c r="F901" s="1">
        <v>96619000000</v>
      </c>
      <c r="G901" s="1">
        <f t="shared" si="43"/>
        <v>2764000000</v>
      </c>
      <c r="H901" s="1">
        <f t="shared" si="44"/>
        <v>19893000000</v>
      </c>
      <c r="I901" s="1">
        <v>76726000000</v>
      </c>
      <c r="J901" s="1">
        <v>15477000000</v>
      </c>
      <c r="K901">
        <v>0</v>
      </c>
      <c r="L901" s="1">
        <v>1652000000</v>
      </c>
      <c r="M901" t="s">
        <v>59</v>
      </c>
      <c r="N901" t="s">
        <v>473</v>
      </c>
    </row>
    <row r="902" spans="1:14" hidden="1" x14ac:dyDescent="0.2">
      <c r="A902">
        <v>928</v>
      </c>
      <c r="B902" t="s">
        <v>472</v>
      </c>
      <c r="C902" t="s">
        <v>15</v>
      </c>
      <c r="D902" t="s">
        <v>156</v>
      </c>
      <c r="E902" t="str">
        <f t="shared" si="42"/>
        <v>2014</v>
      </c>
      <c r="F902" s="1">
        <v>98375000000</v>
      </c>
      <c r="G902" s="1">
        <f t="shared" si="43"/>
        <v>2725000000</v>
      </c>
      <c r="H902" s="1">
        <f t="shared" si="44"/>
        <v>20237000000</v>
      </c>
      <c r="I902" s="1">
        <v>78138000000</v>
      </c>
      <c r="J902" s="1">
        <v>15809000000</v>
      </c>
      <c r="K902">
        <v>0</v>
      </c>
      <c r="L902" s="1">
        <v>1703000000</v>
      </c>
      <c r="M902" t="s">
        <v>59</v>
      </c>
      <c r="N902" t="s">
        <v>473</v>
      </c>
    </row>
    <row r="903" spans="1:14" hidden="1" x14ac:dyDescent="0.2">
      <c r="A903">
        <v>929</v>
      </c>
      <c r="B903" t="s">
        <v>472</v>
      </c>
      <c r="C903" t="s">
        <v>17</v>
      </c>
      <c r="D903" t="s">
        <v>66</v>
      </c>
      <c r="E903" t="str">
        <f t="shared" si="42"/>
        <v>2015</v>
      </c>
      <c r="F903" s="1">
        <v>108465000000</v>
      </c>
      <c r="G903" s="1">
        <f t="shared" si="43"/>
        <v>3137000000</v>
      </c>
      <c r="H903" s="1">
        <f t="shared" si="44"/>
        <v>22953000000</v>
      </c>
      <c r="I903" s="1">
        <v>85512000000</v>
      </c>
      <c r="J903" s="1">
        <v>17868000000</v>
      </c>
      <c r="K903">
        <v>0</v>
      </c>
      <c r="L903" s="1">
        <v>1948000000</v>
      </c>
      <c r="M903" t="s">
        <v>59</v>
      </c>
      <c r="N903" t="s">
        <v>473</v>
      </c>
    </row>
    <row r="904" spans="1:14" hidden="1" x14ac:dyDescent="0.2">
      <c r="A904">
        <v>930</v>
      </c>
      <c r="B904" t="s">
        <v>472</v>
      </c>
      <c r="C904" t="s">
        <v>19</v>
      </c>
      <c r="D904" t="s">
        <v>157</v>
      </c>
      <c r="E904" t="str">
        <f t="shared" si="42"/>
        <v>2016</v>
      </c>
      <c r="F904" s="1">
        <v>109830000000</v>
      </c>
      <c r="G904" s="1">
        <f t="shared" si="43"/>
        <v>3576000000</v>
      </c>
      <c r="H904" s="1">
        <f t="shared" si="44"/>
        <v>24334000000</v>
      </c>
      <c r="I904" s="1">
        <v>85496000000</v>
      </c>
      <c r="J904" s="1">
        <v>18669000000</v>
      </c>
      <c r="K904">
        <v>0</v>
      </c>
      <c r="L904" s="1">
        <v>2089000000</v>
      </c>
      <c r="M904" t="s">
        <v>59</v>
      </c>
      <c r="N904" t="s">
        <v>473</v>
      </c>
    </row>
    <row r="905" spans="1:14" hidden="1" x14ac:dyDescent="0.2">
      <c r="A905">
        <v>931</v>
      </c>
      <c r="B905" t="s">
        <v>474</v>
      </c>
      <c r="C905" t="s">
        <v>11</v>
      </c>
      <c r="D905" t="s">
        <v>301</v>
      </c>
      <c r="E905" t="str">
        <f t="shared" si="42"/>
        <v>2013</v>
      </c>
      <c r="F905" s="1">
        <v>19279000000</v>
      </c>
      <c r="G905" s="1">
        <f t="shared" si="43"/>
        <v>1890000000</v>
      </c>
      <c r="H905" s="1">
        <f t="shared" si="44"/>
        <v>6990000000</v>
      </c>
      <c r="I905" s="1">
        <v>12289000000</v>
      </c>
      <c r="J905" s="1">
        <v>4267000000</v>
      </c>
      <c r="K905">
        <v>0</v>
      </c>
      <c r="L905" s="1">
        <v>833000000</v>
      </c>
      <c r="M905" t="s">
        <v>23</v>
      </c>
      <c r="N905" t="s">
        <v>284</v>
      </c>
    </row>
    <row r="906" spans="1:14" hidden="1" x14ac:dyDescent="0.2">
      <c r="A906">
        <v>932</v>
      </c>
      <c r="B906" t="s">
        <v>474</v>
      </c>
      <c r="C906" t="s">
        <v>15</v>
      </c>
      <c r="D906" t="s">
        <v>156</v>
      </c>
      <c r="E906" t="str">
        <f t="shared" si="42"/>
        <v>2014</v>
      </c>
      <c r="F906" s="1">
        <v>19031000000</v>
      </c>
      <c r="G906" s="1">
        <f t="shared" si="43"/>
        <v>1742000000</v>
      </c>
      <c r="H906" s="1">
        <f t="shared" si="44"/>
        <v>6944000000</v>
      </c>
      <c r="I906" s="1">
        <v>12087000000</v>
      </c>
      <c r="J906" s="1">
        <v>4313000000</v>
      </c>
      <c r="K906">
        <v>0</v>
      </c>
      <c r="L906" s="1">
        <v>889000000</v>
      </c>
      <c r="M906" t="s">
        <v>23</v>
      </c>
      <c r="N906" t="s">
        <v>284</v>
      </c>
    </row>
    <row r="907" spans="1:14" hidden="1" x14ac:dyDescent="0.2">
      <c r="A907">
        <v>933</v>
      </c>
      <c r="B907" t="s">
        <v>474</v>
      </c>
      <c r="C907" t="s">
        <v>17</v>
      </c>
      <c r="D907" t="s">
        <v>66</v>
      </c>
      <c r="E907" t="str">
        <f t="shared" si="42"/>
        <v>2015</v>
      </c>
      <c r="F907" s="1">
        <v>19023000000</v>
      </c>
      <c r="G907" s="1">
        <f t="shared" si="43"/>
        <v>1689000000</v>
      </c>
      <c r="H907" s="1">
        <f t="shared" si="44"/>
        <v>6925000000</v>
      </c>
      <c r="I907" s="1">
        <v>12098000000</v>
      </c>
      <c r="J907" s="1">
        <v>4350000000</v>
      </c>
      <c r="K907">
        <v>0</v>
      </c>
      <c r="L907" s="1">
        <v>886000000</v>
      </c>
      <c r="M907" t="s">
        <v>23</v>
      </c>
      <c r="N907" t="s">
        <v>284</v>
      </c>
    </row>
    <row r="908" spans="1:14" hidden="1" x14ac:dyDescent="0.2">
      <c r="A908">
        <v>934</v>
      </c>
      <c r="B908" t="s">
        <v>474</v>
      </c>
      <c r="C908" t="s">
        <v>19</v>
      </c>
      <c r="D908" t="s">
        <v>157</v>
      </c>
      <c r="E908" t="str">
        <f t="shared" si="42"/>
        <v>2016</v>
      </c>
      <c r="F908" s="1">
        <v>19204000000</v>
      </c>
      <c r="G908" s="1">
        <f t="shared" si="43"/>
        <v>1553000000</v>
      </c>
      <c r="H908" s="1">
        <f t="shared" si="44"/>
        <v>6939000000</v>
      </c>
      <c r="I908" s="1">
        <v>12265000000</v>
      </c>
      <c r="J908" s="1">
        <v>4452000000</v>
      </c>
      <c r="K908">
        <v>0</v>
      </c>
      <c r="L908" s="1">
        <v>934000000</v>
      </c>
      <c r="M908" t="s">
        <v>23</v>
      </c>
      <c r="N908" t="s">
        <v>284</v>
      </c>
    </row>
    <row r="909" spans="1:14" hidden="1" x14ac:dyDescent="0.2">
      <c r="A909">
        <v>935</v>
      </c>
      <c r="B909" t="s">
        <v>475</v>
      </c>
      <c r="C909" t="s">
        <v>11</v>
      </c>
      <c r="D909" t="s">
        <v>16</v>
      </c>
      <c r="E909" t="str">
        <f t="shared" si="42"/>
        <v>2013</v>
      </c>
      <c r="F909" s="1">
        <v>2369300000</v>
      </c>
      <c r="G909" s="1">
        <f t="shared" si="43"/>
        <v>738600000</v>
      </c>
      <c r="H909" s="1">
        <f t="shared" si="44"/>
        <v>1564000000</v>
      </c>
      <c r="I909" s="1">
        <v>805300000</v>
      </c>
      <c r="J909" s="1">
        <v>602100000</v>
      </c>
      <c r="K909">
        <v>0</v>
      </c>
      <c r="L909" s="1">
        <v>223300000</v>
      </c>
      <c r="M909" t="s">
        <v>13</v>
      </c>
      <c r="N909" t="s">
        <v>257</v>
      </c>
    </row>
    <row r="910" spans="1:14" hidden="1" x14ac:dyDescent="0.2">
      <c r="A910">
        <v>936</v>
      </c>
      <c r="B910" t="s">
        <v>475</v>
      </c>
      <c r="C910" t="s">
        <v>15</v>
      </c>
      <c r="D910" t="s">
        <v>18</v>
      </c>
      <c r="E910" t="str">
        <f t="shared" si="42"/>
        <v>2014</v>
      </c>
      <c r="F910" s="1">
        <v>2577100000</v>
      </c>
      <c r="G910" s="1">
        <f t="shared" si="43"/>
        <v>809100000</v>
      </c>
      <c r="H910" s="1">
        <f t="shared" si="44"/>
        <v>1699200000</v>
      </c>
      <c r="I910" s="1">
        <v>877900000</v>
      </c>
      <c r="J910" s="1">
        <v>632000000</v>
      </c>
      <c r="K910">
        <v>0</v>
      </c>
      <c r="L910" s="1">
        <v>258100000</v>
      </c>
      <c r="M910" t="s">
        <v>13</v>
      </c>
      <c r="N910" t="s">
        <v>257</v>
      </c>
    </row>
    <row r="911" spans="1:14" hidden="1" x14ac:dyDescent="0.2">
      <c r="A911">
        <v>937</v>
      </c>
      <c r="B911" t="s">
        <v>475</v>
      </c>
      <c r="C911" t="s">
        <v>17</v>
      </c>
      <c r="D911" t="s">
        <v>20</v>
      </c>
      <c r="E911" t="str">
        <f t="shared" si="42"/>
        <v>2015</v>
      </c>
      <c r="F911" s="1">
        <v>2418800000</v>
      </c>
      <c r="G911" s="1">
        <f t="shared" si="43"/>
        <v>803800000</v>
      </c>
      <c r="H911" s="1">
        <f t="shared" si="44"/>
        <v>1659600000</v>
      </c>
      <c r="I911" s="1">
        <v>759200000</v>
      </c>
      <c r="J911" s="1">
        <v>571200000</v>
      </c>
      <c r="K911">
        <v>0</v>
      </c>
      <c r="L911" s="1">
        <v>284600000</v>
      </c>
      <c r="M911" t="s">
        <v>13</v>
      </c>
      <c r="N911" t="s">
        <v>257</v>
      </c>
    </row>
    <row r="912" spans="1:14" hidden="1" x14ac:dyDescent="0.2">
      <c r="A912">
        <v>938</v>
      </c>
      <c r="B912" t="s">
        <v>475</v>
      </c>
      <c r="C912" t="s">
        <v>19</v>
      </c>
      <c r="D912" t="s">
        <v>83</v>
      </c>
      <c r="E912" t="str">
        <f t="shared" si="42"/>
        <v>2016</v>
      </c>
      <c r="F912" s="1">
        <v>2334200000</v>
      </c>
      <c r="G912" s="1">
        <f t="shared" si="43"/>
        <v>818500000</v>
      </c>
      <c r="H912" s="1">
        <f t="shared" si="44"/>
        <v>1643100000</v>
      </c>
      <c r="I912" s="1">
        <v>691100000</v>
      </c>
      <c r="J912" s="1">
        <v>519600000</v>
      </c>
      <c r="K912">
        <v>0</v>
      </c>
      <c r="L912" s="1">
        <v>305000000</v>
      </c>
      <c r="M912" t="s">
        <v>13</v>
      </c>
      <c r="N912" t="s">
        <v>257</v>
      </c>
    </row>
    <row r="913" spans="1:14" hidden="1" x14ac:dyDescent="0.2">
      <c r="A913">
        <v>939</v>
      </c>
      <c r="B913" t="s">
        <v>476</v>
      </c>
      <c r="C913" t="s">
        <v>11</v>
      </c>
      <c r="D913" t="s">
        <v>301</v>
      </c>
      <c r="E913" t="str">
        <f t="shared" si="42"/>
        <v>2013</v>
      </c>
      <c r="F913" s="1">
        <v>10459000000</v>
      </c>
      <c r="G913" s="1">
        <f t="shared" si="43"/>
        <v>1666000000</v>
      </c>
      <c r="H913" s="1">
        <f t="shared" si="44"/>
        <v>4386000000</v>
      </c>
      <c r="I913" s="1">
        <v>6073000000</v>
      </c>
      <c r="J913" s="1">
        <v>2720000000</v>
      </c>
      <c r="K913">
        <v>0</v>
      </c>
      <c r="L913">
        <v>0</v>
      </c>
      <c r="M913" t="s">
        <v>23</v>
      </c>
      <c r="N913" t="s">
        <v>353</v>
      </c>
    </row>
    <row r="914" spans="1:14" hidden="1" x14ac:dyDescent="0.2">
      <c r="A914">
        <v>940</v>
      </c>
      <c r="B914" t="s">
        <v>476</v>
      </c>
      <c r="C914" t="s">
        <v>15</v>
      </c>
      <c r="D914" t="s">
        <v>156</v>
      </c>
      <c r="E914" t="str">
        <f t="shared" si="42"/>
        <v>2014</v>
      </c>
      <c r="F914" s="1">
        <v>10773000000</v>
      </c>
      <c r="G914" s="1">
        <f t="shared" si="43"/>
        <v>1743000000</v>
      </c>
      <c r="H914" s="1">
        <f t="shared" si="44"/>
        <v>4429000000</v>
      </c>
      <c r="I914" s="1">
        <v>6344000000</v>
      </c>
      <c r="J914" s="1">
        <v>2686000000</v>
      </c>
      <c r="K914">
        <v>0</v>
      </c>
      <c r="L914">
        <v>0</v>
      </c>
      <c r="M914" t="s">
        <v>23</v>
      </c>
      <c r="N914" t="s">
        <v>353</v>
      </c>
    </row>
    <row r="915" spans="1:14" hidden="1" x14ac:dyDescent="0.2">
      <c r="A915">
        <v>941</v>
      </c>
      <c r="B915" t="s">
        <v>476</v>
      </c>
      <c r="C915" t="s">
        <v>17</v>
      </c>
      <c r="D915" t="s">
        <v>66</v>
      </c>
      <c r="E915" t="str">
        <f t="shared" si="42"/>
        <v>2015</v>
      </c>
      <c r="F915" s="1">
        <v>11454000000</v>
      </c>
      <c r="G915" s="1">
        <f t="shared" si="43"/>
        <v>1953000000</v>
      </c>
      <c r="H915" s="1">
        <f t="shared" si="44"/>
        <v>4808000000</v>
      </c>
      <c r="I915" s="1">
        <v>6646000000</v>
      </c>
      <c r="J915" s="1">
        <v>2855000000</v>
      </c>
      <c r="K915">
        <v>0</v>
      </c>
      <c r="L915">
        <v>0</v>
      </c>
      <c r="M915" t="s">
        <v>23</v>
      </c>
      <c r="N915" t="s">
        <v>353</v>
      </c>
    </row>
    <row r="916" spans="1:14" hidden="1" x14ac:dyDescent="0.2">
      <c r="A916">
        <v>942</v>
      </c>
      <c r="B916" t="s">
        <v>476</v>
      </c>
      <c r="C916" t="s">
        <v>19</v>
      </c>
      <c r="D916" t="s">
        <v>157</v>
      </c>
      <c r="E916" t="str">
        <f t="shared" si="42"/>
        <v>2016</v>
      </c>
      <c r="F916" s="1">
        <v>12154000000</v>
      </c>
      <c r="G916" s="1">
        <f t="shared" si="43"/>
        <v>2192000000</v>
      </c>
      <c r="H916" s="1">
        <f t="shared" si="44"/>
        <v>5204000000</v>
      </c>
      <c r="I916" s="1">
        <v>6950000000</v>
      </c>
      <c r="J916" s="1">
        <v>3012000000</v>
      </c>
      <c r="K916">
        <v>0</v>
      </c>
      <c r="L916">
        <v>0</v>
      </c>
      <c r="M916" t="s">
        <v>23</v>
      </c>
      <c r="N916" t="s">
        <v>353</v>
      </c>
    </row>
    <row r="917" spans="1:14" hidden="1" x14ac:dyDescent="0.2">
      <c r="A917">
        <v>943</v>
      </c>
      <c r="B917" t="s">
        <v>477</v>
      </c>
      <c r="C917" t="s">
        <v>11</v>
      </c>
      <c r="D917" t="s">
        <v>12</v>
      </c>
      <c r="E917" t="str">
        <f t="shared" si="42"/>
        <v>2012</v>
      </c>
      <c r="F917" s="1">
        <v>3414500000</v>
      </c>
      <c r="G917" s="1">
        <f t="shared" si="43"/>
        <v>324400000</v>
      </c>
      <c r="H917" s="1">
        <f t="shared" si="44"/>
        <v>695600000</v>
      </c>
      <c r="I917" s="1">
        <v>2718900000</v>
      </c>
      <c r="J917" s="1">
        <v>346100000</v>
      </c>
      <c r="K917">
        <v>0</v>
      </c>
      <c r="L917" s="1">
        <v>25100000</v>
      </c>
      <c r="M917" t="s">
        <v>13</v>
      </c>
      <c r="N917" t="s">
        <v>223</v>
      </c>
    </row>
    <row r="918" spans="1:14" hidden="1" x14ac:dyDescent="0.2">
      <c r="A918">
        <v>944</v>
      </c>
      <c r="B918" t="s">
        <v>477</v>
      </c>
      <c r="C918" t="s">
        <v>15</v>
      </c>
      <c r="D918" t="s">
        <v>16</v>
      </c>
      <c r="E918" t="str">
        <f t="shared" si="42"/>
        <v>2013</v>
      </c>
      <c r="F918" s="1">
        <v>3477200000</v>
      </c>
      <c r="G918" s="1">
        <f t="shared" si="43"/>
        <v>337600000</v>
      </c>
      <c r="H918" s="1">
        <f t="shared" si="44"/>
        <v>709900000</v>
      </c>
      <c r="I918" s="1">
        <v>2767300000</v>
      </c>
      <c r="J918" s="1">
        <v>346900000</v>
      </c>
      <c r="K918">
        <v>0</v>
      </c>
      <c r="L918" s="1">
        <v>25400000</v>
      </c>
      <c r="M918" t="s">
        <v>13</v>
      </c>
      <c r="N918" t="s">
        <v>223</v>
      </c>
    </row>
    <row r="919" spans="1:14" hidden="1" x14ac:dyDescent="0.2">
      <c r="A919">
        <v>945</v>
      </c>
      <c r="B919" t="s">
        <v>477</v>
      </c>
      <c r="C919" t="s">
        <v>17</v>
      </c>
      <c r="D919" t="s">
        <v>18</v>
      </c>
      <c r="E919" t="str">
        <f t="shared" si="42"/>
        <v>2014</v>
      </c>
      <c r="F919" s="1">
        <v>3782300000</v>
      </c>
      <c r="G919" s="1">
        <f t="shared" si="43"/>
        <v>331500000</v>
      </c>
      <c r="H919" s="1">
        <f t="shared" si="44"/>
        <v>790400000</v>
      </c>
      <c r="I919" s="1">
        <v>2991900000</v>
      </c>
      <c r="J919" s="1">
        <v>439200000</v>
      </c>
      <c r="K919">
        <v>0</v>
      </c>
      <c r="L919" s="1">
        <v>19700000</v>
      </c>
      <c r="M919" t="s">
        <v>13</v>
      </c>
      <c r="N919" t="s">
        <v>223</v>
      </c>
    </row>
    <row r="920" spans="1:14" hidden="1" x14ac:dyDescent="0.2">
      <c r="A920">
        <v>946</v>
      </c>
      <c r="B920" t="s">
        <v>477</v>
      </c>
      <c r="C920" t="s">
        <v>19</v>
      </c>
      <c r="D920" t="s">
        <v>20</v>
      </c>
      <c r="E920" t="str">
        <f t="shared" si="42"/>
        <v>2015</v>
      </c>
      <c r="F920" s="1">
        <v>3917200000</v>
      </c>
      <c r="G920" s="1">
        <f t="shared" si="43"/>
        <v>490600000</v>
      </c>
      <c r="H920" s="1">
        <f t="shared" si="44"/>
        <v>923200000</v>
      </c>
      <c r="I920" s="1">
        <v>2994000000</v>
      </c>
      <c r="J920" s="1">
        <v>411800000</v>
      </c>
      <c r="K920">
        <v>0</v>
      </c>
      <c r="L920" s="1">
        <v>20800000</v>
      </c>
      <c r="M920" t="s">
        <v>13</v>
      </c>
      <c r="N920" t="s">
        <v>223</v>
      </c>
    </row>
    <row r="921" spans="1:14" hidden="1" x14ac:dyDescent="0.2">
      <c r="A921">
        <v>947</v>
      </c>
      <c r="B921" t="s">
        <v>478</v>
      </c>
      <c r="C921" t="s">
        <v>11</v>
      </c>
      <c r="D921" t="s">
        <v>188</v>
      </c>
      <c r="E921" t="str">
        <f t="shared" si="42"/>
        <v>2013</v>
      </c>
      <c r="F921" s="1">
        <v>5935095000</v>
      </c>
      <c r="G921" s="1">
        <f t="shared" si="43"/>
        <v>685836000</v>
      </c>
      <c r="H921" s="1">
        <f t="shared" si="44"/>
        <v>1014431000</v>
      </c>
      <c r="I921" s="1">
        <v>4920664000</v>
      </c>
      <c r="J921" s="1">
        <v>328595000</v>
      </c>
      <c r="K921">
        <v>0</v>
      </c>
      <c r="L921">
        <v>0</v>
      </c>
      <c r="M921" t="s">
        <v>23</v>
      </c>
      <c r="N921" t="s">
        <v>290</v>
      </c>
    </row>
    <row r="922" spans="1:14" hidden="1" x14ac:dyDescent="0.2">
      <c r="A922">
        <v>948</v>
      </c>
      <c r="B922" t="s">
        <v>478</v>
      </c>
      <c r="C922" t="s">
        <v>15</v>
      </c>
      <c r="D922" t="s">
        <v>190</v>
      </c>
      <c r="E922" t="str">
        <f t="shared" si="42"/>
        <v>2014</v>
      </c>
      <c r="F922" s="1">
        <v>7779812000</v>
      </c>
      <c r="G922" s="1">
        <f t="shared" si="43"/>
        <v>922038000</v>
      </c>
      <c r="H922" s="1">
        <f t="shared" si="44"/>
        <v>1443540000</v>
      </c>
      <c r="I922" s="1">
        <v>6336272000</v>
      </c>
      <c r="J922" s="1">
        <v>521502000</v>
      </c>
      <c r="K922">
        <v>0</v>
      </c>
      <c r="L922">
        <v>0</v>
      </c>
      <c r="M922" t="s">
        <v>23</v>
      </c>
      <c r="N922" t="s">
        <v>290</v>
      </c>
    </row>
    <row r="923" spans="1:14" hidden="1" x14ac:dyDescent="0.2">
      <c r="A923">
        <v>949</v>
      </c>
      <c r="B923" t="s">
        <v>478</v>
      </c>
      <c r="C923" t="s">
        <v>17</v>
      </c>
      <c r="D923" t="s">
        <v>191</v>
      </c>
      <c r="E923" t="str">
        <f t="shared" si="42"/>
        <v>2015</v>
      </c>
      <c r="F923" s="1">
        <v>9474008000</v>
      </c>
      <c r="G923" s="1">
        <f t="shared" si="43"/>
        <v>1086016000</v>
      </c>
      <c r="H923" s="1">
        <f t="shared" si="44"/>
        <v>1716437000</v>
      </c>
      <c r="I923" s="1">
        <v>7757571000</v>
      </c>
      <c r="J923" s="1">
        <v>630421000</v>
      </c>
      <c r="K923">
        <v>0</v>
      </c>
      <c r="L923">
        <v>0</v>
      </c>
      <c r="M923" t="s">
        <v>23</v>
      </c>
      <c r="N923" t="s">
        <v>290</v>
      </c>
    </row>
    <row r="924" spans="1:14" hidden="1" x14ac:dyDescent="0.2">
      <c r="A924">
        <v>950</v>
      </c>
      <c r="B924" t="s">
        <v>478</v>
      </c>
      <c r="C924" t="s">
        <v>19</v>
      </c>
      <c r="D924" t="s">
        <v>192</v>
      </c>
      <c r="E924" t="str">
        <f t="shared" si="42"/>
        <v>2016</v>
      </c>
      <c r="F924" s="1">
        <v>10949999000</v>
      </c>
      <c r="G924" s="1">
        <f t="shared" si="43"/>
        <v>1262363000</v>
      </c>
      <c r="H924" s="1">
        <f t="shared" si="44"/>
        <v>2026480000</v>
      </c>
      <c r="I924" s="1">
        <v>8923519000</v>
      </c>
      <c r="J924" s="1">
        <v>764117000</v>
      </c>
      <c r="K924">
        <v>0</v>
      </c>
      <c r="L924">
        <v>0</v>
      </c>
      <c r="M924" t="s">
        <v>23</v>
      </c>
      <c r="N924" t="s">
        <v>290</v>
      </c>
    </row>
    <row r="925" spans="1:14" hidden="1" x14ac:dyDescent="0.2">
      <c r="A925">
        <v>951</v>
      </c>
      <c r="B925" t="s">
        <v>479</v>
      </c>
      <c r="C925" t="s">
        <v>11</v>
      </c>
      <c r="D925" t="s">
        <v>12</v>
      </c>
      <c r="E925" t="str">
        <f t="shared" si="42"/>
        <v>2012</v>
      </c>
      <c r="F925" s="1">
        <v>5671400000</v>
      </c>
      <c r="G925" s="1">
        <f t="shared" si="43"/>
        <v>1048800000</v>
      </c>
      <c r="H925" s="1">
        <f t="shared" si="44"/>
        <v>2249700000</v>
      </c>
      <c r="I925" s="1">
        <v>3421700000</v>
      </c>
      <c r="J925" s="1">
        <v>1114600000</v>
      </c>
      <c r="K925">
        <v>0</v>
      </c>
      <c r="L925" s="1">
        <v>86300000</v>
      </c>
      <c r="M925" t="s">
        <v>36</v>
      </c>
      <c r="N925" t="s">
        <v>288</v>
      </c>
    </row>
    <row r="926" spans="1:14" hidden="1" x14ac:dyDescent="0.2">
      <c r="A926">
        <v>952</v>
      </c>
      <c r="B926" t="s">
        <v>479</v>
      </c>
      <c r="C926" t="s">
        <v>15</v>
      </c>
      <c r="D926" t="s">
        <v>16</v>
      </c>
      <c r="E926" t="str">
        <f t="shared" si="42"/>
        <v>2013</v>
      </c>
      <c r="F926" s="1">
        <v>5808300000</v>
      </c>
      <c r="G926" s="1">
        <f t="shared" si="43"/>
        <v>1012700000</v>
      </c>
      <c r="H926" s="1">
        <f t="shared" si="44"/>
        <v>2223200000</v>
      </c>
      <c r="I926" s="1">
        <v>3585100000</v>
      </c>
      <c r="J926" s="1">
        <v>1128800000</v>
      </c>
      <c r="K926">
        <v>0</v>
      </c>
      <c r="L926" s="1">
        <v>81700000</v>
      </c>
      <c r="M926" t="s">
        <v>36</v>
      </c>
      <c r="N926" t="s">
        <v>288</v>
      </c>
    </row>
    <row r="927" spans="1:14" hidden="1" x14ac:dyDescent="0.2">
      <c r="A927">
        <v>953</v>
      </c>
      <c r="B927" t="s">
        <v>479</v>
      </c>
      <c r="C927" t="s">
        <v>17</v>
      </c>
      <c r="D927" t="s">
        <v>18</v>
      </c>
      <c r="E927" t="str">
        <f t="shared" si="42"/>
        <v>2014</v>
      </c>
      <c r="F927" s="1">
        <v>6011600000</v>
      </c>
      <c r="G927" s="1">
        <f t="shared" si="43"/>
        <v>928200000</v>
      </c>
      <c r="H927" s="1">
        <f t="shared" si="44"/>
        <v>2203100000</v>
      </c>
      <c r="I927" s="1">
        <v>3808500000</v>
      </c>
      <c r="J927" s="1">
        <v>1198200000</v>
      </c>
      <c r="K927">
        <v>0</v>
      </c>
      <c r="L927" s="1">
        <v>76700000</v>
      </c>
      <c r="M927" t="s">
        <v>36</v>
      </c>
      <c r="N927" t="s">
        <v>288</v>
      </c>
    </row>
    <row r="928" spans="1:14" hidden="1" x14ac:dyDescent="0.2">
      <c r="A928">
        <v>954</v>
      </c>
      <c r="B928" t="s">
        <v>479</v>
      </c>
      <c r="C928" t="s">
        <v>19</v>
      </c>
      <c r="D928" t="s">
        <v>20</v>
      </c>
      <c r="E928" t="str">
        <f t="shared" si="42"/>
        <v>2015</v>
      </c>
      <c r="F928" s="1">
        <v>8680100000</v>
      </c>
      <c r="G928" s="1">
        <f t="shared" si="43"/>
        <v>1116800000</v>
      </c>
      <c r="H928" s="1">
        <f t="shared" si="44"/>
        <v>2903300000</v>
      </c>
      <c r="I928" s="1">
        <v>5776800000</v>
      </c>
      <c r="J928" s="1">
        <v>1622000000</v>
      </c>
      <c r="K928">
        <v>0</v>
      </c>
      <c r="L928" s="1">
        <v>164500000</v>
      </c>
      <c r="M928" t="s">
        <v>36</v>
      </c>
      <c r="N928" t="s">
        <v>288</v>
      </c>
    </row>
    <row r="929" spans="1:14" hidden="1" x14ac:dyDescent="0.2">
      <c r="A929">
        <v>955</v>
      </c>
      <c r="B929" t="s">
        <v>480</v>
      </c>
      <c r="C929" t="s">
        <v>11</v>
      </c>
      <c r="D929" t="s">
        <v>12</v>
      </c>
      <c r="E929" t="str">
        <f t="shared" si="42"/>
        <v>2012</v>
      </c>
      <c r="F929" s="1">
        <v>4122930000</v>
      </c>
      <c r="G929" s="1">
        <f t="shared" si="43"/>
        <v>440704000</v>
      </c>
      <c r="H929" s="1">
        <f t="shared" si="44"/>
        <v>1724140000</v>
      </c>
      <c r="I929" s="1">
        <v>2398790000</v>
      </c>
      <c r="J929" s="1">
        <v>1219343000</v>
      </c>
      <c r="K929">
        <v>0</v>
      </c>
      <c r="L929" s="1">
        <v>64093000</v>
      </c>
      <c r="M929" t="s">
        <v>23</v>
      </c>
      <c r="N929" t="s">
        <v>481</v>
      </c>
    </row>
    <row r="930" spans="1:14" hidden="1" x14ac:dyDescent="0.2">
      <c r="A930">
        <v>956</v>
      </c>
      <c r="B930" t="s">
        <v>480</v>
      </c>
      <c r="C930" t="s">
        <v>15</v>
      </c>
      <c r="D930" t="s">
        <v>16</v>
      </c>
      <c r="E930" t="str">
        <f t="shared" si="42"/>
        <v>2013</v>
      </c>
      <c r="F930" s="1">
        <v>5062528000</v>
      </c>
      <c r="G930" s="1">
        <f t="shared" si="43"/>
        <v>540353000</v>
      </c>
      <c r="H930" s="1">
        <f t="shared" si="44"/>
        <v>2075402000</v>
      </c>
      <c r="I930" s="1">
        <v>2987126000</v>
      </c>
      <c r="J930" s="1">
        <v>1454080000</v>
      </c>
      <c r="K930">
        <v>0</v>
      </c>
      <c r="L930" s="1">
        <v>80969000</v>
      </c>
      <c r="M930" t="s">
        <v>23</v>
      </c>
      <c r="N930" t="s">
        <v>481</v>
      </c>
    </row>
    <row r="931" spans="1:14" hidden="1" x14ac:dyDescent="0.2">
      <c r="A931">
        <v>957</v>
      </c>
      <c r="B931" t="s">
        <v>480</v>
      </c>
      <c r="C931" t="s">
        <v>17</v>
      </c>
      <c r="D931" t="s">
        <v>18</v>
      </c>
      <c r="E931" t="str">
        <f t="shared" si="42"/>
        <v>2014</v>
      </c>
      <c r="F931" s="1">
        <v>6740064000</v>
      </c>
      <c r="G931" s="1">
        <f t="shared" si="43"/>
        <v>664674000</v>
      </c>
      <c r="H931" s="1">
        <f t="shared" si="44"/>
        <v>2651913000</v>
      </c>
      <c r="I931" s="1">
        <v>4088151000</v>
      </c>
      <c r="J931" s="1">
        <v>1866520000</v>
      </c>
      <c r="K931">
        <v>0</v>
      </c>
      <c r="L931" s="1">
        <v>120719000</v>
      </c>
      <c r="M931" t="s">
        <v>23</v>
      </c>
      <c r="N931" t="s">
        <v>481</v>
      </c>
    </row>
    <row r="932" spans="1:14" hidden="1" x14ac:dyDescent="0.2">
      <c r="A932">
        <v>958</v>
      </c>
      <c r="B932" t="s">
        <v>480</v>
      </c>
      <c r="C932" t="s">
        <v>19</v>
      </c>
      <c r="D932" t="s">
        <v>20</v>
      </c>
      <c r="E932" t="str">
        <f t="shared" si="42"/>
        <v>2015</v>
      </c>
      <c r="F932" s="1">
        <v>7192633000</v>
      </c>
      <c r="G932" s="1">
        <f t="shared" si="43"/>
        <v>724138000</v>
      </c>
      <c r="H932" s="1">
        <f t="shared" si="44"/>
        <v>2833529000</v>
      </c>
      <c r="I932" s="1">
        <v>4359104000</v>
      </c>
      <c r="J932" s="1">
        <v>1987271000</v>
      </c>
      <c r="K932">
        <v>0</v>
      </c>
      <c r="L932" s="1">
        <v>122120000</v>
      </c>
      <c r="M932" t="s">
        <v>23</v>
      </c>
      <c r="N932" t="s">
        <v>481</v>
      </c>
    </row>
    <row r="933" spans="1:14" hidden="1" x14ac:dyDescent="0.2">
      <c r="A933">
        <v>959</v>
      </c>
      <c r="B933" t="s">
        <v>482</v>
      </c>
      <c r="C933" t="s">
        <v>11</v>
      </c>
      <c r="D933" t="s">
        <v>12</v>
      </c>
      <c r="E933" t="str">
        <f t="shared" si="42"/>
        <v>2012</v>
      </c>
      <c r="F933" s="1">
        <v>13107000000</v>
      </c>
      <c r="G933" s="1">
        <f t="shared" si="43"/>
        <v>1308000000</v>
      </c>
      <c r="H933" s="1">
        <f t="shared" si="44"/>
        <v>1308000000</v>
      </c>
      <c r="I933" s="1">
        <v>11799000000</v>
      </c>
      <c r="J933">
        <v>0</v>
      </c>
      <c r="K933">
        <v>0</v>
      </c>
      <c r="L933">
        <v>0</v>
      </c>
      <c r="M933" t="s">
        <v>13</v>
      </c>
      <c r="N933" t="s">
        <v>223</v>
      </c>
    </row>
    <row r="934" spans="1:14" hidden="1" x14ac:dyDescent="0.2">
      <c r="A934">
        <v>960</v>
      </c>
      <c r="B934" t="s">
        <v>482</v>
      </c>
      <c r="C934" t="s">
        <v>15</v>
      </c>
      <c r="D934" t="s">
        <v>16</v>
      </c>
      <c r="E934" t="str">
        <f t="shared" si="42"/>
        <v>2013</v>
      </c>
      <c r="F934" s="1">
        <v>11420000000</v>
      </c>
      <c r="G934" s="1">
        <f t="shared" si="43"/>
        <v>1117000000</v>
      </c>
      <c r="H934" s="1">
        <f t="shared" si="44"/>
        <v>1117000000</v>
      </c>
      <c r="I934" s="1">
        <v>10303000000</v>
      </c>
      <c r="J934">
        <v>0</v>
      </c>
      <c r="K934">
        <v>0</v>
      </c>
      <c r="L934">
        <v>0</v>
      </c>
      <c r="M934" t="s">
        <v>13</v>
      </c>
      <c r="N934" t="s">
        <v>223</v>
      </c>
    </row>
    <row r="935" spans="1:14" hidden="1" x14ac:dyDescent="0.2">
      <c r="A935">
        <v>961</v>
      </c>
      <c r="B935" t="s">
        <v>482</v>
      </c>
      <c r="C935" t="s">
        <v>17</v>
      </c>
      <c r="D935" t="s">
        <v>18</v>
      </c>
      <c r="E935" t="str">
        <f t="shared" si="42"/>
        <v>2014</v>
      </c>
      <c r="F935" s="1">
        <v>10986000000</v>
      </c>
      <c r="G935" s="1">
        <f t="shared" si="43"/>
        <v>1012000000</v>
      </c>
      <c r="H935" s="1">
        <f t="shared" si="44"/>
        <v>1012000000</v>
      </c>
      <c r="I935" s="1">
        <v>9974000000</v>
      </c>
      <c r="J935">
        <v>0</v>
      </c>
      <c r="K935">
        <v>0</v>
      </c>
      <c r="L935">
        <v>0</v>
      </c>
      <c r="M935" t="s">
        <v>13</v>
      </c>
      <c r="N935" t="s">
        <v>223</v>
      </c>
    </row>
    <row r="936" spans="1:14" hidden="1" x14ac:dyDescent="0.2">
      <c r="A936">
        <v>962</v>
      </c>
      <c r="B936" t="s">
        <v>482</v>
      </c>
      <c r="C936" t="s">
        <v>19</v>
      </c>
      <c r="D936" t="s">
        <v>20</v>
      </c>
      <c r="E936" t="str">
        <f t="shared" si="42"/>
        <v>2015</v>
      </c>
      <c r="F936" s="1">
        <v>10466000000</v>
      </c>
      <c r="G936" s="1">
        <f t="shared" si="43"/>
        <v>890000000</v>
      </c>
      <c r="H936" s="1">
        <f t="shared" si="44"/>
        <v>890000000</v>
      </c>
      <c r="I936" s="1">
        <v>9576000000</v>
      </c>
      <c r="J936">
        <v>0</v>
      </c>
      <c r="K936">
        <v>0</v>
      </c>
      <c r="L936">
        <v>0</v>
      </c>
      <c r="M936" t="s">
        <v>13</v>
      </c>
      <c r="N936" t="s">
        <v>223</v>
      </c>
    </row>
    <row r="937" spans="1:14" hidden="1" x14ac:dyDescent="0.2">
      <c r="A937">
        <v>963</v>
      </c>
      <c r="B937" t="s">
        <v>483</v>
      </c>
      <c r="C937" t="s">
        <v>11</v>
      </c>
      <c r="D937" t="s">
        <v>177</v>
      </c>
      <c r="E937" t="str">
        <f t="shared" si="42"/>
        <v>2013</v>
      </c>
      <c r="F937" s="1">
        <v>1282236000</v>
      </c>
      <c r="G937" s="1">
        <f t="shared" si="43"/>
        <v>573154000</v>
      </c>
      <c r="H937" s="1">
        <f t="shared" si="44"/>
        <v>959720000</v>
      </c>
      <c r="I937" s="1">
        <v>322516000</v>
      </c>
      <c r="J937" s="1">
        <v>151382000</v>
      </c>
      <c r="K937" s="1">
        <v>235184000</v>
      </c>
      <c r="L937">
        <v>0</v>
      </c>
      <c r="M937" t="s">
        <v>30</v>
      </c>
      <c r="N937" t="s">
        <v>54</v>
      </c>
    </row>
    <row r="938" spans="1:14" hidden="1" x14ac:dyDescent="0.2">
      <c r="A938">
        <v>964</v>
      </c>
      <c r="B938" t="s">
        <v>483</v>
      </c>
      <c r="C938" t="s">
        <v>15</v>
      </c>
      <c r="D938" t="s">
        <v>484</v>
      </c>
      <c r="E938" t="str">
        <f t="shared" si="42"/>
        <v>2014</v>
      </c>
      <c r="F938" s="1">
        <v>1388386000</v>
      </c>
      <c r="G938" s="1">
        <f t="shared" si="43"/>
        <v>639730000</v>
      </c>
      <c r="H938" s="1">
        <f t="shared" si="44"/>
        <v>1049806000</v>
      </c>
      <c r="I938" s="1">
        <v>338580000</v>
      </c>
      <c r="J938" s="1">
        <v>159642000</v>
      </c>
      <c r="K938" s="1">
        <v>250434000</v>
      </c>
      <c r="L938">
        <v>0</v>
      </c>
      <c r="M938" t="s">
        <v>30</v>
      </c>
      <c r="N938" t="s">
        <v>54</v>
      </c>
    </row>
    <row r="939" spans="1:14" hidden="1" x14ac:dyDescent="0.2">
      <c r="A939">
        <v>965</v>
      </c>
      <c r="B939" t="s">
        <v>483</v>
      </c>
      <c r="C939" t="s">
        <v>17</v>
      </c>
      <c r="D939" t="s">
        <v>485</v>
      </c>
      <c r="E939" t="str">
        <f t="shared" si="42"/>
        <v>2015</v>
      </c>
      <c r="F939" s="1">
        <v>1475139000</v>
      </c>
      <c r="G939" s="1">
        <f t="shared" si="43"/>
        <v>682699000</v>
      </c>
      <c r="H939" s="1">
        <f t="shared" si="44"/>
        <v>1119412000</v>
      </c>
      <c r="I939" s="1">
        <v>355727000</v>
      </c>
      <c r="J939" s="1">
        <v>169952000</v>
      </c>
      <c r="K939" s="1">
        <v>266761000</v>
      </c>
      <c r="L939">
        <v>0</v>
      </c>
      <c r="M939" t="s">
        <v>30</v>
      </c>
      <c r="N939" t="s">
        <v>54</v>
      </c>
    </row>
    <row r="940" spans="1:14" hidden="1" x14ac:dyDescent="0.2">
      <c r="A940">
        <v>966</v>
      </c>
      <c r="B940" t="s">
        <v>483</v>
      </c>
      <c r="C940" t="s">
        <v>19</v>
      </c>
      <c r="D940" t="s">
        <v>486</v>
      </c>
      <c r="E940" t="str">
        <f t="shared" si="42"/>
        <v>2016</v>
      </c>
      <c r="F940" s="1">
        <v>1423936000</v>
      </c>
      <c r="G940" s="1">
        <f t="shared" si="43"/>
        <v>633553000</v>
      </c>
      <c r="H940" s="1">
        <f t="shared" si="44"/>
        <v>1080135000</v>
      </c>
      <c r="I940" s="1">
        <v>343801000</v>
      </c>
      <c r="J940" s="1">
        <v>170120000</v>
      </c>
      <c r="K940" s="1">
        <v>276462000</v>
      </c>
      <c r="L940">
        <v>0</v>
      </c>
      <c r="M940" t="s">
        <v>30</v>
      </c>
      <c r="N940" t="s">
        <v>54</v>
      </c>
    </row>
    <row r="941" spans="1:14" hidden="1" x14ac:dyDescent="0.2">
      <c r="A941">
        <v>967</v>
      </c>
      <c r="B941" t="s">
        <v>487</v>
      </c>
      <c r="C941" t="s">
        <v>11</v>
      </c>
      <c r="D941" t="s">
        <v>12</v>
      </c>
      <c r="E941" t="str">
        <f t="shared" si="42"/>
        <v>2012</v>
      </c>
      <c r="F941" s="1">
        <v>22603400000</v>
      </c>
      <c r="G941" s="1">
        <f t="shared" si="43"/>
        <v>5689300000</v>
      </c>
      <c r="H941" s="1">
        <f t="shared" si="44"/>
        <v>17806900000</v>
      </c>
      <c r="I941" s="1">
        <v>4796500000</v>
      </c>
      <c r="J941" s="1">
        <v>6839500000</v>
      </c>
      <c r="K941" s="1">
        <v>5278100000</v>
      </c>
      <c r="L941">
        <v>0</v>
      </c>
      <c r="M941" t="s">
        <v>36</v>
      </c>
      <c r="N941" t="s">
        <v>37</v>
      </c>
    </row>
    <row r="942" spans="1:14" hidden="1" x14ac:dyDescent="0.2">
      <c r="A942">
        <v>968</v>
      </c>
      <c r="B942" t="s">
        <v>487</v>
      </c>
      <c r="C942" t="s">
        <v>15</v>
      </c>
      <c r="D942" t="s">
        <v>16</v>
      </c>
      <c r="E942" t="str">
        <f t="shared" si="42"/>
        <v>2013</v>
      </c>
      <c r="F942" s="1">
        <v>23113100000</v>
      </c>
      <c r="G942" s="1">
        <f t="shared" si="43"/>
        <v>6067000000</v>
      </c>
      <c r="H942" s="1">
        <f t="shared" si="44"/>
        <v>18205000000</v>
      </c>
      <c r="I942" s="1">
        <v>4908100000</v>
      </c>
      <c r="J942" s="1">
        <v>6606700000</v>
      </c>
      <c r="K942" s="1">
        <v>5531300000</v>
      </c>
      <c r="L942">
        <v>0</v>
      </c>
      <c r="M942" t="s">
        <v>36</v>
      </c>
      <c r="N942" t="s">
        <v>37</v>
      </c>
    </row>
    <row r="943" spans="1:14" hidden="1" x14ac:dyDescent="0.2">
      <c r="A943">
        <v>969</v>
      </c>
      <c r="B943" t="s">
        <v>487</v>
      </c>
      <c r="C943" t="s">
        <v>17</v>
      </c>
      <c r="D943" t="s">
        <v>18</v>
      </c>
      <c r="E943" t="str">
        <f t="shared" si="42"/>
        <v>2014</v>
      </c>
      <c r="F943" s="1">
        <v>19615600000</v>
      </c>
      <c r="G943" s="1">
        <f t="shared" si="43"/>
        <v>3669200000</v>
      </c>
      <c r="H943" s="1">
        <f t="shared" si="44"/>
        <v>14683100000</v>
      </c>
      <c r="I943" s="1">
        <v>4932500000</v>
      </c>
      <c r="J943" s="1">
        <v>6280300000</v>
      </c>
      <c r="K943" s="1">
        <v>4733600000</v>
      </c>
      <c r="L943">
        <v>0</v>
      </c>
      <c r="M943" t="s">
        <v>36</v>
      </c>
      <c r="N943" t="s">
        <v>37</v>
      </c>
    </row>
    <row r="944" spans="1:14" hidden="1" x14ac:dyDescent="0.2">
      <c r="A944">
        <v>970</v>
      </c>
      <c r="B944" t="s">
        <v>487</v>
      </c>
      <c r="C944" t="s">
        <v>19</v>
      </c>
      <c r="D944" t="s">
        <v>20</v>
      </c>
      <c r="E944" t="str">
        <f t="shared" si="42"/>
        <v>2015</v>
      </c>
      <c r="F944" s="1">
        <v>19958700000</v>
      </c>
      <c r="G944" s="1">
        <f t="shared" si="43"/>
        <v>3692700000</v>
      </c>
      <c r="H944" s="1">
        <f t="shared" si="44"/>
        <v>14921500000</v>
      </c>
      <c r="I944" s="1">
        <v>5037200000</v>
      </c>
      <c r="J944" s="1">
        <v>6432400000</v>
      </c>
      <c r="K944" s="1">
        <v>4796400000</v>
      </c>
      <c r="L944">
        <v>0</v>
      </c>
      <c r="M944" t="s">
        <v>36</v>
      </c>
      <c r="N944" t="s">
        <v>37</v>
      </c>
    </row>
    <row r="945" spans="1:14" hidden="1" x14ac:dyDescent="0.2">
      <c r="A945">
        <v>971</v>
      </c>
      <c r="B945" t="s">
        <v>488</v>
      </c>
      <c r="C945" t="s">
        <v>11</v>
      </c>
      <c r="D945" t="s">
        <v>16</v>
      </c>
      <c r="E945" t="str">
        <f t="shared" si="42"/>
        <v>2013</v>
      </c>
      <c r="F945" s="1">
        <v>45358000000</v>
      </c>
      <c r="G945" s="1">
        <f t="shared" si="43"/>
        <v>3869000000</v>
      </c>
      <c r="H945" s="1">
        <f t="shared" si="44"/>
        <v>4187000000</v>
      </c>
      <c r="I945" s="1">
        <v>41171000000</v>
      </c>
      <c r="J945" s="1">
        <v>318000000</v>
      </c>
      <c r="K945">
        <v>0</v>
      </c>
      <c r="L945">
        <v>0</v>
      </c>
      <c r="M945" t="s">
        <v>13</v>
      </c>
      <c r="N945" t="s">
        <v>123</v>
      </c>
    </row>
    <row r="946" spans="1:14" hidden="1" x14ac:dyDescent="0.2">
      <c r="A946">
        <v>972</v>
      </c>
      <c r="B946" t="s">
        <v>488</v>
      </c>
      <c r="C946" t="s">
        <v>15</v>
      </c>
      <c r="D946" t="s">
        <v>18</v>
      </c>
      <c r="E946" t="str">
        <f t="shared" si="42"/>
        <v>2014</v>
      </c>
      <c r="F946" s="1">
        <v>39946000000</v>
      </c>
      <c r="G946" s="1">
        <f t="shared" si="43"/>
        <v>4354000000</v>
      </c>
      <c r="H946" s="1">
        <f t="shared" si="44"/>
        <v>4683000000</v>
      </c>
      <c r="I946" s="1">
        <v>35263000000</v>
      </c>
      <c r="J946" s="1">
        <v>329000000</v>
      </c>
      <c r="K946">
        <v>0</v>
      </c>
      <c r="L946">
        <v>0</v>
      </c>
      <c r="M946" t="s">
        <v>13</v>
      </c>
      <c r="N946" t="s">
        <v>123</v>
      </c>
    </row>
    <row r="947" spans="1:14" hidden="1" x14ac:dyDescent="0.2">
      <c r="A947">
        <v>973</v>
      </c>
      <c r="B947" t="s">
        <v>488</v>
      </c>
      <c r="C947" t="s">
        <v>17</v>
      </c>
      <c r="D947" t="s">
        <v>20</v>
      </c>
      <c r="E947" t="str">
        <f t="shared" si="42"/>
        <v>2015</v>
      </c>
      <c r="F947" s="1">
        <v>40536000000</v>
      </c>
      <c r="G947" s="1">
        <f t="shared" si="43"/>
        <v>4272000000</v>
      </c>
      <c r="H947" s="1">
        <f t="shared" si="44"/>
        <v>4492000000</v>
      </c>
      <c r="I947" s="1">
        <v>36044000000</v>
      </c>
      <c r="J947" s="1">
        <v>220000000</v>
      </c>
      <c r="K947">
        <v>0</v>
      </c>
      <c r="L947">
        <v>0</v>
      </c>
      <c r="M947" t="s">
        <v>13</v>
      </c>
      <c r="N947" t="s">
        <v>123</v>
      </c>
    </row>
    <row r="948" spans="1:14" hidden="1" x14ac:dyDescent="0.2">
      <c r="A948">
        <v>974</v>
      </c>
      <c r="B948" t="s">
        <v>488</v>
      </c>
      <c r="C948" t="s">
        <v>19</v>
      </c>
      <c r="D948" t="s">
        <v>83</v>
      </c>
      <c r="E948" t="str">
        <f t="shared" si="42"/>
        <v>2016</v>
      </c>
      <c r="F948" s="1">
        <v>47248000000</v>
      </c>
      <c r="G948" s="1">
        <f t="shared" si="43"/>
        <v>4575000000</v>
      </c>
      <c r="H948" s="1">
        <f t="shared" si="44"/>
        <v>5062000000</v>
      </c>
      <c r="I948" s="1">
        <v>42186000000</v>
      </c>
      <c r="J948" s="1">
        <v>487000000</v>
      </c>
      <c r="K948">
        <v>0</v>
      </c>
      <c r="L948">
        <v>0</v>
      </c>
      <c r="M948" t="s">
        <v>13</v>
      </c>
      <c r="N948" t="s">
        <v>123</v>
      </c>
    </row>
    <row r="949" spans="1:14" hidden="1" x14ac:dyDescent="0.2">
      <c r="A949">
        <v>975</v>
      </c>
      <c r="B949" t="s">
        <v>489</v>
      </c>
      <c r="C949" t="s">
        <v>11</v>
      </c>
      <c r="D949" t="s">
        <v>12</v>
      </c>
      <c r="E949" t="str">
        <f t="shared" si="42"/>
        <v>2012</v>
      </c>
      <c r="F949" s="1">
        <v>3094500000</v>
      </c>
      <c r="G949" s="1">
        <f t="shared" si="43"/>
        <v>519700000</v>
      </c>
      <c r="H949" s="1">
        <f t="shared" si="44"/>
        <v>950300000</v>
      </c>
      <c r="I949" s="1">
        <v>2144200000</v>
      </c>
      <c r="J949" s="1">
        <v>98200000</v>
      </c>
      <c r="K949">
        <v>0</v>
      </c>
      <c r="L949" s="1">
        <v>332400000</v>
      </c>
      <c r="M949" t="s">
        <v>69</v>
      </c>
      <c r="N949" t="s">
        <v>72</v>
      </c>
    </row>
    <row r="950" spans="1:14" hidden="1" x14ac:dyDescent="0.2">
      <c r="A950">
        <v>976</v>
      </c>
      <c r="B950" t="s">
        <v>489</v>
      </c>
      <c r="C950" t="s">
        <v>15</v>
      </c>
      <c r="D950" t="s">
        <v>16</v>
      </c>
      <c r="E950" t="str">
        <f t="shared" si="42"/>
        <v>2013</v>
      </c>
      <c r="F950" s="1">
        <v>3276800000</v>
      </c>
      <c r="G950" s="1">
        <f t="shared" si="43"/>
        <v>533900000</v>
      </c>
      <c r="H950" s="1">
        <f t="shared" si="44"/>
        <v>1004400000</v>
      </c>
      <c r="I950" s="1">
        <v>2272400000</v>
      </c>
      <c r="J950" s="1">
        <v>99600000</v>
      </c>
      <c r="K950">
        <v>0</v>
      </c>
      <c r="L950" s="1">
        <v>370900000</v>
      </c>
      <c r="M950" t="s">
        <v>69</v>
      </c>
      <c r="N950" t="s">
        <v>72</v>
      </c>
    </row>
    <row r="951" spans="1:14" hidden="1" x14ac:dyDescent="0.2">
      <c r="A951">
        <v>977</v>
      </c>
      <c r="B951" t="s">
        <v>489</v>
      </c>
      <c r="C951" t="s">
        <v>17</v>
      </c>
      <c r="D951" t="s">
        <v>18</v>
      </c>
      <c r="E951" t="str">
        <f t="shared" si="42"/>
        <v>2014</v>
      </c>
      <c r="F951" s="1">
        <v>3350300000</v>
      </c>
      <c r="G951" s="1">
        <f t="shared" si="43"/>
        <v>543600000</v>
      </c>
      <c r="H951" s="1">
        <f t="shared" si="44"/>
        <v>1032800000</v>
      </c>
      <c r="I951" s="1">
        <v>2317500000</v>
      </c>
      <c r="J951" s="1">
        <v>101100000</v>
      </c>
      <c r="K951">
        <v>0</v>
      </c>
      <c r="L951" s="1">
        <v>388100000</v>
      </c>
      <c r="M951" t="s">
        <v>69</v>
      </c>
      <c r="N951" t="s">
        <v>72</v>
      </c>
    </row>
    <row r="952" spans="1:14" hidden="1" x14ac:dyDescent="0.2">
      <c r="A952">
        <v>978</v>
      </c>
      <c r="B952" t="s">
        <v>489</v>
      </c>
      <c r="C952" t="s">
        <v>19</v>
      </c>
      <c r="D952" t="s">
        <v>20</v>
      </c>
      <c r="E952" t="str">
        <f t="shared" si="42"/>
        <v>2015</v>
      </c>
      <c r="F952" s="1">
        <v>3253600000</v>
      </c>
      <c r="G952" s="1">
        <f t="shared" si="43"/>
        <v>577000000</v>
      </c>
      <c r="H952" s="1">
        <f t="shared" si="44"/>
        <v>1082000000</v>
      </c>
      <c r="I952" s="1">
        <v>2171600000</v>
      </c>
      <c r="J952" s="1">
        <v>103700000</v>
      </c>
      <c r="K952">
        <v>0</v>
      </c>
      <c r="L952" s="1">
        <v>401300000</v>
      </c>
      <c r="M952" t="s">
        <v>69</v>
      </c>
      <c r="N952" t="s">
        <v>72</v>
      </c>
    </row>
    <row r="953" spans="1:14" hidden="1" x14ac:dyDescent="0.2">
      <c r="A953">
        <v>979</v>
      </c>
      <c r="B953" t="s">
        <v>490</v>
      </c>
      <c r="C953" t="s">
        <v>11</v>
      </c>
      <c r="D953" t="s">
        <v>283</v>
      </c>
      <c r="E953" t="str">
        <f t="shared" si="42"/>
        <v>2013</v>
      </c>
      <c r="F953" s="1">
        <v>50521000000</v>
      </c>
      <c r="G953" s="1">
        <f t="shared" si="43"/>
        <v>3560000000</v>
      </c>
      <c r="H953" s="1">
        <f t="shared" si="44"/>
        <v>17327000000</v>
      </c>
      <c r="I953" s="1">
        <v>33194000000</v>
      </c>
      <c r="J953" s="1">
        <v>12244000000</v>
      </c>
      <c r="K953">
        <v>0</v>
      </c>
      <c r="L953" s="1">
        <v>1523000000</v>
      </c>
      <c r="M953" t="s">
        <v>23</v>
      </c>
      <c r="N953" t="s">
        <v>396</v>
      </c>
    </row>
    <row r="954" spans="1:14" hidden="1" x14ac:dyDescent="0.2">
      <c r="A954">
        <v>980</v>
      </c>
      <c r="B954" t="s">
        <v>490</v>
      </c>
      <c r="C954" t="s">
        <v>15</v>
      </c>
      <c r="D954" t="s">
        <v>65</v>
      </c>
      <c r="E954" t="str">
        <f t="shared" si="42"/>
        <v>2014</v>
      </c>
      <c r="F954" s="1">
        <v>53417000000</v>
      </c>
      <c r="G954" s="1">
        <f t="shared" si="43"/>
        <v>4149000000</v>
      </c>
      <c r="H954" s="1">
        <f t="shared" si="44"/>
        <v>18476000000</v>
      </c>
      <c r="I954" s="1">
        <v>34941000000</v>
      </c>
      <c r="J954" s="1">
        <v>12865000000</v>
      </c>
      <c r="K954">
        <v>0</v>
      </c>
      <c r="L954" s="1">
        <v>1462000000</v>
      </c>
      <c r="M954" t="s">
        <v>23</v>
      </c>
      <c r="N954" t="s">
        <v>396</v>
      </c>
    </row>
    <row r="955" spans="1:14" hidden="1" x14ac:dyDescent="0.2">
      <c r="A955">
        <v>981</v>
      </c>
      <c r="B955" t="s">
        <v>490</v>
      </c>
      <c r="C955" t="s">
        <v>17</v>
      </c>
      <c r="D955" t="s">
        <v>285</v>
      </c>
      <c r="E955" t="str">
        <f t="shared" si="42"/>
        <v>2015</v>
      </c>
      <c r="F955" s="1">
        <v>56223000000</v>
      </c>
      <c r="G955" s="1">
        <f t="shared" si="43"/>
        <v>4792000000</v>
      </c>
      <c r="H955" s="1">
        <f t="shared" si="44"/>
        <v>19558000000</v>
      </c>
      <c r="I955" s="1">
        <v>36665000000</v>
      </c>
      <c r="J955" s="1">
        <v>13281000000</v>
      </c>
      <c r="K955">
        <v>0</v>
      </c>
      <c r="L955" s="1">
        <v>1485000000</v>
      </c>
      <c r="M955" t="s">
        <v>23</v>
      </c>
      <c r="N955" t="s">
        <v>396</v>
      </c>
    </row>
    <row r="956" spans="1:14" hidden="1" x14ac:dyDescent="0.2">
      <c r="A956">
        <v>982</v>
      </c>
      <c r="B956" t="s">
        <v>490</v>
      </c>
      <c r="C956" t="s">
        <v>19</v>
      </c>
      <c r="D956" t="s">
        <v>286</v>
      </c>
      <c r="E956" t="str">
        <f t="shared" si="42"/>
        <v>2016</v>
      </c>
      <c r="F956" s="1">
        <v>59074000000</v>
      </c>
      <c r="G956" s="1">
        <f t="shared" si="43"/>
        <v>4971000000</v>
      </c>
      <c r="H956" s="1">
        <f t="shared" si="44"/>
        <v>20570000000</v>
      </c>
      <c r="I956" s="1">
        <v>38504000000</v>
      </c>
      <c r="J956" s="1">
        <v>14115000000</v>
      </c>
      <c r="K956">
        <v>0</v>
      </c>
      <c r="L956" s="1">
        <v>1484000000</v>
      </c>
      <c r="M956" t="s">
        <v>23</v>
      </c>
      <c r="N956" t="s">
        <v>396</v>
      </c>
    </row>
    <row r="957" spans="1:14" hidden="1" x14ac:dyDescent="0.2">
      <c r="A957">
        <v>983</v>
      </c>
      <c r="B957" t="s">
        <v>491</v>
      </c>
      <c r="C957" t="s">
        <v>11</v>
      </c>
      <c r="D957" t="s">
        <v>177</v>
      </c>
      <c r="E957" t="str">
        <f t="shared" si="42"/>
        <v>2013</v>
      </c>
      <c r="F957" s="1">
        <v>3598916000</v>
      </c>
      <c r="G957" s="1">
        <f t="shared" si="43"/>
        <v>118071000</v>
      </c>
      <c r="H957" s="1">
        <f t="shared" si="44"/>
        <v>1403059000</v>
      </c>
      <c r="I957" s="1">
        <v>2195857000</v>
      </c>
      <c r="J957" s="1">
        <v>601300000</v>
      </c>
      <c r="K957" s="1">
        <v>683688000</v>
      </c>
      <c r="L957">
        <v>0</v>
      </c>
      <c r="M957" t="s">
        <v>30</v>
      </c>
      <c r="N957" t="s">
        <v>97</v>
      </c>
    </row>
    <row r="958" spans="1:14" hidden="1" x14ac:dyDescent="0.2">
      <c r="A958">
        <v>984</v>
      </c>
      <c r="B958" t="s">
        <v>491</v>
      </c>
      <c r="C958" t="s">
        <v>15</v>
      </c>
      <c r="D958" t="s">
        <v>484</v>
      </c>
      <c r="E958" t="str">
        <f t="shared" si="42"/>
        <v>2014</v>
      </c>
      <c r="F958" s="1">
        <v>4607309000</v>
      </c>
      <c r="G958" s="1">
        <f t="shared" si="43"/>
        <v>677669000</v>
      </c>
      <c r="H958" s="1">
        <f t="shared" si="44"/>
        <v>2007481000</v>
      </c>
      <c r="I958" s="1">
        <v>2599828000</v>
      </c>
      <c r="J958" s="1">
        <v>613341000</v>
      </c>
      <c r="K958" s="1">
        <v>716471000</v>
      </c>
      <c r="L958">
        <v>0</v>
      </c>
      <c r="M958" t="s">
        <v>30</v>
      </c>
      <c r="N958" t="s">
        <v>97</v>
      </c>
    </row>
    <row r="959" spans="1:14" hidden="1" x14ac:dyDescent="0.2">
      <c r="A959">
        <v>985</v>
      </c>
      <c r="B959" t="s">
        <v>491</v>
      </c>
      <c r="C959" t="s">
        <v>17</v>
      </c>
      <c r="D959" t="s">
        <v>485</v>
      </c>
      <c r="E959" t="str">
        <f t="shared" si="42"/>
        <v>2015</v>
      </c>
      <c r="F959" s="1">
        <v>5259312000</v>
      </c>
      <c r="G959" s="1">
        <f t="shared" si="43"/>
        <v>867483000</v>
      </c>
      <c r="H959" s="1">
        <f t="shared" si="44"/>
        <v>2284336000</v>
      </c>
      <c r="I959" s="1">
        <v>2974976000</v>
      </c>
      <c r="J959" s="1">
        <v>591611000</v>
      </c>
      <c r="K959" s="1">
        <v>825242000</v>
      </c>
      <c r="L959">
        <v>0</v>
      </c>
      <c r="M959" t="s">
        <v>30</v>
      </c>
      <c r="N959" t="s">
        <v>97</v>
      </c>
    </row>
    <row r="960" spans="1:14" hidden="1" x14ac:dyDescent="0.2">
      <c r="A960">
        <v>986</v>
      </c>
      <c r="B960" t="s">
        <v>491</v>
      </c>
      <c r="C960" t="s">
        <v>19</v>
      </c>
      <c r="D960" t="s">
        <v>492</v>
      </c>
      <c r="E960" t="str">
        <f t="shared" si="42"/>
        <v>2016</v>
      </c>
      <c r="F960" s="1">
        <v>5885893000</v>
      </c>
      <c r="G960" s="1">
        <f t="shared" si="43"/>
        <v>1074256000</v>
      </c>
      <c r="H960" s="1">
        <f t="shared" si="44"/>
        <v>2618922000</v>
      </c>
      <c r="I960" s="1">
        <v>3266971000</v>
      </c>
      <c r="J960" s="1">
        <v>630954000</v>
      </c>
      <c r="K960" s="1">
        <v>913712000</v>
      </c>
      <c r="L960">
        <v>0</v>
      </c>
      <c r="M960" t="s">
        <v>30</v>
      </c>
      <c r="N960" t="s">
        <v>97</v>
      </c>
    </row>
    <row r="961" spans="1:14" x14ac:dyDescent="0.2">
      <c r="A961">
        <v>987</v>
      </c>
      <c r="B961" t="s">
        <v>493</v>
      </c>
      <c r="C961" t="s">
        <v>11</v>
      </c>
      <c r="D961" t="s">
        <v>12</v>
      </c>
      <c r="E961" t="str">
        <f t="shared" si="42"/>
        <v>2012</v>
      </c>
      <c r="F961" s="1">
        <v>7810610000</v>
      </c>
      <c r="G961" s="1">
        <f t="shared" si="43"/>
        <v>-146110000</v>
      </c>
      <c r="H961" s="1">
        <f t="shared" si="44"/>
        <v>330864000</v>
      </c>
      <c r="I961" s="1">
        <v>7479746000</v>
      </c>
      <c r="J961" s="1">
        <v>360586000</v>
      </c>
      <c r="K961">
        <v>0</v>
      </c>
      <c r="L961" s="1">
        <v>116388000</v>
      </c>
      <c r="M961" t="s">
        <v>74</v>
      </c>
      <c r="N961" t="s">
        <v>494</v>
      </c>
    </row>
    <row r="962" spans="1:14" x14ac:dyDescent="0.2">
      <c r="A962">
        <v>988</v>
      </c>
      <c r="B962" t="s">
        <v>493</v>
      </c>
      <c r="C962" t="s">
        <v>15</v>
      </c>
      <c r="D962" t="s">
        <v>16</v>
      </c>
      <c r="E962" t="str">
        <f t="shared" si="42"/>
        <v>2013</v>
      </c>
      <c r="F962" s="1">
        <v>9531778000</v>
      </c>
      <c r="G962" s="1">
        <f t="shared" si="43"/>
        <v>-380970000</v>
      </c>
      <c r="H962" s="1">
        <f t="shared" si="44"/>
        <v>1964071000</v>
      </c>
      <c r="I962" s="1">
        <v>7567707000</v>
      </c>
      <c r="J962" s="1">
        <v>2177616000</v>
      </c>
      <c r="K962">
        <v>0</v>
      </c>
      <c r="L962" s="1">
        <v>167425000</v>
      </c>
      <c r="M962" t="s">
        <v>74</v>
      </c>
      <c r="N962" t="s">
        <v>494</v>
      </c>
    </row>
    <row r="963" spans="1:14" x14ac:dyDescent="0.2">
      <c r="A963">
        <v>989</v>
      </c>
      <c r="B963" t="s">
        <v>493</v>
      </c>
      <c r="C963" t="s">
        <v>17</v>
      </c>
      <c r="D963" t="s">
        <v>18</v>
      </c>
      <c r="E963" t="str">
        <f t="shared" ref="E963:E1026" si="45">RIGHT(D963, 4)</f>
        <v>2014</v>
      </c>
      <c r="F963" s="1">
        <v>10681897000</v>
      </c>
      <c r="G963" s="1">
        <f t="shared" ref="G963:G1026" si="46">H963-J963-K963-L963</f>
        <v>-385024000</v>
      </c>
      <c r="H963" s="1">
        <f t="shared" ref="H963:H1026" si="47">F963-I963</f>
        <v>2657611000</v>
      </c>
      <c r="I963" s="1">
        <v>8024286000</v>
      </c>
      <c r="J963" s="1">
        <v>2856642000</v>
      </c>
      <c r="K963">
        <v>0</v>
      </c>
      <c r="L963" s="1">
        <v>185993000</v>
      </c>
      <c r="M963" t="s">
        <v>74</v>
      </c>
      <c r="N963" t="s">
        <v>494</v>
      </c>
    </row>
    <row r="964" spans="1:14" x14ac:dyDescent="0.2">
      <c r="A964">
        <v>990</v>
      </c>
      <c r="B964" t="s">
        <v>493</v>
      </c>
      <c r="C964" t="s">
        <v>19</v>
      </c>
      <c r="D964" t="s">
        <v>20</v>
      </c>
      <c r="E964" t="str">
        <f t="shared" si="45"/>
        <v>2015</v>
      </c>
      <c r="F964" s="1">
        <v>10116502000</v>
      </c>
      <c r="G964" s="1">
        <f t="shared" si="46"/>
        <v>-404936000</v>
      </c>
      <c r="H964" s="1">
        <f t="shared" si="47"/>
        <v>2439269000</v>
      </c>
      <c r="I964" s="1">
        <v>7677233000</v>
      </c>
      <c r="J964" s="1">
        <v>2620072000</v>
      </c>
      <c r="K964">
        <v>0</v>
      </c>
      <c r="L964" s="1">
        <v>224133000</v>
      </c>
      <c r="M964" t="s">
        <v>74</v>
      </c>
      <c r="N964" t="s">
        <v>494</v>
      </c>
    </row>
    <row r="965" spans="1:14" hidden="1" x14ac:dyDescent="0.2">
      <c r="A965">
        <v>991</v>
      </c>
      <c r="B965" t="s">
        <v>495</v>
      </c>
      <c r="C965" t="s">
        <v>11</v>
      </c>
      <c r="D965" t="s">
        <v>16</v>
      </c>
      <c r="E965" t="str">
        <f t="shared" si="45"/>
        <v>2013</v>
      </c>
      <c r="F965" s="1">
        <v>17699000000</v>
      </c>
      <c r="G965" s="1">
        <f t="shared" si="46"/>
        <v>1364000000</v>
      </c>
      <c r="H965" s="1">
        <f t="shared" si="47"/>
        <v>9392000000</v>
      </c>
      <c r="I965" s="1">
        <v>8307000000</v>
      </c>
      <c r="J965" s="1">
        <v>7161000000</v>
      </c>
      <c r="K965">
        <v>0</v>
      </c>
      <c r="L965" s="1">
        <v>867000000</v>
      </c>
      <c r="M965" t="s">
        <v>13</v>
      </c>
      <c r="N965" t="s">
        <v>14</v>
      </c>
    </row>
    <row r="966" spans="1:14" hidden="1" x14ac:dyDescent="0.2">
      <c r="A966">
        <v>992</v>
      </c>
      <c r="B966" t="s">
        <v>495</v>
      </c>
      <c r="C966" t="s">
        <v>15</v>
      </c>
      <c r="D966" t="s">
        <v>18</v>
      </c>
      <c r="E966" t="str">
        <f t="shared" si="45"/>
        <v>2014</v>
      </c>
      <c r="F966" s="1">
        <v>18605000000</v>
      </c>
      <c r="G966" s="1">
        <f t="shared" si="46"/>
        <v>2351000000</v>
      </c>
      <c r="H966" s="1">
        <f t="shared" si="47"/>
        <v>10928000000</v>
      </c>
      <c r="I966" s="1">
        <v>7677000000</v>
      </c>
      <c r="J966" s="1">
        <v>7639000000</v>
      </c>
      <c r="K966">
        <v>0</v>
      </c>
      <c r="L966" s="1">
        <v>938000000</v>
      </c>
      <c r="M966" t="s">
        <v>13</v>
      </c>
      <c r="N966" t="s">
        <v>14</v>
      </c>
    </row>
    <row r="967" spans="1:14" hidden="1" x14ac:dyDescent="0.2">
      <c r="A967">
        <v>993</v>
      </c>
      <c r="B967" t="s">
        <v>495</v>
      </c>
      <c r="C967" t="s">
        <v>17</v>
      </c>
      <c r="D967" t="s">
        <v>20</v>
      </c>
      <c r="E967" t="str">
        <f t="shared" si="45"/>
        <v>2015</v>
      </c>
      <c r="F967" s="1">
        <v>19820000000</v>
      </c>
      <c r="G967" s="1">
        <f t="shared" si="46"/>
        <v>4155000000</v>
      </c>
      <c r="H967" s="1">
        <f t="shared" si="47"/>
        <v>13795000000</v>
      </c>
      <c r="I967" s="1">
        <v>6025000000</v>
      </c>
      <c r="J967" s="1">
        <v>8625000000</v>
      </c>
      <c r="K967">
        <v>0</v>
      </c>
      <c r="L967" s="1">
        <v>1015000000</v>
      </c>
      <c r="M967" t="s">
        <v>13</v>
      </c>
      <c r="N967" t="s">
        <v>14</v>
      </c>
    </row>
    <row r="968" spans="1:14" hidden="1" x14ac:dyDescent="0.2">
      <c r="A968">
        <v>994</v>
      </c>
      <c r="B968" t="s">
        <v>495</v>
      </c>
      <c r="C968" t="s">
        <v>19</v>
      </c>
      <c r="D968" t="s">
        <v>83</v>
      </c>
      <c r="E968" t="str">
        <f t="shared" si="45"/>
        <v>2016</v>
      </c>
      <c r="F968" s="1">
        <v>20425000000</v>
      </c>
      <c r="G968" s="1">
        <f t="shared" si="46"/>
        <v>3760000000</v>
      </c>
      <c r="H968" s="1">
        <f t="shared" si="47"/>
        <v>14293000000</v>
      </c>
      <c r="I968" s="1">
        <v>6132000000</v>
      </c>
      <c r="J968" s="1">
        <v>9312000000</v>
      </c>
      <c r="K968">
        <v>0</v>
      </c>
      <c r="L968" s="1">
        <v>1221000000</v>
      </c>
      <c r="M968" t="s">
        <v>13</v>
      </c>
      <c r="N968" t="s">
        <v>14</v>
      </c>
    </row>
    <row r="969" spans="1:14" hidden="1" x14ac:dyDescent="0.2">
      <c r="A969">
        <v>995</v>
      </c>
      <c r="B969" t="s">
        <v>496</v>
      </c>
      <c r="C969" t="s">
        <v>11</v>
      </c>
      <c r="D969" t="s">
        <v>12</v>
      </c>
      <c r="E969" t="str">
        <f t="shared" si="45"/>
        <v>2012</v>
      </c>
      <c r="F969" s="1">
        <v>6376000000</v>
      </c>
      <c r="G969" s="1">
        <f t="shared" si="46"/>
        <v>575000000</v>
      </c>
      <c r="H969" s="1">
        <f t="shared" si="47"/>
        <v>2525000000</v>
      </c>
      <c r="I969" s="1">
        <v>3851000000</v>
      </c>
      <c r="J969" s="1">
        <v>1201000000</v>
      </c>
      <c r="K969">
        <v>0</v>
      </c>
      <c r="L969" s="1">
        <v>749000000</v>
      </c>
      <c r="M969" t="s">
        <v>267</v>
      </c>
      <c r="N969" t="s">
        <v>497</v>
      </c>
    </row>
    <row r="970" spans="1:14" hidden="1" x14ac:dyDescent="0.2">
      <c r="A970">
        <v>996</v>
      </c>
      <c r="B970" t="s">
        <v>496</v>
      </c>
      <c r="C970" t="s">
        <v>15</v>
      </c>
      <c r="D970" t="s">
        <v>16</v>
      </c>
      <c r="E970" t="str">
        <f t="shared" si="45"/>
        <v>2013</v>
      </c>
      <c r="F970" s="1">
        <v>6313000000</v>
      </c>
      <c r="G970" s="1">
        <f t="shared" si="46"/>
        <v>666000000</v>
      </c>
      <c r="H970" s="1">
        <f t="shared" si="47"/>
        <v>2628000000</v>
      </c>
      <c r="I970" s="1">
        <v>3685000000</v>
      </c>
      <c r="J970" s="1">
        <v>1162000000</v>
      </c>
      <c r="K970">
        <v>0</v>
      </c>
      <c r="L970" s="1">
        <v>800000000</v>
      </c>
      <c r="M970" t="s">
        <v>267</v>
      </c>
      <c r="N970" t="s">
        <v>497</v>
      </c>
    </row>
    <row r="971" spans="1:14" hidden="1" x14ac:dyDescent="0.2">
      <c r="A971">
        <v>997</v>
      </c>
      <c r="B971" t="s">
        <v>496</v>
      </c>
      <c r="C971" t="s">
        <v>17</v>
      </c>
      <c r="D971" t="s">
        <v>18</v>
      </c>
      <c r="E971" t="str">
        <f t="shared" si="45"/>
        <v>2014</v>
      </c>
      <c r="F971" s="1">
        <v>6777000000</v>
      </c>
      <c r="G971" s="1">
        <f t="shared" si="46"/>
        <v>1013000000</v>
      </c>
      <c r="H971" s="1">
        <f t="shared" si="47"/>
        <v>3002000000</v>
      </c>
      <c r="I971" s="1">
        <v>3775000000</v>
      </c>
      <c r="J971" s="1">
        <v>1181000000</v>
      </c>
      <c r="K971">
        <v>0</v>
      </c>
      <c r="L971" s="1">
        <v>808000000</v>
      </c>
      <c r="M971" t="s">
        <v>267</v>
      </c>
      <c r="N971" t="s">
        <v>497</v>
      </c>
    </row>
    <row r="972" spans="1:14" hidden="1" x14ac:dyDescent="0.2">
      <c r="A972">
        <v>998</v>
      </c>
      <c r="B972" t="s">
        <v>496</v>
      </c>
      <c r="C972" t="s">
        <v>19</v>
      </c>
      <c r="D972" t="s">
        <v>20</v>
      </c>
      <c r="E972" t="str">
        <f t="shared" si="45"/>
        <v>2015</v>
      </c>
      <c r="F972" s="1">
        <v>8229000000</v>
      </c>
      <c r="G972" s="1">
        <f t="shared" si="46"/>
        <v>1331000000</v>
      </c>
      <c r="H972" s="1">
        <f t="shared" si="47"/>
        <v>3964000000</v>
      </c>
      <c r="I972" s="1">
        <v>4265000000</v>
      </c>
      <c r="J972" s="1">
        <v>1467000000</v>
      </c>
      <c r="K972">
        <v>0</v>
      </c>
      <c r="L972" s="1">
        <v>1166000000</v>
      </c>
      <c r="M972" t="s">
        <v>267</v>
      </c>
      <c r="N972" t="s">
        <v>497</v>
      </c>
    </row>
    <row r="973" spans="1:14" hidden="1" x14ac:dyDescent="0.2">
      <c r="A973">
        <v>999</v>
      </c>
      <c r="B973" t="s">
        <v>498</v>
      </c>
      <c r="C973" t="s">
        <v>11</v>
      </c>
      <c r="D973" t="s">
        <v>12</v>
      </c>
      <c r="E973" t="str">
        <f t="shared" si="45"/>
        <v>2012</v>
      </c>
      <c r="F973" s="1">
        <v>45352000000</v>
      </c>
      <c r="G973" s="1">
        <f t="shared" si="46"/>
        <v>4676000000</v>
      </c>
      <c r="H973" s="1">
        <f t="shared" si="47"/>
        <v>5757000000</v>
      </c>
      <c r="I973" s="1">
        <v>39595000000</v>
      </c>
      <c r="J973" s="1">
        <v>909000000</v>
      </c>
      <c r="K973" s="1">
        <v>172000000</v>
      </c>
      <c r="L973">
        <v>0</v>
      </c>
      <c r="M973" t="s">
        <v>87</v>
      </c>
      <c r="N973" t="s">
        <v>278</v>
      </c>
    </row>
    <row r="974" spans="1:14" hidden="1" x14ac:dyDescent="0.2">
      <c r="A974">
        <v>1000</v>
      </c>
      <c r="B974" t="s">
        <v>498</v>
      </c>
      <c r="C974" t="s">
        <v>15</v>
      </c>
      <c r="D974" t="s">
        <v>16</v>
      </c>
      <c r="E974" t="str">
        <f t="shared" si="45"/>
        <v>2013</v>
      </c>
      <c r="F974" s="1">
        <v>44062000000</v>
      </c>
      <c r="G974" s="1">
        <f t="shared" si="46"/>
        <v>5102000000</v>
      </c>
      <c r="H974" s="1">
        <f t="shared" si="47"/>
        <v>6122000000</v>
      </c>
      <c r="I974" s="1">
        <v>37940000000</v>
      </c>
      <c r="J974" s="1">
        <v>870000000</v>
      </c>
      <c r="K974" s="1">
        <v>150000000</v>
      </c>
      <c r="L974">
        <v>0</v>
      </c>
      <c r="M974" t="s">
        <v>87</v>
      </c>
      <c r="N974" t="s">
        <v>278</v>
      </c>
    </row>
    <row r="975" spans="1:14" hidden="1" x14ac:dyDescent="0.2">
      <c r="A975">
        <v>1001</v>
      </c>
      <c r="B975" t="s">
        <v>498</v>
      </c>
      <c r="C975" t="s">
        <v>17</v>
      </c>
      <c r="D975" t="s">
        <v>18</v>
      </c>
      <c r="E975" t="str">
        <f t="shared" si="45"/>
        <v>2014</v>
      </c>
      <c r="F975" s="1">
        <v>45608000000</v>
      </c>
      <c r="G975" s="1">
        <f t="shared" si="46"/>
        <v>5736000000</v>
      </c>
      <c r="H975" s="1">
        <f t="shared" si="47"/>
        <v>6669000000</v>
      </c>
      <c r="I975" s="1">
        <v>38939000000</v>
      </c>
      <c r="J975" s="1">
        <v>806000000</v>
      </c>
      <c r="K975" s="1">
        <v>127000000</v>
      </c>
      <c r="L975">
        <v>0</v>
      </c>
      <c r="M975" t="s">
        <v>87</v>
      </c>
      <c r="N975" t="s">
        <v>278</v>
      </c>
    </row>
    <row r="976" spans="1:14" hidden="1" x14ac:dyDescent="0.2">
      <c r="A976">
        <v>1002</v>
      </c>
      <c r="B976" t="s">
        <v>498</v>
      </c>
      <c r="C976" t="s">
        <v>19</v>
      </c>
      <c r="D976" t="s">
        <v>20</v>
      </c>
      <c r="E976" t="str">
        <f t="shared" si="45"/>
        <v>2015</v>
      </c>
      <c r="F976" s="1">
        <v>32735000000</v>
      </c>
      <c r="G976" s="1">
        <f t="shared" si="46"/>
        <v>6122000000</v>
      </c>
      <c r="H976" s="1">
        <f t="shared" si="47"/>
        <v>7052000000</v>
      </c>
      <c r="I976" s="1">
        <v>25683000000</v>
      </c>
      <c r="J976" s="1">
        <v>828000000</v>
      </c>
      <c r="K976" s="1">
        <v>102000000</v>
      </c>
      <c r="L976">
        <v>0</v>
      </c>
      <c r="M976" t="s">
        <v>87</v>
      </c>
      <c r="N976" t="s">
        <v>278</v>
      </c>
    </row>
    <row r="977" spans="1:14" hidden="1" x14ac:dyDescent="0.2">
      <c r="A977">
        <v>1003</v>
      </c>
      <c r="B977" t="s">
        <v>499</v>
      </c>
      <c r="C977" t="s">
        <v>11</v>
      </c>
      <c r="D977" t="s">
        <v>301</v>
      </c>
      <c r="E977" t="str">
        <f t="shared" si="45"/>
        <v>2013</v>
      </c>
      <c r="F977" s="1">
        <v>27686000000</v>
      </c>
      <c r="G977" s="1">
        <f t="shared" si="46"/>
        <v>2666000000</v>
      </c>
      <c r="H977" s="1">
        <f t="shared" si="47"/>
        <v>11148000000</v>
      </c>
      <c r="I977" s="1">
        <v>16538000000</v>
      </c>
      <c r="J977" s="1">
        <v>8482000000</v>
      </c>
      <c r="K977">
        <v>0</v>
      </c>
      <c r="L977">
        <v>0</v>
      </c>
      <c r="M977" t="s">
        <v>23</v>
      </c>
      <c r="N977" t="s">
        <v>454</v>
      </c>
    </row>
    <row r="978" spans="1:14" hidden="1" x14ac:dyDescent="0.2">
      <c r="A978">
        <v>1004</v>
      </c>
      <c r="B978" t="s">
        <v>499</v>
      </c>
      <c r="C978" t="s">
        <v>15</v>
      </c>
      <c r="D978" t="s">
        <v>156</v>
      </c>
      <c r="E978" t="str">
        <f t="shared" si="45"/>
        <v>2014</v>
      </c>
      <c r="F978" s="1">
        <v>27931000000</v>
      </c>
      <c r="G978" s="1">
        <f t="shared" si="46"/>
        <v>2766000000</v>
      </c>
      <c r="H978" s="1">
        <f t="shared" si="47"/>
        <v>11206000000</v>
      </c>
      <c r="I978" s="1">
        <v>16725000000</v>
      </c>
      <c r="J978" s="1">
        <v>8440000000</v>
      </c>
      <c r="K978">
        <v>0</v>
      </c>
      <c r="L978">
        <v>0</v>
      </c>
      <c r="M978" t="s">
        <v>23</v>
      </c>
      <c r="N978" t="s">
        <v>454</v>
      </c>
    </row>
    <row r="979" spans="1:14" hidden="1" x14ac:dyDescent="0.2">
      <c r="A979">
        <v>1005</v>
      </c>
      <c r="B979" t="s">
        <v>499</v>
      </c>
      <c r="C979" t="s">
        <v>17</v>
      </c>
      <c r="D979" t="s">
        <v>66</v>
      </c>
      <c r="E979" t="str">
        <f t="shared" si="45"/>
        <v>2015</v>
      </c>
      <c r="F979" s="1">
        <v>28105000000</v>
      </c>
      <c r="G979" s="1">
        <f t="shared" si="46"/>
        <v>2887000000</v>
      </c>
      <c r="H979" s="1">
        <f t="shared" si="47"/>
        <v>11242000000</v>
      </c>
      <c r="I979" s="1">
        <v>16863000000</v>
      </c>
      <c r="J979" s="1">
        <v>8355000000</v>
      </c>
      <c r="K979">
        <v>0</v>
      </c>
      <c r="L979">
        <v>0</v>
      </c>
      <c r="M979" t="s">
        <v>23</v>
      </c>
      <c r="N979" t="s">
        <v>454</v>
      </c>
    </row>
    <row r="980" spans="1:14" hidden="1" x14ac:dyDescent="0.2">
      <c r="A980">
        <v>1006</v>
      </c>
      <c r="B980" t="s">
        <v>499</v>
      </c>
      <c r="C980" t="s">
        <v>19</v>
      </c>
      <c r="D980" t="s">
        <v>157</v>
      </c>
      <c r="E980" t="str">
        <f t="shared" si="45"/>
        <v>2016</v>
      </c>
      <c r="F980" s="1">
        <v>27079000000</v>
      </c>
      <c r="G980" s="1">
        <f t="shared" si="46"/>
        <v>2327000000</v>
      </c>
      <c r="H980" s="1">
        <f t="shared" si="47"/>
        <v>10583000000</v>
      </c>
      <c r="I980" s="1">
        <v>16496000000</v>
      </c>
      <c r="J980" s="1">
        <v>8256000000</v>
      </c>
      <c r="K980">
        <v>0</v>
      </c>
      <c r="L980">
        <v>0</v>
      </c>
      <c r="M980" t="s">
        <v>23</v>
      </c>
      <c r="N980" t="s">
        <v>454</v>
      </c>
    </row>
    <row r="981" spans="1:14" hidden="1" x14ac:dyDescent="0.2">
      <c r="A981">
        <v>1007</v>
      </c>
      <c r="B981" t="s">
        <v>500</v>
      </c>
      <c r="C981" t="s">
        <v>11</v>
      </c>
      <c r="D981" t="s">
        <v>16</v>
      </c>
      <c r="E981" t="str">
        <f t="shared" si="45"/>
        <v>2013</v>
      </c>
      <c r="F981" s="1">
        <v>8312000000</v>
      </c>
      <c r="G981" s="1">
        <f t="shared" si="46"/>
        <v>4598000000</v>
      </c>
      <c r="H981" s="1">
        <f t="shared" si="47"/>
        <v>8312000000</v>
      </c>
      <c r="I981">
        <v>0</v>
      </c>
      <c r="J981" s="1">
        <v>3456000000</v>
      </c>
      <c r="K981">
        <v>0</v>
      </c>
      <c r="L981" s="1">
        <v>258000000</v>
      </c>
      <c r="M981" t="s">
        <v>30</v>
      </c>
      <c r="N981" t="s">
        <v>85</v>
      </c>
    </row>
    <row r="982" spans="1:14" hidden="1" x14ac:dyDescent="0.2">
      <c r="A982">
        <v>1008</v>
      </c>
      <c r="B982" t="s">
        <v>500</v>
      </c>
      <c r="C982" t="s">
        <v>15</v>
      </c>
      <c r="D982" t="s">
        <v>18</v>
      </c>
      <c r="E982" t="str">
        <f t="shared" si="45"/>
        <v>2014</v>
      </c>
      <c r="F982" s="1">
        <v>9441000000</v>
      </c>
      <c r="G982" s="1">
        <f t="shared" si="46"/>
        <v>5106000000</v>
      </c>
      <c r="H982" s="1">
        <f t="shared" si="47"/>
        <v>9441000000</v>
      </c>
      <c r="I982">
        <v>0</v>
      </c>
      <c r="J982" s="1">
        <v>4014000000</v>
      </c>
      <c r="K982">
        <v>0</v>
      </c>
      <c r="L982" s="1">
        <v>321000000</v>
      </c>
      <c r="M982" t="s">
        <v>30</v>
      </c>
      <c r="N982" t="s">
        <v>85</v>
      </c>
    </row>
    <row r="983" spans="1:14" hidden="1" x14ac:dyDescent="0.2">
      <c r="A983">
        <v>1009</v>
      </c>
      <c r="B983" t="s">
        <v>500</v>
      </c>
      <c r="C983" t="s">
        <v>17</v>
      </c>
      <c r="D983" t="s">
        <v>20</v>
      </c>
      <c r="E983" t="str">
        <f t="shared" si="45"/>
        <v>2015</v>
      </c>
      <c r="F983" s="1">
        <v>9667000000</v>
      </c>
      <c r="G983" s="1">
        <f t="shared" si="46"/>
        <v>5139000000</v>
      </c>
      <c r="H983" s="1">
        <f t="shared" si="47"/>
        <v>9667000000</v>
      </c>
      <c r="I983">
        <v>0</v>
      </c>
      <c r="J983" s="1">
        <v>4162000000</v>
      </c>
      <c r="K983">
        <v>0</v>
      </c>
      <c r="L983" s="1">
        <v>366000000</v>
      </c>
      <c r="M983" t="s">
        <v>30</v>
      </c>
      <c r="N983" t="s">
        <v>85</v>
      </c>
    </row>
    <row r="984" spans="1:14" hidden="1" x14ac:dyDescent="0.2">
      <c r="A984">
        <v>1010</v>
      </c>
      <c r="B984" t="s">
        <v>500</v>
      </c>
      <c r="C984" t="s">
        <v>19</v>
      </c>
      <c r="D984" t="s">
        <v>83</v>
      </c>
      <c r="E984" t="str">
        <f t="shared" si="45"/>
        <v>2016</v>
      </c>
      <c r="F984" s="1">
        <v>10776000000</v>
      </c>
      <c r="G984" s="1">
        <f t="shared" si="46"/>
        <v>5878000000</v>
      </c>
      <c r="H984" s="1">
        <f t="shared" si="47"/>
        <v>10776000000</v>
      </c>
      <c r="I984">
        <v>0</v>
      </c>
      <c r="J984" s="1">
        <v>4525000000</v>
      </c>
      <c r="K984">
        <v>0</v>
      </c>
      <c r="L984" s="1">
        <v>373000000</v>
      </c>
      <c r="M984" t="s">
        <v>30</v>
      </c>
      <c r="N984" t="s">
        <v>85</v>
      </c>
    </row>
    <row r="985" spans="1:14" hidden="1" x14ac:dyDescent="0.2">
      <c r="A985">
        <v>1011</v>
      </c>
      <c r="B985" t="s">
        <v>501</v>
      </c>
      <c r="C985" t="s">
        <v>11</v>
      </c>
      <c r="D985" t="s">
        <v>12</v>
      </c>
      <c r="E985" t="str">
        <f t="shared" si="45"/>
        <v>2012</v>
      </c>
      <c r="F985" s="1">
        <v>475888000</v>
      </c>
      <c r="G985" s="1">
        <f t="shared" si="46"/>
        <v>190287000</v>
      </c>
      <c r="H985" s="1">
        <f t="shared" si="47"/>
        <v>358613000</v>
      </c>
      <c r="I985" s="1">
        <v>117275000</v>
      </c>
      <c r="J985" s="1">
        <v>47115000</v>
      </c>
      <c r="K985">
        <v>0</v>
      </c>
      <c r="L985" s="1">
        <v>121211000</v>
      </c>
      <c r="M985" t="s">
        <v>79</v>
      </c>
      <c r="N985" t="s">
        <v>330</v>
      </c>
    </row>
    <row r="986" spans="1:14" hidden="1" x14ac:dyDescent="0.2">
      <c r="A986">
        <v>1012</v>
      </c>
      <c r="B986" t="s">
        <v>501</v>
      </c>
      <c r="C986" t="s">
        <v>15</v>
      </c>
      <c r="D986" t="s">
        <v>16</v>
      </c>
      <c r="E986" t="str">
        <f t="shared" si="45"/>
        <v>2013</v>
      </c>
      <c r="F986" s="1">
        <v>635490000</v>
      </c>
      <c r="G986" s="1">
        <f t="shared" si="46"/>
        <v>232741000</v>
      </c>
      <c r="H986" s="1">
        <f t="shared" si="47"/>
        <v>463440000</v>
      </c>
      <c r="I986" s="1">
        <v>172050000</v>
      </c>
      <c r="J986" s="1">
        <v>43720000</v>
      </c>
      <c r="K986">
        <v>0</v>
      </c>
      <c r="L986" s="1">
        <v>186979000</v>
      </c>
      <c r="M986" t="s">
        <v>79</v>
      </c>
      <c r="N986" t="s">
        <v>330</v>
      </c>
    </row>
    <row r="987" spans="1:14" hidden="1" x14ac:dyDescent="0.2">
      <c r="A987">
        <v>1013</v>
      </c>
      <c r="B987" t="s">
        <v>501</v>
      </c>
      <c r="C987" t="s">
        <v>17</v>
      </c>
      <c r="D987" t="s">
        <v>18</v>
      </c>
      <c r="E987" t="str">
        <f t="shared" si="45"/>
        <v>2014</v>
      </c>
      <c r="F987" s="1">
        <v>992332000</v>
      </c>
      <c r="G987" s="1">
        <f t="shared" si="46"/>
        <v>357477000</v>
      </c>
      <c r="H987" s="1">
        <f t="shared" si="47"/>
        <v>716953000</v>
      </c>
      <c r="I987" s="1">
        <v>275379000</v>
      </c>
      <c r="J987" s="1">
        <v>57664000</v>
      </c>
      <c r="K987">
        <v>0</v>
      </c>
      <c r="L987" s="1">
        <v>301812000</v>
      </c>
      <c r="M987" t="s">
        <v>79</v>
      </c>
      <c r="N987" t="s">
        <v>330</v>
      </c>
    </row>
    <row r="988" spans="1:14" hidden="1" x14ac:dyDescent="0.2">
      <c r="A988">
        <v>1014</v>
      </c>
      <c r="B988" t="s">
        <v>501</v>
      </c>
      <c r="C988" t="s">
        <v>19</v>
      </c>
      <c r="D988" t="s">
        <v>20</v>
      </c>
      <c r="E988" t="str">
        <f t="shared" si="45"/>
        <v>2015</v>
      </c>
      <c r="F988" s="1">
        <v>1042779000</v>
      </c>
      <c r="G988" s="1">
        <f t="shared" si="46"/>
        <v>413366000</v>
      </c>
      <c r="H988" s="1">
        <f t="shared" si="47"/>
        <v>761878000</v>
      </c>
      <c r="I988" s="1">
        <v>280901000</v>
      </c>
      <c r="J988" s="1">
        <v>53992000</v>
      </c>
      <c r="K988">
        <v>0</v>
      </c>
      <c r="L988" s="1">
        <v>294520000</v>
      </c>
      <c r="M988" t="s">
        <v>79</v>
      </c>
      <c r="N988" t="s">
        <v>330</v>
      </c>
    </row>
    <row r="989" spans="1:14" hidden="1" x14ac:dyDescent="0.2">
      <c r="A989">
        <v>1015</v>
      </c>
      <c r="B989" t="s">
        <v>502</v>
      </c>
      <c r="C989" t="s">
        <v>11</v>
      </c>
      <c r="D989" t="s">
        <v>12</v>
      </c>
      <c r="E989" t="str">
        <f t="shared" si="45"/>
        <v>2012</v>
      </c>
      <c r="F989" s="1">
        <v>797517000</v>
      </c>
      <c r="G989" s="1">
        <f t="shared" si="46"/>
        <v>161951000</v>
      </c>
      <c r="H989" s="1">
        <f t="shared" si="47"/>
        <v>459984000</v>
      </c>
      <c r="I989" s="1">
        <v>337533000</v>
      </c>
      <c r="J989" s="1">
        <v>20412000</v>
      </c>
      <c r="K989">
        <v>0</v>
      </c>
      <c r="L989" s="1">
        <v>277621000</v>
      </c>
      <c r="M989" t="s">
        <v>79</v>
      </c>
      <c r="N989" t="s">
        <v>361</v>
      </c>
    </row>
    <row r="990" spans="1:14" hidden="1" x14ac:dyDescent="0.2">
      <c r="A990">
        <v>1016</v>
      </c>
      <c r="B990" t="s">
        <v>502</v>
      </c>
      <c r="C990" t="s">
        <v>15</v>
      </c>
      <c r="D990" t="s">
        <v>16</v>
      </c>
      <c r="E990" t="str">
        <f t="shared" si="45"/>
        <v>2013</v>
      </c>
      <c r="F990" s="1">
        <v>1029475000</v>
      </c>
      <c r="G990" s="1">
        <f t="shared" si="46"/>
        <v>221282000</v>
      </c>
      <c r="H990" s="1">
        <f t="shared" si="47"/>
        <v>606219000</v>
      </c>
      <c r="I990" s="1">
        <v>423256000</v>
      </c>
      <c r="J990" s="1">
        <v>27772000</v>
      </c>
      <c r="K990">
        <v>0</v>
      </c>
      <c r="L990" s="1">
        <v>357165000</v>
      </c>
      <c r="M990" t="s">
        <v>79</v>
      </c>
      <c r="N990" t="s">
        <v>361</v>
      </c>
    </row>
    <row r="991" spans="1:14" hidden="1" x14ac:dyDescent="0.2">
      <c r="A991">
        <v>1017</v>
      </c>
      <c r="B991" t="s">
        <v>502</v>
      </c>
      <c r="C991" t="s">
        <v>17</v>
      </c>
      <c r="D991" t="s">
        <v>18</v>
      </c>
      <c r="E991" t="str">
        <f t="shared" si="45"/>
        <v>2014</v>
      </c>
      <c r="F991" s="1">
        <v>1105247000</v>
      </c>
      <c r="G991" s="1">
        <f t="shared" si="46"/>
        <v>255190000</v>
      </c>
      <c r="H991" s="1">
        <f t="shared" si="47"/>
        <v>663318000</v>
      </c>
      <c r="I991" s="1">
        <v>441929000</v>
      </c>
      <c r="J991" s="1">
        <v>29412000</v>
      </c>
      <c r="K991">
        <v>0</v>
      </c>
      <c r="L991" s="1">
        <v>378716000</v>
      </c>
      <c r="M991" t="s">
        <v>79</v>
      </c>
      <c r="N991" t="s">
        <v>361</v>
      </c>
    </row>
    <row r="992" spans="1:14" hidden="1" x14ac:dyDescent="0.2">
      <c r="A992">
        <v>1018</v>
      </c>
      <c r="B992" t="s">
        <v>502</v>
      </c>
      <c r="C992" t="s">
        <v>19</v>
      </c>
      <c r="D992" t="s">
        <v>20</v>
      </c>
      <c r="E992" t="str">
        <f t="shared" si="45"/>
        <v>2015</v>
      </c>
      <c r="F992" s="1">
        <v>1288149000</v>
      </c>
      <c r="G992" s="1">
        <f t="shared" si="46"/>
        <v>296448000</v>
      </c>
      <c r="H992" s="1">
        <f t="shared" si="47"/>
        <v>790790000</v>
      </c>
      <c r="I992" s="1">
        <v>497359000</v>
      </c>
      <c r="J992" s="1">
        <v>29870000</v>
      </c>
      <c r="K992">
        <v>0</v>
      </c>
      <c r="L992" s="1">
        <v>464472000</v>
      </c>
      <c r="M992" t="s">
        <v>79</v>
      </c>
      <c r="N992" t="s">
        <v>361</v>
      </c>
    </row>
    <row r="993" spans="1:14" hidden="1" x14ac:dyDescent="0.2">
      <c r="A993">
        <v>1019</v>
      </c>
      <c r="B993" t="s">
        <v>503</v>
      </c>
      <c r="C993" t="s">
        <v>11</v>
      </c>
      <c r="D993" t="s">
        <v>12</v>
      </c>
      <c r="E993" t="str">
        <f t="shared" si="45"/>
        <v>2012</v>
      </c>
      <c r="F993" s="1">
        <v>11814000000</v>
      </c>
      <c r="G993" s="1">
        <f t="shared" si="46"/>
        <v>940000000</v>
      </c>
      <c r="H993" s="1">
        <f t="shared" si="47"/>
        <v>1624000000</v>
      </c>
      <c r="I993" s="1">
        <v>10190000000</v>
      </c>
      <c r="J993" s="1">
        <v>582000000</v>
      </c>
      <c r="K993">
        <v>0</v>
      </c>
      <c r="L993" s="1">
        <v>102000000</v>
      </c>
      <c r="M993" t="s">
        <v>23</v>
      </c>
      <c r="N993" t="s">
        <v>189</v>
      </c>
    </row>
    <row r="994" spans="1:14" hidden="1" x14ac:dyDescent="0.2">
      <c r="A994">
        <v>1020</v>
      </c>
      <c r="B994" t="s">
        <v>503</v>
      </c>
      <c r="C994" t="s">
        <v>15</v>
      </c>
      <c r="D994" t="s">
        <v>16</v>
      </c>
      <c r="E994" t="str">
        <f t="shared" si="45"/>
        <v>2013</v>
      </c>
      <c r="F994" s="1">
        <v>12784000000</v>
      </c>
      <c r="G994" s="1">
        <f t="shared" si="46"/>
        <v>988000000</v>
      </c>
      <c r="H994" s="1">
        <f t="shared" si="47"/>
        <v>1764000000</v>
      </c>
      <c r="I994" s="1">
        <v>11020000000</v>
      </c>
      <c r="J994" s="1">
        <v>649000000</v>
      </c>
      <c r="K994">
        <v>0</v>
      </c>
      <c r="L994" s="1">
        <v>127000000</v>
      </c>
      <c r="M994" t="s">
        <v>23</v>
      </c>
      <c r="N994" t="s">
        <v>189</v>
      </c>
    </row>
    <row r="995" spans="1:14" hidden="1" x14ac:dyDescent="0.2">
      <c r="A995">
        <v>1021</v>
      </c>
      <c r="B995" t="s">
        <v>503</v>
      </c>
      <c r="C995" t="s">
        <v>17</v>
      </c>
      <c r="D995" t="s">
        <v>18</v>
      </c>
      <c r="E995" t="str">
        <f t="shared" si="45"/>
        <v>2014</v>
      </c>
      <c r="F995" s="1">
        <v>13796000000</v>
      </c>
      <c r="G995" s="1">
        <f t="shared" si="46"/>
        <v>1159000000</v>
      </c>
      <c r="H995" s="1">
        <f t="shared" si="47"/>
        <v>1966000000</v>
      </c>
      <c r="I995" s="1">
        <v>11830000000</v>
      </c>
      <c r="J995" s="1">
        <v>659000000</v>
      </c>
      <c r="K995">
        <v>0</v>
      </c>
      <c r="L995" s="1">
        <v>148000000</v>
      </c>
      <c r="M995" t="s">
        <v>23</v>
      </c>
      <c r="N995" t="s">
        <v>189</v>
      </c>
    </row>
    <row r="996" spans="1:14" hidden="1" x14ac:dyDescent="0.2">
      <c r="A996">
        <v>1022</v>
      </c>
      <c r="B996" t="s">
        <v>503</v>
      </c>
      <c r="C996" t="s">
        <v>19</v>
      </c>
      <c r="D996" t="s">
        <v>20</v>
      </c>
      <c r="E996" t="str">
        <f t="shared" si="45"/>
        <v>2015</v>
      </c>
      <c r="F996" s="1">
        <v>14486000000</v>
      </c>
      <c r="G996" s="1">
        <f t="shared" si="46"/>
        <v>1350000000</v>
      </c>
      <c r="H996" s="1">
        <f t="shared" si="47"/>
        <v>2123000000</v>
      </c>
      <c r="I996" s="1">
        <v>12363000000</v>
      </c>
      <c r="J996" s="1">
        <v>634000000</v>
      </c>
      <c r="K996">
        <v>0</v>
      </c>
      <c r="L996" s="1">
        <v>139000000</v>
      </c>
      <c r="M996" t="s">
        <v>23</v>
      </c>
      <c r="N996" t="s">
        <v>189</v>
      </c>
    </row>
    <row r="997" spans="1:14" hidden="1" x14ac:dyDescent="0.2">
      <c r="A997">
        <v>1023</v>
      </c>
      <c r="B997" t="s">
        <v>504</v>
      </c>
      <c r="C997" t="s">
        <v>11</v>
      </c>
      <c r="D997" t="s">
        <v>16</v>
      </c>
      <c r="E997" t="str">
        <f t="shared" si="45"/>
        <v>2013</v>
      </c>
      <c r="F997" s="1">
        <v>6761000000</v>
      </c>
      <c r="G997" s="1">
        <f t="shared" si="46"/>
        <v>612000000</v>
      </c>
      <c r="H997" s="1">
        <f t="shared" si="47"/>
        <v>1959000000</v>
      </c>
      <c r="I997" s="1">
        <v>4802000000</v>
      </c>
      <c r="J997" s="1">
        <v>1347000000</v>
      </c>
      <c r="K997">
        <v>0</v>
      </c>
      <c r="L997">
        <v>0</v>
      </c>
      <c r="M997" t="s">
        <v>13</v>
      </c>
      <c r="N997" t="s">
        <v>92</v>
      </c>
    </row>
    <row r="998" spans="1:14" hidden="1" x14ac:dyDescent="0.2">
      <c r="A998">
        <v>1024</v>
      </c>
      <c r="B998" t="s">
        <v>504</v>
      </c>
      <c r="C998" t="s">
        <v>15</v>
      </c>
      <c r="D998" t="s">
        <v>18</v>
      </c>
      <c r="E998" t="str">
        <f t="shared" si="45"/>
        <v>2014</v>
      </c>
      <c r="F998" s="1">
        <v>7006000000</v>
      </c>
      <c r="G998" s="1">
        <f t="shared" si="46"/>
        <v>722000000</v>
      </c>
      <c r="H998" s="1">
        <f t="shared" si="47"/>
        <v>2060000000</v>
      </c>
      <c r="I998" s="1">
        <v>4946000000</v>
      </c>
      <c r="J998" s="1">
        <v>1338000000</v>
      </c>
      <c r="K998">
        <v>0</v>
      </c>
      <c r="L998">
        <v>0</v>
      </c>
      <c r="M998" t="s">
        <v>13</v>
      </c>
      <c r="N998" t="s">
        <v>92</v>
      </c>
    </row>
    <row r="999" spans="1:14" hidden="1" x14ac:dyDescent="0.2">
      <c r="A999">
        <v>1025</v>
      </c>
      <c r="B999" t="s">
        <v>504</v>
      </c>
      <c r="C999" t="s">
        <v>17</v>
      </c>
      <c r="D999" t="s">
        <v>20</v>
      </c>
      <c r="E999" t="str">
        <f t="shared" si="45"/>
        <v>2015</v>
      </c>
      <c r="F999" s="1">
        <v>7142000000</v>
      </c>
      <c r="G999" s="1">
        <f t="shared" si="46"/>
        <v>914000000</v>
      </c>
      <c r="H999" s="1">
        <f t="shared" si="47"/>
        <v>2253000000</v>
      </c>
      <c r="I999" s="1">
        <v>4889000000</v>
      </c>
      <c r="J999" s="1">
        <v>1339000000</v>
      </c>
      <c r="K999">
        <v>0</v>
      </c>
      <c r="L999">
        <v>0</v>
      </c>
      <c r="M999" t="s">
        <v>13</v>
      </c>
      <c r="N999" t="s">
        <v>92</v>
      </c>
    </row>
    <row r="1000" spans="1:14" hidden="1" x14ac:dyDescent="0.2">
      <c r="A1000">
        <v>1026</v>
      </c>
      <c r="B1000" t="s">
        <v>504</v>
      </c>
      <c r="C1000" t="s">
        <v>19</v>
      </c>
      <c r="D1000" t="s">
        <v>83</v>
      </c>
      <c r="E1000" t="str">
        <f t="shared" si="45"/>
        <v>2016</v>
      </c>
      <c r="F1000" s="1">
        <v>7357000000</v>
      </c>
      <c r="G1000" s="1">
        <f t="shared" si="46"/>
        <v>1053000000</v>
      </c>
      <c r="H1000" s="1">
        <f t="shared" si="47"/>
        <v>2456000000</v>
      </c>
      <c r="I1000" s="1">
        <v>4901000000</v>
      </c>
      <c r="J1000" s="1">
        <v>1403000000</v>
      </c>
      <c r="K1000">
        <v>0</v>
      </c>
      <c r="L1000">
        <v>0</v>
      </c>
      <c r="M1000" t="s">
        <v>13</v>
      </c>
      <c r="N1000" t="s">
        <v>92</v>
      </c>
    </row>
    <row r="1001" spans="1:14" hidden="1" x14ac:dyDescent="0.2">
      <c r="A1001">
        <v>1027</v>
      </c>
      <c r="B1001" t="s">
        <v>505</v>
      </c>
      <c r="C1001" t="s">
        <v>11</v>
      </c>
      <c r="D1001" t="s">
        <v>12</v>
      </c>
      <c r="E1001" t="str">
        <f t="shared" si="45"/>
        <v>2012</v>
      </c>
      <c r="F1001" s="1">
        <v>6420881000</v>
      </c>
      <c r="G1001" s="1">
        <f t="shared" si="46"/>
        <v>1021015000</v>
      </c>
      <c r="H1001" s="1">
        <f t="shared" si="47"/>
        <v>3409197000</v>
      </c>
      <c r="I1001" s="1">
        <v>3011684000</v>
      </c>
      <c r="J1001" s="1">
        <v>2388182000</v>
      </c>
      <c r="K1001">
        <v>0</v>
      </c>
      <c r="L1001">
        <v>0</v>
      </c>
      <c r="M1001" t="s">
        <v>23</v>
      </c>
      <c r="N1001" t="s">
        <v>384</v>
      </c>
    </row>
    <row r="1002" spans="1:14" hidden="1" x14ac:dyDescent="0.2">
      <c r="A1002">
        <v>1028</v>
      </c>
      <c r="B1002" t="s">
        <v>505</v>
      </c>
      <c r="C1002" t="s">
        <v>15</v>
      </c>
      <c r="D1002" t="s">
        <v>16</v>
      </c>
      <c r="E1002" t="str">
        <f t="shared" si="45"/>
        <v>2013</v>
      </c>
      <c r="F1002" s="1">
        <v>6484892000</v>
      </c>
      <c r="G1002" s="1">
        <f t="shared" si="46"/>
        <v>1168103000</v>
      </c>
      <c r="H1002" s="1">
        <f t="shared" si="47"/>
        <v>3478883000</v>
      </c>
      <c r="I1002" s="1">
        <v>3006009000</v>
      </c>
      <c r="J1002" s="1">
        <v>2310780000</v>
      </c>
      <c r="K1002">
        <v>0</v>
      </c>
      <c r="L1002">
        <v>0</v>
      </c>
      <c r="M1002" t="s">
        <v>23</v>
      </c>
      <c r="N1002" t="s">
        <v>384</v>
      </c>
    </row>
    <row r="1003" spans="1:14" hidden="1" x14ac:dyDescent="0.2">
      <c r="A1003">
        <v>1029</v>
      </c>
      <c r="B1003" t="s">
        <v>505</v>
      </c>
      <c r="C1003" t="s">
        <v>17</v>
      </c>
      <c r="D1003" t="s">
        <v>18</v>
      </c>
      <c r="E1003" t="str">
        <f t="shared" si="45"/>
        <v>2014</v>
      </c>
      <c r="F1003" s="1">
        <v>6023819000</v>
      </c>
      <c r="G1003" s="1">
        <f t="shared" si="46"/>
        <v>653714000</v>
      </c>
      <c r="H1003" s="1">
        <f t="shared" si="47"/>
        <v>3001022000</v>
      </c>
      <c r="I1003" s="1">
        <v>3022797000</v>
      </c>
      <c r="J1003" s="1">
        <v>2347308000</v>
      </c>
      <c r="K1003">
        <v>0</v>
      </c>
      <c r="L1003">
        <v>0</v>
      </c>
      <c r="M1003" t="s">
        <v>23</v>
      </c>
      <c r="N1003" t="s">
        <v>384</v>
      </c>
    </row>
    <row r="1004" spans="1:14" hidden="1" x14ac:dyDescent="0.2">
      <c r="A1004">
        <v>1030</v>
      </c>
      <c r="B1004" t="s">
        <v>505</v>
      </c>
      <c r="C1004" t="s">
        <v>19</v>
      </c>
      <c r="D1004" t="s">
        <v>20</v>
      </c>
      <c r="E1004" t="str">
        <f t="shared" si="45"/>
        <v>2015</v>
      </c>
      <c r="F1004" s="1">
        <v>5702613000</v>
      </c>
      <c r="G1004" s="1">
        <f t="shared" si="46"/>
        <v>540922000</v>
      </c>
      <c r="H1004" s="1">
        <f t="shared" si="47"/>
        <v>2806358000</v>
      </c>
      <c r="I1004" s="1">
        <v>2896255000</v>
      </c>
      <c r="J1004" s="1">
        <v>2265436000</v>
      </c>
      <c r="K1004">
        <v>0</v>
      </c>
      <c r="L1004">
        <v>0</v>
      </c>
      <c r="M1004" t="s">
        <v>23</v>
      </c>
      <c r="N1004" t="s">
        <v>384</v>
      </c>
    </row>
    <row r="1005" spans="1:14" hidden="1" x14ac:dyDescent="0.2">
      <c r="A1005">
        <v>1031</v>
      </c>
      <c r="B1005" t="s">
        <v>506</v>
      </c>
      <c r="C1005" t="s">
        <v>11</v>
      </c>
      <c r="D1005" t="s">
        <v>12</v>
      </c>
      <c r="E1005" t="str">
        <f t="shared" si="45"/>
        <v>2012</v>
      </c>
      <c r="F1005" s="1">
        <v>27567000000</v>
      </c>
      <c r="G1005" s="1">
        <f t="shared" si="46"/>
        <v>8604600000</v>
      </c>
      <c r="H1005" s="1">
        <f t="shared" si="47"/>
        <v>10816300000</v>
      </c>
      <c r="I1005" s="1">
        <v>16750700000</v>
      </c>
      <c r="J1005" s="1">
        <v>2211700000</v>
      </c>
      <c r="K1005">
        <v>0</v>
      </c>
      <c r="L1005">
        <v>0</v>
      </c>
      <c r="M1005" t="s">
        <v>23</v>
      </c>
      <c r="N1005" t="s">
        <v>214</v>
      </c>
    </row>
    <row r="1006" spans="1:14" hidden="1" x14ac:dyDescent="0.2">
      <c r="A1006">
        <v>1032</v>
      </c>
      <c r="B1006" t="s">
        <v>506</v>
      </c>
      <c r="C1006" t="s">
        <v>15</v>
      </c>
      <c r="D1006" t="s">
        <v>16</v>
      </c>
      <c r="E1006" t="str">
        <f t="shared" si="45"/>
        <v>2013</v>
      </c>
      <c r="F1006" s="1">
        <v>28105700000</v>
      </c>
      <c r="G1006" s="1">
        <f t="shared" si="46"/>
        <v>8764300000</v>
      </c>
      <c r="H1006" s="1">
        <f t="shared" si="47"/>
        <v>10902700000</v>
      </c>
      <c r="I1006" s="1">
        <v>17203000000</v>
      </c>
      <c r="J1006" s="1">
        <v>2138400000</v>
      </c>
      <c r="K1006">
        <v>0</v>
      </c>
      <c r="L1006">
        <v>0</v>
      </c>
      <c r="M1006" t="s">
        <v>23</v>
      </c>
      <c r="N1006" t="s">
        <v>214</v>
      </c>
    </row>
    <row r="1007" spans="1:14" hidden="1" x14ac:dyDescent="0.2">
      <c r="A1007">
        <v>1033</v>
      </c>
      <c r="B1007" t="s">
        <v>506</v>
      </c>
      <c r="C1007" t="s">
        <v>17</v>
      </c>
      <c r="D1007" t="s">
        <v>18</v>
      </c>
      <c r="E1007" t="str">
        <f t="shared" si="45"/>
        <v>2014</v>
      </c>
      <c r="F1007" s="1">
        <v>27441300000</v>
      </c>
      <c r="G1007" s="1">
        <f t="shared" si="46"/>
        <v>7949200000</v>
      </c>
      <c r="H1007" s="1">
        <f t="shared" si="47"/>
        <v>10455700000</v>
      </c>
      <c r="I1007" s="1">
        <v>16985600000</v>
      </c>
      <c r="J1007" s="1">
        <v>2506500000</v>
      </c>
      <c r="K1007">
        <v>0</v>
      </c>
      <c r="L1007">
        <v>0</v>
      </c>
      <c r="M1007" t="s">
        <v>23</v>
      </c>
      <c r="N1007" t="s">
        <v>214</v>
      </c>
    </row>
    <row r="1008" spans="1:14" hidden="1" x14ac:dyDescent="0.2">
      <c r="A1008">
        <v>1034</v>
      </c>
      <c r="B1008" t="s">
        <v>506</v>
      </c>
      <c r="C1008" t="s">
        <v>19</v>
      </c>
      <c r="D1008" t="s">
        <v>20</v>
      </c>
      <c r="E1008" t="str">
        <f t="shared" si="45"/>
        <v>2015</v>
      </c>
      <c r="F1008" s="1">
        <v>25413000000</v>
      </c>
      <c r="G1008" s="1">
        <f t="shared" si="46"/>
        <v>7145500000</v>
      </c>
      <c r="H1008" s="1">
        <f t="shared" si="47"/>
        <v>9789200000</v>
      </c>
      <c r="I1008" s="1">
        <v>15623800000</v>
      </c>
      <c r="J1008" s="1">
        <v>2643700000</v>
      </c>
      <c r="K1008">
        <v>0</v>
      </c>
      <c r="L1008">
        <v>0</v>
      </c>
      <c r="M1008" t="s">
        <v>23</v>
      </c>
      <c r="N1008" t="s">
        <v>214</v>
      </c>
    </row>
    <row r="1009" spans="1:14" hidden="1" x14ac:dyDescent="0.2">
      <c r="A1009">
        <v>1035</v>
      </c>
      <c r="B1009" t="s">
        <v>507</v>
      </c>
      <c r="C1009" t="s">
        <v>11</v>
      </c>
      <c r="D1009" t="s">
        <v>312</v>
      </c>
      <c r="E1009" t="str">
        <f t="shared" si="45"/>
        <v>2013</v>
      </c>
      <c r="F1009" s="1">
        <v>1581623000</v>
      </c>
      <c r="G1009" s="1">
        <f t="shared" si="46"/>
        <v>210728000</v>
      </c>
      <c r="H1009" s="1">
        <f t="shared" si="47"/>
        <v>838459000</v>
      </c>
      <c r="I1009" s="1">
        <v>743164000</v>
      </c>
      <c r="J1009" s="1">
        <v>261471000</v>
      </c>
      <c r="K1009" s="1">
        <v>254723000</v>
      </c>
      <c r="L1009" s="1">
        <v>111537000</v>
      </c>
      <c r="M1009" t="s">
        <v>30</v>
      </c>
      <c r="N1009" t="s">
        <v>54</v>
      </c>
    </row>
    <row r="1010" spans="1:14" hidden="1" x14ac:dyDescent="0.2">
      <c r="A1010">
        <v>1036</v>
      </c>
      <c r="B1010" t="s">
        <v>507</v>
      </c>
      <c r="C1010" t="s">
        <v>15</v>
      </c>
      <c r="D1010" t="s">
        <v>313</v>
      </c>
      <c r="E1010" t="str">
        <f t="shared" si="45"/>
        <v>2014</v>
      </c>
      <c r="F1010" s="1">
        <v>1931217000</v>
      </c>
      <c r="G1010" s="1">
        <f t="shared" si="46"/>
        <v>461888000</v>
      </c>
      <c r="H1010" s="1">
        <f t="shared" si="47"/>
        <v>1128743000</v>
      </c>
      <c r="I1010" s="1">
        <v>802474000</v>
      </c>
      <c r="J1010" s="1">
        <v>267278000</v>
      </c>
      <c r="K1010" s="1">
        <v>305043000</v>
      </c>
      <c r="L1010" s="1">
        <v>94534000</v>
      </c>
      <c r="M1010" t="s">
        <v>30</v>
      </c>
      <c r="N1010" t="s">
        <v>54</v>
      </c>
    </row>
    <row r="1011" spans="1:14" hidden="1" x14ac:dyDescent="0.2">
      <c r="A1011">
        <v>1037</v>
      </c>
      <c r="B1011" t="s">
        <v>507</v>
      </c>
      <c r="C1011" t="s">
        <v>17</v>
      </c>
      <c r="D1011" t="s">
        <v>314</v>
      </c>
      <c r="E1011" t="str">
        <f t="shared" si="45"/>
        <v>2015</v>
      </c>
      <c r="F1011" s="1">
        <v>2147036000</v>
      </c>
      <c r="G1011" s="1">
        <f t="shared" si="46"/>
        <v>428460000</v>
      </c>
      <c r="H1011" s="1">
        <f t="shared" si="47"/>
        <v>1229564000</v>
      </c>
      <c r="I1011" s="1">
        <v>917472000</v>
      </c>
      <c r="J1011" s="1">
        <v>274815000</v>
      </c>
      <c r="K1011" s="1">
        <v>349543000</v>
      </c>
      <c r="L1011" s="1">
        <v>176746000</v>
      </c>
      <c r="M1011" t="s">
        <v>30</v>
      </c>
      <c r="N1011" t="s">
        <v>54</v>
      </c>
    </row>
    <row r="1012" spans="1:14" hidden="1" x14ac:dyDescent="0.2">
      <c r="A1012">
        <v>1038</v>
      </c>
      <c r="B1012" t="s">
        <v>507</v>
      </c>
      <c r="C1012" t="s">
        <v>19</v>
      </c>
      <c r="D1012" t="s">
        <v>315</v>
      </c>
      <c r="E1012" t="str">
        <f t="shared" si="45"/>
        <v>2016</v>
      </c>
      <c r="F1012" s="1">
        <v>2173334000</v>
      </c>
      <c r="G1012" s="1">
        <f t="shared" si="46"/>
        <v>356302000</v>
      </c>
      <c r="H1012" s="1">
        <f t="shared" si="47"/>
        <v>1205464000</v>
      </c>
      <c r="I1012" s="1">
        <v>967870000</v>
      </c>
      <c r="J1012" s="1">
        <v>301670000</v>
      </c>
      <c r="K1012" s="1">
        <v>372596000</v>
      </c>
      <c r="L1012" s="1">
        <v>174896000</v>
      </c>
      <c r="M1012" t="s">
        <v>30</v>
      </c>
      <c r="N1012" t="s">
        <v>54</v>
      </c>
    </row>
    <row r="1013" spans="1:14" hidden="1" x14ac:dyDescent="0.2">
      <c r="A1013">
        <v>1039</v>
      </c>
      <c r="B1013" t="s">
        <v>508</v>
      </c>
      <c r="C1013" t="s">
        <v>11</v>
      </c>
      <c r="D1013" t="s">
        <v>312</v>
      </c>
      <c r="E1013" t="str">
        <f t="shared" si="45"/>
        <v>2013</v>
      </c>
      <c r="F1013" s="1">
        <v>122196000000</v>
      </c>
      <c r="G1013" s="1">
        <f t="shared" si="46"/>
        <v>2338000000</v>
      </c>
      <c r="H1013" s="1">
        <f t="shared" si="47"/>
        <v>6881000000</v>
      </c>
      <c r="I1013" s="1">
        <v>115315000000</v>
      </c>
      <c r="J1013" s="1">
        <v>4110000000</v>
      </c>
      <c r="K1013" s="1">
        <v>433000000</v>
      </c>
      <c r="L1013">
        <v>0</v>
      </c>
      <c r="M1013" t="s">
        <v>36</v>
      </c>
      <c r="N1013" t="s">
        <v>40</v>
      </c>
    </row>
    <row r="1014" spans="1:14" hidden="1" x14ac:dyDescent="0.2">
      <c r="A1014">
        <v>1040</v>
      </c>
      <c r="B1014" t="s">
        <v>508</v>
      </c>
      <c r="C1014" t="s">
        <v>15</v>
      </c>
      <c r="D1014" t="s">
        <v>313</v>
      </c>
      <c r="E1014" t="str">
        <f t="shared" si="45"/>
        <v>2014</v>
      </c>
      <c r="F1014" s="1">
        <v>137392000000</v>
      </c>
      <c r="G1014" s="1">
        <f t="shared" si="46"/>
        <v>2507000000</v>
      </c>
      <c r="H1014" s="1">
        <f t="shared" si="47"/>
        <v>8352000000</v>
      </c>
      <c r="I1014" s="1">
        <v>129040000000</v>
      </c>
      <c r="J1014" s="1">
        <v>5388000000</v>
      </c>
      <c r="K1014" s="1">
        <v>457000000</v>
      </c>
      <c r="L1014">
        <v>0</v>
      </c>
      <c r="M1014" t="s">
        <v>36</v>
      </c>
      <c r="N1014" t="s">
        <v>40</v>
      </c>
    </row>
    <row r="1015" spans="1:14" hidden="1" x14ac:dyDescent="0.2">
      <c r="A1015">
        <v>1041</v>
      </c>
      <c r="B1015" t="s">
        <v>508</v>
      </c>
      <c r="C1015" t="s">
        <v>17</v>
      </c>
      <c r="D1015" t="s">
        <v>314</v>
      </c>
      <c r="E1015" t="str">
        <f t="shared" si="45"/>
        <v>2015</v>
      </c>
      <c r="F1015" s="1">
        <v>179045000000</v>
      </c>
      <c r="G1015" s="1">
        <f t="shared" si="46"/>
        <v>3118000000</v>
      </c>
      <c r="H1015" s="1">
        <f t="shared" si="47"/>
        <v>11411000000</v>
      </c>
      <c r="I1015" s="1">
        <v>167634000000</v>
      </c>
      <c r="J1015" s="1">
        <v>7901000000</v>
      </c>
      <c r="K1015" s="1">
        <v>392000000</v>
      </c>
      <c r="L1015">
        <v>0</v>
      </c>
      <c r="M1015" t="s">
        <v>36</v>
      </c>
      <c r="N1015" t="s">
        <v>40</v>
      </c>
    </row>
    <row r="1016" spans="1:14" hidden="1" x14ac:dyDescent="0.2">
      <c r="A1016">
        <v>1042</v>
      </c>
      <c r="B1016" t="s">
        <v>508</v>
      </c>
      <c r="C1016" t="s">
        <v>19</v>
      </c>
      <c r="D1016" t="s">
        <v>315</v>
      </c>
      <c r="E1016" t="str">
        <f t="shared" si="45"/>
        <v>2016</v>
      </c>
      <c r="F1016" s="1">
        <v>190884000000</v>
      </c>
      <c r="G1016" s="1">
        <f t="shared" si="46"/>
        <v>3748000000</v>
      </c>
      <c r="H1016" s="1">
        <f t="shared" si="47"/>
        <v>11416000000</v>
      </c>
      <c r="I1016" s="1">
        <v>179468000000</v>
      </c>
      <c r="J1016" s="1">
        <v>7276000000</v>
      </c>
      <c r="K1016" s="1">
        <v>392000000</v>
      </c>
      <c r="L1016">
        <v>0</v>
      </c>
      <c r="M1016" t="s">
        <v>36</v>
      </c>
      <c r="N1016" t="s">
        <v>40</v>
      </c>
    </row>
    <row r="1017" spans="1:14" x14ac:dyDescent="0.2">
      <c r="A1017">
        <v>1043</v>
      </c>
      <c r="B1017" t="s">
        <v>509</v>
      </c>
      <c r="C1017" t="s">
        <v>11</v>
      </c>
      <c r="D1017" t="s">
        <v>12</v>
      </c>
      <c r="E1017" t="str">
        <f t="shared" si="45"/>
        <v>2012</v>
      </c>
      <c r="F1017" s="1">
        <v>2730300000</v>
      </c>
      <c r="G1017" s="1">
        <f t="shared" si="46"/>
        <v>1089600000</v>
      </c>
      <c r="H1017" s="1">
        <f t="shared" si="47"/>
        <v>1935300000</v>
      </c>
      <c r="I1017" s="1">
        <v>795000000</v>
      </c>
      <c r="J1017" s="1">
        <v>752200000</v>
      </c>
      <c r="K1017">
        <v>0</v>
      </c>
      <c r="L1017" s="1">
        <v>93500000</v>
      </c>
      <c r="M1017" t="s">
        <v>74</v>
      </c>
      <c r="N1017" t="s">
        <v>510</v>
      </c>
    </row>
    <row r="1018" spans="1:14" x14ac:dyDescent="0.2">
      <c r="A1018">
        <v>1044</v>
      </c>
      <c r="B1018" t="s">
        <v>509</v>
      </c>
      <c r="C1018" t="s">
        <v>15</v>
      </c>
      <c r="D1018" t="s">
        <v>16</v>
      </c>
      <c r="E1018" t="str">
        <f t="shared" si="45"/>
        <v>2013</v>
      </c>
      <c r="F1018" s="1">
        <v>2972500000</v>
      </c>
      <c r="G1018" s="1">
        <f t="shared" si="46"/>
        <v>1234600000</v>
      </c>
      <c r="H1018" s="1">
        <f t="shared" si="47"/>
        <v>2150100000</v>
      </c>
      <c r="I1018" s="1">
        <v>822400000</v>
      </c>
      <c r="J1018" s="1">
        <v>822100000</v>
      </c>
      <c r="K1018">
        <v>0</v>
      </c>
      <c r="L1018" s="1">
        <v>93400000</v>
      </c>
      <c r="M1018" t="s">
        <v>74</v>
      </c>
      <c r="N1018" t="s">
        <v>510</v>
      </c>
    </row>
    <row r="1019" spans="1:14" x14ac:dyDescent="0.2">
      <c r="A1019">
        <v>1045</v>
      </c>
      <c r="B1019" t="s">
        <v>509</v>
      </c>
      <c r="C1019" t="s">
        <v>17</v>
      </c>
      <c r="D1019" t="s">
        <v>18</v>
      </c>
      <c r="E1019" t="str">
        <f t="shared" si="45"/>
        <v>2014</v>
      </c>
      <c r="F1019" s="1">
        <v>3334300000</v>
      </c>
      <c r="G1019" s="1">
        <f t="shared" si="46"/>
        <v>1439100000</v>
      </c>
      <c r="H1019" s="1">
        <f t="shared" si="47"/>
        <v>2404000000</v>
      </c>
      <c r="I1019" s="1">
        <v>930300000</v>
      </c>
      <c r="J1019" s="1">
        <v>869300000</v>
      </c>
      <c r="K1019">
        <v>0</v>
      </c>
      <c r="L1019" s="1">
        <v>95600000</v>
      </c>
      <c r="M1019" t="s">
        <v>74</v>
      </c>
      <c r="N1019" t="s">
        <v>510</v>
      </c>
    </row>
    <row r="1020" spans="1:14" x14ac:dyDescent="0.2">
      <c r="A1020">
        <v>1046</v>
      </c>
      <c r="B1020" t="s">
        <v>509</v>
      </c>
      <c r="C1020" t="s">
        <v>19</v>
      </c>
      <c r="D1020" t="s">
        <v>20</v>
      </c>
      <c r="E1020" t="str">
        <f t="shared" si="45"/>
        <v>2015</v>
      </c>
      <c r="F1020" s="1">
        <v>3484500000</v>
      </c>
      <c r="G1020" s="1">
        <f t="shared" si="46"/>
        <v>1473400000</v>
      </c>
      <c r="H1020" s="1">
        <f t="shared" si="47"/>
        <v>2508200000</v>
      </c>
      <c r="I1020" s="1">
        <v>976300000</v>
      </c>
      <c r="J1020" s="1">
        <v>921300000</v>
      </c>
      <c r="K1020">
        <v>0</v>
      </c>
      <c r="L1020" s="1">
        <v>113500000</v>
      </c>
      <c r="M1020" t="s">
        <v>74</v>
      </c>
      <c r="N1020" t="s">
        <v>510</v>
      </c>
    </row>
    <row r="1021" spans="1:14" hidden="1" x14ac:dyDescent="0.2">
      <c r="A1021">
        <v>1047</v>
      </c>
      <c r="B1021" t="s">
        <v>511</v>
      </c>
      <c r="C1021" t="s">
        <v>11</v>
      </c>
      <c r="D1021" t="s">
        <v>12</v>
      </c>
      <c r="E1021" t="str">
        <f t="shared" si="45"/>
        <v>2012</v>
      </c>
      <c r="F1021" s="1">
        <v>35015000000</v>
      </c>
      <c r="G1021" s="1">
        <f t="shared" si="46"/>
        <v>3683000000</v>
      </c>
      <c r="H1021" s="1">
        <f t="shared" si="47"/>
        <v>13076000000</v>
      </c>
      <c r="I1021" s="1">
        <v>21939000000</v>
      </c>
      <c r="J1021" s="1">
        <v>9176000000</v>
      </c>
      <c r="K1021">
        <v>0</v>
      </c>
      <c r="L1021" s="1">
        <v>217000000</v>
      </c>
      <c r="M1021" t="s">
        <v>59</v>
      </c>
      <c r="N1021" t="s">
        <v>172</v>
      </c>
    </row>
    <row r="1022" spans="1:14" hidden="1" x14ac:dyDescent="0.2">
      <c r="A1022">
        <v>1048</v>
      </c>
      <c r="B1022" t="s">
        <v>511</v>
      </c>
      <c r="C1022" t="s">
        <v>15</v>
      </c>
      <c r="D1022" t="s">
        <v>16</v>
      </c>
      <c r="E1022" t="str">
        <f t="shared" si="45"/>
        <v>2013</v>
      </c>
      <c r="F1022" s="1">
        <v>35299000000</v>
      </c>
      <c r="G1022" s="1">
        <f t="shared" si="46"/>
        <v>4214000000</v>
      </c>
      <c r="H1022" s="1">
        <f t="shared" si="47"/>
        <v>13110000000</v>
      </c>
      <c r="I1022" s="1">
        <v>22189000000</v>
      </c>
      <c r="J1022" s="1">
        <v>8679000000</v>
      </c>
      <c r="K1022">
        <v>0</v>
      </c>
      <c r="L1022" s="1">
        <v>217000000</v>
      </c>
      <c r="M1022" t="s">
        <v>59</v>
      </c>
      <c r="N1022" t="s">
        <v>172</v>
      </c>
    </row>
    <row r="1023" spans="1:14" hidden="1" x14ac:dyDescent="0.2">
      <c r="A1023">
        <v>1049</v>
      </c>
      <c r="B1023" t="s">
        <v>511</v>
      </c>
      <c r="C1023" t="s">
        <v>17</v>
      </c>
      <c r="D1023" t="s">
        <v>18</v>
      </c>
      <c r="E1023" t="str">
        <f t="shared" si="45"/>
        <v>2014</v>
      </c>
      <c r="F1023" s="1">
        <v>34244000000</v>
      </c>
      <c r="G1023" s="1">
        <f t="shared" si="46"/>
        <v>3934000000</v>
      </c>
      <c r="H1023" s="1">
        <f t="shared" si="47"/>
        <v>12597000000</v>
      </c>
      <c r="I1023" s="1">
        <v>21647000000</v>
      </c>
      <c r="J1023" s="1">
        <v>8457000000</v>
      </c>
      <c r="K1023">
        <v>0</v>
      </c>
      <c r="L1023" s="1">
        <v>206000000</v>
      </c>
      <c r="M1023" t="s">
        <v>59</v>
      </c>
      <c r="N1023" t="s">
        <v>172</v>
      </c>
    </row>
    <row r="1024" spans="1:14" hidden="1" x14ac:dyDescent="0.2">
      <c r="A1024">
        <v>1050</v>
      </c>
      <c r="B1024" t="s">
        <v>511</v>
      </c>
      <c r="C1024" t="s">
        <v>19</v>
      </c>
      <c r="D1024" t="s">
        <v>20</v>
      </c>
      <c r="E1024" t="str">
        <f t="shared" si="45"/>
        <v>2015</v>
      </c>
      <c r="F1024" s="1">
        <v>29636000000</v>
      </c>
      <c r="G1024" s="1">
        <f t="shared" si="46"/>
        <v>3754000000</v>
      </c>
      <c r="H1024" s="1">
        <f t="shared" si="47"/>
        <v>11512000000</v>
      </c>
      <c r="I1024" s="1">
        <v>18124000000</v>
      </c>
      <c r="J1024" s="1">
        <v>7577000000</v>
      </c>
      <c r="K1024">
        <v>0</v>
      </c>
      <c r="L1024" s="1">
        <v>181000000</v>
      </c>
      <c r="M1024" t="s">
        <v>59</v>
      </c>
      <c r="N1024" t="s">
        <v>172</v>
      </c>
    </row>
    <row r="1025" spans="1:14" x14ac:dyDescent="0.2">
      <c r="A1025">
        <v>1051</v>
      </c>
      <c r="B1025" t="s">
        <v>512</v>
      </c>
      <c r="C1025" t="s">
        <v>11</v>
      </c>
      <c r="D1025" t="s">
        <v>12</v>
      </c>
      <c r="E1025" t="str">
        <f t="shared" si="45"/>
        <v>2012</v>
      </c>
      <c r="F1025" s="1">
        <v>68150000000</v>
      </c>
      <c r="G1025" s="1">
        <f t="shared" si="46"/>
        <v>3310000000</v>
      </c>
      <c r="H1025" s="1">
        <f t="shared" si="47"/>
        <v>30163000000</v>
      </c>
      <c r="I1025" s="1">
        <v>37987000000</v>
      </c>
      <c r="J1025" s="1">
        <v>9098000000</v>
      </c>
      <c r="K1025">
        <v>0</v>
      </c>
      <c r="L1025" s="1">
        <v>17755000000</v>
      </c>
      <c r="M1025" t="s">
        <v>74</v>
      </c>
      <c r="N1025" t="s">
        <v>75</v>
      </c>
    </row>
    <row r="1026" spans="1:14" x14ac:dyDescent="0.2">
      <c r="A1026">
        <v>1052</v>
      </c>
      <c r="B1026" t="s">
        <v>512</v>
      </c>
      <c r="C1026" t="s">
        <v>15</v>
      </c>
      <c r="D1026" t="s">
        <v>16</v>
      </c>
      <c r="E1026" t="str">
        <f t="shared" si="45"/>
        <v>2013</v>
      </c>
      <c r="F1026" s="1">
        <v>68199000000</v>
      </c>
      <c r="G1026" s="1">
        <f t="shared" si="46"/>
        <v>4052000000</v>
      </c>
      <c r="H1026" s="1">
        <f t="shared" si="47"/>
        <v>30092000000</v>
      </c>
      <c r="I1026" s="1">
        <v>38107000000</v>
      </c>
      <c r="J1026" s="1">
        <v>9438000000</v>
      </c>
      <c r="K1026">
        <v>0</v>
      </c>
      <c r="L1026" s="1">
        <v>16602000000</v>
      </c>
      <c r="M1026" t="s">
        <v>74</v>
      </c>
      <c r="N1026" t="s">
        <v>75</v>
      </c>
    </row>
    <row r="1027" spans="1:14" x14ac:dyDescent="0.2">
      <c r="A1027">
        <v>1053</v>
      </c>
      <c r="B1027" t="s">
        <v>512</v>
      </c>
      <c r="C1027" t="s">
        <v>17</v>
      </c>
      <c r="D1027" t="s">
        <v>18</v>
      </c>
      <c r="E1027" t="str">
        <f t="shared" ref="E1027:E1090" si="48">RIGHT(D1027, 4)</f>
        <v>2014</v>
      </c>
      <c r="F1027" s="1">
        <v>73316000000</v>
      </c>
      <c r="G1027" s="1">
        <f t="shared" ref="G1027:G1090" si="49">H1027-J1027-K1027-L1027</f>
        <v>8804000000</v>
      </c>
      <c r="H1027" s="1">
        <f t="shared" ref="H1027:H1090" si="50">F1027-I1027</f>
        <v>34214000000</v>
      </c>
      <c r="I1027" s="1">
        <v>39102000000</v>
      </c>
      <c r="J1027" s="1">
        <v>8319000000</v>
      </c>
      <c r="K1027">
        <v>0</v>
      </c>
      <c r="L1027" s="1">
        <v>17091000000</v>
      </c>
      <c r="M1027" t="s">
        <v>74</v>
      </c>
      <c r="N1027" t="s">
        <v>75</v>
      </c>
    </row>
    <row r="1028" spans="1:14" x14ac:dyDescent="0.2">
      <c r="A1028">
        <v>1054</v>
      </c>
      <c r="B1028" t="s">
        <v>512</v>
      </c>
      <c r="C1028" t="s">
        <v>19</v>
      </c>
      <c r="D1028" t="s">
        <v>20</v>
      </c>
      <c r="E1028" t="str">
        <f t="shared" si="48"/>
        <v>2015</v>
      </c>
      <c r="F1028" s="1">
        <v>69951000000</v>
      </c>
      <c r="G1028" s="1">
        <f t="shared" si="49"/>
        <v>7470000000</v>
      </c>
      <c r="H1028" s="1">
        <f t="shared" si="50"/>
        <v>31237000000</v>
      </c>
      <c r="I1028" s="1">
        <v>38714000000</v>
      </c>
      <c r="J1028" s="1">
        <v>6998000000</v>
      </c>
      <c r="K1028">
        <v>0</v>
      </c>
      <c r="L1028" s="1">
        <v>16769000000</v>
      </c>
      <c r="M1028" t="s">
        <v>74</v>
      </c>
      <c r="N1028" t="s">
        <v>75</v>
      </c>
    </row>
    <row r="1029" spans="1:14" hidden="1" x14ac:dyDescent="0.2">
      <c r="A1029">
        <v>1055</v>
      </c>
      <c r="B1029" t="s">
        <v>513</v>
      </c>
      <c r="C1029" t="s">
        <v>11</v>
      </c>
      <c r="D1029" t="s">
        <v>12</v>
      </c>
      <c r="E1029" t="str">
        <f t="shared" si="48"/>
        <v>2012</v>
      </c>
      <c r="F1029" s="1">
        <v>5787980000</v>
      </c>
      <c r="G1029" s="1">
        <f t="shared" si="49"/>
        <v>379508000</v>
      </c>
      <c r="H1029" s="1">
        <f t="shared" si="50"/>
        <v>1490058000</v>
      </c>
      <c r="I1029" s="1">
        <v>4297922000</v>
      </c>
      <c r="J1029" s="1">
        <v>1110550000</v>
      </c>
      <c r="K1029">
        <v>0</v>
      </c>
      <c r="L1029">
        <v>0</v>
      </c>
      <c r="M1029" t="s">
        <v>23</v>
      </c>
      <c r="N1029" t="s">
        <v>514</v>
      </c>
    </row>
    <row r="1030" spans="1:14" hidden="1" x14ac:dyDescent="0.2">
      <c r="A1030">
        <v>1056</v>
      </c>
      <c r="B1030" t="s">
        <v>513</v>
      </c>
      <c r="C1030" t="s">
        <v>15</v>
      </c>
      <c r="D1030" t="s">
        <v>16</v>
      </c>
      <c r="E1030" t="str">
        <f t="shared" si="48"/>
        <v>2013</v>
      </c>
      <c r="F1030" s="1">
        <v>7348754000</v>
      </c>
      <c r="G1030" s="1">
        <f t="shared" si="49"/>
        <v>546931000</v>
      </c>
      <c r="H1030" s="1">
        <f t="shared" si="50"/>
        <v>1920809000</v>
      </c>
      <c r="I1030" s="1">
        <v>5427945000</v>
      </c>
      <c r="J1030" s="1">
        <v>1373878000</v>
      </c>
      <c r="K1030">
        <v>0</v>
      </c>
      <c r="L1030">
        <v>0</v>
      </c>
      <c r="M1030" t="s">
        <v>23</v>
      </c>
      <c r="N1030" t="s">
        <v>514</v>
      </c>
    </row>
    <row r="1031" spans="1:14" hidden="1" x14ac:dyDescent="0.2">
      <c r="A1031">
        <v>1057</v>
      </c>
      <c r="B1031" t="s">
        <v>513</v>
      </c>
      <c r="C1031" t="s">
        <v>17</v>
      </c>
      <c r="D1031" t="s">
        <v>18</v>
      </c>
      <c r="E1031" t="str">
        <f t="shared" si="48"/>
        <v>2014</v>
      </c>
      <c r="F1031" s="1">
        <v>7803446000</v>
      </c>
      <c r="G1031" s="1">
        <f t="shared" si="49"/>
        <v>772796000</v>
      </c>
      <c r="H1031" s="1">
        <f t="shared" si="50"/>
        <v>2154192000</v>
      </c>
      <c r="I1031" s="1">
        <v>5649254000</v>
      </c>
      <c r="J1031" s="1">
        <v>1381396000</v>
      </c>
      <c r="K1031">
        <v>0</v>
      </c>
      <c r="L1031">
        <v>0</v>
      </c>
      <c r="M1031" t="s">
        <v>23</v>
      </c>
      <c r="N1031" t="s">
        <v>514</v>
      </c>
    </row>
    <row r="1032" spans="1:14" hidden="1" x14ac:dyDescent="0.2">
      <c r="A1032">
        <v>1058</v>
      </c>
      <c r="B1032" t="s">
        <v>513</v>
      </c>
      <c r="C1032" t="s">
        <v>19</v>
      </c>
      <c r="D1032" t="s">
        <v>20</v>
      </c>
      <c r="E1032" t="str">
        <f t="shared" si="48"/>
        <v>2015</v>
      </c>
      <c r="F1032" s="1">
        <v>8071563000</v>
      </c>
      <c r="G1032" s="1">
        <f t="shared" si="49"/>
        <v>837566000</v>
      </c>
      <c r="H1032" s="1">
        <f t="shared" si="50"/>
        <v>2410686000</v>
      </c>
      <c r="I1032" s="1">
        <v>5660877000</v>
      </c>
      <c r="J1032" s="1">
        <v>1573120000</v>
      </c>
      <c r="K1032">
        <v>0</v>
      </c>
      <c r="L1032">
        <v>0</v>
      </c>
      <c r="M1032" t="s">
        <v>23</v>
      </c>
      <c r="N1032" t="s">
        <v>514</v>
      </c>
    </row>
    <row r="1033" spans="1:14" hidden="1" x14ac:dyDescent="0.2">
      <c r="A1033">
        <v>1059</v>
      </c>
      <c r="B1033" t="s">
        <v>515</v>
      </c>
      <c r="C1033" t="s">
        <v>11</v>
      </c>
      <c r="D1033" t="s">
        <v>12</v>
      </c>
      <c r="E1033" t="str">
        <f t="shared" si="48"/>
        <v>2012</v>
      </c>
      <c r="F1033" s="1">
        <v>3901300000</v>
      </c>
      <c r="G1033" s="1">
        <f t="shared" si="49"/>
        <v>840100000</v>
      </c>
      <c r="H1033" s="1">
        <f t="shared" si="50"/>
        <v>2397500000</v>
      </c>
      <c r="I1033" s="1">
        <v>1503800000</v>
      </c>
      <c r="J1033" s="1">
        <v>1457300000</v>
      </c>
      <c r="K1033" s="1">
        <v>100100000</v>
      </c>
      <c r="L1033">
        <v>0</v>
      </c>
      <c r="M1033" t="s">
        <v>59</v>
      </c>
      <c r="N1033" t="s">
        <v>172</v>
      </c>
    </row>
    <row r="1034" spans="1:14" hidden="1" x14ac:dyDescent="0.2">
      <c r="A1034">
        <v>1060</v>
      </c>
      <c r="B1034" t="s">
        <v>515</v>
      </c>
      <c r="C1034" t="s">
        <v>15</v>
      </c>
      <c r="D1034" t="s">
        <v>16</v>
      </c>
      <c r="E1034" t="str">
        <f t="shared" si="48"/>
        <v>2013</v>
      </c>
      <c r="F1034" s="1">
        <v>4200700000</v>
      </c>
      <c r="G1034" s="1">
        <f t="shared" si="49"/>
        <v>1023400000</v>
      </c>
      <c r="H1034" s="1">
        <f t="shared" si="50"/>
        <v>2672200000</v>
      </c>
      <c r="I1034" s="1">
        <v>1528500000</v>
      </c>
      <c r="J1034" s="1">
        <v>1548600000</v>
      </c>
      <c r="K1034" s="1">
        <v>100200000</v>
      </c>
      <c r="L1034">
        <v>0</v>
      </c>
      <c r="M1034" t="s">
        <v>59</v>
      </c>
      <c r="N1034" t="s">
        <v>172</v>
      </c>
    </row>
    <row r="1035" spans="1:14" hidden="1" x14ac:dyDescent="0.2">
      <c r="A1035">
        <v>1061</v>
      </c>
      <c r="B1035" t="s">
        <v>515</v>
      </c>
      <c r="C1035" t="s">
        <v>17</v>
      </c>
      <c r="D1035" t="s">
        <v>18</v>
      </c>
      <c r="E1035" t="str">
        <f t="shared" si="48"/>
        <v>2014</v>
      </c>
      <c r="F1035" s="1">
        <v>4409300000</v>
      </c>
      <c r="G1035" s="1">
        <f t="shared" si="49"/>
        <v>976000000</v>
      </c>
      <c r="H1035" s="1">
        <f t="shared" si="50"/>
        <v>2708700000</v>
      </c>
      <c r="I1035" s="1">
        <v>1700600000</v>
      </c>
      <c r="J1035" s="1">
        <v>1617600000</v>
      </c>
      <c r="K1035" s="1">
        <v>115100000</v>
      </c>
      <c r="L1035">
        <v>0</v>
      </c>
      <c r="M1035" t="s">
        <v>59</v>
      </c>
      <c r="N1035" t="s">
        <v>172</v>
      </c>
    </row>
    <row r="1036" spans="1:14" hidden="1" x14ac:dyDescent="0.2">
      <c r="A1036">
        <v>1062</v>
      </c>
      <c r="B1036" t="s">
        <v>515</v>
      </c>
      <c r="C1036" t="s">
        <v>19</v>
      </c>
      <c r="D1036" t="s">
        <v>20</v>
      </c>
      <c r="E1036" t="str">
        <f t="shared" si="48"/>
        <v>2015</v>
      </c>
      <c r="F1036" s="1">
        <v>4071300000</v>
      </c>
      <c r="G1036" s="1">
        <f t="shared" si="49"/>
        <v>975200000</v>
      </c>
      <c r="H1036" s="1">
        <f t="shared" si="50"/>
        <v>2616000000</v>
      </c>
      <c r="I1036" s="1">
        <v>1455300000</v>
      </c>
      <c r="J1036" s="1">
        <v>1532400000</v>
      </c>
      <c r="K1036" s="1">
        <v>108400000</v>
      </c>
      <c r="L1036">
        <v>0</v>
      </c>
      <c r="M1036" t="s">
        <v>59</v>
      </c>
      <c r="N1036" t="s">
        <v>172</v>
      </c>
    </row>
    <row r="1037" spans="1:14" hidden="1" x14ac:dyDescent="0.2">
      <c r="A1037">
        <v>1063</v>
      </c>
      <c r="B1037" t="s">
        <v>516</v>
      </c>
      <c r="C1037" t="s">
        <v>11</v>
      </c>
      <c r="D1037" t="s">
        <v>188</v>
      </c>
      <c r="E1037" t="str">
        <f t="shared" si="48"/>
        <v>2013</v>
      </c>
      <c r="F1037" s="1">
        <v>4123400000</v>
      </c>
      <c r="G1037" s="1">
        <f t="shared" si="49"/>
        <v>575500000</v>
      </c>
      <c r="H1037" s="1">
        <f t="shared" si="50"/>
        <v>1665800000</v>
      </c>
      <c r="I1037" s="1">
        <v>2457600000</v>
      </c>
      <c r="J1037" s="1">
        <v>1090300000</v>
      </c>
      <c r="K1037">
        <v>0</v>
      </c>
      <c r="L1037">
        <v>0</v>
      </c>
      <c r="M1037" t="s">
        <v>59</v>
      </c>
      <c r="N1037" t="s">
        <v>172</v>
      </c>
    </row>
    <row r="1038" spans="1:14" hidden="1" x14ac:dyDescent="0.2">
      <c r="A1038">
        <v>1064</v>
      </c>
      <c r="B1038" t="s">
        <v>516</v>
      </c>
      <c r="C1038" t="s">
        <v>15</v>
      </c>
      <c r="D1038" t="s">
        <v>190</v>
      </c>
      <c r="E1038" t="str">
        <f t="shared" si="48"/>
        <v>2014</v>
      </c>
      <c r="F1038" s="1">
        <v>4243200000</v>
      </c>
      <c r="G1038" s="1">
        <f t="shared" si="49"/>
        <v>608200000</v>
      </c>
      <c r="H1038" s="1">
        <f t="shared" si="50"/>
        <v>1730200000</v>
      </c>
      <c r="I1038" s="1">
        <v>2513000000</v>
      </c>
      <c r="J1038" s="1">
        <v>1122000000</v>
      </c>
      <c r="K1038">
        <v>0</v>
      </c>
      <c r="L1038">
        <v>0</v>
      </c>
      <c r="M1038" t="s">
        <v>59</v>
      </c>
      <c r="N1038" t="s">
        <v>172</v>
      </c>
    </row>
    <row r="1039" spans="1:14" hidden="1" x14ac:dyDescent="0.2">
      <c r="A1039">
        <v>1065</v>
      </c>
      <c r="B1039" t="s">
        <v>516</v>
      </c>
      <c r="C1039" t="s">
        <v>17</v>
      </c>
      <c r="D1039" t="s">
        <v>191</v>
      </c>
      <c r="E1039" t="str">
        <f t="shared" si="48"/>
        <v>2015</v>
      </c>
      <c r="F1039" s="1">
        <v>4296300000</v>
      </c>
      <c r="G1039" s="1">
        <f t="shared" si="49"/>
        <v>609900000</v>
      </c>
      <c r="H1039" s="1">
        <f t="shared" si="50"/>
        <v>1737300000</v>
      </c>
      <c r="I1039" s="1">
        <v>2559000000</v>
      </c>
      <c r="J1039" s="1">
        <v>1127400000</v>
      </c>
      <c r="K1039">
        <v>0</v>
      </c>
      <c r="L1039">
        <v>0</v>
      </c>
      <c r="M1039" t="s">
        <v>59</v>
      </c>
      <c r="N1039" t="s">
        <v>172</v>
      </c>
    </row>
    <row r="1040" spans="1:14" hidden="1" x14ac:dyDescent="0.2">
      <c r="A1040">
        <v>1066</v>
      </c>
      <c r="B1040" t="s">
        <v>516</v>
      </c>
      <c r="C1040" t="s">
        <v>19</v>
      </c>
      <c r="D1040" t="s">
        <v>192</v>
      </c>
      <c r="E1040" t="str">
        <f t="shared" si="48"/>
        <v>2016</v>
      </c>
      <c r="F1040" s="1">
        <v>4411500000</v>
      </c>
      <c r="G1040" s="1">
        <f t="shared" si="49"/>
        <v>656700000</v>
      </c>
      <c r="H1040" s="1">
        <f t="shared" si="50"/>
        <v>1831700000</v>
      </c>
      <c r="I1040" s="1">
        <v>2579800000</v>
      </c>
      <c r="J1040" s="1">
        <v>1175000000</v>
      </c>
      <c r="K1040">
        <v>0</v>
      </c>
      <c r="L1040">
        <v>0</v>
      </c>
      <c r="M1040" t="s">
        <v>59</v>
      </c>
      <c r="N1040" t="s">
        <v>172</v>
      </c>
    </row>
    <row r="1041" spans="1:14" hidden="1" x14ac:dyDescent="0.2">
      <c r="A1041">
        <v>1067</v>
      </c>
      <c r="B1041" t="s">
        <v>517</v>
      </c>
      <c r="C1041" t="s">
        <v>11</v>
      </c>
      <c r="D1041" t="s">
        <v>12</v>
      </c>
      <c r="E1041" t="str">
        <f t="shared" si="48"/>
        <v>2012</v>
      </c>
      <c r="F1041" s="1">
        <v>2031901000</v>
      </c>
      <c r="G1041" s="1">
        <f t="shared" si="49"/>
        <v>191310000</v>
      </c>
      <c r="H1041" s="1">
        <f t="shared" si="50"/>
        <v>327134000</v>
      </c>
      <c r="I1041" s="1">
        <v>1704767000</v>
      </c>
      <c r="J1041" s="1">
        <v>135824000</v>
      </c>
      <c r="K1041">
        <v>0</v>
      </c>
      <c r="L1041">
        <v>0</v>
      </c>
      <c r="M1041" t="s">
        <v>87</v>
      </c>
      <c r="N1041" t="s">
        <v>518</v>
      </c>
    </row>
    <row r="1042" spans="1:14" hidden="1" x14ac:dyDescent="0.2">
      <c r="A1042">
        <v>1068</v>
      </c>
      <c r="B1042" t="s">
        <v>517</v>
      </c>
      <c r="C1042" t="s">
        <v>15</v>
      </c>
      <c r="D1042" t="s">
        <v>16</v>
      </c>
      <c r="E1042" t="str">
        <f t="shared" si="48"/>
        <v>2013</v>
      </c>
      <c r="F1042" s="1">
        <v>2155551000</v>
      </c>
      <c r="G1042" s="1">
        <f t="shared" si="49"/>
        <v>218659000</v>
      </c>
      <c r="H1042" s="1">
        <f t="shared" si="50"/>
        <v>363957000</v>
      </c>
      <c r="I1042" s="1">
        <v>1791594000</v>
      </c>
      <c r="J1042" s="1">
        <v>145298000</v>
      </c>
      <c r="K1042">
        <v>0</v>
      </c>
      <c r="L1042">
        <v>0</v>
      </c>
      <c r="M1042" t="s">
        <v>87</v>
      </c>
      <c r="N1042" t="s">
        <v>518</v>
      </c>
    </row>
    <row r="1043" spans="1:14" hidden="1" x14ac:dyDescent="0.2">
      <c r="A1043">
        <v>1069</v>
      </c>
      <c r="B1043" t="s">
        <v>517</v>
      </c>
      <c r="C1043" t="s">
        <v>17</v>
      </c>
      <c r="D1043" t="s">
        <v>18</v>
      </c>
      <c r="E1043" t="str">
        <f t="shared" si="48"/>
        <v>2014</v>
      </c>
      <c r="F1043" s="1">
        <v>2957951000</v>
      </c>
      <c r="G1043" s="1">
        <f t="shared" si="49"/>
        <v>357764000</v>
      </c>
      <c r="H1043" s="1">
        <f t="shared" si="50"/>
        <v>522360000</v>
      </c>
      <c r="I1043" s="1">
        <v>2435591000</v>
      </c>
      <c r="J1043" s="1">
        <v>164596000</v>
      </c>
      <c r="K1043">
        <v>0</v>
      </c>
      <c r="L1043">
        <v>0</v>
      </c>
      <c r="M1043" t="s">
        <v>87</v>
      </c>
      <c r="N1043" t="s">
        <v>518</v>
      </c>
    </row>
    <row r="1044" spans="1:14" hidden="1" x14ac:dyDescent="0.2">
      <c r="A1044">
        <v>1070</v>
      </c>
      <c r="B1044" t="s">
        <v>517</v>
      </c>
      <c r="C1044" t="s">
        <v>19</v>
      </c>
      <c r="D1044" t="s">
        <v>20</v>
      </c>
      <c r="E1044" t="str">
        <f t="shared" si="48"/>
        <v>2015</v>
      </c>
      <c r="F1044" s="1">
        <v>3539570000</v>
      </c>
      <c r="G1044" s="1">
        <f t="shared" si="49"/>
        <v>487880000</v>
      </c>
      <c r="H1044" s="1">
        <f t="shared" si="50"/>
        <v>721767000</v>
      </c>
      <c r="I1044" s="1">
        <v>2817803000</v>
      </c>
      <c r="J1044" s="1">
        <v>233887000</v>
      </c>
      <c r="K1044">
        <v>0</v>
      </c>
      <c r="L1044">
        <v>0</v>
      </c>
      <c r="M1044" t="s">
        <v>87</v>
      </c>
      <c r="N1044" t="s">
        <v>518</v>
      </c>
    </row>
    <row r="1045" spans="1:14" x14ac:dyDescent="0.2">
      <c r="A1045">
        <v>1071</v>
      </c>
      <c r="B1045" t="s">
        <v>519</v>
      </c>
      <c r="C1045" t="s">
        <v>11</v>
      </c>
      <c r="D1045" t="s">
        <v>12</v>
      </c>
      <c r="E1045" t="str">
        <f t="shared" si="48"/>
        <v>2012</v>
      </c>
      <c r="F1045" s="1">
        <v>11924000000</v>
      </c>
      <c r="G1045" s="1">
        <f t="shared" si="49"/>
        <v>1829000000</v>
      </c>
      <c r="H1045" s="1">
        <f t="shared" si="50"/>
        <v>11924000000</v>
      </c>
      <c r="I1045">
        <v>0</v>
      </c>
      <c r="J1045" s="1">
        <v>7134000000</v>
      </c>
      <c r="K1045">
        <v>0</v>
      </c>
      <c r="L1045" s="1">
        <v>2961000000</v>
      </c>
      <c r="M1045" t="s">
        <v>74</v>
      </c>
      <c r="N1045" t="s">
        <v>520</v>
      </c>
    </row>
    <row r="1046" spans="1:14" x14ac:dyDescent="0.2">
      <c r="A1046">
        <v>1072</v>
      </c>
      <c r="B1046" t="s">
        <v>519</v>
      </c>
      <c r="C1046" t="s">
        <v>15</v>
      </c>
      <c r="D1046" t="s">
        <v>16</v>
      </c>
      <c r="E1046" t="str">
        <f t="shared" si="48"/>
        <v>2013</v>
      </c>
      <c r="F1046" s="1">
        <v>12261000000</v>
      </c>
      <c r="G1046" s="1">
        <f t="shared" si="49"/>
        <v>2077000000</v>
      </c>
      <c r="H1046" s="1">
        <f t="shared" si="50"/>
        <v>12261000000</v>
      </c>
      <c r="I1046">
        <v>0</v>
      </c>
      <c r="J1046" s="1">
        <v>7226000000</v>
      </c>
      <c r="K1046">
        <v>0</v>
      </c>
      <c r="L1046" s="1">
        <v>2958000000</v>
      </c>
      <c r="M1046" t="s">
        <v>74</v>
      </c>
      <c r="N1046" t="s">
        <v>520</v>
      </c>
    </row>
    <row r="1047" spans="1:14" x14ac:dyDescent="0.2">
      <c r="A1047">
        <v>1073</v>
      </c>
      <c r="B1047" t="s">
        <v>519</v>
      </c>
      <c r="C1047" t="s">
        <v>17</v>
      </c>
      <c r="D1047" t="s">
        <v>18</v>
      </c>
      <c r="E1047" t="str">
        <f t="shared" si="48"/>
        <v>2014</v>
      </c>
      <c r="F1047" s="1">
        <v>12951000000</v>
      </c>
      <c r="G1047" s="1">
        <f t="shared" si="49"/>
        <v>2301000000</v>
      </c>
      <c r="H1047" s="1">
        <f t="shared" si="50"/>
        <v>12951000000</v>
      </c>
      <c r="I1047">
        <v>0</v>
      </c>
      <c r="J1047" s="1">
        <v>7515000000</v>
      </c>
      <c r="K1047">
        <v>0</v>
      </c>
      <c r="L1047" s="1">
        <v>3135000000</v>
      </c>
      <c r="M1047" t="s">
        <v>74</v>
      </c>
      <c r="N1047" t="s">
        <v>520</v>
      </c>
    </row>
    <row r="1048" spans="1:14" x14ac:dyDescent="0.2">
      <c r="A1048">
        <v>1074</v>
      </c>
      <c r="B1048" t="s">
        <v>519</v>
      </c>
      <c r="C1048" t="s">
        <v>19</v>
      </c>
      <c r="D1048" t="s">
        <v>20</v>
      </c>
      <c r="E1048" t="str">
        <f t="shared" si="48"/>
        <v>2015</v>
      </c>
      <c r="F1048" s="1">
        <v>12893000000</v>
      </c>
      <c r="G1048" s="1">
        <f t="shared" si="49"/>
        <v>2419000000</v>
      </c>
      <c r="H1048" s="1">
        <f t="shared" si="50"/>
        <v>12893000000</v>
      </c>
      <c r="I1048">
        <v>0</v>
      </c>
      <c r="J1048" s="1">
        <v>7334000000</v>
      </c>
      <c r="K1048">
        <v>0</v>
      </c>
      <c r="L1048" s="1">
        <v>3140000000</v>
      </c>
      <c r="M1048" t="s">
        <v>74</v>
      </c>
      <c r="N1048" t="s">
        <v>520</v>
      </c>
    </row>
    <row r="1049" spans="1:14" hidden="1" x14ac:dyDescent="0.2">
      <c r="A1049">
        <v>1075</v>
      </c>
      <c r="B1049" t="s">
        <v>521</v>
      </c>
      <c r="C1049" t="s">
        <v>11</v>
      </c>
      <c r="D1049" t="s">
        <v>16</v>
      </c>
      <c r="E1049" t="str">
        <f t="shared" si="48"/>
        <v>2013</v>
      </c>
      <c r="F1049" s="1">
        <v>30871000000</v>
      </c>
      <c r="G1049" s="1">
        <f t="shared" si="49"/>
        <v>6666000000</v>
      </c>
      <c r="H1049" s="1">
        <f t="shared" si="50"/>
        <v>14765000000</v>
      </c>
      <c r="I1049" s="1">
        <v>16106000000</v>
      </c>
      <c r="J1049" s="1">
        <v>6384000000</v>
      </c>
      <c r="K1049" s="1">
        <v>1715000000</v>
      </c>
      <c r="L1049">
        <v>0</v>
      </c>
      <c r="M1049" t="s">
        <v>13</v>
      </c>
      <c r="N1049" t="s">
        <v>223</v>
      </c>
    </row>
    <row r="1050" spans="1:14" hidden="1" x14ac:dyDescent="0.2">
      <c r="A1050">
        <v>1076</v>
      </c>
      <c r="B1050" t="s">
        <v>521</v>
      </c>
      <c r="C1050" t="s">
        <v>15</v>
      </c>
      <c r="D1050" t="s">
        <v>18</v>
      </c>
      <c r="E1050" t="str">
        <f t="shared" si="48"/>
        <v>2014</v>
      </c>
      <c r="F1050" s="1">
        <v>31821000000</v>
      </c>
      <c r="G1050" s="1">
        <f t="shared" si="49"/>
        <v>7135000000</v>
      </c>
      <c r="H1050" s="1">
        <f t="shared" si="50"/>
        <v>15374000000</v>
      </c>
      <c r="I1050" s="1">
        <v>16447000000</v>
      </c>
      <c r="J1050" s="1">
        <v>6469000000</v>
      </c>
      <c r="K1050" s="1">
        <v>1770000000</v>
      </c>
      <c r="L1050">
        <v>0</v>
      </c>
      <c r="M1050" t="s">
        <v>13</v>
      </c>
      <c r="N1050" t="s">
        <v>223</v>
      </c>
    </row>
    <row r="1051" spans="1:14" hidden="1" x14ac:dyDescent="0.2">
      <c r="A1051">
        <v>1077</v>
      </c>
      <c r="B1051" t="s">
        <v>521</v>
      </c>
      <c r="C1051" t="s">
        <v>17</v>
      </c>
      <c r="D1051" t="s">
        <v>20</v>
      </c>
      <c r="E1051" t="str">
        <f t="shared" si="48"/>
        <v>2015</v>
      </c>
      <c r="F1051" s="1">
        <v>30274000000</v>
      </c>
      <c r="G1051" s="1">
        <f t="shared" si="49"/>
        <v>6946000000</v>
      </c>
      <c r="H1051" s="1">
        <f t="shared" si="50"/>
        <v>14891000000</v>
      </c>
      <c r="I1051" s="1">
        <v>15383000000</v>
      </c>
      <c r="J1051" s="1">
        <v>6182000000</v>
      </c>
      <c r="K1051" s="1">
        <v>1763000000</v>
      </c>
      <c r="L1051">
        <v>0</v>
      </c>
      <c r="M1051" t="s">
        <v>13</v>
      </c>
      <c r="N1051" t="s">
        <v>223</v>
      </c>
    </row>
    <row r="1052" spans="1:14" hidden="1" x14ac:dyDescent="0.2">
      <c r="A1052">
        <v>1078</v>
      </c>
      <c r="B1052" t="s">
        <v>521</v>
      </c>
      <c r="C1052" t="s">
        <v>19</v>
      </c>
      <c r="D1052" t="s">
        <v>83</v>
      </c>
      <c r="E1052" t="str">
        <f t="shared" si="48"/>
        <v>2016</v>
      </c>
      <c r="F1052" s="1">
        <v>30109000000</v>
      </c>
      <c r="G1052" s="1">
        <f t="shared" si="49"/>
        <v>7223000000</v>
      </c>
      <c r="H1052" s="1">
        <f t="shared" si="50"/>
        <v>15069000000</v>
      </c>
      <c r="I1052" s="1">
        <v>15040000000</v>
      </c>
      <c r="J1052" s="1">
        <v>6111000000</v>
      </c>
      <c r="K1052" s="1">
        <v>1735000000</v>
      </c>
      <c r="L1052">
        <v>0</v>
      </c>
      <c r="M1052" t="s">
        <v>13</v>
      </c>
      <c r="N1052" t="s">
        <v>223</v>
      </c>
    </row>
    <row r="1053" spans="1:14" hidden="1" x14ac:dyDescent="0.2">
      <c r="A1053">
        <v>1079</v>
      </c>
      <c r="B1053" t="s">
        <v>522</v>
      </c>
      <c r="C1053" t="s">
        <v>11</v>
      </c>
      <c r="D1053" t="s">
        <v>12</v>
      </c>
      <c r="E1053" t="str">
        <f t="shared" si="48"/>
        <v>2012</v>
      </c>
      <c r="F1053" s="1">
        <v>2060702000</v>
      </c>
      <c r="G1053" s="1">
        <f t="shared" si="49"/>
        <v>1065656000</v>
      </c>
      <c r="H1053" s="1">
        <f t="shared" si="50"/>
        <v>1065656000</v>
      </c>
      <c r="I1053" s="1">
        <v>995046000</v>
      </c>
      <c r="J1053">
        <v>0</v>
      </c>
      <c r="K1053">
        <v>0</v>
      </c>
      <c r="L1053">
        <v>0</v>
      </c>
      <c r="M1053" t="s">
        <v>59</v>
      </c>
      <c r="N1053" t="s">
        <v>306</v>
      </c>
    </row>
    <row r="1054" spans="1:14" hidden="1" x14ac:dyDescent="0.2">
      <c r="A1054">
        <v>1080</v>
      </c>
      <c r="B1054" t="s">
        <v>522</v>
      </c>
      <c r="C1054" t="s">
        <v>15</v>
      </c>
      <c r="D1054" t="s">
        <v>16</v>
      </c>
      <c r="E1054" t="str">
        <f t="shared" si="48"/>
        <v>2013</v>
      </c>
      <c r="F1054" s="1">
        <v>2246428000</v>
      </c>
      <c r="G1054" s="1">
        <f t="shared" si="49"/>
        <v>1172931000</v>
      </c>
      <c r="H1054" s="1">
        <f t="shared" si="50"/>
        <v>1172931000</v>
      </c>
      <c r="I1054" s="1">
        <v>1073497000</v>
      </c>
      <c r="J1054">
        <v>0</v>
      </c>
      <c r="K1054">
        <v>0</v>
      </c>
      <c r="L1054">
        <v>0</v>
      </c>
      <c r="M1054" t="s">
        <v>59</v>
      </c>
      <c r="N1054" t="s">
        <v>306</v>
      </c>
    </row>
    <row r="1055" spans="1:14" hidden="1" x14ac:dyDescent="0.2">
      <c r="A1055">
        <v>1081</v>
      </c>
      <c r="B1055" t="s">
        <v>522</v>
      </c>
      <c r="C1055" t="s">
        <v>17</v>
      </c>
      <c r="D1055" t="s">
        <v>18</v>
      </c>
      <c r="E1055" t="str">
        <f t="shared" si="48"/>
        <v>2014</v>
      </c>
      <c r="F1055" s="1">
        <v>2464867000</v>
      </c>
      <c r="G1055" s="1">
        <f t="shared" si="49"/>
        <v>1339810000</v>
      </c>
      <c r="H1055" s="1">
        <f t="shared" si="50"/>
        <v>1339810000</v>
      </c>
      <c r="I1055" s="1">
        <v>1125057000</v>
      </c>
      <c r="J1055">
        <v>0</v>
      </c>
      <c r="K1055">
        <v>0</v>
      </c>
      <c r="L1055">
        <v>0</v>
      </c>
      <c r="M1055" t="s">
        <v>59</v>
      </c>
      <c r="N1055" t="s">
        <v>306</v>
      </c>
    </row>
    <row r="1056" spans="1:14" hidden="1" x14ac:dyDescent="0.2">
      <c r="A1056">
        <v>1082</v>
      </c>
      <c r="B1056" t="s">
        <v>522</v>
      </c>
      <c r="C1056" t="s">
        <v>19</v>
      </c>
      <c r="D1056" t="s">
        <v>20</v>
      </c>
      <c r="E1056" t="str">
        <f t="shared" si="48"/>
        <v>2015</v>
      </c>
      <c r="F1056" s="1">
        <v>2722564000</v>
      </c>
      <c r="G1056" s="1">
        <f t="shared" si="49"/>
        <v>1632301000</v>
      </c>
      <c r="H1056" s="1">
        <f t="shared" si="50"/>
        <v>1632301000</v>
      </c>
      <c r="I1056" s="1">
        <v>1090263000</v>
      </c>
      <c r="J1056">
        <v>0</v>
      </c>
      <c r="K1056">
        <v>0</v>
      </c>
      <c r="L1056">
        <v>0</v>
      </c>
      <c r="M1056" t="s">
        <v>59</v>
      </c>
      <c r="N1056" t="s">
        <v>306</v>
      </c>
    </row>
    <row r="1057" spans="1:14" hidden="1" x14ac:dyDescent="0.2">
      <c r="A1057">
        <v>1083</v>
      </c>
      <c r="B1057" t="s">
        <v>523</v>
      </c>
      <c r="C1057" t="s">
        <v>11</v>
      </c>
      <c r="D1057" t="s">
        <v>12</v>
      </c>
      <c r="E1057" t="str">
        <f t="shared" si="48"/>
        <v>2012</v>
      </c>
      <c r="F1057" s="1">
        <v>24618000000</v>
      </c>
      <c r="G1057" s="1">
        <f t="shared" si="49"/>
        <v>7314000000</v>
      </c>
      <c r="H1057" s="1">
        <f t="shared" si="50"/>
        <v>9563000000</v>
      </c>
      <c r="I1057" s="1">
        <v>15055000000</v>
      </c>
      <c r="J1057" s="1">
        <v>2249000000</v>
      </c>
      <c r="K1057">
        <v>0</v>
      </c>
      <c r="L1057">
        <v>0</v>
      </c>
      <c r="M1057" t="s">
        <v>59</v>
      </c>
      <c r="N1057" t="s">
        <v>524</v>
      </c>
    </row>
    <row r="1058" spans="1:14" hidden="1" x14ac:dyDescent="0.2">
      <c r="A1058">
        <v>1084</v>
      </c>
      <c r="B1058" t="s">
        <v>523</v>
      </c>
      <c r="C1058" t="s">
        <v>15</v>
      </c>
      <c r="D1058" t="s">
        <v>16</v>
      </c>
      <c r="E1058" t="str">
        <f t="shared" si="48"/>
        <v>2013</v>
      </c>
      <c r="F1058" s="1">
        <v>24466000000</v>
      </c>
      <c r="G1058" s="1">
        <f t="shared" si="49"/>
        <v>8095000000</v>
      </c>
      <c r="H1058" s="1">
        <f t="shared" si="50"/>
        <v>10457000000</v>
      </c>
      <c r="I1058" s="1">
        <v>14009000000</v>
      </c>
      <c r="J1058" s="1">
        <v>2362000000</v>
      </c>
      <c r="K1058">
        <v>0</v>
      </c>
      <c r="L1058">
        <v>0</v>
      </c>
      <c r="M1058" t="s">
        <v>59</v>
      </c>
      <c r="N1058" t="s">
        <v>524</v>
      </c>
    </row>
    <row r="1059" spans="1:14" hidden="1" x14ac:dyDescent="0.2">
      <c r="A1059">
        <v>1085</v>
      </c>
      <c r="B1059" t="s">
        <v>523</v>
      </c>
      <c r="C1059" t="s">
        <v>17</v>
      </c>
      <c r="D1059" t="s">
        <v>18</v>
      </c>
      <c r="E1059" t="str">
        <f t="shared" si="48"/>
        <v>2014</v>
      </c>
      <c r="F1059" s="1">
        <v>24522000000</v>
      </c>
      <c r="G1059" s="1">
        <f t="shared" si="49"/>
        <v>7619000000</v>
      </c>
      <c r="H1059" s="1">
        <f t="shared" si="50"/>
        <v>10160000000</v>
      </c>
      <c r="I1059" s="1">
        <v>14362000000</v>
      </c>
      <c r="J1059" s="1">
        <v>2541000000</v>
      </c>
      <c r="K1059">
        <v>0</v>
      </c>
      <c r="L1059">
        <v>0</v>
      </c>
      <c r="M1059" t="s">
        <v>59</v>
      </c>
      <c r="N1059" t="s">
        <v>524</v>
      </c>
    </row>
    <row r="1060" spans="1:14" hidden="1" x14ac:dyDescent="0.2">
      <c r="A1060">
        <v>1086</v>
      </c>
      <c r="B1060" t="s">
        <v>523</v>
      </c>
      <c r="C1060" t="s">
        <v>19</v>
      </c>
      <c r="D1060" t="s">
        <v>20</v>
      </c>
      <c r="E1060" t="str">
        <f t="shared" si="48"/>
        <v>2015</v>
      </c>
      <c r="F1060" s="1">
        <v>25434000000</v>
      </c>
      <c r="G1060" s="1">
        <f t="shared" si="49"/>
        <v>8365000000</v>
      </c>
      <c r="H1060" s="1">
        <f t="shared" si="50"/>
        <v>11114000000</v>
      </c>
      <c r="I1060" s="1">
        <v>14320000000</v>
      </c>
      <c r="J1060" s="1">
        <v>2749000000</v>
      </c>
      <c r="K1060">
        <v>0</v>
      </c>
      <c r="L1060">
        <v>0</v>
      </c>
      <c r="M1060" t="s">
        <v>59</v>
      </c>
      <c r="N1060" t="s">
        <v>524</v>
      </c>
    </row>
    <row r="1061" spans="1:14" hidden="1" x14ac:dyDescent="0.2">
      <c r="A1061">
        <v>1087</v>
      </c>
      <c r="B1061" t="s">
        <v>525</v>
      </c>
      <c r="C1061" t="s">
        <v>11</v>
      </c>
      <c r="D1061" t="s">
        <v>135</v>
      </c>
      <c r="E1061" t="str">
        <f t="shared" si="48"/>
        <v>2013</v>
      </c>
      <c r="F1061" s="1">
        <v>14861000000</v>
      </c>
      <c r="G1061" s="1">
        <f t="shared" si="49"/>
        <v>3570000000</v>
      </c>
      <c r="H1061" s="1">
        <f t="shared" si="50"/>
        <v>7653000000</v>
      </c>
      <c r="I1061" s="1">
        <v>7208000000</v>
      </c>
      <c r="J1061" s="1">
        <v>2550000000</v>
      </c>
      <c r="K1061" s="1">
        <v>1533000000</v>
      </c>
      <c r="L1061">
        <v>0</v>
      </c>
      <c r="M1061" t="s">
        <v>87</v>
      </c>
      <c r="N1061" t="s">
        <v>197</v>
      </c>
    </row>
    <row r="1062" spans="1:14" hidden="1" x14ac:dyDescent="0.2">
      <c r="A1062">
        <v>1088</v>
      </c>
      <c r="B1062" t="s">
        <v>525</v>
      </c>
      <c r="C1062" t="s">
        <v>15</v>
      </c>
      <c r="D1062" t="s">
        <v>136</v>
      </c>
      <c r="E1062" t="str">
        <f t="shared" si="48"/>
        <v>2014</v>
      </c>
      <c r="F1062" s="1">
        <v>15855000000</v>
      </c>
      <c r="G1062" s="1">
        <f t="shared" si="49"/>
        <v>4075000000</v>
      </c>
      <c r="H1062" s="1">
        <f t="shared" si="50"/>
        <v>8574000000</v>
      </c>
      <c r="I1062" s="1">
        <v>7281000000</v>
      </c>
      <c r="J1062" s="1">
        <v>2774000000</v>
      </c>
      <c r="K1062" s="1">
        <v>1725000000</v>
      </c>
      <c r="L1062">
        <v>0</v>
      </c>
      <c r="M1062" t="s">
        <v>87</v>
      </c>
      <c r="N1062" t="s">
        <v>197</v>
      </c>
    </row>
    <row r="1063" spans="1:14" hidden="1" x14ac:dyDescent="0.2">
      <c r="A1063">
        <v>1089</v>
      </c>
      <c r="B1063" t="s">
        <v>525</v>
      </c>
      <c r="C1063" t="s">
        <v>17</v>
      </c>
      <c r="D1063" t="s">
        <v>137</v>
      </c>
      <c r="E1063" t="str">
        <f t="shared" si="48"/>
        <v>2015</v>
      </c>
      <c r="F1063" s="1">
        <v>15001000000</v>
      </c>
      <c r="G1063" s="1">
        <f t="shared" si="49"/>
        <v>3916000000</v>
      </c>
      <c r="H1063" s="1">
        <f t="shared" si="50"/>
        <v>8182000000</v>
      </c>
      <c r="I1063" s="1">
        <v>6819000000</v>
      </c>
      <c r="J1063" s="1">
        <v>2686000000</v>
      </c>
      <c r="K1063" s="1">
        <v>1580000000</v>
      </c>
      <c r="L1063">
        <v>0</v>
      </c>
      <c r="M1063" t="s">
        <v>87</v>
      </c>
      <c r="N1063" t="s">
        <v>197</v>
      </c>
    </row>
    <row r="1064" spans="1:14" hidden="1" x14ac:dyDescent="0.2">
      <c r="A1064">
        <v>1090</v>
      </c>
      <c r="B1064" t="s">
        <v>525</v>
      </c>
      <c r="C1064" t="s">
        <v>19</v>
      </c>
      <c r="D1064" t="s">
        <v>138</v>
      </c>
      <c r="E1064" t="str">
        <f t="shared" si="48"/>
        <v>2016</v>
      </c>
      <c r="F1064" s="1">
        <v>13502000000</v>
      </c>
      <c r="G1064" s="1">
        <f t="shared" si="49"/>
        <v>2672000000</v>
      </c>
      <c r="H1064" s="1">
        <f t="shared" si="50"/>
        <v>7017000000</v>
      </c>
      <c r="I1064" s="1">
        <v>6485000000</v>
      </c>
      <c r="J1064" s="1">
        <v>2833000000</v>
      </c>
      <c r="K1064" s="1">
        <v>1512000000</v>
      </c>
      <c r="L1064">
        <v>0</v>
      </c>
      <c r="M1064" t="s">
        <v>87</v>
      </c>
      <c r="N1064" t="s">
        <v>197</v>
      </c>
    </row>
    <row r="1065" spans="1:14" hidden="1" x14ac:dyDescent="0.2">
      <c r="A1065">
        <v>1091</v>
      </c>
      <c r="B1065" t="s">
        <v>526</v>
      </c>
      <c r="C1065" t="s">
        <v>11</v>
      </c>
      <c r="D1065" t="s">
        <v>262</v>
      </c>
      <c r="E1065" t="str">
        <f t="shared" si="48"/>
        <v>2013</v>
      </c>
      <c r="F1065" s="1">
        <v>9974100000</v>
      </c>
      <c r="G1065" s="1">
        <f t="shared" si="49"/>
        <v>2209600000</v>
      </c>
      <c r="H1065" s="1">
        <f t="shared" si="50"/>
        <v>2760200000</v>
      </c>
      <c r="I1065" s="1">
        <v>7213900000</v>
      </c>
      <c r="J1065" s="1">
        <v>550600000</v>
      </c>
      <c r="K1065">
        <v>0</v>
      </c>
      <c r="L1065">
        <v>0</v>
      </c>
      <c r="M1065" t="s">
        <v>87</v>
      </c>
      <c r="N1065" t="s">
        <v>197</v>
      </c>
    </row>
    <row r="1066" spans="1:14" hidden="1" x14ac:dyDescent="0.2">
      <c r="A1066">
        <v>1092</v>
      </c>
      <c r="B1066" t="s">
        <v>526</v>
      </c>
      <c r="C1066" t="s">
        <v>15</v>
      </c>
      <c r="D1066" t="s">
        <v>18</v>
      </c>
      <c r="E1066" t="str">
        <f t="shared" si="48"/>
        <v>2014</v>
      </c>
      <c r="F1066" s="1">
        <v>9055800000</v>
      </c>
      <c r="G1066" s="1">
        <f t="shared" si="49"/>
        <v>1420800000</v>
      </c>
      <c r="H1066" s="1">
        <f t="shared" si="50"/>
        <v>1926600000</v>
      </c>
      <c r="I1066" s="1">
        <v>7129200000</v>
      </c>
      <c r="J1066" s="1">
        <v>505800000</v>
      </c>
      <c r="K1066">
        <v>0</v>
      </c>
      <c r="L1066">
        <v>0</v>
      </c>
      <c r="M1066" t="s">
        <v>87</v>
      </c>
      <c r="N1066" t="s">
        <v>197</v>
      </c>
    </row>
    <row r="1067" spans="1:14" hidden="1" x14ac:dyDescent="0.2">
      <c r="A1067">
        <v>1093</v>
      </c>
      <c r="B1067" t="s">
        <v>526</v>
      </c>
      <c r="C1067" t="s">
        <v>17</v>
      </c>
      <c r="D1067" t="s">
        <v>20</v>
      </c>
      <c r="E1067" t="str">
        <f t="shared" si="48"/>
        <v>2015</v>
      </c>
      <c r="F1067" s="1">
        <v>8895300000</v>
      </c>
      <c r="G1067" s="1">
        <f t="shared" si="49"/>
        <v>1278800000</v>
      </c>
      <c r="H1067" s="1">
        <f t="shared" si="50"/>
        <v>1717900000</v>
      </c>
      <c r="I1067" s="1">
        <v>7177400000</v>
      </c>
      <c r="J1067" s="1">
        <v>439100000</v>
      </c>
      <c r="K1067">
        <v>0</v>
      </c>
      <c r="L1067">
        <v>0</v>
      </c>
      <c r="M1067" t="s">
        <v>87</v>
      </c>
      <c r="N1067" t="s">
        <v>197</v>
      </c>
    </row>
    <row r="1068" spans="1:14" hidden="1" x14ac:dyDescent="0.2">
      <c r="A1068">
        <v>1094</v>
      </c>
      <c r="B1068" t="s">
        <v>526</v>
      </c>
      <c r="C1068" t="s">
        <v>19</v>
      </c>
      <c r="D1068" t="s">
        <v>83</v>
      </c>
      <c r="E1068" t="str">
        <f t="shared" si="48"/>
        <v>2016</v>
      </c>
      <c r="F1068" s="1">
        <v>7162800000</v>
      </c>
      <c r="G1068" s="1">
        <f t="shared" si="49"/>
        <v>319000000</v>
      </c>
      <c r="H1068" s="1">
        <f t="shared" si="50"/>
        <v>810000000</v>
      </c>
      <c r="I1068" s="1">
        <v>6352800000</v>
      </c>
      <c r="J1068" s="1">
        <v>491000000</v>
      </c>
      <c r="K1068">
        <v>0</v>
      </c>
      <c r="L1068">
        <v>0</v>
      </c>
      <c r="M1068" t="s">
        <v>87</v>
      </c>
      <c r="N1068" t="s">
        <v>197</v>
      </c>
    </row>
    <row r="1069" spans="1:14" hidden="1" x14ac:dyDescent="0.2">
      <c r="A1069">
        <v>1095</v>
      </c>
      <c r="B1069" t="s">
        <v>527</v>
      </c>
      <c r="C1069" t="s">
        <v>11</v>
      </c>
      <c r="D1069" t="s">
        <v>12</v>
      </c>
      <c r="E1069" t="str">
        <f t="shared" si="48"/>
        <v>2012</v>
      </c>
      <c r="F1069" s="1">
        <v>82243000000</v>
      </c>
      <c r="G1069" s="1">
        <f t="shared" si="49"/>
        <v>5098000000</v>
      </c>
      <c r="H1069" s="1">
        <f t="shared" si="50"/>
        <v>13295000000</v>
      </c>
      <c r="I1069" s="1">
        <v>68948000000</v>
      </c>
      <c r="J1069" s="1">
        <v>7202000000</v>
      </c>
      <c r="K1069">
        <v>0</v>
      </c>
      <c r="L1069" s="1">
        <v>995000000</v>
      </c>
      <c r="M1069" t="s">
        <v>115</v>
      </c>
      <c r="N1069" t="s">
        <v>461</v>
      </c>
    </row>
    <row r="1070" spans="1:14" hidden="1" x14ac:dyDescent="0.2">
      <c r="A1070">
        <v>1096</v>
      </c>
      <c r="B1070" t="s">
        <v>527</v>
      </c>
      <c r="C1070" t="s">
        <v>15</v>
      </c>
      <c r="D1070" t="s">
        <v>16</v>
      </c>
      <c r="E1070" t="str">
        <f t="shared" si="48"/>
        <v>2013</v>
      </c>
      <c r="F1070" s="1">
        <v>100160000000</v>
      </c>
      <c r="G1070" s="1">
        <f t="shared" si="49"/>
        <v>3331000000</v>
      </c>
      <c r="H1070" s="1">
        <f t="shared" si="50"/>
        <v>12402000000</v>
      </c>
      <c r="I1070" s="1">
        <v>87758000000</v>
      </c>
      <c r="J1070" s="1">
        <v>7851000000</v>
      </c>
      <c r="K1070">
        <v>0</v>
      </c>
      <c r="L1070" s="1">
        <v>1220000000</v>
      </c>
      <c r="M1070" t="s">
        <v>115</v>
      </c>
      <c r="N1070" t="s">
        <v>461</v>
      </c>
    </row>
    <row r="1071" spans="1:14" hidden="1" x14ac:dyDescent="0.2">
      <c r="A1071">
        <v>1097</v>
      </c>
      <c r="B1071" t="s">
        <v>527</v>
      </c>
      <c r="C1071" t="s">
        <v>17</v>
      </c>
      <c r="D1071" t="s">
        <v>18</v>
      </c>
      <c r="E1071" t="str">
        <f t="shared" si="48"/>
        <v>2014</v>
      </c>
      <c r="F1071" s="1">
        <v>97817000000</v>
      </c>
      <c r="G1071" s="1">
        <f t="shared" si="49"/>
        <v>3766000000</v>
      </c>
      <c r="H1071" s="1">
        <f t="shared" si="50"/>
        <v>13542000000</v>
      </c>
      <c r="I1071" s="1">
        <v>84275000000</v>
      </c>
      <c r="J1071" s="1">
        <v>8450000000</v>
      </c>
      <c r="K1071">
        <v>0</v>
      </c>
      <c r="L1071" s="1">
        <v>1326000000</v>
      </c>
      <c r="M1071" t="s">
        <v>115</v>
      </c>
      <c r="N1071" t="s">
        <v>461</v>
      </c>
    </row>
    <row r="1072" spans="1:14" hidden="1" x14ac:dyDescent="0.2">
      <c r="A1072">
        <v>1098</v>
      </c>
      <c r="B1072" t="s">
        <v>527</v>
      </c>
      <c r="C1072" t="s">
        <v>19</v>
      </c>
      <c r="D1072" t="s">
        <v>20</v>
      </c>
      <c r="E1072" t="str">
        <f t="shared" si="48"/>
        <v>2015</v>
      </c>
      <c r="F1072" s="1">
        <v>72051000000</v>
      </c>
      <c r="G1072" s="1">
        <f t="shared" si="49"/>
        <v>4485000000</v>
      </c>
      <c r="H1072" s="1">
        <f t="shared" si="50"/>
        <v>16160000000</v>
      </c>
      <c r="I1072" s="1">
        <v>55891000000</v>
      </c>
      <c r="J1072" s="1">
        <v>10029000000</v>
      </c>
      <c r="K1072">
        <v>0</v>
      </c>
      <c r="L1072" s="1">
        <v>1646000000</v>
      </c>
      <c r="M1072" t="s">
        <v>115</v>
      </c>
      <c r="N1072" t="s">
        <v>461</v>
      </c>
    </row>
    <row r="1073" spans="1:14" hidden="1" x14ac:dyDescent="0.2">
      <c r="A1073">
        <v>1099</v>
      </c>
      <c r="B1073" t="s">
        <v>528</v>
      </c>
      <c r="C1073" t="s">
        <v>11</v>
      </c>
      <c r="D1073" t="s">
        <v>12</v>
      </c>
      <c r="E1073" t="str">
        <f t="shared" si="48"/>
        <v>2012</v>
      </c>
      <c r="F1073" s="1">
        <v>47267000000</v>
      </c>
      <c r="G1073" s="1">
        <f t="shared" si="49"/>
        <v>9877000000</v>
      </c>
      <c r="H1073" s="1">
        <f t="shared" si="50"/>
        <v>30821000000</v>
      </c>
      <c r="I1073" s="1">
        <v>16446000000</v>
      </c>
      <c r="J1073" s="1">
        <v>12776000000</v>
      </c>
      <c r="K1073" s="1">
        <v>8168000000</v>
      </c>
      <c r="L1073">
        <v>0</v>
      </c>
      <c r="M1073" t="s">
        <v>36</v>
      </c>
      <c r="N1073" t="s">
        <v>37</v>
      </c>
    </row>
    <row r="1074" spans="1:14" hidden="1" x14ac:dyDescent="0.2">
      <c r="A1074">
        <v>1100</v>
      </c>
      <c r="B1074" t="s">
        <v>528</v>
      </c>
      <c r="C1074" t="s">
        <v>15</v>
      </c>
      <c r="D1074" t="s">
        <v>16</v>
      </c>
      <c r="E1074" t="str">
        <f t="shared" si="48"/>
        <v>2013</v>
      </c>
      <c r="F1074" s="1">
        <v>44033000000</v>
      </c>
      <c r="G1074" s="1">
        <f t="shared" si="49"/>
        <v>7665000000</v>
      </c>
      <c r="H1074" s="1">
        <f t="shared" si="50"/>
        <v>27079000000</v>
      </c>
      <c r="I1074" s="1">
        <v>16954000000</v>
      </c>
      <c r="J1074" s="1">
        <v>11911000000</v>
      </c>
      <c r="K1074" s="1">
        <v>7503000000</v>
      </c>
      <c r="L1074">
        <v>0</v>
      </c>
      <c r="M1074" t="s">
        <v>36</v>
      </c>
      <c r="N1074" t="s">
        <v>37</v>
      </c>
    </row>
    <row r="1075" spans="1:14" hidden="1" x14ac:dyDescent="0.2">
      <c r="A1075">
        <v>1101</v>
      </c>
      <c r="B1075" t="s">
        <v>528</v>
      </c>
      <c r="C1075" t="s">
        <v>17</v>
      </c>
      <c r="D1075" t="s">
        <v>18</v>
      </c>
      <c r="E1075" t="str">
        <f t="shared" si="48"/>
        <v>2014</v>
      </c>
      <c r="F1075" s="1">
        <v>42237000000</v>
      </c>
      <c r="G1075" s="1">
        <f t="shared" si="49"/>
        <v>6683000000</v>
      </c>
      <c r="H1075" s="1">
        <f t="shared" si="50"/>
        <v>25469000000</v>
      </c>
      <c r="I1075" s="1">
        <v>16768000000</v>
      </c>
      <c r="J1075" s="1">
        <v>11606000000</v>
      </c>
      <c r="K1075" s="1">
        <v>7180000000</v>
      </c>
      <c r="L1075">
        <v>0</v>
      </c>
      <c r="M1075" t="s">
        <v>36</v>
      </c>
      <c r="N1075" t="s">
        <v>37</v>
      </c>
    </row>
    <row r="1076" spans="1:14" hidden="1" x14ac:dyDescent="0.2">
      <c r="A1076">
        <v>1102</v>
      </c>
      <c r="B1076" t="s">
        <v>528</v>
      </c>
      <c r="C1076" t="s">
        <v>19</v>
      </c>
      <c r="D1076" t="s">
        <v>20</v>
      </c>
      <c r="E1076" t="str">
        <f t="shared" si="48"/>
        <v>2015</v>
      </c>
      <c r="F1076" s="1">
        <v>39498000000</v>
      </c>
      <c r="G1076" s="1">
        <f t="shared" si="49"/>
        <v>7547000000</v>
      </c>
      <c r="H1076" s="1">
        <f t="shared" si="50"/>
        <v>24564000000</v>
      </c>
      <c r="I1076" s="1">
        <v>14934000000</v>
      </c>
      <c r="J1076" s="1">
        <v>10313000000</v>
      </c>
      <c r="K1076" s="1">
        <v>6704000000</v>
      </c>
      <c r="L1076">
        <v>0</v>
      </c>
      <c r="M1076" t="s">
        <v>36</v>
      </c>
      <c r="N1076" t="s">
        <v>37</v>
      </c>
    </row>
    <row r="1077" spans="1:14" hidden="1" x14ac:dyDescent="0.2">
      <c r="A1077">
        <v>1103</v>
      </c>
      <c r="B1077" t="s">
        <v>529</v>
      </c>
      <c r="C1077" t="s">
        <v>11</v>
      </c>
      <c r="D1077" t="s">
        <v>12</v>
      </c>
      <c r="E1077" t="str">
        <f t="shared" si="48"/>
        <v>2012</v>
      </c>
      <c r="F1077" s="1">
        <v>11966000000</v>
      </c>
      <c r="G1077" s="1">
        <f t="shared" si="49"/>
        <v>3862000000</v>
      </c>
      <c r="H1077" s="1">
        <f t="shared" si="50"/>
        <v>9887000000</v>
      </c>
      <c r="I1077" s="1">
        <v>2079000000</v>
      </c>
      <c r="J1077" s="1">
        <v>4017000000</v>
      </c>
      <c r="K1077">
        <v>0</v>
      </c>
      <c r="L1077" s="1">
        <v>2008000000</v>
      </c>
      <c r="M1077" t="s">
        <v>115</v>
      </c>
      <c r="N1077" t="s">
        <v>116</v>
      </c>
    </row>
    <row r="1078" spans="1:14" hidden="1" x14ac:dyDescent="0.2">
      <c r="A1078">
        <v>1104</v>
      </c>
      <c r="B1078" t="s">
        <v>529</v>
      </c>
      <c r="C1078" t="s">
        <v>15</v>
      </c>
      <c r="D1078" t="s">
        <v>16</v>
      </c>
      <c r="E1078" t="str">
        <f t="shared" si="48"/>
        <v>2013</v>
      </c>
      <c r="F1078" s="1">
        <v>11325000000</v>
      </c>
      <c r="G1078" s="1">
        <f t="shared" si="49"/>
        <v>3200000000</v>
      </c>
      <c r="H1078" s="1">
        <f t="shared" si="50"/>
        <v>9169000000</v>
      </c>
      <c r="I1078" s="1">
        <v>2156000000</v>
      </c>
      <c r="J1078" s="1">
        <v>3469000000</v>
      </c>
      <c r="K1078">
        <v>0</v>
      </c>
      <c r="L1078" s="1">
        <v>2500000000</v>
      </c>
      <c r="M1078" t="s">
        <v>115</v>
      </c>
      <c r="N1078" t="s">
        <v>116</v>
      </c>
    </row>
    <row r="1079" spans="1:14" hidden="1" x14ac:dyDescent="0.2">
      <c r="A1079">
        <v>1105</v>
      </c>
      <c r="B1079" t="s">
        <v>529</v>
      </c>
      <c r="C1079" t="s">
        <v>17</v>
      </c>
      <c r="D1079" t="s">
        <v>18</v>
      </c>
      <c r="E1079" t="str">
        <f t="shared" si="48"/>
        <v>2014</v>
      </c>
      <c r="F1079" s="1">
        <v>10846000000</v>
      </c>
      <c r="G1079" s="1">
        <f t="shared" si="49"/>
        <v>2112000000</v>
      </c>
      <c r="H1079" s="1">
        <f t="shared" si="50"/>
        <v>8600000000</v>
      </c>
      <c r="I1079" s="1">
        <v>2246000000</v>
      </c>
      <c r="J1079" s="1">
        <v>3627000000</v>
      </c>
      <c r="K1079">
        <v>0</v>
      </c>
      <c r="L1079" s="1">
        <v>2861000000</v>
      </c>
      <c r="M1079" t="s">
        <v>115</v>
      </c>
      <c r="N1079" t="s">
        <v>116</v>
      </c>
    </row>
    <row r="1080" spans="1:14" hidden="1" x14ac:dyDescent="0.2">
      <c r="A1080">
        <v>1106</v>
      </c>
      <c r="B1080" t="s">
        <v>529</v>
      </c>
      <c r="C1080" t="s">
        <v>19</v>
      </c>
      <c r="D1080" t="s">
        <v>20</v>
      </c>
      <c r="E1080" t="str">
        <f t="shared" si="48"/>
        <v>2015</v>
      </c>
      <c r="F1080" s="1">
        <v>5522000000</v>
      </c>
      <c r="G1080" s="1">
        <f t="shared" si="49"/>
        <v>-960000000</v>
      </c>
      <c r="H1080" s="1">
        <f t="shared" si="50"/>
        <v>3828000000</v>
      </c>
      <c r="I1080" s="1">
        <v>1694000000</v>
      </c>
      <c r="J1080" s="1">
        <v>1831000000</v>
      </c>
      <c r="K1080">
        <v>0</v>
      </c>
      <c r="L1080" s="1">
        <v>2957000000</v>
      </c>
      <c r="M1080" t="s">
        <v>115</v>
      </c>
      <c r="N1080" t="s">
        <v>116</v>
      </c>
    </row>
    <row r="1081" spans="1:14" hidden="1" x14ac:dyDescent="0.2">
      <c r="A1081">
        <v>1107</v>
      </c>
      <c r="B1081" t="s">
        <v>530</v>
      </c>
      <c r="C1081" t="s">
        <v>11</v>
      </c>
      <c r="D1081" t="s">
        <v>177</v>
      </c>
      <c r="E1081" t="str">
        <f t="shared" si="48"/>
        <v>2013</v>
      </c>
      <c r="F1081" s="1">
        <v>77849000000</v>
      </c>
      <c r="G1081" s="1">
        <f t="shared" si="49"/>
        <v>26764000000</v>
      </c>
      <c r="H1081" s="1">
        <f t="shared" si="50"/>
        <v>57464000000</v>
      </c>
      <c r="I1081" s="1">
        <v>20385000000</v>
      </c>
      <c r="J1081" s="1">
        <v>20289000000</v>
      </c>
      <c r="K1081" s="1">
        <v>10411000000</v>
      </c>
      <c r="L1081">
        <v>0</v>
      </c>
      <c r="M1081" t="s">
        <v>30</v>
      </c>
      <c r="N1081" t="s">
        <v>531</v>
      </c>
    </row>
    <row r="1082" spans="1:14" hidden="1" x14ac:dyDescent="0.2">
      <c r="A1082">
        <v>1108</v>
      </c>
      <c r="B1082" t="s">
        <v>530</v>
      </c>
      <c r="C1082" t="s">
        <v>15</v>
      </c>
      <c r="D1082" t="s">
        <v>178</v>
      </c>
      <c r="E1082" t="str">
        <f t="shared" si="48"/>
        <v>2014</v>
      </c>
      <c r="F1082" s="1">
        <v>86833000000</v>
      </c>
      <c r="G1082" s="1">
        <f t="shared" si="49"/>
        <v>27886000000</v>
      </c>
      <c r="H1082" s="1">
        <f t="shared" si="50"/>
        <v>59755000000</v>
      </c>
      <c r="I1082" s="1">
        <v>27078000000</v>
      </c>
      <c r="J1082" s="1">
        <v>20488000000</v>
      </c>
      <c r="K1082" s="1">
        <v>11381000000</v>
      </c>
      <c r="L1082">
        <v>0</v>
      </c>
      <c r="M1082" t="s">
        <v>30</v>
      </c>
      <c r="N1082" t="s">
        <v>531</v>
      </c>
    </row>
    <row r="1083" spans="1:14" hidden="1" x14ac:dyDescent="0.2">
      <c r="A1083">
        <v>1109</v>
      </c>
      <c r="B1083" t="s">
        <v>530</v>
      </c>
      <c r="C1083" t="s">
        <v>17</v>
      </c>
      <c r="D1083" t="s">
        <v>179</v>
      </c>
      <c r="E1083" t="str">
        <f t="shared" si="48"/>
        <v>2015</v>
      </c>
      <c r="F1083" s="1">
        <v>93580000000</v>
      </c>
      <c r="G1083" s="1">
        <f t="shared" si="49"/>
        <v>28172000000</v>
      </c>
      <c r="H1083" s="1">
        <f t="shared" si="50"/>
        <v>60542000000</v>
      </c>
      <c r="I1083" s="1">
        <v>33038000000</v>
      </c>
      <c r="J1083" s="1">
        <v>20324000000</v>
      </c>
      <c r="K1083" s="1">
        <v>12046000000</v>
      </c>
      <c r="L1083">
        <v>0</v>
      </c>
      <c r="M1083" t="s">
        <v>30</v>
      </c>
      <c r="N1083" t="s">
        <v>531</v>
      </c>
    </row>
    <row r="1084" spans="1:14" hidden="1" x14ac:dyDescent="0.2">
      <c r="A1084">
        <v>1110</v>
      </c>
      <c r="B1084" t="s">
        <v>530</v>
      </c>
      <c r="C1084" t="s">
        <v>19</v>
      </c>
      <c r="D1084" t="s">
        <v>180</v>
      </c>
      <c r="E1084" t="str">
        <f t="shared" si="48"/>
        <v>2016</v>
      </c>
      <c r="F1084" s="1">
        <v>85320000000</v>
      </c>
      <c r="G1084" s="1">
        <f t="shared" si="49"/>
        <v>21292000000</v>
      </c>
      <c r="H1084" s="1">
        <f t="shared" si="50"/>
        <v>52540000000</v>
      </c>
      <c r="I1084" s="1">
        <v>32780000000</v>
      </c>
      <c r="J1084" s="1">
        <v>19260000000</v>
      </c>
      <c r="K1084" s="1">
        <v>11988000000</v>
      </c>
      <c r="L1084">
        <v>0</v>
      </c>
      <c r="M1084" t="s">
        <v>30</v>
      </c>
      <c r="N1084" t="s">
        <v>531</v>
      </c>
    </row>
    <row r="1085" spans="1:14" x14ac:dyDescent="0.2">
      <c r="A1085">
        <v>1111</v>
      </c>
      <c r="B1085" t="s">
        <v>532</v>
      </c>
      <c r="C1085" t="s">
        <v>11</v>
      </c>
      <c r="D1085" t="s">
        <v>12</v>
      </c>
      <c r="E1085" t="str">
        <f t="shared" si="48"/>
        <v>2012</v>
      </c>
      <c r="F1085" s="1">
        <v>4608955000</v>
      </c>
      <c r="G1085" s="1">
        <f t="shared" si="49"/>
        <v>1779109000</v>
      </c>
      <c r="H1085" s="1">
        <f t="shared" si="50"/>
        <v>4492369000</v>
      </c>
      <c r="I1085" s="1">
        <v>116586000</v>
      </c>
      <c r="J1085" s="1">
        <v>2448629000</v>
      </c>
      <c r="K1085">
        <v>0</v>
      </c>
      <c r="L1085" s="1">
        <v>264631000</v>
      </c>
      <c r="M1085" t="s">
        <v>74</v>
      </c>
      <c r="N1085" t="s">
        <v>145</v>
      </c>
    </row>
    <row r="1086" spans="1:14" x14ac:dyDescent="0.2">
      <c r="A1086">
        <v>1112</v>
      </c>
      <c r="B1086" t="s">
        <v>532</v>
      </c>
      <c r="C1086" t="s">
        <v>15</v>
      </c>
      <c r="D1086" t="s">
        <v>16</v>
      </c>
      <c r="E1086" t="str">
        <f t="shared" si="48"/>
        <v>2013</v>
      </c>
      <c r="F1086" s="1">
        <v>4822539000</v>
      </c>
      <c r="G1086" s="1">
        <f t="shared" si="49"/>
        <v>1965981000</v>
      </c>
      <c r="H1086" s="1">
        <f t="shared" si="50"/>
        <v>4738847000</v>
      </c>
      <c r="I1086" s="1">
        <v>83692000</v>
      </c>
      <c r="J1086" s="1">
        <v>2540954000</v>
      </c>
      <c r="K1086">
        <v>0</v>
      </c>
      <c r="L1086" s="1">
        <v>231912000</v>
      </c>
      <c r="M1086" t="s">
        <v>74</v>
      </c>
      <c r="N1086" t="s">
        <v>145</v>
      </c>
    </row>
    <row r="1087" spans="1:14" x14ac:dyDescent="0.2">
      <c r="A1087">
        <v>1113</v>
      </c>
      <c r="B1087" t="s">
        <v>532</v>
      </c>
      <c r="C1087" t="s">
        <v>17</v>
      </c>
      <c r="D1087" t="s">
        <v>18</v>
      </c>
      <c r="E1087" t="str">
        <f t="shared" si="48"/>
        <v>2014</v>
      </c>
      <c r="F1087" s="1">
        <v>4736150000</v>
      </c>
      <c r="G1087" s="1">
        <f t="shared" si="49"/>
        <v>1859593000</v>
      </c>
      <c r="H1087" s="1">
        <f t="shared" si="50"/>
        <v>4673067000</v>
      </c>
      <c r="I1087" s="1">
        <v>63083000</v>
      </c>
      <c r="J1087" s="1">
        <v>2655650000</v>
      </c>
      <c r="K1087">
        <v>0</v>
      </c>
      <c r="L1087" s="1">
        <v>157824000</v>
      </c>
      <c r="M1087" t="s">
        <v>74</v>
      </c>
      <c r="N1087" t="s">
        <v>145</v>
      </c>
    </row>
    <row r="1088" spans="1:14" x14ac:dyDescent="0.2">
      <c r="A1088">
        <v>1114</v>
      </c>
      <c r="B1088" t="s">
        <v>532</v>
      </c>
      <c r="C1088" t="s">
        <v>19</v>
      </c>
      <c r="D1088" t="s">
        <v>20</v>
      </c>
      <c r="E1088" t="str">
        <f t="shared" si="48"/>
        <v>2015</v>
      </c>
      <c r="F1088" s="1">
        <v>4995881000</v>
      </c>
      <c r="G1088" s="1">
        <f t="shared" si="49"/>
        <v>1929135000</v>
      </c>
      <c r="H1088" s="1">
        <f t="shared" si="50"/>
        <v>4922067000</v>
      </c>
      <c r="I1088" s="1">
        <v>73814000</v>
      </c>
      <c r="J1088" s="1">
        <v>2796508000</v>
      </c>
      <c r="K1088">
        <v>0</v>
      </c>
      <c r="L1088" s="1">
        <v>196424000</v>
      </c>
      <c r="M1088" t="s">
        <v>74</v>
      </c>
      <c r="N1088" t="s">
        <v>145</v>
      </c>
    </row>
    <row r="1089" spans="1:14" hidden="1" x14ac:dyDescent="0.2">
      <c r="A1089">
        <v>1115</v>
      </c>
      <c r="B1089" t="s">
        <v>533</v>
      </c>
      <c r="C1089" t="s">
        <v>11</v>
      </c>
      <c r="D1089" t="s">
        <v>16</v>
      </c>
      <c r="E1089" t="str">
        <f t="shared" si="48"/>
        <v>2013</v>
      </c>
      <c r="F1089" s="1">
        <v>2378972000</v>
      </c>
      <c r="G1089" s="1">
        <f t="shared" si="49"/>
        <v>448353000</v>
      </c>
      <c r="H1089" s="1">
        <f t="shared" si="50"/>
        <v>1281931000</v>
      </c>
      <c r="I1089" s="1">
        <v>1097041000</v>
      </c>
      <c r="J1089" s="1">
        <v>692693000</v>
      </c>
      <c r="K1089" s="1">
        <v>116346000</v>
      </c>
      <c r="L1089" s="1">
        <v>24539000</v>
      </c>
      <c r="M1089" t="s">
        <v>36</v>
      </c>
      <c r="N1089" t="s">
        <v>430</v>
      </c>
    </row>
    <row r="1090" spans="1:14" hidden="1" x14ac:dyDescent="0.2">
      <c r="A1090">
        <v>1116</v>
      </c>
      <c r="B1090" t="s">
        <v>533</v>
      </c>
      <c r="C1090" t="s">
        <v>15</v>
      </c>
      <c r="D1090" t="s">
        <v>18</v>
      </c>
      <c r="E1090" t="str">
        <f t="shared" si="48"/>
        <v>2014</v>
      </c>
      <c r="F1090" s="1">
        <v>2485983000</v>
      </c>
      <c r="G1090" s="1">
        <f t="shared" si="49"/>
        <v>477686000</v>
      </c>
      <c r="H1090" s="1">
        <f t="shared" si="50"/>
        <v>1358750000</v>
      </c>
      <c r="I1090" s="1">
        <v>1127233000</v>
      </c>
      <c r="J1090" s="1">
        <v>728582000</v>
      </c>
      <c r="K1090" s="1">
        <v>123297000</v>
      </c>
      <c r="L1090" s="1">
        <v>29185000</v>
      </c>
      <c r="M1090" t="s">
        <v>36</v>
      </c>
      <c r="N1090" t="s">
        <v>430</v>
      </c>
    </row>
    <row r="1091" spans="1:14" hidden="1" x14ac:dyDescent="0.2">
      <c r="A1091">
        <v>1117</v>
      </c>
      <c r="B1091" t="s">
        <v>533</v>
      </c>
      <c r="C1091" t="s">
        <v>17</v>
      </c>
      <c r="D1091" t="s">
        <v>20</v>
      </c>
      <c r="E1091" t="str">
        <f t="shared" ref="E1091:E1154" si="51">RIGHT(D1091, 4)</f>
        <v>2015</v>
      </c>
      <c r="F1091" s="1">
        <v>2395447000</v>
      </c>
      <c r="G1091" s="1">
        <f t="shared" ref="G1091:G1154" si="52">H1091-J1091-K1091-L1091</f>
        <v>501156000</v>
      </c>
      <c r="H1091" s="1">
        <f t="shared" ref="H1091:H1154" si="53">F1091-I1091</f>
        <v>1351993000</v>
      </c>
      <c r="I1091" s="1">
        <v>1043454000</v>
      </c>
      <c r="J1091" s="1">
        <v>700810000</v>
      </c>
      <c r="K1091" s="1">
        <v>119076000</v>
      </c>
      <c r="L1091" s="1">
        <v>30951000</v>
      </c>
      <c r="M1091" t="s">
        <v>36</v>
      </c>
      <c r="N1091" t="s">
        <v>430</v>
      </c>
    </row>
    <row r="1092" spans="1:14" hidden="1" x14ac:dyDescent="0.2">
      <c r="A1092">
        <v>1118</v>
      </c>
      <c r="B1092" t="s">
        <v>533</v>
      </c>
      <c r="C1092" t="s">
        <v>19</v>
      </c>
      <c r="D1092" t="s">
        <v>83</v>
      </c>
      <c r="E1092" t="str">
        <f t="shared" si="51"/>
        <v>2016</v>
      </c>
      <c r="F1092" s="1">
        <v>2508257000</v>
      </c>
      <c r="G1092" s="1">
        <f t="shared" si="52"/>
        <v>546945000</v>
      </c>
      <c r="H1092" s="1">
        <f t="shared" si="53"/>
        <v>1435587000</v>
      </c>
      <c r="I1092" s="1">
        <v>1072670000</v>
      </c>
      <c r="J1092" s="1">
        <v>732622000</v>
      </c>
      <c r="K1092" s="1">
        <v>119968000</v>
      </c>
      <c r="L1092" s="1">
        <v>36052000</v>
      </c>
      <c r="M1092" t="s">
        <v>36</v>
      </c>
      <c r="N1092" t="s">
        <v>430</v>
      </c>
    </row>
    <row r="1093" spans="1:14" hidden="1" x14ac:dyDescent="0.2">
      <c r="A1093">
        <v>1119</v>
      </c>
      <c r="B1093" t="s">
        <v>534</v>
      </c>
      <c r="C1093" t="s">
        <v>11</v>
      </c>
      <c r="D1093" t="s">
        <v>535</v>
      </c>
      <c r="E1093" t="str">
        <f t="shared" si="51"/>
        <v>2013</v>
      </c>
      <c r="F1093" s="1">
        <v>9073000000</v>
      </c>
      <c r="G1093" s="1">
        <f t="shared" si="52"/>
        <v>362000000</v>
      </c>
      <c r="H1093" s="1">
        <f t="shared" si="53"/>
        <v>1847000000</v>
      </c>
      <c r="I1093" s="1">
        <v>7226000000</v>
      </c>
      <c r="J1093" s="1">
        <v>554000000</v>
      </c>
      <c r="K1093" s="1">
        <v>931000000</v>
      </c>
      <c r="L1093">
        <v>0</v>
      </c>
      <c r="M1093" t="s">
        <v>30</v>
      </c>
      <c r="N1093" t="s">
        <v>54</v>
      </c>
    </row>
    <row r="1094" spans="1:14" hidden="1" x14ac:dyDescent="0.2">
      <c r="A1094">
        <v>1120</v>
      </c>
      <c r="B1094" t="s">
        <v>534</v>
      </c>
      <c r="C1094" t="s">
        <v>15</v>
      </c>
      <c r="D1094" t="s">
        <v>536</v>
      </c>
      <c r="E1094" t="str">
        <f t="shared" si="51"/>
        <v>2014</v>
      </c>
      <c r="F1094" s="1">
        <v>16358000000</v>
      </c>
      <c r="G1094" s="1">
        <f t="shared" si="52"/>
        <v>3127000000</v>
      </c>
      <c r="H1094" s="1">
        <f t="shared" si="53"/>
        <v>5437000000</v>
      </c>
      <c r="I1094" s="1">
        <v>10921000000</v>
      </c>
      <c r="J1094" s="1">
        <v>939000000</v>
      </c>
      <c r="K1094" s="1">
        <v>1371000000</v>
      </c>
      <c r="L1094">
        <v>0</v>
      </c>
      <c r="M1094" t="s">
        <v>30</v>
      </c>
      <c r="N1094" t="s">
        <v>54</v>
      </c>
    </row>
    <row r="1095" spans="1:14" hidden="1" x14ac:dyDescent="0.2">
      <c r="A1095">
        <v>1121</v>
      </c>
      <c r="B1095" t="s">
        <v>534</v>
      </c>
      <c r="C1095" t="s">
        <v>17</v>
      </c>
      <c r="D1095" t="s">
        <v>537</v>
      </c>
      <c r="E1095" t="str">
        <f t="shared" si="51"/>
        <v>2015</v>
      </c>
      <c r="F1095" s="1">
        <v>16192000000</v>
      </c>
      <c r="G1095" s="1">
        <f t="shared" si="52"/>
        <v>3001000000</v>
      </c>
      <c r="H1095" s="1">
        <f t="shared" si="53"/>
        <v>5215000000</v>
      </c>
      <c r="I1095" s="1">
        <v>10977000000</v>
      </c>
      <c r="J1095" s="1">
        <v>674000000</v>
      </c>
      <c r="K1095" s="1">
        <v>1540000000</v>
      </c>
      <c r="L1095">
        <v>0</v>
      </c>
      <c r="M1095" t="s">
        <v>30</v>
      </c>
      <c r="N1095" t="s">
        <v>54</v>
      </c>
    </row>
    <row r="1096" spans="1:14" hidden="1" x14ac:dyDescent="0.2">
      <c r="A1096">
        <v>1122</v>
      </c>
      <c r="B1096" t="s">
        <v>534</v>
      </c>
      <c r="C1096" t="s">
        <v>19</v>
      </c>
      <c r="D1096" t="s">
        <v>538</v>
      </c>
      <c r="E1096" t="str">
        <f t="shared" si="51"/>
        <v>2016</v>
      </c>
      <c r="F1096" s="1">
        <v>12399000000</v>
      </c>
      <c r="G1096" s="1">
        <f t="shared" si="52"/>
        <v>235000000</v>
      </c>
      <c r="H1096" s="1">
        <f t="shared" si="53"/>
        <v>2505000000</v>
      </c>
      <c r="I1096" s="1">
        <v>9894000000</v>
      </c>
      <c r="J1096" s="1">
        <v>653000000</v>
      </c>
      <c r="K1096" s="1">
        <v>1617000000</v>
      </c>
      <c r="L1096">
        <v>0</v>
      </c>
      <c r="M1096" t="s">
        <v>30</v>
      </c>
      <c r="N1096" t="s">
        <v>54</v>
      </c>
    </row>
    <row r="1097" spans="1:14" hidden="1" x14ac:dyDescent="0.2">
      <c r="A1097">
        <v>1123</v>
      </c>
      <c r="B1097" t="s">
        <v>539</v>
      </c>
      <c r="C1097" t="s">
        <v>11</v>
      </c>
      <c r="D1097" t="s">
        <v>12</v>
      </c>
      <c r="E1097" t="str">
        <f t="shared" si="51"/>
        <v>2012</v>
      </c>
      <c r="F1097" s="1">
        <v>4608563000</v>
      </c>
      <c r="G1097" s="1">
        <f t="shared" si="52"/>
        <v>1952827000</v>
      </c>
      <c r="H1097" s="1">
        <f t="shared" si="53"/>
        <v>3529427000</v>
      </c>
      <c r="I1097" s="1">
        <v>1079136000</v>
      </c>
      <c r="J1097" s="1">
        <v>285144000</v>
      </c>
      <c r="K1097">
        <v>0</v>
      </c>
      <c r="L1097" s="1">
        <v>1291456000</v>
      </c>
      <c r="M1097" t="s">
        <v>115</v>
      </c>
      <c r="N1097" t="s">
        <v>203</v>
      </c>
    </row>
    <row r="1098" spans="1:14" hidden="1" x14ac:dyDescent="0.2">
      <c r="A1098">
        <v>1124</v>
      </c>
      <c r="B1098" t="s">
        <v>539</v>
      </c>
      <c r="C1098" t="s">
        <v>15</v>
      </c>
      <c r="D1098" t="s">
        <v>16</v>
      </c>
      <c r="E1098" t="str">
        <f t="shared" si="51"/>
        <v>2013</v>
      </c>
      <c r="F1098" s="1">
        <v>5312686000</v>
      </c>
      <c r="G1098" s="1">
        <f t="shared" si="52"/>
        <v>1990986000</v>
      </c>
      <c r="H1098" s="1">
        <f t="shared" si="53"/>
        <v>4059874000</v>
      </c>
      <c r="I1098" s="1">
        <v>1252812000</v>
      </c>
      <c r="J1098" s="1">
        <v>466498000</v>
      </c>
      <c r="K1098">
        <v>0</v>
      </c>
      <c r="L1098" s="1">
        <v>1602390000</v>
      </c>
      <c r="M1098" t="s">
        <v>115</v>
      </c>
      <c r="N1098" t="s">
        <v>203</v>
      </c>
    </row>
    <row r="1099" spans="1:14" hidden="1" x14ac:dyDescent="0.2">
      <c r="A1099">
        <v>1125</v>
      </c>
      <c r="B1099" t="s">
        <v>539</v>
      </c>
      <c r="C1099" t="s">
        <v>17</v>
      </c>
      <c r="D1099" t="s">
        <v>18</v>
      </c>
      <c r="E1099" t="str">
        <f t="shared" si="51"/>
        <v>2014</v>
      </c>
      <c r="F1099" s="1">
        <v>5288933000</v>
      </c>
      <c r="G1099" s="1">
        <f t="shared" si="52"/>
        <v>1770801000</v>
      </c>
      <c r="H1099" s="1">
        <f t="shared" si="53"/>
        <v>4199045000</v>
      </c>
      <c r="I1099" s="1">
        <v>1089888000</v>
      </c>
      <c r="J1099" s="1">
        <v>471219000</v>
      </c>
      <c r="K1099">
        <v>0</v>
      </c>
      <c r="L1099" s="1">
        <v>1957025000</v>
      </c>
      <c r="M1099" t="s">
        <v>115</v>
      </c>
      <c r="N1099" t="s">
        <v>203</v>
      </c>
    </row>
    <row r="1100" spans="1:14" hidden="1" x14ac:dyDescent="0.2">
      <c r="A1100">
        <v>1126</v>
      </c>
      <c r="B1100" t="s">
        <v>539</v>
      </c>
      <c r="C1100" t="s">
        <v>19</v>
      </c>
      <c r="D1100" t="s">
        <v>20</v>
      </c>
      <c r="E1100" t="str">
        <f t="shared" si="51"/>
        <v>2015</v>
      </c>
      <c r="F1100" s="1">
        <v>2787116000</v>
      </c>
      <c r="G1100" s="1">
        <f t="shared" si="52"/>
        <v>-86136000</v>
      </c>
      <c r="H1100" s="1">
        <f t="shared" si="53"/>
        <v>1954810000</v>
      </c>
      <c r="I1100" s="1">
        <v>832306000</v>
      </c>
      <c r="J1100" s="1">
        <v>372457000</v>
      </c>
      <c r="K1100">
        <v>0</v>
      </c>
      <c r="L1100" s="1">
        <v>1668489000</v>
      </c>
      <c r="M1100" t="s">
        <v>115</v>
      </c>
      <c r="N1100" t="s">
        <v>203</v>
      </c>
    </row>
    <row r="1101" spans="1:14" hidden="1" x14ac:dyDescent="0.2">
      <c r="A1101">
        <v>1127</v>
      </c>
      <c r="B1101" t="s">
        <v>540</v>
      </c>
      <c r="C1101" t="s">
        <v>11</v>
      </c>
      <c r="D1101" t="s">
        <v>18</v>
      </c>
      <c r="E1101" t="str">
        <f t="shared" si="51"/>
        <v>2014</v>
      </c>
      <c r="F1101" s="1">
        <v>7719600000</v>
      </c>
      <c r="G1101" s="1">
        <f t="shared" si="52"/>
        <v>1400500000</v>
      </c>
      <c r="H1101" s="1">
        <f t="shared" si="53"/>
        <v>3528000000</v>
      </c>
      <c r="I1101" s="1">
        <v>4191600000</v>
      </c>
      <c r="J1101" s="1">
        <v>1545700000</v>
      </c>
      <c r="K1101" s="1">
        <v>581800000</v>
      </c>
      <c r="L1101">
        <v>0</v>
      </c>
      <c r="M1101" t="s">
        <v>36</v>
      </c>
      <c r="N1101" t="s">
        <v>37</v>
      </c>
    </row>
    <row r="1102" spans="1:14" hidden="1" x14ac:dyDescent="0.2">
      <c r="A1102">
        <v>1128</v>
      </c>
      <c r="B1102" t="s">
        <v>540</v>
      </c>
      <c r="C1102" t="s">
        <v>15</v>
      </c>
      <c r="D1102" t="s">
        <v>20</v>
      </c>
      <c r="E1102" t="str">
        <f t="shared" si="51"/>
        <v>2015</v>
      </c>
      <c r="F1102" s="1">
        <v>9429300000</v>
      </c>
      <c r="G1102" s="1">
        <f t="shared" si="52"/>
        <v>1363500000</v>
      </c>
      <c r="H1102" s="1">
        <f t="shared" si="53"/>
        <v>4216100000</v>
      </c>
      <c r="I1102" s="1">
        <v>5213200000</v>
      </c>
      <c r="J1102" s="1">
        <v>2180700000</v>
      </c>
      <c r="K1102" s="1">
        <v>671900000</v>
      </c>
      <c r="L1102">
        <v>0</v>
      </c>
      <c r="M1102" t="s">
        <v>36</v>
      </c>
      <c r="N1102" t="s">
        <v>37</v>
      </c>
    </row>
    <row r="1103" spans="1:14" hidden="1" x14ac:dyDescent="0.2">
      <c r="A1103">
        <v>1132</v>
      </c>
      <c r="B1103" t="s">
        <v>541</v>
      </c>
      <c r="C1103" t="s">
        <v>11</v>
      </c>
      <c r="D1103" t="s">
        <v>16</v>
      </c>
      <c r="E1103" t="str">
        <f t="shared" si="51"/>
        <v>2013</v>
      </c>
      <c r="F1103" s="1">
        <v>5015000000</v>
      </c>
      <c r="G1103" s="1">
        <f t="shared" si="52"/>
        <v>2157000000</v>
      </c>
      <c r="H1103" s="1">
        <f t="shared" si="53"/>
        <v>4171000000</v>
      </c>
      <c r="I1103" s="1">
        <v>844000000</v>
      </c>
      <c r="J1103" s="1">
        <v>446000000</v>
      </c>
      <c r="K1103">
        <v>0</v>
      </c>
      <c r="L1103" s="1">
        <v>1568000000</v>
      </c>
      <c r="M1103" t="s">
        <v>115</v>
      </c>
      <c r="N1103" t="s">
        <v>116</v>
      </c>
    </row>
    <row r="1104" spans="1:14" hidden="1" x14ac:dyDescent="0.2">
      <c r="A1104">
        <v>1133</v>
      </c>
      <c r="B1104" t="s">
        <v>541</v>
      </c>
      <c r="C1104" t="s">
        <v>15</v>
      </c>
      <c r="D1104" t="s">
        <v>18</v>
      </c>
      <c r="E1104" t="str">
        <f t="shared" si="51"/>
        <v>2014</v>
      </c>
      <c r="F1104" s="1">
        <v>5115000000</v>
      </c>
      <c r="G1104" s="1">
        <f t="shared" si="52"/>
        <v>1916000000</v>
      </c>
      <c r="H1104" s="1">
        <f t="shared" si="53"/>
        <v>4170000000</v>
      </c>
      <c r="I1104" s="1">
        <v>945000000</v>
      </c>
      <c r="J1104" s="1">
        <v>495000000</v>
      </c>
      <c r="K1104">
        <v>0</v>
      </c>
      <c r="L1104" s="1">
        <v>1759000000</v>
      </c>
      <c r="M1104" t="s">
        <v>115</v>
      </c>
      <c r="N1104" t="s">
        <v>116</v>
      </c>
    </row>
    <row r="1105" spans="1:14" hidden="1" x14ac:dyDescent="0.2">
      <c r="A1105">
        <v>1134</v>
      </c>
      <c r="B1105" t="s">
        <v>541</v>
      </c>
      <c r="C1105" t="s">
        <v>17</v>
      </c>
      <c r="D1105" t="s">
        <v>20</v>
      </c>
      <c r="E1105" t="str">
        <f t="shared" si="51"/>
        <v>2015</v>
      </c>
      <c r="F1105" s="1">
        <v>3183000000</v>
      </c>
      <c r="G1105" s="1">
        <f t="shared" si="52"/>
        <v>-672000000</v>
      </c>
      <c r="H1105" s="1">
        <f t="shared" si="53"/>
        <v>2204000000</v>
      </c>
      <c r="I1105" s="1">
        <v>979000000</v>
      </c>
      <c r="J1105" s="1">
        <v>745000000</v>
      </c>
      <c r="K1105">
        <v>0</v>
      </c>
      <c r="L1105" s="1">
        <v>2131000000</v>
      </c>
      <c r="M1105" t="s">
        <v>115</v>
      </c>
      <c r="N1105" t="s">
        <v>116</v>
      </c>
    </row>
    <row r="1106" spans="1:14" hidden="1" x14ac:dyDescent="0.2">
      <c r="A1106">
        <v>1135</v>
      </c>
      <c r="B1106" t="s">
        <v>541</v>
      </c>
      <c r="C1106" t="s">
        <v>19</v>
      </c>
      <c r="D1106" t="s">
        <v>83</v>
      </c>
      <c r="E1106" t="str">
        <f t="shared" si="51"/>
        <v>2016</v>
      </c>
      <c r="F1106" s="1">
        <v>3491000000</v>
      </c>
      <c r="G1106" s="1">
        <f t="shared" si="52"/>
        <v>-279000000</v>
      </c>
      <c r="H1106" s="1">
        <f t="shared" si="53"/>
        <v>2408000000</v>
      </c>
      <c r="I1106" s="1">
        <v>1083000000</v>
      </c>
      <c r="J1106" s="1">
        <v>233000000</v>
      </c>
      <c r="K1106">
        <v>0</v>
      </c>
      <c r="L1106" s="1">
        <v>2454000000</v>
      </c>
      <c r="M1106" t="s">
        <v>115</v>
      </c>
      <c r="N1106" t="s">
        <v>116</v>
      </c>
    </row>
    <row r="1107" spans="1:14" x14ac:dyDescent="0.2">
      <c r="A1107">
        <v>1136</v>
      </c>
      <c r="B1107" t="s">
        <v>542</v>
      </c>
      <c r="C1107" t="s">
        <v>11</v>
      </c>
      <c r="D1107" t="s">
        <v>12</v>
      </c>
      <c r="E1107" t="str">
        <f t="shared" si="51"/>
        <v>2012</v>
      </c>
      <c r="F1107" s="1">
        <v>3023000000</v>
      </c>
      <c r="G1107" s="1">
        <f t="shared" si="52"/>
        <v>641000000</v>
      </c>
      <c r="H1107" s="1">
        <f t="shared" si="53"/>
        <v>1577000000</v>
      </c>
      <c r="I1107" s="1">
        <v>1446000000</v>
      </c>
      <c r="J1107" s="1">
        <v>832000000</v>
      </c>
      <c r="K1107">
        <v>0</v>
      </c>
      <c r="L1107" s="1">
        <v>104000000</v>
      </c>
      <c r="M1107" t="s">
        <v>74</v>
      </c>
      <c r="N1107" t="s">
        <v>510</v>
      </c>
    </row>
    <row r="1108" spans="1:14" x14ac:dyDescent="0.2">
      <c r="A1108">
        <v>1137</v>
      </c>
      <c r="B1108" t="s">
        <v>542</v>
      </c>
      <c r="C1108" t="s">
        <v>15</v>
      </c>
      <c r="D1108" t="s">
        <v>16</v>
      </c>
      <c r="E1108" t="str">
        <f t="shared" si="51"/>
        <v>2013</v>
      </c>
      <c r="F1108" s="1">
        <v>3100000000</v>
      </c>
      <c r="G1108" s="1">
        <f t="shared" si="52"/>
        <v>608000000</v>
      </c>
      <c r="H1108" s="1">
        <f t="shared" si="53"/>
        <v>1784000000</v>
      </c>
      <c r="I1108" s="1">
        <v>1316000000</v>
      </c>
      <c r="J1108" s="1">
        <v>1054000000</v>
      </c>
      <c r="K1108">
        <v>0</v>
      </c>
      <c r="L1108" s="1">
        <v>122000000</v>
      </c>
      <c r="M1108" t="s">
        <v>74</v>
      </c>
      <c r="N1108" t="s">
        <v>510</v>
      </c>
    </row>
    <row r="1109" spans="1:14" x14ac:dyDescent="0.2">
      <c r="A1109">
        <v>1138</v>
      </c>
      <c r="B1109" t="s">
        <v>542</v>
      </c>
      <c r="C1109" t="s">
        <v>17</v>
      </c>
      <c r="D1109" t="s">
        <v>18</v>
      </c>
      <c r="E1109" t="str">
        <f t="shared" si="51"/>
        <v>2014</v>
      </c>
      <c r="F1109" s="1">
        <v>3383000000</v>
      </c>
      <c r="G1109" s="1">
        <f t="shared" si="52"/>
        <v>718000000</v>
      </c>
      <c r="H1109" s="1">
        <f t="shared" si="53"/>
        <v>1950000000</v>
      </c>
      <c r="I1109" s="1">
        <v>1433000000</v>
      </c>
      <c r="J1109" s="1">
        <v>1095000000</v>
      </c>
      <c r="K1109">
        <v>0</v>
      </c>
      <c r="L1109" s="1">
        <v>137000000</v>
      </c>
      <c r="M1109" t="s">
        <v>74</v>
      </c>
      <c r="N1109" t="s">
        <v>510</v>
      </c>
    </row>
    <row r="1110" spans="1:14" x14ac:dyDescent="0.2">
      <c r="A1110">
        <v>1139</v>
      </c>
      <c r="B1110" t="s">
        <v>542</v>
      </c>
      <c r="C1110" t="s">
        <v>19</v>
      </c>
      <c r="D1110" t="s">
        <v>20</v>
      </c>
      <c r="E1110" t="str">
        <f t="shared" si="51"/>
        <v>2015</v>
      </c>
      <c r="F1110" s="1">
        <v>3292000000</v>
      </c>
      <c r="G1110" s="1">
        <f t="shared" si="52"/>
        <v>791000000</v>
      </c>
      <c r="H1110" s="1">
        <f t="shared" si="53"/>
        <v>1979000000</v>
      </c>
      <c r="I1110" s="1">
        <v>1313000000</v>
      </c>
      <c r="J1110" s="1">
        <v>1050000000</v>
      </c>
      <c r="K1110">
        <v>0</v>
      </c>
      <c r="L1110" s="1">
        <v>138000000</v>
      </c>
      <c r="M1110" t="s">
        <v>74</v>
      </c>
      <c r="N1110" t="s">
        <v>510</v>
      </c>
    </row>
    <row r="1111" spans="1:14" hidden="1" x14ac:dyDescent="0.2">
      <c r="A1111">
        <v>1140</v>
      </c>
      <c r="B1111" t="s">
        <v>543</v>
      </c>
      <c r="C1111" t="s">
        <v>11</v>
      </c>
      <c r="D1111" t="s">
        <v>12</v>
      </c>
      <c r="E1111" t="str">
        <f t="shared" si="51"/>
        <v>2012</v>
      </c>
      <c r="F1111" s="1">
        <v>14256000000</v>
      </c>
      <c r="G1111" s="1">
        <f t="shared" si="52"/>
        <v>3276000000</v>
      </c>
      <c r="H1111" s="1">
        <f t="shared" si="53"/>
        <v>5980000000</v>
      </c>
      <c r="I1111" s="1">
        <v>8276000000</v>
      </c>
      <c r="J1111" s="1">
        <v>1186000000</v>
      </c>
      <c r="K1111">
        <v>0</v>
      </c>
      <c r="L1111" s="1">
        <v>1518000000</v>
      </c>
      <c r="M1111" t="s">
        <v>69</v>
      </c>
      <c r="N1111" t="s">
        <v>70</v>
      </c>
    </row>
    <row r="1112" spans="1:14" hidden="1" x14ac:dyDescent="0.2">
      <c r="A1112">
        <v>1141</v>
      </c>
      <c r="B1112" t="s">
        <v>543</v>
      </c>
      <c r="C1112" t="s">
        <v>15</v>
      </c>
      <c r="D1112" t="s">
        <v>16</v>
      </c>
      <c r="E1112" t="str">
        <f t="shared" si="51"/>
        <v>2013</v>
      </c>
      <c r="F1112" s="1">
        <v>15136000000</v>
      </c>
      <c r="G1112" s="1">
        <f t="shared" si="52"/>
        <v>3541000000</v>
      </c>
      <c r="H1112" s="1">
        <f t="shared" si="53"/>
        <v>6984000000</v>
      </c>
      <c r="I1112" s="1">
        <v>8152000000</v>
      </c>
      <c r="J1112" s="1">
        <v>1280000000</v>
      </c>
      <c r="K1112">
        <v>0</v>
      </c>
      <c r="L1112" s="1">
        <v>2163000000</v>
      </c>
      <c r="M1112" t="s">
        <v>69</v>
      </c>
      <c r="N1112" t="s">
        <v>70</v>
      </c>
    </row>
    <row r="1113" spans="1:14" hidden="1" x14ac:dyDescent="0.2">
      <c r="A1113">
        <v>1142</v>
      </c>
      <c r="B1113" t="s">
        <v>543</v>
      </c>
      <c r="C1113" t="s">
        <v>17</v>
      </c>
      <c r="D1113" t="s">
        <v>18</v>
      </c>
      <c r="E1113" t="str">
        <f t="shared" si="51"/>
        <v>2014</v>
      </c>
      <c r="F1113" s="1">
        <v>17021000000</v>
      </c>
      <c r="G1113" s="1">
        <f t="shared" si="52"/>
        <v>4395000000</v>
      </c>
      <c r="H1113" s="1">
        <f t="shared" si="53"/>
        <v>8270000000</v>
      </c>
      <c r="I1113" s="1">
        <v>8751000000</v>
      </c>
      <c r="J1113" s="1">
        <v>1324000000</v>
      </c>
      <c r="K1113">
        <v>0</v>
      </c>
      <c r="L1113" s="1">
        <v>2551000000</v>
      </c>
      <c r="M1113" t="s">
        <v>69</v>
      </c>
      <c r="N1113" t="s">
        <v>70</v>
      </c>
    </row>
    <row r="1114" spans="1:14" hidden="1" x14ac:dyDescent="0.2">
      <c r="A1114">
        <v>1143</v>
      </c>
      <c r="B1114" t="s">
        <v>543</v>
      </c>
      <c r="C1114" t="s">
        <v>19</v>
      </c>
      <c r="D1114" t="s">
        <v>20</v>
      </c>
      <c r="E1114" t="str">
        <f t="shared" si="51"/>
        <v>2015</v>
      </c>
      <c r="F1114" s="1">
        <v>17486000000</v>
      </c>
      <c r="G1114" s="1">
        <f t="shared" si="52"/>
        <v>4660000000</v>
      </c>
      <c r="H1114" s="1">
        <f t="shared" si="53"/>
        <v>8890000000</v>
      </c>
      <c r="I1114" s="1">
        <v>8596000000</v>
      </c>
      <c r="J1114" s="1">
        <v>1399000000</v>
      </c>
      <c r="K1114">
        <v>0</v>
      </c>
      <c r="L1114" s="1">
        <v>2831000000</v>
      </c>
      <c r="M1114" t="s">
        <v>69</v>
      </c>
      <c r="N1114" t="s">
        <v>70</v>
      </c>
    </row>
    <row r="1115" spans="1:14" hidden="1" x14ac:dyDescent="0.2">
      <c r="A1115">
        <v>1144</v>
      </c>
      <c r="B1115" t="s">
        <v>544</v>
      </c>
      <c r="C1115" t="s">
        <v>11</v>
      </c>
      <c r="D1115" t="s">
        <v>12</v>
      </c>
      <c r="E1115" t="str">
        <f t="shared" si="51"/>
        <v>2012</v>
      </c>
      <c r="F1115" s="1">
        <v>9964000000</v>
      </c>
      <c r="G1115" s="1">
        <f t="shared" si="52"/>
        <v>3137000000</v>
      </c>
      <c r="H1115" s="1">
        <f t="shared" si="53"/>
        <v>5630000000</v>
      </c>
      <c r="I1115" s="1">
        <v>4334000000</v>
      </c>
      <c r="J1115" s="1">
        <v>757000000</v>
      </c>
      <c r="K1115" s="1">
        <v>704000000</v>
      </c>
      <c r="L1115" s="1">
        <v>1032000000</v>
      </c>
      <c r="M1115" t="s">
        <v>87</v>
      </c>
      <c r="N1115" t="s">
        <v>545</v>
      </c>
    </row>
    <row r="1116" spans="1:14" hidden="1" x14ac:dyDescent="0.2">
      <c r="A1116">
        <v>1145</v>
      </c>
      <c r="B1116" t="s">
        <v>544</v>
      </c>
      <c r="C1116" t="s">
        <v>15</v>
      </c>
      <c r="D1116" t="s">
        <v>16</v>
      </c>
      <c r="E1116" t="str">
        <f t="shared" si="51"/>
        <v>2013</v>
      </c>
      <c r="F1116" s="1">
        <v>8414000000</v>
      </c>
      <c r="G1116" s="1">
        <f t="shared" si="52"/>
        <v>700000000</v>
      </c>
      <c r="H1116" s="1">
        <f t="shared" si="53"/>
        <v>3115000000</v>
      </c>
      <c r="I1116" s="1">
        <v>5299000000</v>
      </c>
      <c r="J1116" s="1">
        <v>584000000</v>
      </c>
      <c r="K1116" s="1">
        <v>469000000</v>
      </c>
      <c r="L1116" s="1">
        <v>1362000000</v>
      </c>
      <c r="M1116" t="s">
        <v>87</v>
      </c>
      <c r="N1116" t="s">
        <v>545</v>
      </c>
    </row>
    <row r="1117" spans="1:14" hidden="1" x14ac:dyDescent="0.2">
      <c r="A1117">
        <v>1146</v>
      </c>
      <c r="B1117" t="s">
        <v>544</v>
      </c>
      <c r="C1117" t="s">
        <v>17</v>
      </c>
      <c r="D1117" t="s">
        <v>18</v>
      </c>
      <c r="E1117" t="str">
        <f t="shared" si="51"/>
        <v>2014</v>
      </c>
      <c r="F1117" s="1">
        <v>7292000000</v>
      </c>
      <c r="G1117" s="1">
        <f t="shared" si="52"/>
        <v>736000000</v>
      </c>
      <c r="H1117" s="1">
        <f t="shared" si="53"/>
        <v>2835000000</v>
      </c>
      <c r="I1117" s="1">
        <v>4457000000</v>
      </c>
      <c r="J1117" s="1">
        <v>545000000</v>
      </c>
      <c r="K1117" s="1">
        <v>325000000</v>
      </c>
      <c r="L1117" s="1">
        <v>1229000000</v>
      </c>
      <c r="M1117" t="s">
        <v>87</v>
      </c>
      <c r="N1117" t="s">
        <v>545</v>
      </c>
    </row>
    <row r="1118" spans="1:14" hidden="1" x14ac:dyDescent="0.2">
      <c r="A1118">
        <v>1147</v>
      </c>
      <c r="B1118" t="s">
        <v>544</v>
      </c>
      <c r="C1118" t="s">
        <v>19</v>
      </c>
      <c r="D1118" t="s">
        <v>20</v>
      </c>
      <c r="E1118" t="str">
        <f t="shared" si="51"/>
        <v>2015</v>
      </c>
      <c r="F1118" s="1">
        <v>7729000000</v>
      </c>
      <c r="G1118" s="1">
        <f t="shared" si="52"/>
        <v>1219000000</v>
      </c>
      <c r="H1118" s="1">
        <f t="shared" si="53"/>
        <v>3417000000</v>
      </c>
      <c r="I1118" s="1">
        <v>4312000000</v>
      </c>
      <c r="J1118" s="1">
        <v>670000000</v>
      </c>
      <c r="K1118" s="1">
        <v>289000000</v>
      </c>
      <c r="L1118" s="1">
        <v>1239000000</v>
      </c>
      <c r="M1118" t="s">
        <v>87</v>
      </c>
      <c r="N1118" t="s">
        <v>545</v>
      </c>
    </row>
    <row r="1119" spans="1:14" hidden="1" x14ac:dyDescent="0.2">
      <c r="A1119">
        <v>1148</v>
      </c>
      <c r="B1119" t="s">
        <v>546</v>
      </c>
      <c r="C1119" t="s">
        <v>11</v>
      </c>
      <c r="D1119" t="s">
        <v>16</v>
      </c>
      <c r="E1119" t="str">
        <f t="shared" si="51"/>
        <v>2013</v>
      </c>
      <c r="F1119" s="1">
        <v>4374562000</v>
      </c>
      <c r="G1119" s="1">
        <f t="shared" si="52"/>
        <v>228347000</v>
      </c>
      <c r="H1119" s="1">
        <f t="shared" si="53"/>
        <v>1257359000</v>
      </c>
      <c r="I1119" s="1">
        <v>3117203000</v>
      </c>
      <c r="J1119" s="1">
        <v>650243000</v>
      </c>
      <c r="K1119" s="1">
        <v>378769000</v>
      </c>
      <c r="L1119">
        <v>0</v>
      </c>
      <c r="M1119" t="s">
        <v>30</v>
      </c>
      <c r="N1119" t="s">
        <v>85</v>
      </c>
    </row>
    <row r="1120" spans="1:14" hidden="1" x14ac:dyDescent="0.2">
      <c r="A1120">
        <v>1149</v>
      </c>
      <c r="B1120" t="s">
        <v>546</v>
      </c>
      <c r="C1120" t="s">
        <v>15</v>
      </c>
      <c r="D1120" t="s">
        <v>18</v>
      </c>
      <c r="E1120" t="str">
        <f t="shared" si="51"/>
        <v>2014</v>
      </c>
      <c r="F1120" s="1">
        <v>5504656000</v>
      </c>
      <c r="G1120" s="1">
        <f t="shared" si="52"/>
        <v>402648000</v>
      </c>
      <c r="H1120" s="1">
        <f t="shared" si="53"/>
        <v>1751896000</v>
      </c>
      <c r="I1120" s="1">
        <v>3752760000</v>
      </c>
      <c r="J1120" s="1">
        <v>876927000</v>
      </c>
      <c r="K1120" s="1">
        <v>472321000</v>
      </c>
      <c r="L1120">
        <v>0</v>
      </c>
      <c r="M1120" t="s">
        <v>30</v>
      </c>
      <c r="N1120" t="s">
        <v>85</v>
      </c>
    </row>
    <row r="1121" spans="1:14" hidden="1" x14ac:dyDescent="0.2">
      <c r="A1121">
        <v>1150</v>
      </c>
      <c r="B1121" t="s">
        <v>546</v>
      </c>
      <c r="C1121" t="s">
        <v>17</v>
      </c>
      <c r="D1121" t="s">
        <v>20</v>
      </c>
      <c r="E1121" t="str">
        <f t="shared" si="51"/>
        <v>2015</v>
      </c>
      <c r="F1121" s="1">
        <v>6779511000</v>
      </c>
      <c r="G1121" s="1">
        <f t="shared" si="52"/>
        <v>305826000</v>
      </c>
      <c r="H1121" s="1">
        <f t="shared" si="53"/>
        <v>2188035000</v>
      </c>
      <c r="I1121" s="1">
        <v>4591476000</v>
      </c>
      <c r="J1121" s="1">
        <v>1231421000</v>
      </c>
      <c r="K1121" s="1">
        <v>650788000</v>
      </c>
      <c r="L1121">
        <v>0</v>
      </c>
      <c r="M1121" t="s">
        <v>30</v>
      </c>
      <c r="N1121" t="s">
        <v>85</v>
      </c>
    </row>
    <row r="1122" spans="1:14" hidden="1" x14ac:dyDescent="0.2">
      <c r="A1122">
        <v>1151</v>
      </c>
      <c r="B1122" t="s">
        <v>546</v>
      </c>
      <c r="C1122" t="s">
        <v>19</v>
      </c>
      <c r="D1122" t="s">
        <v>83</v>
      </c>
      <c r="E1122" t="str">
        <f t="shared" si="51"/>
        <v>2016</v>
      </c>
      <c r="F1122" s="1">
        <v>8830669000</v>
      </c>
      <c r="G1122" s="1">
        <f t="shared" si="52"/>
        <v>379793000</v>
      </c>
      <c r="H1122" s="1">
        <f t="shared" si="53"/>
        <v>2800768000</v>
      </c>
      <c r="I1122" s="1">
        <v>6029901000</v>
      </c>
      <c r="J1122" s="1">
        <v>1568877000</v>
      </c>
      <c r="K1122" s="1">
        <v>852098000</v>
      </c>
      <c r="L1122">
        <v>0</v>
      </c>
      <c r="M1122" t="s">
        <v>30</v>
      </c>
      <c r="N1122" t="s">
        <v>85</v>
      </c>
    </row>
    <row r="1123" spans="1:14" hidden="1" x14ac:dyDescent="0.2">
      <c r="A1123">
        <v>1152</v>
      </c>
      <c r="B1123" t="s">
        <v>547</v>
      </c>
      <c r="C1123" t="s">
        <v>11</v>
      </c>
      <c r="D1123" t="s">
        <v>12</v>
      </c>
      <c r="E1123" t="str">
        <f t="shared" si="51"/>
        <v>2012</v>
      </c>
      <c r="F1123" s="1">
        <v>1562000000</v>
      </c>
      <c r="G1123" s="1">
        <f t="shared" si="52"/>
        <v>134000000</v>
      </c>
      <c r="H1123" s="1">
        <f t="shared" si="53"/>
        <v>1149000000</v>
      </c>
      <c r="I1123" s="1">
        <v>413000000</v>
      </c>
      <c r="J1123" s="1">
        <v>311000000</v>
      </c>
      <c r="K1123">
        <v>0</v>
      </c>
      <c r="L1123" s="1">
        <v>704000000</v>
      </c>
      <c r="M1123" t="s">
        <v>115</v>
      </c>
      <c r="N1123" t="s">
        <v>116</v>
      </c>
    </row>
    <row r="1124" spans="1:14" hidden="1" x14ac:dyDescent="0.2">
      <c r="A1124">
        <v>1153</v>
      </c>
      <c r="B1124" t="s">
        <v>547</v>
      </c>
      <c r="C1124" t="s">
        <v>15</v>
      </c>
      <c r="D1124" t="s">
        <v>16</v>
      </c>
      <c r="E1124" t="str">
        <f t="shared" si="51"/>
        <v>2013</v>
      </c>
      <c r="F1124" s="1">
        <v>1857000000</v>
      </c>
      <c r="G1124" s="1">
        <f t="shared" si="52"/>
        <v>450000000</v>
      </c>
      <c r="H1124" s="1">
        <f t="shared" si="53"/>
        <v>1446000000</v>
      </c>
      <c r="I1124" s="1">
        <v>411000000</v>
      </c>
      <c r="J1124" s="1">
        <v>311000000</v>
      </c>
      <c r="K1124">
        <v>0</v>
      </c>
      <c r="L1124" s="1">
        <v>685000000</v>
      </c>
      <c r="M1124" t="s">
        <v>115</v>
      </c>
      <c r="N1124" t="s">
        <v>116</v>
      </c>
    </row>
    <row r="1125" spans="1:14" hidden="1" x14ac:dyDescent="0.2">
      <c r="A1125">
        <v>1154</v>
      </c>
      <c r="B1125" t="s">
        <v>547</v>
      </c>
      <c r="C1125" t="s">
        <v>17</v>
      </c>
      <c r="D1125" t="s">
        <v>18</v>
      </c>
      <c r="E1125" t="str">
        <f t="shared" si="51"/>
        <v>2014</v>
      </c>
      <c r="F1125" s="1">
        <v>2288000000</v>
      </c>
      <c r="G1125" s="1">
        <f t="shared" si="52"/>
        <v>575000000</v>
      </c>
      <c r="H1125" s="1">
        <f t="shared" si="53"/>
        <v>1803000000</v>
      </c>
      <c r="I1125" s="1">
        <v>485000000</v>
      </c>
      <c r="J1125" s="1">
        <v>358000000</v>
      </c>
      <c r="K1125">
        <v>0</v>
      </c>
      <c r="L1125" s="1">
        <v>870000000</v>
      </c>
      <c r="M1125" t="s">
        <v>115</v>
      </c>
      <c r="N1125" t="s">
        <v>116</v>
      </c>
    </row>
    <row r="1126" spans="1:14" hidden="1" x14ac:dyDescent="0.2">
      <c r="A1126">
        <v>1155</v>
      </c>
      <c r="B1126" t="s">
        <v>547</v>
      </c>
      <c r="C1126" t="s">
        <v>19</v>
      </c>
      <c r="D1126" t="s">
        <v>20</v>
      </c>
      <c r="E1126" t="str">
        <f t="shared" si="51"/>
        <v>2015</v>
      </c>
      <c r="F1126" s="1">
        <v>1557000000</v>
      </c>
      <c r="G1126" s="1">
        <f t="shared" si="52"/>
        <v>-5061000000</v>
      </c>
      <c r="H1126" s="1">
        <f t="shared" si="53"/>
        <v>1060000000</v>
      </c>
      <c r="I1126" s="1">
        <v>497000000</v>
      </c>
      <c r="J1126" s="1">
        <v>5204000000</v>
      </c>
      <c r="K1126">
        <v>0</v>
      </c>
      <c r="L1126" s="1">
        <v>917000000</v>
      </c>
      <c r="M1126" t="s">
        <v>115</v>
      </c>
      <c r="N1126" t="s">
        <v>116</v>
      </c>
    </row>
    <row r="1127" spans="1:14" hidden="1" x14ac:dyDescent="0.2">
      <c r="A1127">
        <v>1156</v>
      </c>
      <c r="B1127" t="s">
        <v>548</v>
      </c>
      <c r="C1127" t="s">
        <v>11</v>
      </c>
      <c r="D1127" t="s">
        <v>262</v>
      </c>
      <c r="E1127" t="str">
        <f t="shared" si="51"/>
        <v>2013</v>
      </c>
      <c r="F1127" s="1">
        <v>25313000000</v>
      </c>
      <c r="G1127" s="1">
        <f t="shared" si="52"/>
        <v>3238000000</v>
      </c>
      <c r="H1127" s="1">
        <f t="shared" si="53"/>
        <v>11034000000</v>
      </c>
      <c r="I1127" s="1">
        <v>14279000000</v>
      </c>
      <c r="J1127" s="1">
        <v>7796000000</v>
      </c>
      <c r="K1127">
        <v>0</v>
      </c>
      <c r="L1127">
        <v>0</v>
      </c>
      <c r="M1127" t="s">
        <v>23</v>
      </c>
      <c r="N1127" t="s">
        <v>390</v>
      </c>
    </row>
    <row r="1128" spans="1:14" hidden="1" x14ac:dyDescent="0.2">
      <c r="A1128">
        <v>1157</v>
      </c>
      <c r="B1128" t="s">
        <v>548</v>
      </c>
      <c r="C1128" t="s">
        <v>15</v>
      </c>
      <c r="D1128" t="s">
        <v>264</v>
      </c>
      <c r="E1128" t="str">
        <f t="shared" si="51"/>
        <v>2014</v>
      </c>
      <c r="F1128" s="1">
        <v>27799000000</v>
      </c>
      <c r="G1128" s="1">
        <f t="shared" si="52"/>
        <v>3680000000</v>
      </c>
      <c r="H1128" s="1">
        <f t="shared" si="53"/>
        <v>12446000000</v>
      </c>
      <c r="I1128" s="1">
        <v>15353000000</v>
      </c>
      <c r="J1128" s="1">
        <v>8766000000</v>
      </c>
      <c r="K1128">
        <v>0</v>
      </c>
      <c r="L1128">
        <v>0</v>
      </c>
      <c r="M1128" t="s">
        <v>23</v>
      </c>
      <c r="N1128" t="s">
        <v>390</v>
      </c>
    </row>
    <row r="1129" spans="1:14" hidden="1" x14ac:dyDescent="0.2">
      <c r="A1129">
        <v>1158</v>
      </c>
      <c r="B1129" t="s">
        <v>548</v>
      </c>
      <c r="C1129" t="s">
        <v>17</v>
      </c>
      <c r="D1129" t="s">
        <v>174</v>
      </c>
      <c r="E1129" t="str">
        <f t="shared" si="51"/>
        <v>2015</v>
      </c>
      <c r="F1129" s="1">
        <v>30601000000</v>
      </c>
      <c r="G1129" s="1">
        <f t="shared" si="52"/>
        <v>4175000000</v>
      </c>
      <c r="H1129" s="1">
        <f t="shared" si="53"/>
        <v>14067000000</v>
      </c>
      <c r="I1129" s="1">
        <v>16534000000</v>
      </c>
      <c r="J1129" s="1">
        <v>9892000000</v>
      </c>
      <c r="K1129">
        <v>0</v>
      </c>
      <c r="L1129">
        <v>0</v>
      </c>
      <c r="M1129" t="s">
        <v>23</v>
      </c>
      <c r="N1129" t="s">
        <v>390</v>
      </c>
    </row>
    <row r="1130" spans="1:14" hidden="1" x14ac:dyDescent="0.2">
      <c r="A1130">
        <v>1159</v>
      </c>
      <c r="B1130" t="s">
        <v>548</v>
      </c>
      <c r="C1130" t="s">
        <v>19</v>
      </c>
      <c r="D1130" t="s">
        <v>265</v>
      </c>
      <c r="E1130" t="str">
        <f t="shared" si="51"/>
        <v>2016</v>
      </c>
      <c r="F1130" s="1">
        <v>32376000000</v>
      </c>
      <c r="G1130" s="1">
        <f t="shared" si="52"/>
        <v>4502000000</v>
      </c>
      <c r="H1130" s="1">
        <f t="shared" si="53"/>
        <v>14971000000</v>
      </c>
      <c r="I1130" s="1">
        <v>17405000000</v>
      </c>
      <c r="J1130" s="1">
        <v>10469000000</v>
      </c>
      <c r="K1130">
        <v>0</v>
      </c>
      <c r="L1130">
        <v>0</v>
      </c>
      <c r="M1130" t="s">
        <v>23</v>
      </c>
      <c r="N1130" t="s">
        <v>390</v>
      </c>
    </row>
    <row r="1131" spans="1:14" hidden="1" x14ac:dyDescent="0.2">
      <c r="A1131">
        <v>1160</v>
      </c>
      <c r="B1131" t="s">
        <v>549</v>
      </c>
      <c r="C1131" t="s">
        <v>11</v>
      </c>
      <c r="D1131" t="s">
        <v>16</v>
      </c>
      <c r="E1131" t="str">
        <f t="shared" si="51"/>
        <v>2013</v>
      </c>
      <c r="F1131" s="1">
        <v>5703000000</v>
      </c>
      <c r="G1131" s="1">
        <f t="shared" si="52"/>
        <v>980000000</v>
      </c>
      <c r="H1131" s="1">
        <f t="shared" si="53"/>
        <v>3305000000</v>
      </c>
      <c r="I1131" s="1">
        <v>2398000000</v>
      </c>
      <c r="J1131" s="1">
        <v>1815000000</v>
      </c>
      <c r="K1131">
        <v>0</v>
      </c>
      <c r="L1131" s="1">
        <v>510000000</v>
      </c>
      <c r="M1131" t="s">
        <v>13</v>
      </c>
      <c r="N1131" t="s">
        <v>303</v>
      </c>
    </row>
    <row r="1132" spans="1:14" hidden="1" x14ac:dyDescent="0.2">
      <c r="A1132">
        <v>1161</v>
      </c>
      <c r="B1132" t="s">
        <v>549</v>
      </c>
      <c r="C1132" t="s">
        <v>15</v>
      </c>
      <c r="D1132" t="s">
        <v>18</v>
      </c>
      <c r="E1132" t="str">
        <f t="shared" si="51"/>
        <v>2014</v>
      </c>
      <c r="F1132" s="1">
        <v>6288000000</v>
      </c>
      <c r="G1132" s="1">
        <f t="shared" si="52"/>
        <v>1178000000</v>
      </c>
      <c r="H1132" s="1">
        <f t="shared" si="53"/>
        <v>3668000000</v>
      </c>
      <c r="I1132" s="1">
        <v>2620000000</v>
      </c>
      <c r="J1132" s="1">
        <v>1917000000</v>
      </c>
      <c r="K1132">
        <v>0</v>
      </c>
      <c r="L1132" s="1">
        <v>573000000</v>
      </c>
      <c r="M1132" t="s">
        <v>13</v>
      </c>
      <c r="N1132" t="s">
        <v>303</v>
      </c>
    </row>
    <row r="1133" spans="1:14" hidden="1" x14ac:dyDescent="0.2">
      <c r="A1133">
        <v>1162</v>
      </c>
      <c r="B1133" t="s">
        <v>549</v>
      </c>
      <c r="C1133" t="s">
        <v>17</v>
      </c>
      <c r="D1133" t="s">
        <v>20</v>
      </c>
      <c r="E1133" t="str">
        <f t="shared" si="51"/>
        <v>2015</v>
      </c>
      <c r="F1133" s="1">
        <v>6172000000</v>
      </c>
      <c r="G1133" s="1">
        <f t="shared" si="52"/>
        <v>1144000000</v>
      </c>
      <c r="H1133" s="1">
        <f t="shared" si="53"/>
        <v>3633000000</v>
      </c>
      <c r="I1133" s="1">
        <v>2539000000</v>
      </c>
      <c r="J1133" s="1">
        <v>1915000000</v>
      </c>
      <c r="K1133">
        <v>0</v>
      </c>
      <c r="L1133" s="1">
        <v>574000000</v>
      </c>
      <c r="M1133" t="s">
        <v>13</v>
      </c>
      <c r="N1133" t="s">
        <v>303</v>
      </c>
    </row>
    <row r="1134" spans="1:14" hidden="1" x14ac:dyDescent="0.2">
      <c r="A1134">
        <v>1163</v>
      </c>
      <c r="B1134" t="s">
        <v>549</v>
      </c>
      <c r="C1134" t="s">
        <v>19</v>
      </c>
      <c r="D1134" t="s">
        <v>83</v>
      </c>
      <c r="E1134" t="str">
        <f t="shared" si="51"/>
        <v>2016</v>
      </c>
      <c r="F1134" s="1">
        <v>6309000000</v>
      </c>
      <c r="G1134" s="1">
        <f t="shared" si="52"/>
        <v>1248000000</v>
      </c>
      <c r="H1134" s="1">
        <f t="shared" si="53"/>
        <v>3702000000</v>
      </c>
      <c r="I1134" s="1">
        <v>2607000000</v>
      </c>
      <c r="J1134" s="1">
        <v>1851000000</v>
      </c>
      <c r="K1134">
        <v>0</v>
      </c>
      <c r="L1134" s="1">
        <v>603000000</v>
      </c>
      <c r="M1134" t="s">
        <v>13</v>
      </c>
      <c r="N1134" t="s">
        <v>303</v>
      </c>
    </row>
    <row r="1135" spans="1:14" hidden="1" x14ac:dyDescent="0.2">
      <c r="A1135">
        <v>1164</v>
      </c>
      <c r="B1135" t="s">
        <v>550</v>
      </c>
      <c r="C1135" t="s">
        <v>11</v>
      </c>
      <c r="D1135" t="s">
        <v>12</v>
      </c>
      <c r="E1135" t="str">
        <f t="shared" si="51"/>
        <v>2012</v>
      </c>
      <c r="F1135" s="1">
        <v>17194000000</v>
      </c>
      <c r="G1135" s="1">
        <f t="shared" si="52"/>
        <v>3389000000</v>
      </c>
      <c r="H1135" s="1">
        <f t="shared" si="53"/>
        <v>5043000000</v>
      </c>
      <c r="I1135" s="1">
        <v>12151000000</v>
      </c>
      <c r="J1135" s="1">
        <v>1654000000</v>
      </c>
      <c r="K1135">
        <v>0</v>
      </c>
      <c r="L1135">
        <v>0</v>
      </c>
      <c r="M1135" t="s">
        <v>115</v>
      </c>
      <c r="N1135" t="s">
        <v>161</v>
      </c>
    </row>
    <row r="1136" spans="1:14" hidden="1" x14ac:dyDescent="0.2">
      <c r="A1136">
        <v>1165</v>
      </c>
      <c r="B1136" t="s">
        <v>550</v>
      </c>
      <c r="C1136" t="s">
        <v>15</v>
      </c>
      <c r="D1136" t="s">
        <v>16</v>
      </c>
      <c r="E1136" t="str">
        <f t="shared" si="51"/>
        <v>2013</v>
      </c>
      <c r="F1136" s="1">
        <v>19221000000</v>
      </c>
      <c r="G1136" s="1">
        <f t="shared" si="52"/>
        <v>3199000000</v>
      </c>
      <c r="H1136" s="1">
        <f t="shared" si="53"/>
        <v>5104000000</v>
      </c>
      <c r="I1136" s="1">
        <v>14117000000</v>
      </c>
      <c r="J1136" s="1">
        <v>1905000000</v>
      </c>
      <c r="K1136">
        <v>0</v>
      </c>
      <c r="L1136">
        <v>0</v>
      </c>
      <c r="M1136" t="s">
        <v>115</v>
      </c>
      <c r="N1136" t="s">
        <v>161</v>
      </c>
    </row>
    <row r="1137" spans="1:14" hidden="1" x14ac:dyDescent="0.2">
      <c r="A1137">
        <v>1166</v>
      </c>
      <c r="B1137" t="s">
        <v>550</v>
      </c>
      <c r="C1137" t="s">
        <v>17</v>
      </c>
      <c r="D1137" t="s">
        <v>18</v>
      </c>
      <c r="E1137" t="str">
        <f t="shared" si="51"/>
        <v>2014</v>
      </c>
      <c r="F1137" s="1">
        <v>21440000000</v>
      </c>
      <c r="G1137" s="1">
        <f t="shared" si="52"/>
        <v>3717000000</v>
      </c>
      <c r="H1137" s="1">
        <f t="shared" si="53"/>
        <v>5809000000</v>
      </c>
      <c r="I1137" s="1">
        <v>15631000000</v>
      </c>
      <c r="J1137" s="1">
        <v>2092000000</v>
      </c>
      <c r="K1137">
        <v>0</v>
      </c>
      <c r="L1137">
        <v>0</v>
      </c>
      <c r="M1137" t="s">
        <v>115</v>
      </c>
      <c r="N1137" t="s">
        <v>161</v>
      </c>
    </row>
    <row r="1138" spans="1:14" hidden="1" x14ac:dyDescent="0.2">
      <c r="A1138">
        <v>1167</v>
      </c>
      <c r="B1138" t="s">
        <v>550</v>
      </c>
      <c r="C1138" t="s">
        <v>19</v>
      </c>
      <c r="D1138" t="s">
        <v>20</v>
      </c>
      <c r="E1138" t="str">
        <f t="shared" si="51"/>
        <v>2015</v>
      </c>
      <c r="F1138" s="1">
        <v>14757000000</v>
      </c>
      <c r="G1138" s="1">
        <f t="shared" si="52"/>
        <v>1299000000</v>
      </c>
      <c r="H1138" s="1">
        <f t="shared" si="53"/>
        <v>3063000000</v>
      </c>
      <c r="I1138" s="1">
        <v>11694000000</v>
      </c>
      <c r="J1138" s="1">
        <v>1764000000</v>
      </c>
      <c r="K1138">
        <v>0</v>
      </c>
      <c r="L1138">
        <v>0</v>
      </c>
      <c r="M1138" t="s">
        <v>115</v>
      </c>
      <c r="N1138" t="s">
        <v>161</v>
      </c>
    </row>
    <row r="1139" spans="1:14" hidden="1" x14ac:dyDescent="0.2">
      <c r="A1139">
        <v>1168</v>
      </c>
      <c r="B1139" t="s">
        <v>551</v>
      </c>
      <c r="C1139" t="s">
        <v>11</v>
      </c>
      <c r="D1139" t="s">
        <v>16</v>
      </c>
      <c r="E1139" t="str">
        <f t="shared" si="51"/>
        <v>2013</v>
      </c>
      <c r="F1139" s="1">
        <v>11245000000</v>
      </c>
      <c r="G1139" s="1">
        <f t="shared" si="52"/>
        <v>3257000000</v>
      </c>
      <c r="H1139" s="1">
        <f t="shared" si="53"/>
        <v>7175000000</v>
      </c>
      <c r="I1139" s="1">
        <v>4070000000</v>
      </c>
      <c r="J1139" s="1">
        <v>3002000000</v>
      </c>
      <c r="K1139">
        <v>0</v>
      </c>
      <c r="L1139" s="1">
        <v>916000000</v>
      </c>
      <c r="M1139" t="s">
        <v>13</v>
      </c>
      <c r="N1139" t="s">
        <v>257</v>
      </c>
    </row>
    <row r="1140" spans="1:14" hidden="1" x14ac:dyDescent="0.2">
      <c r="A1140">
        <v>1169</v>
      </c>
      <c r="B1140" t="s">
        <v>551</v>
      </c>
      <c r="C1140" t="s">
        <v>15</v>
      </c>
      <c r="D1140" t="s">
        <v>18</v>
      </c>
      <c r="E1140" t="str">
        <f t="shared" si="51"/>
        <v>2014</v>
      </c>
      <c r="F1140" s="1">
        <v>11624000000</v>
      </c>
      <c r="G1140" s="1">
        <f t="shared" si="52"/>
        <v>3575000000</v>
      </c>
      <c r="H1140" s="1">
        <f t="shared" si="53"/>
        <v>7423000000</v>
      </c>
      <c r="I1140" s="1">
        <v>4201000000</v>
      </c>
      <c r="J1140" s="1">
        <v>2897000000</v>
      </c>
      <c r="K1140">
        <v>0</v>
      </c>
      <c r="L1140" s="1">
        <v>951000000</v>
      </c>
      <c r="M1140" t="s">
        <v>13</v>
      </c>
      <c r="N1140" t="s">
        <v>257</v>
      </c>
    </row>
    <row r="1141" spans="1:14" hidden="1" x14ac:dyDescent="0.2">
      <c r="A1141">
        <v>1170</v>
      </c>
      <c r="B1141" t="s">
        <v>551</v>
      </c>
      <c r="C1141" t="s">
        <v>17</v>
      </c>
      <c r="D1141" t="s">
        <v>20</v>
      </c>
      <c r="E1141" t="str">
        <f t="shared" si="51"/>
        <v>2015</v>
      </c>
      <c r="F1141" s="1">
        <v>10511000000</v>
      </c>
      <c r="G1141" s="1">
        <f t="shared" si="52"/>
        <v>2884000000</v>
      </c>
      <c r="H1141" s="1">
        <f t="shared" si="53"/>
        <v>6849000000</v>
      </c>
      <c r="I1141" s="1">
        <v>3662000000</v>
      </c>
      <c r="J1141" s="1">
        <v>2911000000</v>
      </c>
      <c r="K1141">
        <v>0</v>
      </c>
      <c r="L1141" s="1">
        <v>1054000000</v>
      </c>
      <c r="M1141" t="s">
        <v>13</v>
      </c>
      <c r="N1141" t="s">
        <v>257</v>
      </c>
    </row>
    <row r="1142" spans="1:14" hidden="1" x14ac:dyDescent="0.2">
      <c r="A1142">
        <v>1171</v>
      </c>
      <c r="B1142" t="s">
        <v>551</v>
      </c>
      <c r="C1142" t="s">
        <v>19</v>
      </c>
      <c r="D1142" t="s">
        <v>83</v>
      </c>
      <c r="E1142" t="str">
        <f t="shared" si="51"/>
        <v>2016</v>
      </c>
      <c r="F1142" s="1">
        <v>9888000000</v>
      </c>
      <c r="G1142" s="1">
        <f t="shared" si="52"/>
        <v>3074000000</v>
      </c>
      <c r="H1142" s="1">
        <f t="shared" si="53"/>
        <v>6843000000</v>
      </c>
      <c r="I1142" s="1">
        <v>3045000000</v>
      </c>
      <c r="J1142" s="1">
        <v>2743000000</v>
      </c>
      <c r="K1142">
        <v>0</v>
      </c>
      <c r="L1142" s="1">
        <v>1026000000</v>
      </c>
      <c r="M1142" t="s">
        <v>13</v>
      </c>
      <c r="N1142" t="s">
        <v>257</v>
      </c>
    </row>
    <row r="1143" spans="1:14" hidden="1" x14ac:dyDescent="0.2">
      <c r="A1143">
        <v>1172</v>
      </c>
      <c r="B1143" t="s">
        <v>552</v>
      </c>
      <c r="C1143" t="s">
        <v>11</v>
      </c>
      <c r="D1143" t="s">
        <v>553</v>
      </c>
      <c r="E1143" t="str">
        <f t="shared" si="51"/>
        <v>2013</v>
      </c>
      <c r="F1143" s="1">
        <v>6332400000</v>
      </c>
      <c r="G1143" s="1">
        <f t="shared" si="52"/>
        <v>609500000</v>
      </c>
      <c r="H1143" s="1">
        <f t="shared" si="53"/>
        <v>3761100000</v>
      </c>
      <c r="I1143" s="1">
        <v>2571300000</v>
      </c>
      <c r="J1143" s="1">
        <v>2247400000</v>
      </c>
      <c r="K1143" s="1">
        <v>904200000</v>
      </c>
      <c r="L1143">
        <v>0</v>
      </c>
      <c r="M1143" t="s">
        <v>30</v>
      </c>
      <c r="N1143" t="s">
        <v>85</v>
      </c>
    </row>
    <row r="1144" spans="1:14" hidden="1" x14ac:dyDescent="0.2">
      <c r="A1144">
        <v>1173</v>
      </c>
      <c r="B1144" t="s">
        <v>552</v>
      </c>
      <c r="C1144" t="s">
        <v>15</v>
      </c>
      <c r="D1144" t="s">
        <v>554</v>
      </c>
      <c r="E1144" t="str">
        <f t="shared" si="51"/>
        <v>2014</v>
      </c>
      <c r="F1144" s="1">
        <v>6325000000</v>
      </c>
      <c r="G1144" s="1">
        <f t="shared" si="52"/>
        <v>822000000</v>
      </c>
      <c r="H1144" s="1">
        <f t="shared" si="53"/>
        <v>3919000000</v>
      </c>
      <c r="I1144" s="1">
        <v>2406000000</v>
      </c>
      <c r="J1144" s="1">
        <v>2179000000</v>
      </c>
      <c r="K1144" s="1">
        <v>918000000</v>
      </c>
      <c r="L1144">
        <v>0</v>
      </c>
      <c r="M1144" t="s">
        <v>30</v>
      </c>
      <c r="N1144" t="s">
        <v>85</v>
      </c>
    </row>
    <row r="1145" spans="1:14" hidden="1" x14ac:dyDescent="0.2">
      <c r="A1145">
        <v>1174</v>
      </c>
      <c r="B1145" t="s">
        <v>552</v>
      </c>
      <c r="C1145" t="s">
        <v>17</v>
      </c>
      <c r="D1145" t="s">
        <v>555</v>
      </c>
      <c r="E1145" t="str">
        <f t="shared" si="51"/>
        <v>2015</v>
      </c>
      <c r="F1145" s="1">
        <v>6123000000</v>
      </c>
      <c r="G1145" s="1">
        <f t="shared" si="52"/>
        <v>716000000</v>
      </c>
      <c r="H1145" s="1">
        <f t="shared" si="53"/>
        <v>3833000000</v>
      </c>
      <c r="I1145" s="1">
        <v>2290000000</v>
      </c>
      <c r="J1145" s="1">
        <v>2197000000</v>
      </c>
      <c r="K1145" s="1">
        <v>920000000</v>
      </c>
      <c r="L1145">
        <v>0</v>
      </c>
      <c r="M1145" t="s">
        <v>30</v>
      </c>
      <c r="N1145" t="s">
        <v>85</v>
      </c>
    </row>
    <row r="1146" spans="1:14" hidden="1" x14ac:dyDescent="0.2">
      <c r="A1146">
        <v>1175</v>
      </c>
      <c r="B1146" t="s">
        <v>552</v>
      </c>
      <c r="C1146" t="s">
        <v>19</v>
      </c>
      <c r="D1146" t="s">
        <v>556</v>
      </c>
      <c r="E1146" t="str">
        <f t="shared" si="51"/>
        <v>2016</v>
      </c>
      <c r="F1146" s="1">
        <v>5546000000</v>
      </c>
      <c r="G1146" s="1">
        <f t="shared" si="52"/>
        <v>413000000</v>
      </c>
      <c r="H1146" s="1">
        <f t="shared" si="53"/>
        <v>3373000000</v>
      </c>
      <c r="I1146" s="1">
        <v>2173000000</v>
      </c>
      <c r="J1146" s="1">
        <v>2099000000</v>
      </c>
      <c r="K1146" s="1">
        <v>861000000</v>
      </c>
      <c r="L1146">
        <v>0</v>
      </c>
      <c r="M1146" t="s">
        <v>30</v>
      </c>
      <c r="N1146" t="s">
        <v>85</v>
      </c>
    </row>
    <row r="1147" spans="1:14" hidden="1" x14ac:dyDescent="0.2">
      <c r="A1147">
        <v>1180</v>
      </c>
      <c r="B1147" t="s">
        <v>557</v>
      </c>
      <c r="C1147" t="s">
        <v>11</v>
      </c>
      <c r="D1147" t="s">
        <v>12</v>
      </c>
      <c r="E1147" t="str">
        <f t="shared" si="51"/>
        <v>2012</v>
      </c>
      <c r="F1147" s="1">
        <v>19429273000</v>
      </c>
      <c r="G1147" s="1">
        <f t="shared" si="52"/>
        <v>1058638000</v>
      </c>
      <c r="H1147" s="1">
        <f t="shared" si="53"/>
        <v>1513538000</v>
      </c>
      <c r="I1147" s="1">
        <v>17915735000</v>
      </c>
      <c r="J1147" s="1">
        <v>454900000</v>
      </c>
      <c r="K1147">
        <v>0</v>
      </c>
      <c r="L1147">
        <v>0</v>
      </c>
      <c r="M1147" t="s">
        <v>87</v>
      </c>
      <c r="N1147" t="s">
        <v>558</v>
      </c>
    </row>
    <row r="1148" spans="1:14" hidden="1" x14ac:dyDescent="0.2">
      <c r="A1148">
        <v>1181</v>
      </c>
      <c r="B1148" t="s">
        <v>557</v>
      </c>
      <c r="C1148" t="s">
        <v>15</v>
      </c>
      <c r="D1148" t="s">
        <v>16</v>
      </c>
      <c r="E1148" t="str">
        <f t="shared" si="51"/>
        <v>2013</v>
      </c>
      <c r="F1148" s="1">
        <v>19052046000</v>
      </c>
      <c r="G1148" s="1">
        <f t="shared" si="52"/>
        <v>942721000</v>
      </c>
      <c r="H1148" s="1">
        <f t="shared" si="53"/>
        <v>1410625000</v>
      </c>
      <c r="I1148" s="1">
        <v>17641421000</v>
      </c>
      <c r="J1148" s="1">
        <v>467904000</v>
      </c>
      <c r="K1148">
        <v>0</v>
      </c>
      <c r="L1148">
        <v>0</v>
      </c>
      <c r="M1148" t="s">
        <v>87</v>
      </c>
      <c r="N1148" t="s">
        <v>558</v>
      </c>
    </row>
    <row r="1149" spans="1:14" hidden="1" x14ac:dyDescent="0.2">
      <c r="A1149">
        <v>1182</v>
      </c>
      <c r="B1149" t="s">
        <v>557</v>
      </c>
      <c r="C1149" t="s">
        <v>17</v>
      </c>
      <c r="D1149" t="s">
        <v>18</v>
      </c>
      <c r="E1149" t="str">
        <f t="shared" si="51"/>
        <v>2014</v>
      </c>
      <c r="F1149" s="1">
        <v>21105141000</v>
      </c>
      <c r="G1149" s="1">
        <f t="shared" si="52"/>
        <v>1385721000</v>
      </c>
      <c r="H1149" s="1">
        <f t="shared" si="53"/>
        <v>1906526000</v>
      </c>
      <c r="I1149" s="1">
        <v>19198615000</v>
      </c>
      <c r="J1149" s="1">
        <v>520805000</v>
      </c>
      <c r="K1149">
        <v>0</v>
      </c>
      <c r="L1149">
        <v>0</v>
      </c>
      <c r="M1149" t="s">
        <v>87</v>
      </c>
      <c r="N1149" t="s">
        <v>558</v>
      </c>
    </row>
    <row r="1150" spans="1:14" hidden="1" x14ac:dyDescent="0.2">
      <c r="A1150">
        <v>1183</v>
      </c>
      <c r="B1150" t="s">
        <v>557</v>
      </c>
      <c r="C1150" t="s">
        <v>19</v>
      </c>
      <c r="D1150" t="s">
        <v>20</v>
      </c>
      <c r="E1150" t="str">
        <f t="shared" si="51"/>
        <v>2015</v>
      </c>
      <c r="F1150" s="1">
        <v>16439276000</v>
      </c>
      <c r="G1150" s="1">
        <f t="shared" si="52"/>
        <v>1122273000</v>
      </c>
      <c r="H1150" s="1">
        <f t="shared" si="53"/>
        <v>1581262000</v>
      </c>
      <c r="I1150" s="1">
        <v>14858014000</v>
      </c>
      <c r="J1150" s="1">
        <v>458989000</v>
      </c>
      <c r="K1150">
        <v>0</v>
      </c>
      <c r="L1150">
        <v>0</v>
      </c>
      <c r="M1150" t="s">
        <v>87</v>
      </c>
      <c r="N1150" t="s">
        <v>558</v>
      </c>
    </row>
    <row r="1151" spans="1:14" hidden="1" x14ac:dyDescent="0.2">
      <c r="A1151">
        <v>1184</v>
      </c>
      <c r="B1151" t="s">
        <v>559</v>
      </c>
      <c r="C1151" t="s">
        <v>11</v>
      </c>
      <c r="D1151" t="s">
        <v>560</v>
      </c>
      <c r="E1151" t="str">
        <f t="shared" si="51"/>
        <v>2013</v>
      </c>
      <c r="F1151" s="1">
        <v>4280159000</v>
      </c>
      <c r="G1151" s="1">
        <f t="shared" si="52"/>
        <v>648239000</v>
      </c>
      <c r="H1151" s="1">
        <f t="shared" si="53"/>
        <v>2226343000</v>
      </c>
      <c r="I1151" s="1">
        <v>2053816000</v>
      </c>
      <c r="J1151" s="1">
        <v>430822000</v>
      </c>
      <c r="K1151" s="1">
        <v>1147282000</v>
      </c>
      <c r="L1151">
        <v>0</v>
      </c>
      <c r="M1151" t="s">
        <v>30</v>
      </c>
      <c r="N1151" t="s">
        <v>54</v>
      </c>
    </row>
    <row r="1152" spans="1:14" hidden="1" x14ac:dyDescent="0.2">
      <c r="A1152">
        <v>1185</v>
      </c>
      <c r="B1152" t="s">
        <v>559</v>
      </c>
      <c r="C1152" t="s">
        <v>15</v>
      </c>
      <c r="D1152" t="s">
        <v>561</v>
      </c>
      <c r="E1152" t="str">
        <f t="shared" si="51"/>
        <v>2014</v>
      </c>
      <c r="F1152" s="1">
        <v>4130000000</v>
      </c>
      <c r="G1152" s="1">
        <f t="shared" si="52"/>
        <v>496000000</v>
      </c>
      <c r="H1152" s="1">
        <f t="shared" si="53"/>
        <v>2268000000</v>
      </c>
      <c r="I1152" s="1">
        <v>1862000000</v>
      </c>
      <c r="J1152" s="1">
        <v>436000000</v>
      </c>
      <c r="K1152" s="1">
        <v>1336000000</v>
      </c>
      <c r="L1152">
        <v>0</v>
      </c>
      <c r="M1152" t="s">
        <v>30</v>
      </c>
      <c r="N1152" t="s">
        <v>54</v>
      </c>
    </row>
    <row r="1153" spans="1:14" hidden="1" x14ac:dyDescent="0.2">
      <c r="A1153">
        <v>1186</v>
      </c>
      <c r="B1153" t="s">
        <v>559</v>
      </c>
      <c r="C1153" t="s">
        <v>17</v>
      </c>
      <c r="D1153" t="s">
        <v>562</v>
      </c>
      <c r="E1153" t="str">
        <f t="shared" si="51"/>
        <v>2015</v>
      </c>
      <c r="F1153" s="1">
        <v>4682000000</v>
      </c>
      <c r="G1153" s="1">
        <f t="shared" si="52"/>
        <v>759000000</v>
      </c>
      <c r="H1153" s="1">
        <f t="shared" si="53"/>
        <v>2599000000</v>
      </c>
      <c r="I1153" s="1">
        <v>2083000000</v>
      </c>
      <c r="J1153" s="1">
        <v>480000000</v>
      </c>
      <c r="K1153" s="1">
        <v>1360000000</v>
      </c>
      <c r="L1153">
        <v>0</v>
      </c>
      <c r="M1153" t="s">
        <v>30</v>
      </c>
      <c r="N1153" t="s">
        <v>54</v>
      </c>
    </row>
    <row r="1154" spans="1:14" hidden="1" x14ac:dyDescent="0.2">
      <c r="A1154">
        <v>1187</v>
      </c>
      <c r="B1154" t="s">
        <v>559</v>
      </c>
      <c r="C1154" t="s">
        <v>19</v>
      </c>
      <c r="D1154" t="s">
        <v>67</v>
      </c>
      <c r="E1154" t="str">
        <f t="shared" si="51"/>
        <v>2016</v>
      </c>
      <c r="F1154" s="1">
        <v>5010000000</v>
      </c>
      <c r="G1154" s="1">
        <f t="shared" si="52"/>
        <v>878000000</v>
      </c>
      <c r="H1154" s="1">
        <f t="shared" si="53"/>
        <v>2811000000</v>
      </c>
      <c r="I1154" s="1">
        <v>2199000000</v>
      </c>
      <c r="J1154" s="1">
        <v>602000000</v>
      </c>
      <c r="K1154" s="1">
        <v>1331000000</v>
      </c>
      <c r="L1154">
        <v>0</v>
      </c>
      <c r="M1154" t="s">
        <v>30</v>
      </c>
      <c r="N1154" t="s">
        <v>54</v>
      </c>
    </row>
    <row r="1155" spans="1:14" hidden="1" x14ac:dyDescent="0.2">
      <c r="A1155">
        <v>1188</v>
      </c>
      <c r="B1155" t="s">
        <v>563</v>
      </c>
      <c r="C1155" t="s">
        <v>11</v>
      </c>
      <c r="D1155" t="s">
        <v>12</v>
      </c>
      <c r="E1155" t="str">
        <f t="shared" ref="E1155:E1218" si="54">RIGHT(D1155, 4)</f>
        <v>2012</v>
      </c>
      <c r="F1155" s="1">
        <v>5508500000</v>
      </c>
      <c r="G1155" s="1">
        <f t="shared" ref="G1155:G1218" si="55">H1155-J1155-K1155-L1155</f>
        <v>690600000</v>
      </c>
      <c r="H1155" s="1">
        <f t="shared" ref="H1155:H1218" si="56">F1155-I1155</f>
        <v>2094100000</v>
      </c>
      <c r="I1155" s="1">
        <v>3414400000</v>
      </c>
      <c r="J1155" s="1">
        <v>1403500000</v>
      </c>
      <c r="K1155">
        <v>0</v>
      </c>
      <c r="L1155">
        <v>0</v>
      </c>
      <c r="M1155" t="s">
        <v>23</v>
      </c>
      <c r="N1155" t="s">
        <v>564</v>
      </c>
    </row>
    <row r="1156" spans="1:14" hidden="1" x14ac:dyDescent="0.2">
      <c r="A1156">
        <v>1189</v>
      </c>
      <c r="B1156" t="s">
        <v>563</v>
      </c>
      <c r="C1156" t="s">
        <v>15</v>
      </c>
      <c r="D1156" t="s">
        <v>16</v>
      </c>
      <c r="E1156" t="str">
        <f t="shared" si="54"/>
        <v>2013</v>
      </c>
      <c r="F1156" s="1">
        <v>5607000000</v>
      </c>
      <c r="G1156" s="1">
        <f t="shared" si="55"/>
        <v>725400000</v>
      </c>
      <c r="H1156" s="1">
        <f t="shared" si="56"/>
        <v>2124900000</v>
      </c>
      <c r="I1156" s="1">
        <v>3482100000</v>
      </c>
      <c r="J1156" s="1">
        <v>1399500000</v>
      </c>
      <c r="K1156">
        <v>0</v>
      </c>
      <c r="L1156">
        <v>0</v>
      </c>
      <c r="M1156" t="s">
        <v>23</v>
      </c>
      <c r="N1156" t="s">
        <v>564</v>
      </c>
    </row>
    <row r="1157" spans="1:14" hidden="1" x14ac:dyDescent="0.2">
      <c r="A1157">
        <v>1190</v>
      </c>
      <c r="B1157" t="s">
        <v>563</v>
      </c>
      <c r="C1157" t="s">
        <v>17</v>
      </c>
      <c r="D1157" t="s">
        <v>18</v>
      </c>
      <c r="E1157" t="str">
        <f t="shared" si="54"/>
        <v>2014</v>
      </c>
      <c r="F1157" s="1">
        <v>5727000000</v>
      </c>
      <c r="G1157" s="1">
        <f t="shared" si="55"/>
        <v>657500000</v>
      </c>
      <c r="H1157" s="1">
        <f t="shared" si="56"/>
        <v>2203400000</v>
      </c>
      <c r="I1157" s="1">
        <v>3523600000</v>
      </c>
      <c r="J1157" s="1">
        <v>1545900000</v>
      </c>
      <c r="K1157">
        <v>0</v>
      </c>
      <c r="L1157">
        <v>0</v>
      </c>
      <c r="M1157" t="s">
        <v>23</v>
      </c>
      <c r="N1157" t="s">
        <v>564</v>
      </c>
    </row>
    <row r="1158" spans="1:14" hidden="1" x14ac:dyDescent="0.2">
      <c r="A1158">
        <v>1191</v>
      </c>
      <c r="B1158" t="s">
        <v>563</v>
      </c>
      <c r="C1158" t="s">
        <v>19</v>
      </c>
      <c r="D1158" t="s">
        <v>20</v>
      </c>
      <c r="E1158" t="str">
        <f t="shared" si="54"/>
        <v>2015</v>
      </c>
      <c r="F1158" s="1">
        <v>5915700000</v>
      </c>
      <c r="G1158" s="1">
        <f t="shared" si="55"/>
        <v>678600000</v>
      </c>
      <c r="H1158" s="1">
        <f t="shared" si="56"/>
        <v>2304600000</v>
      </c>
      <c r="I1158" s="1">
        <v>3611100000</v>
      </c>
      <c r="J1158" s="1">
        <v>1626000000</v>
      </c>
      <c r="K1158">
        <v>0</v>
      </c>
      <c r="L1158">
        <v>0</v>
      </c>
      <c r="M1158" t="s">
        <v>23</v>
      </c>
      <c r="N1158" t="s">
        <v>564</v>
      </c>
    </row>
    <row r="1159" spans="1:14" hidden="1" x14ac:dyDescent="0.2">
      <c r="A1159">
        <v>1200</v>
      </c>
      <c r="B1159" t="s">
        <v>565</v>
      </c>
      <c r="C1159" t="s">
        <v>11</v>
      </c>
      <c r="D1159" t="s">
        <v>12</v>
      </c>
      <c r="E1159" t="str">
        <f t="shared" si="54"/>
        <v>2012</v>
      </c>
      <c r="F1159" s="1">
        <v>484581000</v>
      </c>
      <c r="G1159" s="1">
        <f t="shared" si="55"/>
        <v>277637000</v>
      </c>
      <c r="H1159" s="1">
        <f t="shared" si="56"/>
        <v>463275000</v>
      </c>
      <c r="I1159" s="1">
        <v>21306000</v>
      </c>
      <c r="J1159" s="1">
        <v>38123000</v>
      </c>
      <c r="K1159">
        <v>0</v>
      </c>
      <c r="L1159" s="1">
        <v>147515000</v>
      </c>
      <c r="M1159" t="s">
        <v>79</v>
      </c>
      <c r="N1159" t="s">
        <v>361</v>
      </c>
    </row>
    <row r="1160" spans="1:14" hidden="1" x14ac:dyDescent="0.2">
      <c r="A1160">
        <v>1201</v>
      </c>
      <c r="B1160" t="s">
        <v>565</v>
      </c>
      <c r="C1160" t="s">
        <v>15</v>
      </c>
      <c r="D1160" t="s">
        <v>16</v>
      </c>
      <c r="E1160" t="str">
        <f t="shared" si="54"/>
        <v>2013</v>
      </c>
      <c r="F1160" s="1">
        <v>780209000</v>
      </c>
      <c r="G1160" s="1">
        <f t="shared" si="55"/>
        <v>377708000</v>
      </c>
      <c r="H1160" s="1">
        <f t="shared" si="56"/>
        <v>741358000</v>
      </c>
      <c r="I1160" s="1">
        <v>38851000</v>
      </c>
      <c r="J1160" s="1">
        <v>56881000</v>
      </c>
      <c r="K1160">
        <v>0</v>
      </c>
      <c r="L1160" s="1">
        <v>306769000</v>
      </c>
      <c r="M1160" t="s">
        <v>79</v>
      </c>
      <c r="N1160" t="s">
        <v>361</v>
      </c>
    </row>
    <row r="1161" spans="1:14" hidden="1" x14ac:dyDescent="0.2">
      <c r="A1161">
        <v>1202</v>
      </c>
      <c r="B1161" t="s">
        <v>565</v>
      </c>
      <c r="C1161" t="s">
        <v>17</v>
      </c>
      <c r="D1161" t="s">
        <v>18</v>
      </c>
      <c r="E1161" t="str">
        <f t="shared" si="54"/>
        <v>2014</v>
      </c>
      <c r="F1161" s="1">
        <v>933505000</v>
      </c>
      <c r="G1161" s="1">
        <f t="shared" si="55"/>
        <v>453888000</v>
      </c>
      <c r="H1161" s="1">
        <f t="shared" si="56"/>
        <v>879634000</v>
      </c>
      <c r="I1161" s="1">
        <v>53871000</v>
      </c>
      <c r="J1161" s="1">
        <v>51085000</v>
      </c>
      <c r="K1161">
        <v>0</v>
      </c>
      <c r="L1161" s="1">
        <v>374661000</v>
      </c>
      <c r="M1161" t="s">
        <v>79</v>
      </c>
      <c r="N1161" t="s">
        <v>361</v>
      </c>
    </row>
    <row r="1162" spans="1:14" hidden="1" x14ac:dyDescent="0.2">
      <c r="A1162">
        <v>1203</v>
      </c>
      <c r="B1162" t="s">
        <v>565</v>
      </c>
      <c r="C1162" t="s">
        <v>19</v>
      </c>
      <c r="D1162" t="s">
        <v>20</v>
      </c>
      <c r="E1162" t="str">
        <f t="shared" si="54"/>
        <v>2015</v>
      </c>
      <c r="F1162" s="1">
        <v>1023285000</v>
      </c>
      <c r="G1162" s="1">
        <f t="shared" si="55"/>
        <v>509420000</v>
      </c>
      <c r="H1162" s="1">
        <f t="shared" si="56"/>
        <v>967933000</v>
      </c>
      <c r="I1162" s="1">
        <v>55352000</v>
      </c>
      <c r="J1162" s="1">
        <v>49298000</v>
      </c>
      <c r="K1162">
        <v>0</v>
      </c>
      <c r="L1162" s="1">
        <v>409215000</v>
      </c>
      <c r="M1162" t="s">
        <v>79</v>
      </c>
      <c r="N1162" t="s">
        <v>361</v>
      </c>
    </row>
    <row r="1163" spans="1:14" hidden="1" x14ac:dyDescent="0.2">
      <c r="A1163">
        <v>1204</v>
      </c>
      <c r="B1163" t="s">
        <v>566</v>
      </c>
      <c r="C1163" t="s">
        <v>11</v>
      </c>
      <c r="D1163" t="s">
        <v>12</v>
      </c>
      <c r="E1163" t="str">
        <f t="shared" si="54"/>
        <v>2012</v>
      </c>
      <c r="F1163" s="1">
        <v>10184121000</v>
      </c>
      <c r="G1163" s="1">
        <f t="shared" si="55"/>
        <v>946743000</v>
      </c>
      <c r="H1163" s="1">
        <f t="shared" si="56"/>
        <v>1643802000</v>
      </c>
      <c r="I1163" s="1">
        <v>8540319000</v>
      </c>
      <c r="J1163" s="1">
        <v>491725000</v>
      </c>
      <c r="K1163">
        <v>0</v>
      </c>
      <c r="L1163" s="1">
        <v>205334000</v>
      </c>
      <c r="M1163" t="s">
        <v>115</v>
      </c>
      <c r="N1163" t="s">
        <v>116</v>
      </c>
    </row>
    <row r="1164" spans="1:14" hidden="1" x14ac:dyDescent="0.2">
      <c r="A1164">
        <v>1205</v>
      </c>
      <c r="B1164" t="s">
        <v>566</v>
      </c>
      <c r="C1164" t="s">
        <v>15</v>
      </c>
      <c r="D1164" t="s">
        <v>16</v>
      </c>
      <c r="E1164" t="str">
        <f t="shared" si="54"/>
        <v>2013</v>
      </c>
      <c r="F1164" s="1">
        <v>11871879000</v>
      </c>
      <c r="G1164" s="1">
        <f t="shared" si="55"/>
        <v>868737000</v>
      </c>
      <c r="H1164" s="1">
        <f t="shared" si="56"/>
        <v>1649666000</v>
      </c>
      <c r="I1164" s="1">
        <v>10222213000</v>
      </c>
      <c r="J1164" s="1">
        <v>541586000</v>
      </c>
      <c r="K1164">
        <v>0</v>
      </c>
      <c r="L1164" s="1">
        <v>239343000</v>
      </c>
      <c r="M1164" t="s">
        <v>115</v>
      </c>
      <c r="N1164" t="s">
        <v>116</v>
      </c>
    </row>
    <row r="1165" spans="1:14" hidden="1" x14ac:dyDescent="0.2">
      <c r="A1165">
        <v>1206</v>
      </c>
      <c r="B1165" t="s">
        <v>566</v>
      </c>
      <c r="C1165" t="s">
        <v>17</v>
      </c>
      <c r="D1165" t="s">
        <v>18</v>
      </c>
      <c r="E1165" t="str">
        <f t="shared" si="54"/>
        <v>2014</v>
      </c>
      <c r="F1165" s="1">
        <v>12195091000</v>
      </c>
      <c r="G1165" s="1">
        <f t="shared" si="55"/>
        <v>1136972000</v>
      </c>
      <c r="H1165" s="1">
        <f t="shared" si="56"/>
        <v>2106543000</v>
      </c>
      <c r="I1165" s="1">
        <v>10088548000</v>
      </c>
      <c r="J1165" s="1">
        <v>674887000</v>
      </c>
      <c r="K1165">
        <v>0</v>
      </c>
      <c r="L1165" s="1">
        <v>294684000</v>
      </c>
      <c r="M1165" t="s">
        <v>115</v>
      </c>
      <c r="N1165" t="s">
        <v>116</v>
      </c>
    </row>
    <row r="1166" spans="1:14" hidden="1" x14ac:dyDescent="0.2">
      <c r="A1166">
        <v>1207</v>
      </c>
      <c r="B1166" t="s">
        <v>566</v>
      </c>
      <c r="C1166" t="s">
        <v>19</v>
      </c>
      <c r="D1166" t="s">
        <v>20</v>
      </c>
      <c r="E1166" t="str">
        <f t="shared" si="54"/>
        <v>2015</v>
      </c>
      <c r="F1166" s="1">
        <v>7763206000</v>
      </c>
      <c r="G1166" s="1">
        <f t="shared" si="55"/>
        <v>1074203000</v>
      </c>
      <c r="H1166" s="1">
        <f t="shared" si="56"/>
        <v>2122154000</v>
      </c>
      <c r="I1166" s="1">
        <v>5641052000</v>
      </c>
      <c r="J1166" s="1">
        <v>693331000</v>
      </c>
      <c r="K1166">
        <v>0</v>
      </c>
      <c r="L1166" s="1">
        <v>354620000</v>
      </c>
      <c r="M1166" t="s">
        <v>115</v>
      </c>
      <c r="N1166" t="s">
        <v>116</v>
      </c>
    </row>
    <row r="1167" spans="1:14" hidden="1" x14ac:dyDescent="0.2">
      <c r="A1167">
        <v>1209</v>
      </c>
      <c r="B1167" t="s">
        <v>567</v>
      </c>
      <c r="C1167" t="s">
        <v>11</v>
      </c>
      <c r="D1167" t="s">
        <v>18</v>
      </c>
      <c r="E1167" t="str">
        <f t="shared" si="54"/>
        <v>2014</v>
      </c>
      <c r="F1167" s="1">
        <v>15317800000</v>
      </c>
      <c r="G1167" s="1">
        <f t="shared" si="55"/>
        <v>1944100000</v>
      </c>
      <c r="H1167" s="1">
        <f t="shared" si="56"/>
        <v>2715700000</v>
      </c>
      <c r="I1167" s="1">
        <v>12602100000</v>
      </c>
      <c r="J1167" s="1">
        <v>477200000</v>
      </c>
      <c r="K1167">
        <v>0</v>
      </c>
      <c r="L1167" s="1">
        <v>294400000</v>
      </c>
      <c r="M1167" t="s">
        <v>23</v>
      </c>
      <c r="N1167" t="s">
        <v>440</v>
      </c>
    </row>
    <row r="1168" spans="1:14" hidden="1" x14ac:dyDescent="0.2">
      <c r="A1168">
        <v>1210</v>
      </c>
      <c r="B1168" t="s">
        <v>567</v>
      </c>
      <c r="C1168" t="s">
        <v>15</v>
      </c>
      <c r="D1168" t="s">
        <v>20</v>
      </c>
      <c r="E1168" t="str">
        <f t="shared" si="54"/>
        <v>2015</v>
      </c>
      <c r="F1168" s="1">
        <v>15134400000</v>
      </c>
      <c r="G1168" s="1">
        <f t="shared" si="55"/>
        <v>1920100000</v>
      </c>
      <c r="H1168" s="1">
        <f t="shared" si="56"/>
        <v>2643000000</v>
      </c>
      <c r="I1168" s="1">
        <v>12491400000</v>
      </c>
      <c r="J1168" s="1">
        <v>431800000</v>
      </c>
      <c r="K1168">
        <v>0</v>
      </c>
      <c r="L1168" s="1">
        <v>291100000</v>
      </c>
      <c r="M1168" t="s">
        <v>23</v>
      </c>
      <c r="N1168" t="s">
        <v>440</v>
      </c>
    </row>
    <row r="1169" spans="1:14" hidden="1" x14ac:dyDescent="0.2">
      <c r="A1169">
        <v>1211</v>
      </c>
      <c r="B1169" t="s">
        <v>567</v>
      </c>
      <c r="C1169" t="s">
        <v>17</v>
      </c>
      <c r="D1169" t="s">
        <v>83</v>
      </c>
      <c r="E1169" t="str">
        <f t="shared" si="54"/>
        <v>2016</v>
      </c>
      <c r="F1169" s="1">
        <v>15416900000</v>
      </c>
      <c r="G1169" s="1">
        <f t="shared" si="55"/>
        <v>2008900000</v>
      </c>
      <c r="H1169" s="1">
        <f t="shared" si="56"/>
        <v>2745700000</v>
      </c>
      <c r="I1169" s="1">
        <v>12671200000</v>
      </c>
      <c r="J1169" s="1">
        <v>443900000</v>
      </c>
      <c r="K1169">
        <v>0</v>
      </c>
      <c r="L1169" s="1">
        <v>292900000</v>
      </c>
      <c r="M1169" t="s">
        <v>23</v>
      </c>
      <c r="N1169" t="s">
        <v>440</v>
      </c>
    </row>
    <row r="1170" spans="1:14" hidden="1" x14ac:dyDescent="0.2">
      <c r="A1170">
        <v>1212</v>
      </c>
      <c r="B1170" t="s">
        <v>568</v>
      </c>
      <c r="C1170" t="s">
        <v>11</v>
      </c>
      <c r="D1170" t="s">
        <v>12</v>
      </c>
      <c r="E1170" t="str">
        <f t="shared" si="54"/>
        <v>2012</v>
      </c>
      <c r="F1170" s="1">
        <v>6182184000</v>
      </c>
      <c r="G1170" s="1">
        <f t="shared" si="55"/>
        <v>977393000</v>
      </c>
      <c r="H1170" s="1">
        <f t="shared" si="56"/>
        <v>3097418000</v>
      </c>
      <c r="I1170" s="1">
        <v>3084766000</v>
      </c>
      <c r="J1170" s="1">
        <v>2120025000</v>
      </c>
      <c r="K1170">
        <v>0</v>
      </c>
      <c r="L1170">
        <v>0</v>
      </c>
      <c r="M1170" t="s">
        <v>23</v>
      </c>
      <c r="N1170" t="s">
        <v>111</v>
      </c>
    </row>
    <row r="1171" spans="1:14" hidden="1" x14ac:dyDescent="0.2">
      <c r="A1171">
        <v>1213</v>
      </c>
      <c r="B1171" t="s">
        <v>568</v>
      </c>
      <c r="C1171" t="s">
        <v>15</v>
      </c>
      <c r="D1171" t="s">
        <v>16</v>
      </c>
      <c r="E1171" t="str">
        <f t="shared" si="54"/>
        <v>2013</v>
      </c>
      <c r="F1171" s="1">
        <v>6649237000</v>
      </c>
      <c r="G1171" s="1">
        <f t="shared" si="55"/>
        <v>1103485000</v>
      </c>
      <c r="H1171" s="1">
        <f t="shared" si="56"/>
        <v>3369001000</v>
      </c>
      <c r="I1171" s="1">
        <v>3280236000</v>
      </c>
      <c r="J1171" s="1">
        <v>2265516000</v>
      </c>
      <c r="K1171">
        <v>0</v>
      </c>
      <c r="L1171">
        <v>0</v>
      </c>
      <c r="M1171" t="s">
        <v>23</v>
      </c>
      <c r="N1171" t="s">
        <v>111</v>
      </c>
    </row>
    <row r="1172" spans="1:14" hidden="1" x14ac:dyDescent="0.2">
      <c r="A1172">
        <v>1214</v>
      </c>
      <c r="B1172" t="s">
        <v>568</v>
      </c>
      <c r="C1172" t="s">
        <v>17</v>
      </c>
      <c r="D1172" t="s">
        <v>18</v>
      </c>
      <c r="E1172" t="str">
        <f t="shared" si="54"/>
        <v>2014</v>
      </c>
      <c r="F1172" s="1">
        <v>7216081000</v>
      </c>
      <c r="G1172" s="1">
        <f t="shared" si="55"/>
        <v>1270374000</v>
      </c>
      <c r="H1172" s="1">
        <f t="shared" si="56"/>
        <v>3708901000</v>
      </c>
      <c r="I1172" s="1">
        <v>3507180000</v>
      </c>
      <c r="J1172" s="1">
        <v>2438527000</v>
      </c>
      <c r="K1172">
        <v>0</v>
      </c>
      <c r="L1172">
        <v>0</v>
      </c>
      <c r="M1172" t="s">
        <v>23</v>
      </c>
      <c r="N1172" t="s">
        <v>111</v>
      </c>
    </row>
    <row r="1173" spans="1:14" hidden="1" x14ac:dyDescent="0.2">
      <c r="A1173">
        <v>1215</v>
      </c>
      <c r="B1173" t="s">
        <v>568</v>
      </c>
      <c r="C1173" t="s">
        <v>19</v>
      </c>
      <c r="D1173" t="s">
        <v>20</v>
      </c>
      <c r="E1173" t="str">
        <f t="shared" si="54"/>
        <v>2015</v>
      </c>
      <c r="F1173" s="1">
        <v>7966674000</v>
      </c>
      <c r="G1173" s="1">
        <f t="shared" si="55"/>
        <v>1514021000</v>
      </c>
      <c r="H1173" s="1">
        <f t="shared" si="56"/>
        <v>4162643000</v>
      </c>
      <c r="I1173" s="1">
        <v>3804031000</v>
      </c>
      <c r="J1173" s="1">
        <v>2648622000</v>
      </c>
      <c r="K1173">
        <v>0</v>
      </c>
      <c r="L1173">
        <v>0</v>
      </c>
      <c r="M1173" t="s">
        <v>23</v>
      </c>
      <c r="N1173" t="s">
        <v>111</v>
      </c>
    </row>
    <row r="1174" spans="1:14" hidden="1" x14ac:dyDescent="0.2">
      <c r="A1174">
        <v>1216</v>
      </c>
      <c r="B1174" t="s">
        <v>569</v>
      </c>
      <c r="C1174" t="s">
        <v>11</v>
      </c>
      <c r="D1174" t="s">
        <v>12</v>
      </c>
      <c r="E1174" t="str">
        <f t="shared" si="54"/>
        <v>2012</v>
      </c>
      <c r="F1174" s="1">
        <v>20100000000</v>
      </c>
      <c r="G1174" s="1">
        <f t="shared" si="55"/>
        <v>8106000000</v>
      </c>
      <c r="H1174" s="1">
        <f t="shared" si="56"/>
        <v>13570000000</v>
      </c>
      <c r="I1174" s="1">
        <v>6530000000</v>
      </c>
      <c r="J1174" s="1">
        <v>1879000000</v>
      </c>
      <c r="K1174">
        <v>0</v>
      </c>
      <c r="L1174" s="1">
        <v>3585000000</v>
      </c>
      <c r="M1174" t="s">
        <v>115</v>
      </c>
      <c r="N1174" t="s">
        <v>116</v>
      </c>
    </row>
    <row r="1175" spans="1:14" hidden="1" x14ac:dyDescent="0.2">
      <c r="A1175">
        <v>1217</v>
      </c>
      <c r="B1175" t="s">
        <v>569</v>
      </c>
      <c r="C1175" t="s">
        <v>15</v>
      </c>
      <c r="D1175" t="s">
        <v>16</v>
      </c>
      <c r="E1175" t="str">
        <f t="shared" si="54"/>
        <v>2013</v>
      </c>
      <c r="F1175" s="1">
        <v>20170000000</v>
      </c>
      <c r="G1175" s="1">
        <f t="shared" si="55"/>
        <v>7362000000</v>
      </c>
      <c r="H1175" s="1">
        <f t="shared" si="56"/>
        <v>13673000000</v>
      </c>
      <c r="I1175" s="1">
        <v>6497000000</v>
      </c>
      <c r="J1175" s="1">
        <v>2108000000</v>
      </c>
      <c r="K1175">
        <v>0</v>
      </c>
      <c r="L1175" s="1">
        <v>4203000000</v>
      </c>
      <c r="M1175" t="s">
        <v>115</v>
      </c>
      <c r="N1175" t="s">
        <v>116</v>
      </c>
    </row>
    <row r="1176" spans="1:14" hidden="1" x14ac:dyDescent="0.2">
      <c r="A1176">
        <v>1218</v>
      </c>
      <c r="B1176" t="s">
        <v>569</v>
      </c>
      <c r="C1176" t="s">
        <v>17</v>
      </c>
      <c r="D1176" t="s">
        <v>18</v>
      </c>
      <c r="E1176" t="str">
        <f t="shared" si="54"/>
        <v>2014</v>
      </c>
      <c r="F1176" s="1">
        <v>19312000000</v>
      </c>
      <c r="G1176" s="1">
        <f t="shared" si="55"/>
        <v>6195000000</v>
      </c>
      <c r="H1176" s="1">
        <f t="shared" si="56"/>
        <v>12509000000</v>
      </c>
      <c r="I1176" s="1">
        <v>6803000000</v>
      </c>
      <c r="J1176" s="1">
        <v>2053000000</v>
      </c>
      <c r="K1176">
        <v>0</v>
      </c>
      <c r="L1176" s="1">
        <v>4261000000</v>
      </c>
      <c r="M1176" t="s">
        <v>115</v>
      </c>
      <c r="N1176" t="s">
        <v>116</v>
      </c>
    </row>
    <row r="1177" spans="1:14" hidden="1" x14ac:dyDescent="0.2">
      <c r="A1177">
        <v>1219</v>
      </c>
      <c r="B1177" t="s">
        <v>569</v>
      </c>
      <c r="C1177" t="s">
        <v>19</v>
      </c>
      <c r="D1177" t="s">
        <v>20</v>
      </c>
      <c r="E1177" t="str">
        <f t="shared" si="54"/>
        <v>2015</v>
      </c>
      <c r="F1177" s="1">
        <v>12480000000</v>
      </c>
      <c r="G1177" s="1">
        <f t="shared" si="55"/>
        <v>519000000</v>
      </c>
      <c r="H1177" s="1">
        <f t="shared" si="56"/>
        <v>6676000000</v>
      </c>
      <c r="I1177" s="1">
        <v>5804000000</v>
      </c>
      <c r="J1177" s="1">
        <v>1613000000</v>
      </c>
      <c r="K1177">
        <v>0</v>
      </c>
      <c r="L1177" s="1">
        <v>4544000000</v>
      </c>
      <c r="M1177" t="s">
        <v>115</v>
      </c>
      <c r="N1177" t="s">
        <v>116</v>
      </c>
    </row>
    <row r="1178" spans="1:14" x14ac:dyDescent="0.2">
      <c r="A1178">
        <v>1224</v>
      </c>
      <c r="B1178" t="s">
        <v>570</v>
      </c>
      <c r="C1178" t="s">
        <v>11</v>
      </c>
      <c r="D1178" t="s">
        <v>12</v>
      </c>
      <c r="E1178" t="str">
        <f t="shared" si="54"/>
        <v>2012</v>
      </c>
      <c r="F1178" s="1">
        <v>1355300000</v>
      </c>
      <c r="G1178" s="1">
        <f t="shared" si="55"/>
        <v>384700000</v>
      </c>
      <c r="H1178" s="1">
        <f t="shared" si="56"/>
        <v>1264500000</v>
      </c>
      <c r="I1178" s="1">
        <v>90800000</v>
      </c>
      <c r="J1178" s="1">
        <v>803800000</v>
      </c>
      <c r="K1178">
        <v>0</v>
      </c>
      <c r="L1178" s="1">
        <v>76000000</v>
      </c>
      <c r="M1178" t="s">
        <v>74</v>
      </c>
      <c r="N1178" t="s">
        <v>571</v>
      </c>
    </row>
    <row r="1179" spans="1:14" x14ac:dyDescent="0.2">
      <c r="A1179">
        <v>1225</v>
      </c>
      <c r="B1179" t="s">
        <v>570</v>
      </c>
      <c r="C1179" t="s">
        <v>15</v>
      </c>
      <c r="D1179" t="s">
        <v>16</v>
      </c>
      <c r="E1179" t="str">
        <f t="shared" si="54"/>
        <v>2013</v>
      </c>
      <c r="F1179" s="1">
        <v>1346100000</v>
      </c>
      <c r="G1179" s="1">
        <f t="shared" si="55"/>
        <v>382300000</v>
      </c>
      <c r="H1179" s="1">
        <f t="shared" si="56"/>
        <v>1265000000</v>
      </c>
      <c r="I1179" s="1">
        <v>81100000</v>
      </c>
      <c r="J1179" s="1">
        <v>812800000</v>
      </c>
      <c r="K1179">
        <v>0</v>
      </c>
      <c r="L1179" s="1">
        <v>69900000</v>
      </c>
      <c r="M1179" t="s">
        <v>74</v>
      </c>
      <c r="N1179" t="s">
        <v>571</v>
      </c>
    </row>
    <row r="1180" spans="1:14" x14ac:dyDescent="0.2">
      <c r="A1180">
        <v>1226</v>
      </c>
      <c r="B1180" t="s">
        <v>570</v>
      </c>
      <c r="C1180" t="s">
        <v>17</v>
      </c>
      <c r="D1180" t="s">
        <v>18</v>
      </c>
      <c r="E1180" t="str">
        <f t="shared" si="54"/>
        <v>2014</v>
      </c>
      <c r="F1180" s="1">
        <v>1381400000</v>
      </c>
      <c r="G1180" s="1">
        <f t="shared" si="55"/>
        <v>418400000</v>
      </c>
      <c r="H1180" s="1">
        <f t="shared" si="56"/>
        <v>1300500000</v>
      </c>
      <c r="I1180" s="1">
        <v>80900000</v>
      </c>
      <c r="J1180" s="1">
        <v>816700000</v>
      </c>
      <c r="K1180">
        <v>0</v>
      </c>
      <c r="L1180" s="1">
        <v>65400000</v>
      </c>
      <c r="M1180" t="s">
        <v>74</v>
      </c>
      <c r="N1180" t="s">
        <v>571</v>
      </c>
    </row>
    <row r="1181" spans="1:14" x14ac:dyDescent="0.2">
      <c r="A1181">
        <v>1227</v>
      </c>
      <c r="B1181" t="s">
        <v>570</v>
      </c>
      <c r="C1181" t="s">
        <v>19</v>
      </c>
      <c r="D1181" t="s">
        <v>20</v>
      </c>
      <c r="E1181" t="str">
        <f t="shared" si="54"/>
        <v>2015</v>
      </c>
      <c r="F1181" s="1">
        <v>1421300000</v>
      </c>
      <c r="G1181" s="1">
        <f t="shared" si="55"/>
        <v>431800000</v>
      </c>
      <c r="H1181" s="1">
        <f t="shared" si="56"/>
        <v>1325800000</v>
      </c>
      <c r="I1181" s="1">
        <v>95500000</v>
      </c>
      <c r="J1181" s="1">
        <v>836700000</v>
      </c>
      <c r="K1181">
        <v>0</v>
      </c>
      <c r="L1181" s="1">
        <v>57300000</v>
      </c>
      <c r="M1181" t="s">
        <v>74</v>
      </c>
      <c r="N1181" t="s">
        <v>571</v>
      </c>
    </row>
    <row r="1182" spans="1:14" hidden="1" x14ac:dyDescent="0.2">
      <c r="A1182">
        <v>1228</v>
      </c>
      <c r="B1182" t="s">
        <v>572</v>
      </c>
      <c r="C1182" t="s">
        <v>11</v>
      </c>
      <c r="D1182" t="s">
        <v>12</v>
      </c>
      <c r="E1182" t="str">
        <f t="shared" si="54"/>
        <v>2012</v>
      </c>
      <c r="F1182" s="1">
        <v>3823713000</v>
      </c>
      <c r="G1182" s="1">
        <f t="shared" si="55"/>
        <v>637330000</v>
      </c>
      <c r="H1182" s="1">
        <f t="shared" si="56"/>
        <v>2241315000</v>
      </c>
      <c r="I1182" s="1">
        <v>1582398000</v>
      </c>
      <c r="J1182" s="1">
        <v>1489735000</v>
      </c>
      <c r="K1182" s="1">
        <v>114250000</v>
      </c>
      <c r="L1182">
        <v>0</v>
      </c>
      <c r="M1182" t="s">
        <v>13</v>
      </c>
      <c r="N1182" t="s">
        <v>573</v>
      </c>
    </row>
    <row r="1183" spans="1:14" hidden="1" x14ac:dyDescent="0.2">
      <c r="A1183">
        <v>1229</v>
      </c>
      <c r="B1183" t="s">
        <v>572</v>
      </c>
      <c r="C1183" t="s">
        <v>15</v>
      </c>
      <c r="D1183" t="s">
        <v>16</v>
      </c>
      <c r="E1183" t="str">
        <f t="shared" si="54"/>
        <v>2013</v>
      </c>
      <c r="F1183" s="1">
        <v>3791335000</v>
      </c>
      <c r="G1183" s="1">
        <f t="shared" si="55"/>
        <v>610205000</v>
      </c>
      <c r="H1183" s="1">
        <f t="shared" si="56"/>
        <v>2140713000</v>
      </c>
      <c r="I1183" s="1">
        <v>1650622000</v>
      </c>
      <c r="J1183" s="1">
        <v>1420096000</v>
      </c>
      <c r="K1183" s="1">
        <v>110412000</v>
      </c>
      <c r="L1183">
        <v>0</v>
      </c>
      <c r="M1183" t="s">
        <v>13</v>
      </c>
      <c r="N1183" t="s">
        <v>573</v>
      </c>
    </row>
    <row r="1184" spans="1:14" hidden="1" x14ac:dyDescent="0.2">
      <c r="A1184">
        <v>1230</v>
      </c>
      <c r="B1184" t="s">
        <v>572</v>
      </c>
      <c r="C1184" t="s">
        <v>17</v>
      </c>
      <c r="D1184" t="s">
        <v>18</v>
      </c>
      <c r="E1184" t="str">
        <f t="shared" si="54"/>
        <v>2014</v>
      </c>
      <c r="F1184" s="1">
        <v>3821504000</v>
      </c>
      <c r="G1184" s="1">
        <f t="shared" si="55"/>
        <v>652382000</v>
      </c>
      <c r="H1184" s="1">
        <f t="shared" si="56"/>
        <v>2140713000</v>
      </c>
      <c r="I1184" s="1">
        <v>1680791000</v>
      </c>
      <c r="J1184" s="1">
        <v>1378400000</v>
      </c>
      <c r="K1184" s="1">
        <v>109931000</v>
      </c>
      <c r="L1184">
        <v>0</v>
      </c>
      <c r="M1184" t="s">
        <v>13</v>
      </c>
      <c r="N1184" t="s">
        <v>573</v>
      </c>
    </row>
    <row r="1185" spans="1:14" hidden="1" x14ac:dyDescent="0.2">
      <c r="A1185">
        <v>1231</v>
      </c>
      <c r="B1185" t="s">
        <v>572</v>
      </c>
      <c r="C1185" t="s">
        <v>19</v>
      </c>
      <c r="D1185" t="s">
        <v>20</v>
      </c>
      <c r="E1185" t="str">
        <f t="shared" si="54"/>
        <v>2015</v>
      </c>
      <c r="F1185" s="1">
        <v>3578060000</v>
      </c>
      <c r="G1185" s="1">
        <f t="shared" si="55"/>
        <v>629352000</v>
      </c>
      <c r="H1185" s="1">
        <f t="shared" si="56"/>
        <v>2019469000</v>
      </c>
      <c r="I1185" s="1">
        <v>1558591000</v>
      </c>
      <c r="J1185" s="1">
        <v>1279961000</v>
      </c>
      <c r="K1185" s="1">
        <v>110156000</v>
      </c>
      <c r="L1185">
        <v>0</v>
      </c>
      <c r="M1185" t="s">
        <v>13</v>
      </c>
      <c r="N1185" t="s">
        <v>573</v>
      </c>
    </row>
    <row r="1186" spans="1:14" hidden="1" x14ac:dyDescent="0.2">
      <c r="A1186">
        <v>1232</v>
      </c>
      <c r="B1186" t="s">
        <v>574</v>
      </c>
      <c r="C1186" t="s">
        <v>11</v>
      </c>
      <c r="D1186" t="s">
        <v>12</v>
      </c>
      <c r="E1186" t="str">
        <f t="shared" si="54"/>
        <v>2012</v>
      </c>
      <c r="F1186" s="1">
        <v>16596800000</v>
      </c>
      <c r="G1186" s="1">
        <f t="shared" si="55"/>
        <v>1320200000</v>
      </c>
      <c r="H1186" s="1">
        <f t="shared" si="56"/>
        <v>2688500000</v>
      </c>
      <c r="I1186" s="1">
        <v>13908300000</v>
      </c>
      <c r="J1186" s="1">
        <v>571600000</v>
      </c>
      <c r="K1186" s="1">
        <v>279300000</v>
      </c>
      <c r="L1186" s="1">
        <v>517400000</v>
      </c>
      <c r="M1186" t="s">
        <v>13</v>
      </c>
      <c r="N1186" t="s">
        <v>182</v>
      </c>
    </row>
    <row r="1187" spans="1:14" hidden="1" x14ac:dyDescent="0.2">
      <c r="A1187">
        <v>1233</v>
      </c>
      <c r="B1187" t="s">
        <v>574</v>
      </c>
      <c r="C1187" t="s">
        <v>15</v>
      </c>
      <c r="D1187" t="s">
        <v>16</v>
      </c>
      <c r="E1187" t="str">
        <f t="shared" si="54"/>
        <v>2013</v>
      </c>
      <c r="F1187" s="1">
        <v>16661000000</v>
      </c>
      <c r="G1187" s="1">
        <f t="shared" si="55"/>
        <v>1377700000</v>
      </c>
      <c r="H1187" s="1">
        <f t="shared" si="56"/>
        <v>2760300000</v>
      </c>
      <c r="I1187" s="1">
        <v>13900700000</v>
      </c>
      <c r="J1187" s="1">
        <v>559500000</v>
      </c>
      <c r="K1187" s="1">
        <v>251400000</v>
      </c>
      <c r="L1187" s="1">
        <v>571700000</v>
      </c>
      <c r="M1187" t="s">
        <v>13</v>
      </c>
      <c r="N1187" t="s">
        <v>182</v>
      </c>
    </row>
    <row r="1188" spans="1:14" hidden="1" x14ac:dyDescent="0.2">
      <c r="A1188">
        <v>1234</v>
      </c>
      <c r="B1188" t="s">
        <v>574</v>
      </c>
      <c r="C1188" t="s">
        <v>17</v>
      </c>
      <c r="D1188" t="s">
        <v>18</v>
      </c>
      <c r="E1188" t="str">
        <f t="shared" si="54"/>
        <v>2014</v>
      </c>
      <c r="F1188" s="1">
        <v>18534400000</v>
      </c>
      <c r="G1188" s="1">
        <f t="shared" si="55"/>
        <v>1687300000</v>
      </c>
      <c r="H1188" s="1">
        <f t="shared" si="56"/>
        <v>3052800000</v>
      </c>
      <c r="I1188" s="1">
        <v>15481600000</v>
      </c>
      <c r="J1188" s="1">
        <v>561400000</v>
      </c>
      <c r="K1188" s="1">
        <v>215600000</v>
      </c>
      <c r="L1188" s="1">
        <v>588500000</v>
      </c>
      <c r="M1188" t="s">
        <v>13</v>
      </c>
      <c r="N1188" t="s">
        <v>182</v>
      </c>
    </row>
    <row r="1189" spans="1:14" hidden="1" x14ac:dyDescent="0.2">
      <c r="A1189">
        <v>1235</v>
      </c>
      <c r="B1189" t="s">
        <v>574</v>
      </c>
      <c r="C1189" t="s">
        <v>19</v>
      </c>
      <c r="D1189" t="s">
        <v>20</v>
      </c>
      <c r="E1189" t="str">
        <f t="shared" si="54"/>
        <v>2015</v>
      </c>
      <c r="F1189" s="1">
        <v>18671300000</v>
      </c>
      <c r="G1189" s="1">
        <f t="shared" si="55"/>
        <v>2014200000</v>
      </c>
      <c r="H1189" s="1">
        <f t="shared" si="56"/>
        <v>3379200000</v>
      </c>
      <c r="I1189" s="1">
        <v>15292100000</v>
      </c>
      <c r="J1189" s="1">
        <v>541500000</v>
      </c>
      <c r="K1189" s="1">
        <v>239800000</v>
      </c>
      <c r="L1189" s="1">
        <v>583700000</v>
      </c>
      <c r="M1189" t="s">
        <v>13</v>
      </c>
      <c r="N1189" t="s">
        <v>182</v>
      </c>
    </row>
    <row r="1190" spans="1:14" hidden="1" x14ac:dyDescent="0.2">
      <c r="A1190">
        <v>1236</v>
      </c>
      <c r="B1190" t="s">
        <v>575</v>
      </c>
      <c r="C1190" t="s">
        <v>11</v>
      </c>
      <c r="D1190" t="s">
        <v>16</v>
      </c>
      <c r="E1190" t="str">
        <f t="shared" si="54"/>
        <v>2013</v>
      </c>
      <c r="F1190" s="1">
        <v>15598000000</v>
      </c>
      <c r="G1190" s="1">
        <f t="shared" si="55"/>
        <v>1762000000</v>
      </c>
      <c r="H1190" s="1">
        <f t="shared" si="56"/>
        <v>3839000000</v>
      </c>
      <c r="I1190" s="1">
        <v>11759000000</v>
      </c>
      <c r="J1190">
        <v>0</v>
      </c>
      <c r="K1190">
        <v>0</v>
      </c>
      <c r="L1190" s="1">
        <v>2077000000</v>
      </c>
      <c r="M1190" t="s">
        <v>69</v>
      </c>
      <c r="N1190" t="s">
        <v>70</v>
      </c>
    </row>
    <row r="1191" spans="1:14" hidden="1" x14ac:dyDescent="0.2">
      <c r="A1191">
        <v>1237</v>
      </c>
      <c r="B1191" t="s">
        <v>575</v>
      </c>
      <c r="C1191" t="s">
        <v>15</v>
      </c>
      <c r="D1191" t="s">
        <v>18</v>
      </c>
      <c r="E1191" t="str">
        <f t="shared" si="54"/>
        <v>2014</v>
      </c>
      <c r="F1191" s="1">
        <v>17090000000</v>
      </c>
      <c r="G1191" s="1">
        <f t="shared" si="55"/>
        <v>2450000000</v>
      </c>
      <c r="H1191" s="1">
        <f t="shared" si="56"/>
        <v>4883000000</v>
      </c>
      <c r="I1191" s="1">
        <v>12207000000</v>
      </c>
      <c r="J1191">
        <v>0</v>
      </c>
      <c r="K1191">
        <v>0</v>
      </c>
      <c r="L1191" s="1">
        <v>2433000000</v>
      </c>
      <c r="M1191" t="s">
        <v>69</v>
      </c>
      <c r="N1191" t="s">
        <v>70</v>
      </c>
    </row>
    <row r="1192" spans="1:14" hidden="1" x14ac:dyDescent="0.2">
      <c r="A1192">
        <v>1238</v>
      </c>
      <c r="B1192" t="s">
        <v>575</v>
      </c>
      <c r="C1192" t="s">
        <v>17</v>
      </c>
      <c r="D1192" t="s">
        <v>20</v>
      </c>
      <c r="E1192" t="str">
        <f t="shared" si="54"/>
        <v>2015</v>
      </c>
      <c r="F1192" s="1">
        <v>16833000000</v>
      </c>
      <c r="G1192" s="1">
        <f t="shared" si="55"/>
        <v>1508000000</v>
      </c>
      <c r="H1192" s="1">
        <f t="shared" si="56"/>
        <v>4120000000</v>
      </c>
      <c r="I1192" s="1">
        <v>12713000000</v>
      </c>
      <c r="J1192">
        <v>0</v>
      </c>
      <c r="K1192">
        <v>0</v>
      </c>
      <c r="L1192" s="1">
        <v>2612000000</v>
      </c>
      <c r="M1192" t="s">
        <v>69</v>
      </c>
      <c r="N1192" t="s">
        <v>70</v>
      </c>
    </row>
    <row r="1193" spans="1:14" hidden="1" x14ac:dyDescent="0.2">
      <c r="A1193">
        <v>1239</v>
      </c>
      <c r="B1193" t="s">
        <v>575</v>
      </c>
      <c r="C1193" t="s">
        <v>19</v>
      </c>
      <c r="D1193" t="s">
        <v>83</v>
      </c>
      <c r="E1193" t="str">
        <f t="shared" si="54"/>
        <v>2016</v>
      </c>
      <c r="F1193" s="1">
        <v>17666000000</v>
      </c>
      <c r="G1193" s="1">
        <f t="shared" si="55"/>
        <v>2177000000</v>
      </c>
      <c r="H1193" s="1">
        <f t="shared" si="56"/>
        <v>4932000000</v>
      </c>
      <c r="I1193" s="1">
        <v>12734000000</v>
      </c>
      <c r="J1193">
        <v>0</v>
      </c>
      <c r="K1193">
        <v>0</v>
      </c>
      <c r="L1193" s="1">
        <v>2755000000</v>
      </c>
      <c r="M1193" t="s">
        <v>69</v>
      </c>
      <c r="N1193" t="s">
        <v>70</v>
      </c>
    </row>
    <row r="1194" spans="1:14" hidden="1" x14ac:dyDescent="0.2">
      <c r="A1194">
        <v>1240</v>
      </c>
      <c r="B1194" t="s">
        <v>576</v>
      </c>
      <c r="C1194" t="s">
        <v>11</v>
      </c>
      <c r="D1194" t="s">
        <v>12</v>
      </c>
      <c r="E1194" t="str">
        <f t="shared" si="54"/>
        <v>2012</v>
      </c>
      <c r="F1194" s="1">
        <v>5260956000</v>
      </c>
      <c r="G1194" s="1">
        <f t="shared" si="55"/>
        <v>1829793000</v>
      </c>
      <c r="H1194" s="1">
        <f t="shared" si="56"/>
        <v>4083681000</v>
      </c>
      <c r="I1194" s="1">
        <v>1177275000</v>
      </c>
      <c r="J1194" s="1">
        <v>2188747000</v>
      </c>
      <c r="K1194">
        <v>0</v>
      </c>
      <c r="L1194" s="1">
        <v>65141000</v>
      </c>
      <c r="M1194" t="s">
        <v>23</v>
      </c>
      <c r="N1194" t="s">
        <v>109</v>
      </c>
    </row>
    <row r="1195" spans="1:14" hidden="1" x14ac:dyDescent="0.2">
      <c r="A1195">
        <v>1241</v>
      </c>
      <c r="B1195" t="s">
        <v>576</v>
      </c>
      <c r="C1195" t="s">
        <v>15</v>
      </c>
      <c r="D1195" t="s">
        <v>16</v>
      </c>
      <c r="E1195" t="str">
        <f t="shared" si="54"/>
        <v>2013</v>
      </c>
      <c r="F1195" s="1">
        <v>6793306000</v>
      </c>
      <c r="G1195" s="1">
        <f t="shared" si="55"/>
        <v>2412414000</v>
      </c>
      <c r="H1195" s="1">
        <f t="shared" si="56"/>
        <v>5715886000</v>
      </c>
      <c r="I1195" s="1">
        <v>1077420000</v>
      </c>
      <c r="J1195" s="1">
        <v>3185497000</v>
      </c>
      <c r="K1195">
        <v>0</v>
      </c>
      <c r="L1195" s="1">
        <v>117975000</v>
      </c>
      <c r="M1195" t="s">
        <v>23</v>
      </c>
      <c r="N1195" t="s">
        <v>109</v>
      </c>
    </row>
    <row r="1196" spans="1:14" hidden="1" x14ac:dyDescent="0.2">
      <c r="A1196">
        <v>1242</v>
      </c>
      <c r="B1196" t="s">
        <v>576</v>
      </c>
      <c r="C1196" t="s">
        <v>17</v>
      </c>
      <c r="D1196" t="s">
        <v>18</v>
      </c>
      <c r="E1196" t="str">
        <f t="shared" si="54"/>
        <v>2014</v>
      </c>
      <c r="F1196" s="1">
        <v>8441971000</v>
      </c>
      <c r="G1196" s="1">
        <f t="shared" si="55"/>
        <v>3073312000</v>
      </c>
      <c r="H1196" s="1">
        <f t="shared" si="56"/>
        <v>7584130000</v>
      </c>
      <c r="I1196" s="1">
        <v>857841000</v>
      </c>
      <c r="J1196" s="1">
        <v>4302998000</v>
      </c>
      <c r="K1196">
        <v>0</v>
      </c>
      <c r="L1196" s="1">
        <v>207820000</v>
      </c>
      <c r="M1196" t="s">
        <v>23</v>
      </c>
      <c r="N1196" t="s">
        <v>109</v>
      </c>
    </row>
    <row r="1197" spans="1:14" hidden="1" x14ac:dyDescent="0.2">
      <c r="A1197">
        <v>1243</v>
      </c>
      <c r="B1197" t="s">
        <v>576</v>
      </c>
      <c r="C1197" t="s">
        <v>19</v>
      </c>
      <c r="D1197" t="s">
        <v>20</v>
      </c>
      <c r="E1197" t="str">
        <f t="shared" si="54"/>
        <v>2015</v>
      </c>
      <c r="F1197" s="1">
        <v>9223987000</v>
      </c>
      <c r="G1197" s="1">
        <f t="shared" si="55"/>
        <v>3258907000</v>
      </c>
      <c r="H1197" s="1">
        <f t="shared" si="56"/>
        <v>8591807000</v>
      </c>
      <c r="I1197" s="1">
        <v>632180000</v>
      </c>
      <c r="J1197" s="1">
        <v>5060406000</v>
      </c>
      <c r="K1197">
        <v>0</v>
      </c>
      <c r="L1197" s="1">
        <v>272494000</v>
      </c>
      <c r="M1197" t="s">
        <v>23</v>
      </c>
      <c r="N1197" t="s">
        <v>109</v>
      </c>
    </row>
    <row r="1198" spans="1:14" hidden="1" x14ac:dyDescent="0.2">
      <c r="A1198">
        <v>1244</v>
      </c>
      <c r="B1198" t="s">
        <v>577</v>
      </c>
      <c r="C1198" t="s">
        <v>11</v>
      </c>
      <c r="D1198" t="s">
        <v>578</v>
      </c>
      <c r="E1198" t="str">
        <f t="shared" si="54"/>
        <v>2013</v>
      </c>
      <c r="F1198" s="1">
        <v>3637212000</v>
      </c>
      <c r="G1198" s="1">
        <f t="shared" si="55"/>
        <v>1190769000</v>
      </c>
      <c r="H1198" s="1">
        <f t="shared" si="56"/>
        <v>1190769000</v>
      </c>
      <c r="I1198" s="1">
        <v>2446443000</v>
      </c>
      <c r="J1198">
        <v>0</v>
      </c>
      <c r="K1198">
        <v>0</v>
      </c>
      <c r="L1198">
        <v>0</v>
      </c>
      <c r="M1198" t="s">
        <v>36</v>
      </c>
      <c r="N1198" t="s">
        <v>226</v>
      </c>
    </row>
    <row r="1199" spans="1:14" hidden="1" x14ac:dyDescent="0.2">
      <c r="A1199">
        <v>1245</v>
      </c>
      <c r="B1199" t="s">
        <v>577</v>
      </c>
      <c r="C1199" t="s">
        <v>15</v>
      </c>
      <c r="D1199" t="s">
        <v>579</v>
      </c>
      <c r="E1199" t="str">
        <f t="shared" si="54"/>
        <v>2014</v>
      </c>
      <c r="F1199" s="1">
        <v>3585141000</v>
      </c>
      <c r="G1199" s="1">
        <f t="shared" si="55"/>
        <v>1018697000</v>
      </c>
      <c r="H1199" s="1">
        <f t="shared" si="56"/>
        <v>1018697000</v>
      </c>
      <c r="I1199" s="1">
        <v>2566444000</v>
      </c>
      <c r="J1199">
        <v>0</v>
      </c>
      <c r="K1199">
        <v>0</v>
      </c>
      <c r="L1199">
        <v>0</v>
      </c>
      <c r="M1199" t="s">
        <v>36</v>
      </c>
      <c r="N1199" t="s">
        <v>226</v>
      </c>
    </row>
    <row r="1200" spans="1:14" hidden="1" x14ac:dyDescent="0.2">
      <c r="A1200">
        <v>1246</v>
      </c>
      <c r="B1200" t="s">
        <v>577</v>
      </c>
      <c r="C1200" t="s">
        <v>17</v>
      </c>
      <c r="D1200" t="s">
        <v>580</v>
      </c>
      <c r="E1200" t="str">
        <f t="shared" si="54"/>
        <v>2015</v>
      </c>
      <c r="F1200" s="1">
        <v>3910865000</v>
      </c>
      <c r="G1200" s="1">
        <f t="shared" si="55"/>
        <v>1060549000</v>
      </c>
      <c r="H1200" s="1">
        <f t="shared" si="56"/>
        <v>1060549000</v>
      </c>
      <c r="I1200" s="1">
        <v>2850316000</v>
      </c>
      <c r="J1200">
        <v>0</v>
      </c>
      <c r="K1200">
        <v>0</v>
      </c>
      <c r="L1200">
        <v>0</v>
      </c>
      <c r="M1200" t="s">
        <v>36</v>
      </c>
      <c r="N1200" t="s">
        <v>226</v>
      </c>
    </row>
    <row r="1201" spans="1:14" hidden="1" x14ac:dyDescent="0.2">
      <c r="A1201">
        <v>1247</v>
      </c>
      <c r="B1201" t="s">
        <v>577</v>
      </c>
      <c r="C1201" t="s">
        <v>19</v>
      </c>
      <c r="D1201" t="s">
        <v>414</v>
      </c>
      <c r="E1201" t="str">
        <f t="shared" si="54"/>
        <v>2016</v>
      </c>
      <c r="F1201" s="1">
        <v>5386703000</v>
      </c>
      <c r="G1201" s="1">
        <f t="shared" si="55"/>
        <v>1322748000</v>
      </c>
      <c r="H1201" s="1">
        <f t="shared" si="56"/>
        <v>1322748000</v>
      </c>
      <c r="I1201" s="1">
        <v>4063955000</v>
      </c>
      <c r="J1201">
        <v>0</v>
      </c>
      <c r="K1201">
        <v>0</v>
      </c>
      <c r="L1201">
        <v>0</v>
      </c>
      <c r="M1201" t="s">
        <v>36</v>
      </c>
      <c r="N1201" t="s">
        <v>226</v>
      </c>
    </row>
    <row r="1202" spans="1:14" hidden="1" x14ac:dyDescent="0.2">
      <c r="A1202">
        <v>1248</v>
      </c>
      <c r="B1202" t="s">
        <v>581</v>
      </c>
      <c r="C1202" t="s">
        <v>11</v>
      </c>
      <c r="D1202" t="s">
        <v>12</v>
      </c>
      <c r="E1202" t="str">
        <f t="shared" si="54"/>
        <v>2012</v>
      </c>
      <c r="F1202" s="1">
        <v>9781000000</v>
      </c>
      <c r="G1202" s="1">
        <f t="shared" si="55"/>
        <v>2278000000</v>
      </c>
      <c r="H1202" s="1">
        <f t="shared" si="56"/>
        <v>3430000000</v>
      </c>
      <c r="I1202" s="1">
        <v>6351000000</v>
      </c>
      <c r="J1202" s="1">
        <v>98000000</v>
      </c>
      <c r="K1202">
        <v>0</v>
      </c>
      <c r="L1202" s="1">
        <v>1054000000</v>
      </c>
      <c r="M1202" t="s">
        <v>69</v>
      </c>
      <c r="N1202" t="s">
        <v>72</v>
      </c>
    </row>
    <row r="1203" spans="1:14" hidden="1" x14ac:dyDescent="0.2">
      <c r="A1203">
        <v>1249</v>
      </c>
      <c r="B1203" t="s">
        <v>581</v>
      </c>
      <c r="C1203" t="s">
        <v>15</v>
      </c>
      <c r="D1203" t="s">
        <v>16</v>
      </c>
      <c r="E1203" t="str">
        <f t="shared" si="54"/>
        <v>2013</v>
      </c>
      <c r="F1203" s="1">
        <v>9968000000</v>
      </c>
      <c r="G1203" s="1">
        <f t="shared" si="55"/>
        <v>2299000000</v>
      </c>
      <c r="H1203" s="1">
        <f t="shared" si="56"/>
        <v>3545000000</v>
      </c>
      <c r="I1203" s="1">
        <v>6423000000</v>
      </c>
      <c r="J1203" s="1">
        <v>68000000</v>
      </c>
      <c r="K1203">
        <v>0</v>
      </c>
      <c r="L1203" s="1">
        <v>1178000000</v>
      </c>
      <c r="M1203" t="s">
        <v>69</v>
      </c>
      <c r="N1203" t="s">
        <v>72</v>
      </c>
    </row>
    <row r="1204" spans="1:14" hidden="1" x14ac:dyDescent="0.2">
      <c r="A1204">
        <v>1250</v>
      </c>
      <c r="B1204" t="s">
        <v>581</v>
      </c>
      <c r="C1204" t="s">
        <v>17</v>
      </c>
      <c r="D1204" t="s">
        <v>18</v>
      </c>
      <c r="E1204" t="str">
        <f t="shared" si="54"/>
        <v>2014</v>
      </c>
      <c r="F1204" s="1">
        <v>10886000000</v>
      </c>
      <c r="G1204" s="1">
        <f t="shared" si="55"/>
        <v>2623000000</v>
      </c>
      <c r="H1204" s="1">
        <f t="shared" si="56"/>
        <v>3850000000</v>
      </c>
      <c r="I1204" s="1">
        <v>7036000000</v>
      </c>
      <c r="J1204">
        <v>0</v>
      </c>
      <c r="K1204">
        <v>0</v>
      </c>
      <c r="L1204" s="1">
        <v>1227000000</v>
      </c>
      <c r="M1204" t="s">
        <v>69</v>
      </c>
      <c r="N1204" t="s">
        <v>72</v>
      </c>
    </row>
    <row r="1205" spans="1:14" hidden="1" x14ac:dyDescent="0.2">
      <c r="A1205">
        <v>1251</v>
      </c>
      <c r="B1205" t="s">
        <v>581</v>
      </c>
      <c r="C1205" t="s">
        <v>19</v>
      </c>
      <c r="D1205" t="s">
        <v>20</v>
      </c>
      <c r="E1205" t="str">
        <f t="shared" si="54"/>
        <v>2015</v>
      </c>
      <c r="F1205" s="1">
        <v>10415000000</v>
      </c>
      <c r="G1205" s="1">
        <f t="shared" si="55"/>
        <v>2962000000</v>
      </c>
      <c r="H1205" s="1">
        <f t="shared" si="56"/>
        <v>4176000000</v>
      </c>
      <c r="I1205" s="1">
        <v>6239000000</v>
      </c>
      <c r="J1205">
        <v>0</v>
      </c>
      <c r="K1205">
        <v>0</v>
      </c>
      <c r="L1205" s="1">
        <v>1214000000</v>
      </c>
      <c r="M1205" t="s">
        <v>69</v>
      </c>
      <c r="N1205" t="s">
        <v>72</v>
      </c>
    </row>
    <row r="1206" spans="1:14" hidden="1" x14ac:dyDescent="0.2">
      <c r="A1206">
        <v>1252</v>
      </c>
      <c r="B1206" t="s">
        <v>582</v>
      </c>
      <c r="C1206" t="s">
        <v>11</v>
      </c>
      <c r="D1206" t="s">
        <v>25</v>
      </c>
      <c r="E1206" t="str">
        <f t="shared" si="54"/>
        <v>2013</v>
      </c>
      <c r="F1206" s="1">
        <v>66415000000</v>
      </c>
      <c r="G1206" s="1">
        <f t="shared" si="55"/>
        <v>9705000000</v>
      </c>
      <c r="H1206" s="1">
        <f t="shared" si="56"/>
        <v>35172000000</v>
      </c>
      <c r="I1206" s="1">
        <v>31243000000</v>
      </c>
      <c r="J1206" s="1">
        <v>25357000000</v>
      </c>
      <c r="K1206">
        <v>0</v>
      </c>
      <c r="L1206" s="1">
        <v>110000000</v>
      </c>
      <c r="M1206" t="s">
        <v>59</v>
      </c>
      <c r="N1206" t="s">
        <v>306</v>
      </c>
    </row>
    <row r="1207" spans="1:14" hidden="1" x14ac:dyDescent="0.2">
      <c r="A1207">
        <v>1253</v>
      </c>
      <c r="B1207" t="s">
        <v>582</v>
      </c>
      <c r="C1207" t="s">
        <v>15</v>
      </c>
      <c r="D1207" t="s">
        <v>375</v>
      </c>
      <c r="E1207" t="str">
        <f t="shared" si="54"/>
        <v>2014</v>
      </c>
      <c r="F1207" s="1">
        <v>66683000000</v>
      </c>
      <c r="G1207" s="1">
        <f t="shared" si="55"/>
        <v>9581000000</v>
      </c>
      <c r="H1207" s="1">
        <f t="shared" si="56"/>
        <v>35445000000</v>
      </c>
      <c r="I1207" s="1">
        <v>31238000000</v>
      </c>
      <c r="J1207" s="1">
        <v>25772000000</v>
      </c>
      <c r="K1207">
        <v>0</v>
      </c>
      <c r="L1207" s="1">
        <v>92000000</v>
      </c>
      <c r="M1207" t="s">
        <v>59</v>
      </c>
      <c r="N1207" t="s">
        <v>306</v>
      </c>
    </row>
    <row r="1208" spans="1:14" hidden="1" x14ac:dyDescent="0.2">
      <c r="A1208">
        <v>1254</v>
      </c>
      <c r="B1208" t="s">
        <v>582</v>
      </c>
      <c r="C1208" t="s">
        <v>17</v>
      </c>
      <c r="D1208" t="s">
        <v>376</v>
      </c>
      <c r="E1208" t="str">
        <f t="shared" si="54"/>
        <v>2015</v>
      </c>
      <c r="F1208" s="1">
        <v>63056000000</v>
      </c>
      <c r="G1208" s="1">
        <f t="shared" si="55"/>
        <v>9712000000</v>
      </c>
      <c r="H1208" s="1">
        <f t="shared" si="56"/>
        <v>34325000000</v>
      </c>
      <c r="I1208" s="1">
        <v>28731000000</v>
      </c>
      <c r="J1208" s="1">
        <v>24538000000</v>
      </c>
      <c r="K1208">
        <v>0</v>
      </c>
      <c r="L1208" s="1">
        <v>75000000</v>
      </c>
      <c r="M1208" t="s">
        <v>59</v>
      </c>
      <c r="N1208" t="s">
        <v>306</v>
      </c>
    </row>
    <row r="1209" spans="1:14" hidden="1" x14ac:dyDescent="0.2">
      <c r="A1209">
        <v>1255</v>
      </c>
      <c r="B1209" t="s">
        <v>582</v>
      </c>
      <c r="C1209" t="s">
        <v>19</v>
      </c>
      <c r="D1209" t="s">
        <v>83</v>
      </c>
      <c r="E1209" t="str">
        <f t="shared" si="54"/>
        <v>2016</v>
      </c>
      <c r="F1209" s="1">
        <v>62799000000</v>
      </c>
      <c r="G1209" s="1">
        <f t="shared" si="55"/>
        <v>9785000000</v>
      </c>
      <c r="H1209" s="1">
        <f t="shared" si="56"/>
        <v>34590000000</v>
      </c>
      <c r="I1209" s="1">
        <v>28209000000</v>
      </c>
      <c r="J1209" s="1">
        <v>24735000000</v>
      </c>
      <c r="K1209">
        <v>0</v>
      </c>
      <c r="L1209" s="1">
        <v>70000000</v>
      </c>
      <c r="M1209" t="s">
        <v>59</v>
      </c>
      <c r="N1209" t="s">
        <v>306</v>
      </c>
    </row>
    <row r="1210" spans="1:14" hidden="1" x14ac:dyDescent="0.2">
      <c r="A1210">
        <v>1256</v>
      </c>
      <c r="B1210" t="s">
        <v>583</v>
      </c>
      <c r="C1210" t="s">
        <v>11</v>
      </c>
      <c r="D1210" t="s">
        <v>12</v>
      </c>
      <c r="E1210" t="str">
        <f t="shared" si="54"/>
        <v>2012</v>
      </c>
      <c r="F1210" s="1">
        <v>54657000000</v>
      </c>
      <c r="G1210" s="1">
        <f t="shared" si="55"/>
        <v>17074000000</v>
      </c>
      <c r="H1210" s="1">
        <f t="shared" si="56"/>
        <v>44836000000</v>
      </c>
      <c r="I1210" s="1">
        <v>9821000000</v>
      </c>
      <c r="J1210" s="1">
        <v>15171000000</v>
      </c>
      <c r="K1210" s="1">
        <v>7482000000</v>
      </c>
      <c r="L1210" s="1">
        <v>5109000000</v>
      </c>
      <c r="M1210" t="s">
        <v>36</v>
      </c>
      <c r="N1210" t="s">
        <v>37</v>
      </c>
    </row>
    <row r="1211" spans="1:14" hidden="1" x14ac:dyDescent="0.2">
      <c r="A1211">
        <v>1257</v>
      </c>
      <c r="B1211" t="s">
        <v>583</v>
      </c>
      <c r="C1211" t="s">
        <v>15</v>
      </c>
      <c r="D1211" t="s">
        <v>16</v>
      </c>
      <c r="E1211" t="str">
        <f t="shared" si="54"/>
        <v>2013</v>
      </c>
      <c r="F1211" s="1">
        <v>51584000000</v>
      </c>
      <c r="G1211" s="1">
        <f t="shared" si="55"/>
        <v>16366000000</v>
      </c>
      <c r="H1211" s="1">
        <f t="shared" si="56"/>
        <v>41998000000</v>
      </c>
      <c r="I1211" s="1">
        <v>9586000000</v>
      </c>
      <c r="J1211" s="1">
        <v>14355000000</v>
      </c>
      <c r="K1211" s="1">
        <v>6678000000</v>
      </c>
      <c r="L1211" s="1">
        <v>4599000000</v>
      </c>
      <c r="M1211" t="s">
        <v>36</v>
      </c>
      <c r="N1211" t="s">
        <v>37</v>
      </c>
    </row>
    <row r="1212" spans="1:14" hidden="1" x14ac:dyDescent="0.2">
      <c r="A1212">
        <v>1258</v>
      </c>
      <c r="B1212" t="s">
        <v>583</v>
      </c>
      <c r="C1212" t="s">
        <v>17</v>
      </c>
      <c r="D1212" t="s">
        <v>18</v>
      </c>
      <c r="E1212" t="str">
        <f t="shared" si="54"/>
        <v>2014</v>
      </c>
      <c r="F1212" s="1">
        <v>49605000000</v>
      </c>
      <c r="G1212" s="1">
        <f t="shared" si="55"/>
        <v>13499000000</v>
      </c>
      <c r="H1212" s="1">
        <f t="shared" si="56"/>
        <v>40028000000</v>
      </c>
      <c r="I1212" s="1">
        <v>9577000000</v>
      </c>
      <c r="J1212" s="1">
        <v>14097000000</v>
      </c>
      <c r="K1212" s="1">
        <v>8393000000</v>
      </c>
      <c r="L1212" s="1">
        <v>4039000000</v>
      </c>
      <c r="M1212" t="s">
        <v>36</v>
      </c>
      <c r="N1212" t="s">
        <v>37</v>
      </c>
    </row>
    <row r="1213" spans="1:14" hidden="1" x14ac:dyDescent="0.2">
      <c r="A1213">
        <v>1259</v>
      </c>
      <c r="B1213" t="s">
        <v>583</v>
      </c>
      <c r="C1213" t="s">
        <v>19</v>
      </c>
      <c r="D1213" t="s">
        <v>20</v>
      </c>
      <c r="E1213" t="str">
        <f t="shared" si="54"/>
        <v>2015</v>
      </c>
      <c r="F1213" s="1">
        <v>48851000000</v>
      </c>
      <c r="G1213" s="1">
        <f t="shared" si="55"/>
        <v>12976000000</v>
      </c>
      <c r="H1213" s="1">
        <f t="shared" si="56"/>
        <v>39203000000</v>
      </c>
      <c r="I1213" s="1">
        <v>9648000000</v>
      </c>
      <c r="J1213" s="1">
        <v>14809000000</v>
      </c>
      <c r="K1213" s="1">
        <v>7690000000</v>
      </c>
      <c r="L1213" s="1">
        <v>3728000000</v>
      </c>
      <c r="M1213" t="s">
        <v>36</v>
      </c>
      <c r="N1213" t="s">
        <v>37</v>
      </c>
    </row>
    <row r="1214" spans="1:14" x14ac:dyDescent="0.2">
      <c r="A1214">
        <v>1260</v>
      </c>
      <c r="B1214" t="s">
        <v>584</v>
      </c>
      <c r="C1214" t="s">
        <v>11</v>
      </c>
      <c r="D1214" t="s">
        <v>16</v>
      </c>
      <c r="E1214" t="str">
        <f t="shared" si="54"/>
        <v>2013</v>
      </c>
      <c r="F1214" s="1">
        <v>9289500000</v>
      </c>
      <c r="G1214" s="1">
        <f t="shared" si="55"/>
        <v>1124000000</v>
      </c>
      <c r="H1214" s="1">
        <f t="shared" si="56"/>
        <v>4605900000</v>
      </c>
      <c r="I1214" s="1">
        <v>4683600000</v>
      </c>
      <c r="J1214" s="1">
        <v>189000000</v>
      </c>
      <c r="K1214">
        <v>0</v>
      </c>
      <c r="L1214" s="1">
        <v>3292900000</v>
      </c>
      <c r="M1214" t="s">
        <v>74</v>
      </c>
      <c r="N1214" t="s">
        <v>510</v>
      </c>
    </row>
    <row r="1215" spans="1:14" x14ac:dyDescent="0.2">
      <c r="A1215">
        <v>1261</v>
      </c>
      <c r="B1215" t="s">
        <v>584</v>
      </c>
      <c r="C1215" t="s">
        <v>15</v>
      </c>
      <c r="D1215" t="s">
        <v>18</v>
      </c>
      <c r="E1215" t="str">
        <f t="shared" si="54"/>
        <v>2014</v>
      </c>
      <c r="F1215" s="1">
        <v>10477600000</v>
      </c>
      <c r="G1215" s="1">
        <f t="shared" si="55"/>
        <v>1494900000</v>
      </c>
      <c r="H1215" s="1">
        <f t="shared" si="56"/>
        <v>5246600000</v>
      </c>
      <c r="I1215" s="1">
        <v>5231000000</v>
      </c>
      <c r="J1215" s="1">
        <v>177400000</v>
      </c>
      <c r="K1215">
        <v>0</v>
      </c>
      <c r="L1215" s="1">
        <v>3574300000</v>
      </c>
      <c r="M1215" t="s">
        <v>74</v>
      </c>
      <c r="N1215" t="s">
        <v>510</v>
      </c>
    </row>
    <row r="1216" spans="1:14" x14ac:dyDescent="0.2">
      <c r="A1216">
        <v>1262</v>
      </c>
      <c r="B1216" t="s">
        <v>584</v>
      </c>
      <c r="C1216" t="s">
        <v>17</v>
      </c>
      <c r="D1216" t="s">
        <v>20</v>
      </c>
      <c r="E1216" t="str">
        <f t="shared" si="54"/>
        <v>2015</v>
      </c>
      <c r="F1216" s="1">
        <v>11964400000</v>
      </c>
      <c r="G1216" s="1">
        <f t="shared" si="55"/>
        <v>1430800000</v>
      </c>
      <c r="H1216" s="1">
        <f t="shared" si="56"/>
        <v>5266700000</v>
      </c>
      <c r="I1216" s="1">
        <v>6697700000</v>
      </c>
      <c r="J1216" s="1">
        <v>163500000</v>
      </c>
      <c r="K1216">
        <v>0</v>
      </c>
      <c r="L1216" s="1">
        <v>3672400000</v>
      </c>
      <c r="M1216" t="s">
        <v>74</v>
      </c>
      <c r="N1216" t="s">
        <v>510</v>
      </c>
    </row>
    <row r="1217" spans="1:14" x14ac:dyDescent="0.2">
      <c r="A1217">
        <v>1263</v>
      </c>
      <c r="B1217" t="s">
        <v>584</v>
      </c>
      <c r="C1217" t="s">
        <v>19</v>
      </c>
      <c r="D1217" t="s">
        <v>83</v>
      </c>
      <c r="E1217" t="str">
        <f t="shared" si="54"/>
        <v>2016</v>
      </c>
      <c r="F1217" s="1">
        <v>12394100000</v>
      </c>
      <c r="G1217" s="1">
        <f t="shared" si="55"/>
        <v>1591700000</v>
      </c>
      <c r="H1217" s="1">
        <f t="shared" si="56"/>
        <v>5480900000</v>
      </c>
      <c r="I1217" s="1">
        <v>6913200000</v>
      </c>
      <c r="J1217" s="1">
        <v>156600000</v>
      </c>
      <c r="K1217">
        <v>0</v>
      </c>
      <c r="L1217" s="1">
        <v>3732600000</v>
      </c>
      <c r="M1217" t="s">
        <v>74</v>
      </c>
      <c r="N1217" t="s">
        <v>510</v>
      </c>
    </row>
    <row r="1218" spans="1:14" hidden="1" x14ac:dyDescent="0.2">
      <c r="A1218">
        <v>1264</v>
      </c>
      <c r="B1218" t="s">
        <v>585</v>
      </c>
      <c r="C1218" t="s">
        <v>11</v>
      </c>
      <c r="D1218" t="s">
        <v>16</v>
      </c>
      <c r="E1218" t="str">
        <f t="shared" si="54"/>
        <v>2013</v>
      </c>
      <c r="F1218" s="1">
        <v>2104745000</v>
      </c>
      <c r="G1218" s="1">
        <f t="shared" si="55"/>
        <v>743050000</v>
      </c>
      <c r="H1218" s="1">
        <f t="shared" si="56"/>
        <v>1949390000</v>
      </c>
      <c r="I1218" s="1">
        <v>155355000</v>
      </c>
      <c r="J1218" s="1">
        <v>346393000</v>
      </c>
      <c r="K1218" s="1">
        <v>859947000</v>
      </c>
      <c r="L1218">
        <v>0</v>
      </c>
      <c r="M1218" t="s">
        <v>59</v>
      </c>
      <c r="N1218" t="s">
        <v>236</v>
      </c>
    </row>
    <row r="1219" spans="1:14" hidden="1" x14ac:dyDescent="0.2">
      <c r="A1219">
        <v>1265</v>
      </c>
      <c r="B1219" t="s">
        <v>585</v>
      </c>
      <c r="C1219" t="s">
        <v>15</v>
      </c>
      <c r="D1219" t="s">
        <v>18</v>
      </c>
      <c r="E1219" t="str">
        <f t="shared" ref="E1219:E1282" si="57">RIGHT(D1219, 4)</f>
        <v>2014</v>
      </c>
      <c r="F1219" s="1">
        <v>2819557000</v>
      </c>
      <c r="G1219" s="1">
        <f t="shared" ref="G1219:G1282" si="58">H1219-J1219-K1219-L1219</f>
        <v>823919000</v>
      </c>
      <c r="H1219" s="1">
        <f t="shared" ref="H1219:H1282" si="59">F1219-I1219</f>
        <v>2614539000</v>
      </c>
      <c r="I1219" s="1">
        <v>205018000</v>
      </c>
      <c r="J1219" s="1">
        <v>519267000</v>
      </c>
      <c r="K1219" s="1">
        <v>1271353000</v>
      </c>
      <c r="L1219">
        <v>0</v>
      </c>
      <c r="M1219" t="s">
        <v>59</v>
      </c>
      <c r="N1219" t="s">
        <v>236</v>
      </c>
    </row>
    <row r="1220" spans="1:14" hidden="1" x14ac:dyDescent="0.2">
      <c r="A1220">
        <v>1266</v>
      </c>
      <c r="B1220" t="s">
        <v>585</v>
      </c>
      <c r="C1220" t="s">
        <v>17</v>
      </c>
      <c r="D1220" t="s">
        <v>20</v>
      </c>
      <c r="E1220" t="str">
        <f t="shared" si="57"/>
        <v>2015</v>
      </c>
      <c r="F1220" s="1">
        <v>4103728000</v>
      </c>
      <c r="G1220" s="1">
        <f t="shared" si="58"/>
        <v>1251916000</v>
      </c>
      <c r="H1220" s="1">
        <f t="shared" si="59"/>
        <v>3711019000</v>
      </c>
      <c r="I1220" s="1">
        <v>392709000</v>
      </c>
      <c r="J1220" s="1">
        <v>838526000</v>
      </c>
      <c r="K1220" s="1">
        <v>1620577000</v>
      </c>
      <c r="L1220">
        <v>0</v>
      </c>
      <c r="M1220" t="s">
        <v>59</v>
      </c>
      <c r="N1220" t="s">
        <v>236</v>
      </c>
    </row>
    <row r="1221" spans="1:14" hidden="1" x14ac:dyDescent="0.2">
      <c r="A1221">
        <v>1267</v>
      </c>
      <c r="B1221" t="s">
        <v>585</v>
      </c>
      <c r="C1221" t="s">
        <v>19</v>
      </c>
      <c r="D1221" t="s">
        <v>83</v>
      </c>
      <c r="E1221" t="str">
        <f t="shared" si="57"/>
        <v>2016</v>
      </c>
      <c r="F1221" s="1">
        <v>4860427000</v>
      </c>
      <c r="G1221" s="1">
        <f t="shared" si="58"/>
        <v>1330741000</v>
      </c>
      <c r="H1221" s="1">
        <f t="shared" si="59"/>
        <v>4560733000</v>
      </c>
      <c r="I1221" s="1">
        <v>299694000</v>
      </c>
      <c r="J1221" s="1">
        <v>1177697000</v>
      </c>
      <c r="K1221" s="1">
        <v>2052295000</v>
      </c>
      <c r="L1221">
        <v>0</v>
      </c>
      <c r="M1221" t="s">
        <v>59</v>
      </c>
      <c r="N1221" t="s">
        <v>236</v>
      </c>
    </row>
    <row r="1222" spans="1:14" x14ac:dyDescent="0.2">
      <c r="A1222">
        <v>1268</v>
      </c>
      <c r="B1222" t="s">
        <v>586</v>
      </c>
      <c r="C1222" t="s">
        <v>11</v>
      </c>
      <c r="D1222" t="s">
        <v>12</v>
      </c>
      <c r="E1222" t="str">
        <f t="shared" si="57"/>
        <v>2012</v>
      </c>
      <c r="F1222" s="1">
        <v>17083900000</v>
      </c>
      <c r="G1222" s="1">
        <f t="shared" si="58"/>
        <v>1441500000</v>
      </c>
      <c r="H1222" s="1">
        <f t="shared" si="59"/>
        <v>1493000000</v>
      </c>
      <c r="I1222" s="1">
        <v>15590900000</v>
      </c>
      <c r="J1222" s="1">
        <v>15400000</v>
      </c>
      <c r="K1222">
        <v>0</v>
      </c>
      <c r="L1222" s="1">
        <v>36100000</v>
      </c>
      <c r="M1222" t="s">
        <v>74</v>
      </c>
      <c r="N1222" t="s">
        <v>77</v>
      </c>
    </row>
    <row r="1223" spans="1:14" x14ac:dyDescent="0.2">
      <c r="A1223">
        <v>1269</v>
      </c>
      <c r="B1223" t="s">
        <v>586</v>
      </c>
      <c r="C1223" t="s">
        <v>15</v>
      </c>
      <c r="D1223" t="s">
        <v>16</v>
      </c>
      <c r="E1223" t="str">
        <f t="shared" si="57"/>
        <v>2013</v>
      </c>
      <c r="F1223" s="1">
        <v>18170900000</v>
      </c>
      <c r="G1223" s="1">
        <f t="shared" si="58"/>
        <v>1838200000</v>
      </c>
      <c r="H1223" s="1">
        <f t="shared" si="59"/>
        <v>1895800000</v>
      </c>
      <c r="I1223" s="1">
        <v>16275100000</v>
      </c>
      <c r="J1223" s="1">
        <v>18800000</v>
      </c>
      <c r="K1223">
        <v>0</v>
      </c>
      <c r="L1223" s="1">
        <v>38800000</v>
      </c>
      <c r="M1223" t="s">
        <v>74</v>
      </c>
      <c r="N1223" t="s">
        <v>77</v>
      </c>
    </row>
    <row r="1224" spans="1:14" x14ac:dyDescent="0.2">
      <c r="A1224">
        <v>1270</v>
      </c>
      <c r="B1224" t="s">
        <v>586</v>
      </c>
      <c r="C1224" t="s">
        <v>17</v>
      </c>
      <c r="D1224" t="s">
        <v>18</v>
      </c>
      <c r="E1224" t="str">
        <f t="shared" si="57"/>
        <v>2014</v>
      </c>
      <c r="F1224" s="1">
        <v>19391400000</v>
      </c>
      <c r="G1224" s="1">
        <f t="shared" si="58"/>
        <v>2024300000</v>
      </c>
      <c r="H1224" s="1">
        <f t="shared" si="59"/>
        <v>2094100000</v>
      </c>
      <c r="I1224" s="1">
        <v>17297300000</v>
      </c>
      <c r="J1224" s="1">
        <v>18900000</v>
      </c>
      <c r="K1224">
        <v>0</v>
      </c>
      <c r="L1224" s="1">
        <v>50900000</v>
      </c>
      <c r="M1224" t="s">
        <v>74</v>
      </c>
      <c r="N1224" t="s">
        <v>77</v>
      </c>
    </row>
    <row r="1225" spans="1:14" x14ac:dyDescent="0.2">
      <c r="A1225">
        <v>1271</v>
      </c>
      <c r="B1225" t="s">
        <v>586</v>
      </c>
      <c r="C1225" t="s">
        <v>19</v>
      </c>
      <c r="D1225" t="s">
        <v>20</v>
      </c>
      <c r="E1225" t="str">
        <f t="shared" si="57"/>
        <v>2015</v>
      </c>
      <c r="F1225" s="1">
        <v>20853800000</v>
      </c>
      <c r="G1225" s="1">
        <f t="shared" si="58"/>
        <v>2047600000</v>
      </c>
      <c r="H1225" s="1">
        <f t="shared" si="59"/>
        <v>2147900000</v>
      </c>
      <c r="I1225" s="1">
        <v>18705900000</v>
      </c>
      <c r="J1225" s="1">
        <v>22800000</v>
      </c>
      <c r="K1225">
        <v>0</v>
      </c>
      <c r="L1225" s="1">
        <v>77500000</v>
      </c>
      <c r="M1225" t="s">
        <v>74</v>
      </c>
      <c r="N1225" t="s">
        <v>77</v>
      </c>
    </row>
    <row r="1226" spans="1:14" hidden="1" x14ac:dyDescent="0.2">
      <c r="A1226">
        <v>1272</v>
      </c>
      <c r="B1226" t="s">
        <v>587</v>
      </c>
      <c r="C1226" t="s">
        <v>11</v>
      </c>
      <c r="D1226" t="s">
        <v>177</v>
      </c>
      <c r="E1226" t="str">
        <f t="shared" si="57"/>
        <v>2013</v>
      </c>
      <c r="F1226" s="1">
        <v>13015704000</v>
      </c>
      <c r="G1226" s="1">
        <f t="shared" si="58"/>
        <v>1374056000</v>
      </c>
      <c r="H1226" s="1">
        <f t="shared" si="59"/>
        <v>2929029000</v>
      </c>
      <c r="I1226" s="1">
        <v>10086675000</v>
      </c>
      <c r="J1226" s="1">
        <v>1554973000</v>
      </c>
      <c r="K1226">
        <v>0</v>
      </c>
      <c r="L1226">
        <v>0</v>
      </c>
      <c r="M1226" t="s">
        <v>13</v>
      </c>
      <c r="N1226" t="s">
        <v>223</v>
      </c>
    </row>
    <row r="1227" spans="1:14" hidden="1" x14ac:dyDescent="0.2">
      <c r="A1227">
        <v>1273</v>
      </c>
      <c r="B1227" t="s">
        <v>587</v>
      </c>
      <c r="C1227" t="s">
        <v>15</v>
      </c>
      <c r="D1227" t="s">
        <v>178</v>
      </c>
      <c r="E1227" t="str">
        <f t="shared" si="57"/>
        <v>2014</v>
      </c>
      <c r="F1227" s="1">
        <v>13215971000</v>
      </c>
      <c r="G1227" s="1">
        <f t="shared" si="58"/>
        <v>1393752000</v>
      </c>
      <c r="H1227" s="1">
        <f t="shared" si="59"/>
        <v>3027744000</v>
      </c>
      <c r="I1227" s="1">
        <v>10188227000</v>
      </c>
      <c r="J1227" s="1">
        <v>1633992000</v>
      </c>
      <c r="K1227">
        <v>0</v>
      </c>
      <c r="L1227">
        <v>0</v>
      </c>
      <c r="M1227" t="s">
        <v>13</v>
      </c>
      <c r="N1227" t="s">
        <v>223</v>
      </c>
    </row>
    <row r="1228" spans="1:14" hidden="1" x14ac:dyDescent="0.2">
      <c r="A1228">
        <v>1274</v>
      </c>
      <c r="B1228" t="s">
        <v>587</v>
      </c>
      <c r="C1228" t="s">
        <v>17</v>
      </c>
      <c r="D1228" t="s">
        <v>179</v>
      </c>
      <c r="E1228" t="str">
        <f t="shared" si="57"/>
        <v>2015</v>
      </c>
      <c r="F1228" s="1">
        <v>12711744000</v>
      </c>
      <c r="G1228" s="1">
        <f t="shared" si="58"/>
        <v>1511753000</v>
      </c>
      <c r="H1228" s="1">
        <f t="shared" si="59"/>
        <v>3056499000</v>
      </c>
      <c r="I1228" s="1">
        <v>9655245000</v>
      </c>
      <c r="J1228" s="1">
        <v>1544746000</v>
      </c>
      <c r="K1228">
        <v>0</v>
      </c>
      <c r="L1228">
        <v>0</v>
      </c>
      <c r="M1228" t="s">
        <v>13</v>
      </c>
      <c r="N1228" t="s">
        <v>223</v>
      </c>
    </row>
    <row r="1229" spans="1:14" hidden="1" x14ac:dyDescent="0.2">
      <c r="A1229">
        <v>1275</v>
      </c>
      <c r="B1229" t="s">
        <v>587</v>
      </c>
      <c r="C1229" t="s">
        <v>19</v>
      </c>
      <c r="D1229" t="s">
        <v>180</v>
      </c>
      <c r="E1229" t="str">
        <f t="shared" si="57"/>
        <v>2016</v>
      </c>
      <c r="F1229" s="1">
        <v>11360753000</v>
      </c>
      <c r="G1229" s="1">
        <f t="shared" si="58"/>
        <v>1178009000</v>
      </c>
      <c r="H1229" s="1">
        <f t="shared" si="59"/>
        <v>2537369000</v>
      </c>
      <c r="I1229" s="1">
        <v>8823384000</v>
      </c>
      <c r="J1229" s="1">
        <v>1359360000</v>
      </c>
      <c r="K1229">
        <v>0</v>
      </c>
      <c r="L1229">
        <v>0</v>
      </c>
      <c r="M1229" t="s">
        <v>13</v>
      </c>
      <c r="N1229" t="s">
        <v>223</v>
      </c>
    </row>
    <row r="1230" spans="1:14" hidden="1" x14ac:dyDescent="0.2">
      <c r="A1230">
        <v>1276</v>
      </c>
      <c r="B1230" t="s">
        <v>588</v>
      </c>
      <c r="C1230" t="s">
        <v>11</v>
      </c>
      <c r="D1230" t="s">
        <v>16</v>
      </c>
      <c r="E1230" t="str">
        <f t="shared" si="57"/>
        <v>2013</v>
      </c>
      <c r="F1230" s="1">
        <v>5679595000</v>
      </c>
      <c r="G1230" s="1">
        <f t="shared" si="58"/>
        <v>603899000</v>
      </c>
      <c r="H1230" s="1">
        <f t="shared" si="59"/>
        <v>1172399000</v>
      </c>
      <c r="I1230" s="1">
        <v>4507196000</v>
      </c>
      <c r="J1230" s="1">
        <v>568500000</v>
      </c>
      <c r="K1230">
        <v>0</v>
      </c>
      <c r="L1230">
        <v>0</v>
      </c>
      <c r="M1230" t="s">
        <v>23</v>
      </c>
      <c r="N1230" t="s">
        <v>290</v>
      </c>
    </row>
    <row r="1231" spans="1:14" hidden="1" x14ac:dyDescent="0.2">
      <c r="A1231">
        <v>1277</v>
      </c>
      <c r="B1231" t="s">
        <v>588</v>
      </c>
      <c r="C1231" t="s">
        <v>15</v>
      </c>
      <c r="D1231" t="s">
        <v>18</v>
      </c>
      <c r="E1231" t="str">
        <f t="shared" si="57"/>
        <v>2014</v>
      </c>
      <c r="F1231" s="1">
        <v>5822363000</v>
      </c>
      <c r="G1231" s="1">
        <f t="shared" si="58"/>
        <v>716494000</v>
      </c>
      <c r="H1231" s="1">
        <f t="shared" si="59"/>
        <v>1577884000</v>
      </c>
      <c r="I1231" s="1">
        <v>4244479000</v>
      </c>
      <c r="J1231" s="1">
        <v>861390000</v>
      </c>
      <c r="K1231">
        <v>0</v>
      </c>
      <c r="L1231">
        <v>0</v>
      </c>
      <c r="M1231" t="s">
        <v>23</v>
      </c>
      <c r="N1231" t="s">
        <v>290</v>
      </c>
    </row>
    <row r="1232" spans="1:14" hidden="1" x14ac:dyDescent="0.2">
      <c r="A1232">
        <v>1278</v>
      </c>
      <c r="B1232" t="s">
        <v>588</v>
      </c>
      <c r="C1232" t="s">
        <v>17</v>
      </c>
      <c r="D1232" t="s">
        <v>20</v>
      </c>
      <c r="E1232" t="str">
        <f t="shared" si="57"/>
        <v>2015</v>
      </c>
      <c r="F1232" s="1">
        <v>5981964000</v>
      </c>
      <c r="G1232" s="1">
        <f t="shared" si="58"/>
        <v>833386000</v>
      </c>
      <c r="H1232" s="1">
        <f t="shared" si="59"/>
        <v>1628114000</v>
      </c>
      <c r="I1232" s="1">
        <v>4353850000</v>
      </c>
      <c r="J1232" s="1">
        <v>794728000</v>
      </c>
      <c r="K1232">
        <v>0</v>
      </c>
      <c r="L1232">
        <v>0</v>
      </c>
      <c r="M1232" t="s">
        <v>23</v>
      </c>
      <c r="N1232" t="s">
        <v>290</v>
      </c>
    </row>
    <row r="1233" spans="1:14" hidden="1" x14ac:dyDescent="0.2">
      <c r="A1233">
        <v>1279</v>
      </c>
      <c r="B1233" t="s">
        <v>588</v>
      </c>
      <c r="C1233" t="s">
        <v>19</v>
      </c>
      <c r="D1233" t="s">
        <v>83</v>
      </c>
      <c r="E1233" t="str">
        <f t="shared" si="57"/>
        <v>2016</v>
      </c>
      <c r="F1233" s="1">
        <v>7668476000</v>
      </c>
      <c r="G1233" s="1">
        <f t="shared" si="58"/>
        <v>982664000</v>
      </c>
      <c r="H1233" s="1">
        <f t="shared" si="59"/>
        <v>1939814000</v>
      </c>
      <c r="I1233" s="1">
        <v>5728662000</v>
      </c>
      <c r="J1233" s="1">
        <v>957150000</v>
      </c>
      <c r="K1233">
        <v>0</v>
      </c>
      <c r="L1233">
        <v>0</v>
      </c>
      <c r="M1233" t="s">
        <v>23</v>
      </c>
      <c r="N1233" t="s">
        <v>290</v>
      </c>
    </row>
    <row r="1234" spans="1:14" hidden="1" x14ac:dyDescent="0.2">
      <c r="A1234">
        <v>1280</v>
      </c>
      <c r="B1234" t="s">
        <v>589</v>
      </c>
      <c r="C1234" t="s">
        <v>11</v>
      </c>
      <c r="D1234" t="s">
        <v>590</v>
      </c>
      <c r="E1234" t="str">
        <f t="shared" si="57"/>
        <v>2012</v>
      </c>
      <c r="F1234" s="1">
        <v>2105188000</v>
      </c>
      <c r="G1234" s="1">
        <f t="shared" si="58"/>
        <v>202324000</v>
      </c>
      <c r="H1234" s="1">
        <f t="shared" si="59"/>
        <v>961529000</v>
      </c>
      <c r="I1234" s="1">
        <v>1143659000</v>
      </c>
      <c r="J1234" s="1">
        <v>627370000</v>
      </c>
      <c r="K1234" s="1">
        <v>131835000</v>
      </c>
      <c r="L1234">
        <v>0</v>
      </c>
      <c r="M1234" t="s">
        <v>36</v>
      </c>
      <c r="N1234" t="s">
        <v>45</v>
      </c>
    </row>
    <row r="1235" spans="1:14" hidden="1" x14ac:dyDescent="0.2">
      <c r="A1235">
        <v>1281</v>
      </c>
      <c r="B1235" t="s">
        <v>589</v>
      </c>
      <c r="C1235" t="s">
        <v>15</v>
      </c>
      <c r="D1235" t="s">
        <v>385</v>
      </c>
      <c r="E1235" t="str">
        <f t="shared" si="57"/>
        <v>2013</v>
      </c>
      <c r="F1235" s="1">
        <v>2157586000</v>
      </c>
      <c r="G1235" s="1">
        <f t="shared" si="58"/>
        <v>261844000</v>
      </c>
      <c r="H1235" s="1">
        <f t="shared" si="59"/>
        <v>976142000</v>
      </c>
      <c r="I1235" s="1">
        <v>1181444000</v>
      </c>
      <c r="J1235" s="1">
        <v>581898000</v>
      </c>
      <c r="K1235" s="1">
        <v>132400000</v>
      </c>
      <c r="L1235">
        <v>0</v>
      </c>
      <c r="M1235" t="s">
        <v>36</v>
      </c>
      <c r="N1235" t="s">
        <v>45</v>
      </c>
    </row>
    <row r="1236" spans="1:14" hidden="1" x14ac:dyDescent="0.2">
      <c r="A1236">
        <v>1282</v>
      </c>
      <c r="B1236" t="s">
        <v>589</v>
      </c>
      <c r="C1236" t="s">
        <v>17</v>
      </c>
      <c r="D1236" t="s">
        <v>386</v>
      </c>
      <c r="E1236" t="str">
        <f t="shared" si="57"/>
        <v>2014</v>
      </c>
      <c r="F1236" s="1">
        <v>2237219000</v>
      </c>
      <c r="G1236" s="1">
        <f t="shared" si="58"/>
        <v>224132000</v>
      </c>
      <c r="H1236" s="1">
        <f t="shared" si="59"/>
        <v>1004608000</v>
      </c>
      <c r="I1236" s="1">
        <v>1232611000</v>
      </c>
      <c r="J1236" s="1">
        <v>659335000</v>
      </c>
      <c r="K1236" s="1">
        <v>121141000</v>
      </c>
      <c r="L1236">
        <v>0</v>
      </c>
      <c r="M1236" t="s">
        <v>36</v>
      </c>
      <c r="N1236" t="s">
        <v>45</v>
      </c>
    </row>
    <row r="1237" spans="1:14" hidden="1" x14ac:dyDescent="0.2">
      <c r="A1237">
        <v>1283</v>
      </c>
      <c r="B1237" t="s">
        <v>589</v>
      </c>
      <c r="C1237" t="s">
        <v>19</v>
      </c>
      <c r="D1237" t="s">
        <v>431</v>
      </c>
      <c r="E1237" t="str">
        <f t="shared" si="57"/>
        <v>2016</v>
      </c>
      <c r="F1237" s="1">
        <v>2262359000</v>
      </c>
      <c r="G1237" s="1">
        <f t="shared" si="58"/>
        <v>299724000</v>
      </c>
      <c r="H1237" s="1">
        <f t="shared" si="59"/>
        <v>1024500000</v>
      </c>
      <c r="I1237" s="1">
        <v>1237859000</v>
      </c>
      <c r="J1237" s="1">
        <v>598848000</v>
      </c>
      <c r="K1237" s="1">
        <v>125928000</v>
      </c>
      <c r="L1237">
        <v>0</v>
      </c>
      <c r="M1237" t="s">
        <v>36</v>
      </c>
      <c r="N1237" t="s">
        <v>45</v>
      </c>
    </row>
    <row r="1238" spans="1:14" hidden="1" x14ac:dyDescent="0.2">
      <c r="A1238">
        <v>1284</v>
      </c>
      <c r="B1238" t="s">
        <v>591</v>
      </c>
      <c r="C1238" t="s">
        <v>11</v>
      </c>
      <c r="D1238" t="s">
        <v>16</v>
      </c>
      <c r="E1238" t="str">
        <f t="shared" si="57"/>
        <v>2013</v>
      </c>
      <c r="F1238" s="1">
        <v>80029000000</v>
      </c>
      <c r="G1238" s="1">
        <f t="shared" si="58"/>
        <v>13824000000</v>
      </c>
      <c r="H1238" s="1">
        <f t="shared" si="59"/>
        <v>20807000000</v>
      </c>
      <c r="I1238" s="1">
        <v>59222000000</v>
      </c>
      <c r="J1238" s="1">
        <v>6890000000</v>
      </c>
      <c r="K1238">
        <v>0</v>
      </c>
      <c r="L1238" s="1">
        <v>93000000</v>
      </c>
      <c r="M1238" t="s">
        <v>59</v>
      </c>
      <c r="N1238" t="s">
        <v>524</v>
      </c>
    </row>
    <row r="1239" spans="1:14" hidden="1" x14ac:dyDescent="0.2">
      <c r="A1239">
        <v>1285</v>
      </c>
      <c r="B1239" t="s">
        <v>591</v>
      </c>
      <c r="C1239" t="s">
        <v>15</v>
      </c>
      <c r="D1239" t="s">
        <v>18</v>
      </c>
      <c r="E1239" t="str">
        <f t="shared" si="57"/>
        <v>2014</v>
      </c>
      <c r="F1239" s="1">
        <v>80106000000</v>
      </c>
      <c r="G1239" s="1">
        <f t="shared" si="58"/>
        <v>12237000000</v>
      </c>
      <c r="H1239" s="1">
        <f t="shared" si="59"/>
        <v>19331000000</v>
      </c>
      <c r="I1239" s="1">
        <v>60775000000</v>
      </c>
      <c r="J1239" s="1">
        <v>7001000000</v>
      </c>
      <c r="K1239">
        <v>0</v>
      </c>
      <c r="L1239" s="1">
        <v>93000000</v>
      </c>
      <c r="M1239" t="s">
        <v>59</v>
      </c>
      <c r="N1239" t="s">
        <v>524</v>
      </c>
    </row>
    <row r="1240" spans="1:14" hidden="1" x14ac:dyDescent="0.2">
      <c r="A1240">
        <v>1286</v>
      </c>
      <c r="B1240" t="s">
        <v>591</v>
      </c>
      <c r="C1240" t="s">
        <v>17</v>
      </c>
      <c r="D1240" t="s">
        <v>20</v>
      </c>
      <c r="E1240" t="str">
        <f t="shared" si="57"/>
        <v>2015</v>
      </c>
      <c r="F1240" s="1">
        <v>73908000000</v>
      </c>
      <c r="G1240" s="1">
        <f t="shared" si="58"/>
        <v>10691000000</v>
      </c>
      <c r="H1240" s="1">
        <f t="shared" si="59"/>
        <v>17429000000</v>
      </c>
      <c r="I1240" s="1">
        <v>56479000000</v>
      </c>
      <c r="J1240" s="1">
        <v>6656000000</v>
      </c>
      <c r="K1240">
        <v>0</v>
      </c>
      <c r="L1240" s="1">
        <v>82000000</v>
      </c>
      <c r="M1240" t="s">
        <v>59</v>
      </c>
      <c r="N1240" t="s">
        <v>524</v>
      </c>
    </row>
    <row r="1241" spans="1:14" hidden="1" x14ac:dyDescent="0.2">
      <c r="A1241">
        <v>1287</v>
      </c>
      <c r="B1241" t="s">
        <v>591</v>
      </c>
      <c r="C1241" t="s">
        <v>19</v>
      </c>
      <c r="D1241" t="s">
        <v>83</v>
      </c>
      <c r="E1241" t="str">
        <f t="shared" si="57"/>
        <v>2016</v>
      </c>
      <c r="F1241" s="1">
        <v>74953000000</v>
      </c>
      <c r="G1241" s="1">
        <f t="shared" si="58"/>
        <v>10815000000</v>
      </c>
      <c r="H1241" s="1">
        <f t="shared" si="59"/>
        <v>17294000000</v>
      </c>
      <c r="I1241" s="1">
        <v>57659000000</v>
      </c>
      <c r="J1241" s="1">
        <v>6405000000</v>
      </c>
      <c r="K1241">
        <v>0</v>
      </c>
      <c r="L1241" s="1">
        <v>74000000</v>
      </c>
      <c r="M1241" t="s">
        <v>59</v>
      </c>
      <c r="N1241" t="s">
        <v>524</v>
      </c>
    </row>
    <row r="1242" spans="1:14" x14ac:dyDescent="0.2">
      <c r="A1242">
        <v>1288</v>
      </c>
      <c r="B1242" t="s">
        <v>592</v>
      </c>
      <c r="C1242" t="s">
        <v>11</v>
      </c>
      <c r="D1242" t="s">
        <v>12</v>
      </c>
      <c r="E1242" t="str">
        <f t="shared" si="57"/>
        <v>2012</v>
      </c>
      <c r="F1242" s="1">
        <v>16606000000</v>
      </c>
      <c r="G1242" s="1">
        <f t="shared" si="58"/>
        <v>4747000000</v>
      </c>
      <c r="H1242" s="1">
        <f t="shared" si="59"/>
        <v>16220000000</v>
      </c>
      <c r="I1242" s="1">
        <v>386000000</v>
      </c>
      <c r="J1242" s="1">
        <v>10486000000</v>
      </c>
      <c r="K1242">
        <v>0</v>
      </c>
      <c r="L1242" s="1">
        <v>987000000</v>
      </c>
      <c r="M1242" t="s">
        <v>74</v>
      </c>
      <c r="N1242" t="s">
        <v>145</v>
      </c>
    </row>
    <row r="1243" spans="1:14" x14ac:dyDescent="0.2">
      <c r="A1243">
        <v>1289</v>
      </c>
      <c r="B1243" t="s">
        <v>592</v>
      </c>
      <c r="C1243" t="s">
        <v>15</v>
      </c>
      <c r="D1243" t="s">
        <v>16</v>
      </c>
      <c r="E1243" t="str">
        <f t="shared" si="57"/>
        <v>2013</v>
      </c>
      <c r="F1243" s="1">
        <v>16872000000</v>
      </c>
      <c r="G1243" s="1">
        <f t="shared" si="58"/>
        <v>6204000000</v>
      </c>
      <c r="H1243" s="1">
        <f t="shared" si="59"/>
        <v>16528000000</v>
      </c>
      <c r="I1243" s="1">
        <v>344000000</v>
      </c>
      <c r="J1243" s="1">
        <v>9681000000</v>
      </c>
      <c r="K1243">
        <v>0</v>
      </c>
      <c r="L1243" s="1">
        <v>643000000</v>
      </c>
      <c r="M1243" t="s">
        <v>74</v>
      </c>
      <c r="N1243" t="s">
        <v>145</v>
      </c>
    </row>
    <row r="1244" spans="1:14" x14ac:dyDescent="0.2">
      <c r="A1244">
        <v>1290</v>
      </c>
      <c r="B1244" t="s">
        <v>592</v>
      </c>
      <c r="C1244" t="s">
        <v>17</v>
      </c>
      <c r="D1244" t="s">
        <v>18</v>
      </c>
      <c r="E1244" t="str">
        <f t="shared" si="57"/>
        <v>2014</v>
      </c>
      <c r="F1244" s="1">
        <v>16281000000</v>
      </c>
      <c r="G1244" s="1">
        <f t="shared" si="58"/>
        <v>6195000000</v>
      </c>
      <c r="H1244" s="1">
        <f t="shared" si="59"/>
        <v>15956000000</v>
      </c>
      <c r="I1244" s="1">
        <v>325000000</v>
      </c>
      <c r="J1244" s="1">
        <v>9488000000</v>
      </c>
      <c r="K1244">
        <v>0</v>
      </c>
      <c r="L1244" s="1">
        <v>273000000</v>
      </c>
      <c r="M1244" t="s">
        <v>74</v>
      </c>
      <c r="N1244" t="s">
        <v>145</v>
      </c>
    </row>
    <row r="1245" spans="1:14" x14ac:dyDescent="0.2">
      <c r="A1245">
        <v>1291</v>
      </c>
      <c r="B1245" t="s">
        <v>592</v>
      </c>
      <c r="C1245" t="s">
        <v>19</v>
      </c>
      <c r="D1245" t="s">
        <v>20</v>
      </c>
      <c r="E1245" t="str">
        <f t="shared" si="57"/>
        <v>2015</v>
      </c>
      <c r="F1245" s="1">
        <v>16270000000</v>
      </c>
      <c r="G1245" s="1">
        <f t="shared" si="58"/>
        <v>6149000000</v>
      </c>
      <c r="H1245" s="1">
        <f t="shared" si="59"/>
        <v>15867000000</v>
      </c>
      <c r="I1245" s="1">
        <v>403000000</v>
      </c>
      <c r="J1245" s="1">
        <v>9463000000</v>
      </c>
      <c r="K1245">
        <v>0</v>
      </c>
      <c r="L1245" s="1">
        <v>255000000</v>
      </c>
      <c r="M1245" t="s">
        <v>74</v>
      </c>
      <c r="N1245" t="s">
        <v>145</v>
      </c>
    </row>
    <row r="1246" spans="1:14" hidden="1" x14ac:dyDescent="0.2">
      <c r="A1246">
        <v>1292</v>
      </c>
      <c r="B1246" t="s">
        <v>593</v>
      </c>
      <c r="C1246" t="s">
        <v>11</v>
      </c>
      <c r="D1246" t="s">
        <v>12</v>
      </c>
      <c r="E1246" t="str">
        <f t="shared" si="57"/>
        <v>2012</v>
      </c>
      <c r="F1246" s="1">
        <v>4306800000</v>
      </c>
      <c r="G1246" s="1">
        <f t="shared" si="58"/>
        <v>55900000</v>
      </c>
      <c r="H1246" s="1">
        <f t="shared" si="59"/>
        <v>1265900000</v>
      </c>
      <c r="I1246" s="1">
        <v>3040900000</v>
      </c>
      <c r="J1246" s="1">
        <v>1117700000</v>
      </c>
      <c r="K1246" s="1">
        <v>92300000</v>
      </c>
      <c r="L1246">
        <v>0</v>
      </c>
      <c r="M1246" t="s">
        <v>13</v>
      </c>
      <c r="N1246" t="s">
        <v>216</v>
      </c>
    </row>
    <row r="1247" spans="1:14" hidden="1" x14ac:dyDescent="0.2">
      <c r="A1247">
        <v>1293</v>
      </c>
      <c r="B1247" t="s">
        <v>593</v>
      </c>
      <c r="C1247" t="s">
        <v>15</v>
      </c>
      <c r="D1247" t="s">
        <v>16</v>
      </c>
      <c r="E1247" t="str">
        <f t="shared" si="57"/>
        <v>2013</v>
      </c>
      <c r="F1247" s="1">
        <v>6999700000</v>
      </c>
      <c r="G1247" s="1">
        <f t="shared" si="58"/>
        <v>753600000</v>
      </c>
      <c r="H1247" s="1">
        <f t="shared" si="59"/>
        <v>2370100000</v>
      </c>
      <c r="I1247" s="1">
        <v>4629600000</v>
      </c>
      <c r="J1247" s="1">
        <v>1493700000</v>
      </c>
      <c r="K1247" s="1">
        <v>122800000</v>
      </c>
      <c r="L1247">
        <v>0</v>
      </c>
      <c r="M1247" t="s">
        <v>13</v>
      </c>
      <c r="N1247" t="s">
        <v>216</v>
      </c>
    </row>
    <row r="1248" spans="1:14" hidden="1" x14ac:dyDescent="0.2">
      <c r="A1248">
        <v>1294</v>
      </c>
      <c r="B1248" t="s">
        <v>593</v>
      </c>
      <c r="C1248" t="s">
        <v>17</v>
      </c>
      <c r="D1248" t="s">
        <v>18</v>
      </c>
      <c r="E1248" t="str">
        <f t="shared" si="57"/>
        <v>2014</v>
      </c>
      <c r="F1248" s="1">
        <v>7039000000</v>
      </c>
      <c r="G1248" s="1">
        <f t="shared" si="58"/>
        <v>851900000</v>
      </c>
      <c r="H1248" s="1">
        <f t="shared" si="59"/>
        <v>2463000000</v>
      </c>
      <c r="I1248" s="1">
        <v>4576000000</v>
      </c>
      <c r="J1248" s="1">
        <v>1493800000</v>
      </c>
      <c r="K1248" s="1">
        <v>117300000</v>
      </c>
      <c r="L1248">
        <v>0</v>
      </c>
      <c r="M1248" t="s">
        <v>13</v>
      </c>
      <c r="N1248" t="s">
        <v>216</v>
      </c>
    </row>
    <row r="1249" spans="1:14" hidden="1" x14ac:dyDescent="0.2">
      <c r="A1249">
        <v>1295</v>
      </c>
      <c r="B1249" t="s">
        <v>593</v>
      </c>
      <c r="C1249" t="s">
        <v>19</v>
      </c>
      <c r="D1249" t="s">
        <v>20</v>
      </c>
      <c r="E1249" t="str">
        <f t="shared" si="57"/>
        <v>2015</v>
      </c>
      <c r="F1249" s="1">
        <v>6449000000</v>
      </c>
      <c r="G1249" s="1">
        <f t="shared" si="58"/>
        <v>731900000</v>
      </c>
      <c r="H1249" s="1">
        <f t="shared" si="59"/>
        <v>2185800000</v>
      </c>
      <c r="I1249" s="1">
        <v>4263200000</v>
      </c>
      <c r="J1249" s="1">
        <v>1334300000</v>
      </c>
      <c r="K1249" s="1">
        <v>119600000</v>
      </c>
      <c r="L1249">
        <v>0</v>
      </c>
      <c r="M1249" t="s">
        <v>13</v>
      </c>
      <c r="N1249" t="s">
        <v>216</v>
      </c>
    </row>
    <row r="1250" spans="1:14" hidden="1" x14ac:dyDescent="0.2">
      <c r="A1250">
        <v>1296</v>
      </c>
      <c r="B1250" t="s">
        <v>594</v>
      </c>
      <c r="C1250" t="s">
        <v>11</v>
      </c>
      <c r="D1250" t="s">
        <v>12</v>
      </c>
      <c r="E1250" t="str">
        <f t="shared" si="57"/>
        <v>2012</v>
      </c>
      <c r="F1250" s="1">
        <v>3301804000</v>
      </c>
      <c r="G1250" s="1">
        <f t="shared" si="58"/>
        <v>851755000</v>
      </c>
      <c r="H1250" s="1">
        <f t="shared" si="59"/>
        <v>1422245000</v>
      </c>
      <c r="I1250" s="1">
        <v>1879559000</v>
      </c>
      <c r="J1250" s="1">
        <v>166154000</v>
      </c>
      <c r="K1250">
        <v>0</v>
      </c>
      <c r="L1250" s="1">
        <v>404336000</v>
      </c>
      <c r="M1250" t="s">
        <v>69</v>
      </c>
      <c r="N1250" t="s">
        <v>70</v>
      </c>
    </row>
    <row r="1251" spans="1:14" hidden="1" x14ac:dyDescent="0.2">
      <c r="A1251">
        <v>1297</v>
      </c>
      <c r="B1251" t="s">
        <v>594</v>
      </c>
      <c r="C1251" t="s">
        <v>15</v>
      </c>
      <c r="D1251" t="s">
        <v>16</v>
      </c>
      <c r="E1251" t="str">
        <f t="shared" si="57"/>
        <v>2013</v>
      </c>
      <c r="F1251" s="1">
        <v>3454628000</v>
      </c>
      <c r="G1251" s="1">
        <f t="shared" si="58"/>
        <v>846323000</v>
      </c>
      <c r="H1251" s="1">
        <f t="shared" si="59"/>
        <v>1434192000</v>
      </c>
      <c r="I1251" s="1">
        <v>2020436000</v>
      </c>
      <c r="J1251" s="1">
        <v>172161000</v>
      </c>
      <c r="K1251">
        <v>0</v>
      </c>
      <c r="L1251" s="1">
        <v>415708000</v>
      </c>
      <c r="M1251" t="s">
        <v>69</v>
      </c>
      <c r="N1251" t="s">
        <v>70</v>
      </c>
    </row>
    <row r="1252" spans="1:14" hidden="1" x14ac:dyDescent="0.2">
      <c r="A1252">
        <v>1298</v>
      </c>
      <c r="B1252" t="s">
        <v>594</v>
      </c>
      <c r="C1252" t="s">
        <v>17</v>
      </c>
      <c r="D1252" t="s">
        <v>18</v>
      </c>
      <c r="E1252" t="str">
        <f t="shared" si="57"/>
        <v>2014</v>
      </c>
      <c r="F1252" s="1">
        <v>3491632000</v>
      </c>
      <c r="G1252" s="1">
        <f t="shared" si="58"/>
        <v>811242000</v>
      </c>
      <c r="H1252" s="1">
        <f t="shared" si="59"/>
        <v>1403778000</v>
      </c>
      <c r="I1252" s="1">
        <v>2087854000</v>
      </c>
      <c r="J1252" s="1">
        <v>175178000</v>
      </c>
      <c r="K1252">
        <v>0</v>
      </c>
      <c r="L1252" s="1">
        <v>417358000</v>
      </c>
      <c r="M1252" t="s">
        <v>69</v>
      </c>
      <c r="N1252" t="s">
        <v>70</v>
      </c>
    </row>
    <row r="1253" spans="1:14" hidden="1" x14ac:dyDescent="0.2">
      <c r="A1253">
        <v>1299</v>
      </c>
      <c r="B1253" t="s">
        <v>594</v>
      </c>
      <c r="C1253" t="s">
        <v>19</v>
      </c>
      <c r="D1253" t="s">
        <v>20</v>
      </c>
      <c r="E1253" t="str">
        <f t="shared" si="57"/>
        <v>2015</v>
      </c>
      <c r="F1253" s="1">
        <v>3495443000</v>
      </c>
      <c r="G1253" s="1">
        <f t="shared" si="58"/>
        <v>854602000</v>
      </c>
      <c r="H1253" s="1">
        <f t="shared" si="59"/>
        <v>1525768000</v>
      </c>
      <c r="I1253" s="1">
        <v>1969675000</v>
      </c>
      <c r="J1253" s="1">
        <v>176744000</v>
      </c>
      <c r="K1253">
        <v>0</v>
      </c>
      <c r="L1253" s="1">
        <v>494422000</v>
      </c>
      <c r="M1253" t="s">
        <v>69</v>
      </c>
      <c r="N1253" t="s">
        <v>70</v>
      </c>
    </row>
    <row r="1254" spans="1:14" hidden="1" x14ac:dyDescent="0.2">
      <c r="A1254">
        <v>1300</v>
      </c>
      <c r="B1254" t="s">
        <v>595</v>
      </c>
      <c r="C1254" t="s">
        <v>11</v>
      </c>
      <c r="D1254" t="s">
        <v>16</v>
      </c>
      <c r="E1254" t="str">
        <f t="shared" si="57"/>
        <v>2013</v>
      </c>
      <c r="F1254" s="1">
        <v>14265000000</v>
      </c>
      <c r="G1254" s="1">
        <f t="shared" si="58"/>
        <v>1550000000</v>
      </c>
      <c r="H1254" s="1">
        <f t="shared" si="59"/>
        <v>5951000000</v>
      </c>
      <c r="I1254" s="1">
        <v>8314000000</v>
      </c>
      <c r="J1254" s="1">
        <v>3486000000</v>
      </c>
      <c r="K1254" s="1">
        <v>463000000</v>
      </c>
      <c r="L1254" s="1">
        <v>452000000</v>
      </c>
      <c r="M1254" t="s">
        <v>87</v>
      </c>
      <c r="N1254" t="s">
        <v>278</v>
      </c>
    </row>
    <row r="1255" spans="1:14" hidden="1" x14ac:dyDescent="0.2">
      <c r="A1255">
        <v>1301</v>
      </c>
      <c r="B1255" t="s">
        <v>595</v>
      </c>
      <c r="C1255" t="s">
        <v>15</v>
      </c>
      <c r="D1255" t="s">
        <v>18</v>
      </c>
      <c r="E1255" t="str">
        <f t="shared" si="57"/>
        <v>2014</v>
      </c>
      <c r="F1255" s="1">
        <v>14791000000</v>
      </c>
      <c r="G1255" s="1">
        <f t="shared" si="58"/>
        <v>1497000000</v>
      </c>
      <c r="H1255" s="1">
        <f t="shared" si="59"/>
        <v>6443000000</v>
      </c>
      <c r="I1255" s="1">
        <v>8348000000</v>
      </c>
      <c r="J1255" s="1">
        <v>4013000000</v>
      </c>
      <c r="K1255" s="1">
        <v>483000000</v>
      </c>
      <c r="L1255" s="1">
        <v>450000000</v>
      </c>
      <c r="M1255" t="s">
        <v>87</v>
      </c>
      <c r="N1255" t="s">
        <v>278</v>
      </c>
    </row>
    <row r="1256" spans="1:14" hidden="1" x14ac:dyDescent="0.2">
      <c r="A1256">
        <v>1302</v>
      </c>
      <c r="B1256" t="s">
        <v>595</v>
      </c>
      <c r="C1256" t="s">
        <v>17</v>
      </c>
      <c r="D1256" t="s">
        <v>20</v>
      </c>
      <c r="E1256" t="str">
        <f t="shared" si="57"/>
        <v>2015</v>
      </c>
      <c r="F1256" s="1">
        <v>14766000000</v>
      </c>
      <c r="G1256" s="1">
        <f t="shared" si="58"/>
        <v>1989000000</v>
      </c>
      <c r="H1256" s="1">
        <f t="shared" si="59"/>
        <v>6560000000</v>
      </c>
      <c r="I1256" s="1">
        <v>8206000000</v>
      </c>
      <c r="J1256" s="1">
        <v>3624000000</v>
      </c>
      <c r="K1256" s="1">
        <v>476000000</v>
      </c>
      <c r="L1256" s="1">
        <v>471000000</v>
      </c>
      <c r="M1256" t="s">
        <v>87</v>
      </c>
      <c r="N1256" t="s">
        <v>278</v>
      </c>
    </row>
    <row r="1257" spans="1:14" hidden="1" x14ac:dyDescent="0.2">
      <c r="A1257">
        <v>1303</v>
      </c>
      <c r="B1257" t="s">
        <v>595</v>
      </c>
      <c r="C1257" t="s">
        <v>19</v>
      </c>
      <c r="D1257" t="s">
        <v>83</v>
      </c>
      <c r="E1257" t="str">
        <f t="shared" si="57"/>
        <v>2016</v>
      </c>
      <c r="F1257" s="1">
        <v>14751000000</v>
      </c>
      <c r="G1257" s="1">
        <f t="shared" si="58"/>
        <v>1130000000</v>
      </c>
      <c r="H1257" s="1">
        <f t="shared" si="59"/>
        <v>6688000000</v>
      </c>
      <c r="I1257" s="1">
        <v>8063000000</v>
      </c>
      <c r="J1257" s="1">
        <v>4630000000</v>
      </c>
      <c r="K1257" s="1">
        <v>466000000</v>
      </c>
      <c r="L1257" s="1">
        <v>462000000</v>
      </c>
      <c r="M1257" t="s">
        <v>87</v>
      </c>
      <c r="N1257" t="s">
        <v>278</v>
      </c>
    </row>
    <row r="1258" spans="1:14" hidden="1" x14ac:dyDescent="0.2">
      <c r="A1258">
        <v>1304</v>
      </c>
      <c r="B1258" t="s">
        <v>596</v>
      </c>
      <c r="C1258" t="s">
        <v>11</v>
      </c>
      <c r="D1258" t="s">
        <v>12</v>
      </c>
      <c r="E1258" t="str">
        <f t="shared" si="57"/>
        <v>2012</v>
      </c>
      <c r="F1258" s="1">
        <v>12132000000</v>
      </c>
      <c r="G1258" s="1">
        <f t="shared" si="58"/>
        <v>3026000000</v>
      </c>
      <c r="H1258" s="1">
        <f t="shared" si="59"/>
        <v>7256000000</v>
      </c>
      <c r="I1258" s="1">
        <v>4876000000</v>
      </c>
      <c r="J1258" s="1">
        <v>3143000000</v>
      </c>
      <c r="K1258">
        <v>0</v>
      </c>
      <c r="L1258" s="1">
        <v>1087000000</v>
      </c>
      <c r="M1258" t="s">
        <v>69</v>
      </c>
      <c r="N1258" t="s">
        <v>72</v>
      </c>
    </row>
    <row r="1259" spans="1:14" hidden="1" x14ac:dyDescent="0.2">
      <c r="A1259">
        <v>1305</v>
      </c>
      <c r="B1259" t="s">
        <v>596</v>
      </c>
      <c r="C1259" t="s">
        <v>15</v>
      </c>
      <c r="D1259" t="s">
        <v>16</v>
      </c>
      <c r="E1259" t="str">
        <f t="shared" si="57"/>
        <v>2013</v>
      </c>
      <c r="F1259" s="1">
        <v>7263000000</v>
      </c>
      <c r="G1259" s="1">
        <f t="shared" si="58"/>
        <v>2561000000</v>
      </c>
      <c r="H1259" s="1">
        <f t="shared" si="59"/>
        <v>5512000000</v>
      </c>
      <c r="I1259" s="1">
        <v>1751000000</v>
      </c>
      <c r="J1259" s="1">
        <v>2108000000</v>
      </c>
      <c r="K1259">
        <v>0</v>
      </c>
      <c r="L1259" s="1">
        <v>843000000</v>
      </c>
      <c r="M1259" t="s">
        <v>69</v>
      </c>
      <c r="N1259" t="s">
        <v>72</v>
      </c>
    </row>
    <row r="1260" spans="1:14" hidden="1" x14ac:dyDescent="0.2">
      <c r="A1260">
        <v>1306</v>
      </c>
      <c r="B1260" t="s">
        <v>596</v>
      </c>
      <c r="C1260" t="s">
        <v>17</v>
      </c>
      <c r="D1260" t="s">
        <v>18</v>
      </c>
      <c r="E1260" t="str">
        <f t="shared" si="57"/>
        <v>2014</v>
      </c>
      <c r="F1260" s="1">
        <v>7852000000</v>
      </c>
      <c r="G1260" s="1">
        <f t="shared" si="58"/>
        <v>2867000000</v>
      </c>
      <c r="H1260" s="1">
        <f t="shared" si="59"/>
        <v>5963000000</v>
      </c>
      <c r="I1260" s="1">
        <v>1889000000</v>
      </c>
      <c r="J1260" s="1">
        <v>2173000000</v>
      </c>
      <c r="K1260">
        <v>0</v>
      </c>
      <c r="L1260" s="1">
        <v>923000000</v>
      </c>
      <c r="M1260" t="s">
        <v>69</v>
      </c>
      <c r="N1260" t="s">
        <v>72</v>
      </c>
    </row>
    <row r="1261" spans="1:14" hidden="1" x14ac:dyDescent="0.2">
      <c r="A1261">
        <v>1307</v>
      </c>
      <c r="B1261" t="s">
        <v>596</v>
      </c>
      <c r="C1261" t="s">
        <v>19</v>
      </c>
      <c r="D1261" t="s">
        <v>20</v>
      </c>
      <c r="E1261" t="str">
        <f t="shared" si="57"/>
        <v>2015</v>
      </c>
      <c r="F1261" s="1">
        <v>7669000000</v>
      </c>
      <c r="G1261" s="1">
        <f t="shared" si="58"/>
        <v>2831000000</v>
      </c>
      <c r="H1261" s="1">
        <f t="shared" si="59"/>
        <v>5951000000</v>
      </c>
      <c r="I1261" s="1">
        <v>1718000000</v>
      </c>
      <c r="J1261" s="1">
        <v>2237000000</v>
      </c>
      <c r="K1261">
        <v>0</v>
      </c>
      <c r="L1261" s="1">
        <v>883000000</v>
      </c>
      <c r="M1261" t="s">
        <v>69</v>
      </c>
      <c r="N1261" t="s">
        <v>72</v>
      </c>
    </row>
    <row r="1262" spans="1:14" x14ac:dyDescent="0.2">
      <c r="A1262">
        <v>1308</v>
      </c>
      <c r="B1262" t="s">
        <v>597</v>
      </c>
      <c r="C1262" t="s">
        <v>11</v>
      </c>
      <c r="D1262" t="s">
        <v>12</v>
      </c>
      <c r="E1262" t="str">
        <f t="shared" si="57"/>
        <v>2012</v>
      </c>
      <c r="F1262" s="1">
        <v>84847000000</v>
      </c>
      <c r="G1262" s="1">
        <f t="shared" si="58"/>
        <v>708000000</v>
      </c>
      <c r="H1262" s="1">
        <f t="shared" si="59"/>
        <v>18212000000</v>
      </c>
      <c r="I1262" s="1">
        <v>66635000000</v>
      </c>
      <c r="J1262" s="1">
        <v>17504000000</v>
      </c>
      <c r="K1262">
        <v>0</v>
      </c>
      <c r="L1262">
        <v>0</v>
      </c>
      <c r="M1262" t="s">
        <v>74</v>
      </c>
      <c r="N1262" t="s">
        <v>510</v>
      </c>
    </row>
    <row r="1263" spans="1:14" x14ac:dyDescent="0.2">
      <c r="A1263">
        <v>1309</v>
      </c>
      <c r="B1263" t="s">
        <v>597</v>
      </c>
      <c r="C1263" t="s">
        <v>15</v>
      </c>
      <c r="D1263" t="s">
        <v>16</v>
      </c>
      <c r="E1263" t="str">
        <f t="shared" si="57"/>
        <v>2013</v>
      </c>
      <c r="F1263" s="1">
        <v>41461000000</v>
      </c>
      <c r="G1263" s="1">
        <f t="shared" si="58"/>
        <v>-1684000000</v>
      </c>
      <c r="H1263" s="1">
        <f t="shared" si="59"/>
        <v>14488000000</v>
      </c>
      <c r="I1263" s="1">
        <v>26973000000</v>
      </c>
      <c r="J1263" s="1">
        <v>16172000000</v>
      </c>
      <c r="K1263">
        <v>0</v>
      </c>
      <c r="L1263">
        <v>0</v>
      </c>
      <c r="M1263" t="s">
        <v>74</v>
      </c>
      <c r="N1263" t="s">
        <v>510</v>
      </c>
    </row>
    <row r="1264" spans="1:14" x14ac:dyDescent="0.2">
      <c r="A1264">
        <v>1310</v>
      </c>
      <c r="B1264" t="s">
        <v>597</v>
      </c>
      <c r="C1264" t="s">
        <v>17</v>
      </c>
      <c r="D1264" t="s">
        <v>18</v>
      </c>
      <c r="E1264" t="str">
        <f t="shared" si="57"/>
        <v>2014</v>
      </c>
      <c r="F1264" s="1">
        <v>54105000000</v>
      </c>
      <c r="G1264" s="1">
        <f t="shared" si="58"/>
        <v>1759000000</v>
      </c>
      <c r="H1264" s="1">
        <f t="shared" si="59"/>
        <v>20545000000</v>
      </c>
      <c r="I1264" s="1">
        <v>33560000000</v>
      </c>
      <c r="J1264" s="1">
        <v>18786000000</v>
      </c>
      <c r="K1264">
        <v>0</v>
      </c>
      <c r="L1264">
        <v>0</v>
      </c>
      <c r="M1264" t="s">
        <v>74</v>
      </c>
      <c r="N1264" t="s">
        <v>510</v>
      </c>
    </row>
    <row r="1265" spans="1:14" x14ac:dyDescent="0.2">
      <c r="A1265">
        <v>1311</v>
      </c>
      <c r="B1265" t="s">
        <v>597</v>
      </c>
      <c r="C1265" t="s">
        <v>19</v>
      </c>
      <c r="D1265" t="s">
        <v>20</v>
      </c>
      <c r="E1265" t="str">
        <f t="shared" si="57"/>
        <v>2015</v>
      </c>
      <c r="F1265" s="1">
        <v>57119000000</v>
      </c>
      <c r="G1265" s="1">
        <f t="shared" si="58"/>
        <v>7769000000</v>
      </c>
      <c r="H1265" s="1">
        <f t="shared" si="59"/>
        <v>24372000000</v>
      </c>
      <c r="I1265" s="1">
        <v>32747000000</v>
      </c>
      <c r="J1265" s="1">
        <v>16603000000</v>
      </c>
      <c r="K1265">
        <v>0</v>
      </c>
      <c r="L1265">
        <v>0</v>
      </c>
      <c r="M1265" t="s">
        <v>74</v>
      </c>
      <c r="N1265" t="s">
        <v>510</v>
      </c>
    </row>
    <row r="1266" spans="1:14" hidden="1" x14ac:dyDescent="0.2">
      <c r="A1266">
        <v>1312</v>
      </c>
      <c r="B1266" t="s">
        <v>598</v>
      </c>
      <c r="C1266" t="s">
        <v>11</v>
      </c>
      <c r="D1266" t="s">
        <v>12</v>
      </c>
      <c r="E1266" t="str">
        <f t="shared" si="57"/>
        <v>2012</v>
      </c>
      <c r="F1266" s="1">
        <v>179290000000</v>
      </c>
      <c r="G1266" s="1">
        <f t="shared" si="58"/>
        <v>4470000000</v>
      </c>
      <c r="H1266" s="1">
        <f t="shared" si="59"/>
        <v>20844000000</v>
      </c>
      <c r="I1266" s="1">
        <v>158446000000</v>
      </c>
      <c r="J1266" s="1">
        <v>15443000000</v>
      </c>
      <c r="K1266">
        <v>0</v>
      </c>
      <c r="L1266" s="1">
        <v>931000000</v>
      </c>
      <c r="M1266" t="s">
        <v>115</v>
      </c>
      <c r="N1266" t="s">
        <v>461</v>
      </c>
    </row>
    <row r="1267" spans="1:14" hidden="1" x14ac:dyDescent="0.2">
      <c r="A1267">
        <v>1313</v>
      </c>
      <c r="B1267" t="s">
        <v>598</v>
      </c>
      <c r="C1267" t="s">
        <v>15</v>
      </c>
      <c r="D1267" t="s">
        <v>16</v>
      </c>
      <c r="E1267" t="str">
        <f t="shared" si="57"/>
        <v>2013</v>
      </c>
      <c r="F1267" s="1">
        <v>171596000000</v>
      </c>
      <c r="G1267" s="1">
        <f t="shared" si="58"/>
        <v>2577000000</v>
      </c>
      <c r="H1267" s="1">
        <f t="shared" si="59"/>
        <v>19145000000</v>
      </c>
      <c r="I1267" s="1">
        <v>152451000000</v>
      </c>
      <c r="J1267" s="1">
        <v>15597000000</v>
      </c>
      <c r="K1267">
        <v>0</v>
      </c>
      <c r="L1267" s="1">
        <v>971000000</v>
      </c>
      <c r="M1267" t="s">
        <v>115</v>
      </c>
      <c r="N1267" t="s">
        <v>461</v>
      </c>
    </row>
    <row r="1268" spans="1:14" hidden="1" x14ac:dyDescent="0.2">
      <c r="A1268">
        <v>1314</v>
      </c>
      <c r="B1268" t="s">
        <v>598</v>
      </c>
      <c r="C1268" t="s">
        <v>17</v>
      </c>
      <c r="D1268" t="s">
        <v>18</v>
      </c>
      <c r="E1268" t="str">
        <f t="shared" si="57"/>
        <v>2014</v>
      </c>
      <c r="F1268" s="1">
        <v>161212000000</v>
      </c>
      <c r="G1268" s="1">
        <f t="shared" si="58"/>
        <v>3307000000</v>
      </c>
      <c r="H1268" s="1">
        <f t="shared" si="59"/>
        <v>21029000000</v>
      </c>
      <c r="I1268" s="1">
        <v>140183000000</v>
      </c>
      <c r="J1268" s="1">
        <v>16703000000</v>
      </c>
      <c r="K1268">
        <v>0</v>
      </c>
      <c r="L1268" s="1">
        <v>1019000000</v>
      </c>
      <c r="M1268" t="s">
        <v>115</v>
      </c>
      <c r="N1268" t="s">
        <v>461</v>
      </c>
    </row>
    <row r="1269" spans="1:14" hidden="1" x14ac:dyDescent="0.2">
      <c r="A1269">
        <v>1315</v>
      </c>
      <c r="B1269" t="s">
        <v>598</v>
      </c>
      <c r="C1269" t="s">
        <v>19</v>
      </c>
      <c r="D1269" t="s">
        <v>20</v>
      </c>
      <c r="E1269" t="str">
        <f t="shared" si="57"/>
        <v>2015</v>
      </c>
      <c r="F1269" s="1">
        <v>98975000000</v>
      </c>
      <c r="G1269" s="1">
        <f t="shared" si="58"/>
        <v>4436000000</v>
      </c>
      <c r="H1269" s="1">
        <f t="shared" si="59"/>
        <v>21282000000</v>
      </c>
      <c r="I1269" s="1">
        <v>77693000000</v>
      </c>
      <c r="J1269" s="1">
        <v>15747000000</v>
      </c>
      <c r="K1269">
        <v>0</v>
      </c>
      <c r="L1269" s="1">
        <v>1099000000</v>
      </c>
      <c r="M1269" t="s">
        <v>115</v>
      </c>
      <c r="N1269" t="s">
        <v>461</v>
      </c>
    </row>
    <row r="1270" spans="1:14" hidden="1" x14ac:dyDescent="0.2">
      <c r="A1270">
        <v>1316</v>
      </c>
      <c r="B1270" t="s">
        <v>599</v>
      </c>
      <c r="C1270" t="s">
        <v>11</v>
      </c>
      <c r="D1270" t="s">
        <v>395</v>
      </c>
      <c r="E1270" t="str">
        <f t="shared" si="57"/>
        <v>2013</v>
      </c>
      <c r="F1270" s="1">
        <v>6043000000</v>
      </c>
      <c r="G1270" s="1">
        <f t="shared" si="58"/>
        <v>654900000</v>
      </c>
      <c r="H1270" s="1">
        <f t="shared" si="59"/>
        <v>3249200000</v>
      </c>
      <c r="I1270" s="1">
        <v>2793800000</v>
      </c>
      <c r="J1270" s="1">
        <v>2594300000</v>
      </c>
      <c r="K1270">
        <v>0</v>
      </c>
      <c r="L1270">
        <v>0</v>
      </c>
      <c r="M1270" t="s">
        <v>23</v>
      </c>
      <c r="N1270" t="s">
        <v>390</v>
      </c>
    </row>
    <row r="1271" spans="1:14" hidden="1" x14ac:dyDescent="0.2">
      <c r="A1271">
        <v>1317</v>
      </c>
      <c r="B1271" t="s">
        <v>599</v>
      </c>
      <c r="C1271" t="s">
        <v>15</v>
      </c>
      <c r="D1271" t="s">
        <v>397</v>
      </c>
      <c r="E1271" t="str">
        <f t="shared" si="57"/>
        <v>2014</v>
      </c>
      <c r="F1271" s="1">
        <v>8186400000</v>
      </c>
      <c r="G1271" s="1">
        <f t="shared" si="58"/>
        <v>545800000</v>
      </c>
      <c r="H1271" s="1">
        <f t="shared" si="59"/>
        <v>4219300000</v>
      </c>
      <c r="I1271" s="1">
        <v>3967100000</v>
      </c>
      <c r="J1271" s="1">
        <v>3673500000</v>
      </c>
      <c r="K1271">
        <v>0</v>
      </c>
      <c r="L1271">
        <v>0</v>
      </c>
      <c r="M1271" t="s">
        <v>23</v>
      </c>
      <c r="N1271" t="s">
        <v>390</v>
      </c>
    </row>
    <row r="1272" spans="1:14" hidden="1" x14ac:dyDescent="0.2">
      <c r="A1272">
        <v>1318</v>
      </c>
      <c r="B1272" t="s">
        <v>599</v>
      </c>
      <c r="C1272" t="s">
        <v>17</v>
      </c>
      <c r="D1272" t="s">
        <v>398</v>
      </c>
      <c r="E1272" t="str">
        <f t="shared" si="57"/>
        <v>2015</v>
      </c>
      <c r="F1272" s="1">
        <v>8241200000</v>
      </c>
      <c r="G1272" s="1">
        <f t="shared" si="58"/>
        <v>613100000</v>
      </c>
      <c r="H1272" s="1">
        <f t="shared" si="59"/>
        <v>4326700000</v>
      </c>
      <c r="I1272" s="1">
        <v>3914500000</v>
      </c>
      <c r="J1272" s="1">
        <v>3713600000</v>
      </c>
      <c r="K1272">
        <v>0</v>
      </c>
      <c r="L1272">
        <v>0</v>
      </c>
      <c r="M1272" t="s">
        <v>23</v>
      </c>
      <c r="N1272" t="s">
        <v>390</v>
      </c>
    </row>
    <row r="1273" spans="1:14" hidden="1" x14ac:dyDescent="0.2">
      <c r="A1273">
        <v>1319</v>
      </c>
      <c r="B1273" t="s">
        <v>599</v>
      </c>
      <c r="C1273" t="s">
        <v>19</v>
      </c>
      <c r="D1273" t="s">
        <v>67</v>
      </c>
      <c r="E1273" t="str">
        <f t="shared" si="57"/>
        <v>2016</v>
      </c>
      <c r="F1273" s="1">
        <v>8020300000</v>
      </c>
      <c r="G1273" s="1">
        <f t="shared" si="58"/>
        <v>743900000</v>
      </c>
      <c r="H1273" s="1">
        <f t="shared" si="59"/>
        <v>4161600000</v>
      </c>
      <c r="I1273" s="1">
        <v>3858700000</v>
      </c>
      <c r="J1273" s="1">
        <v>3417700000</v>
      </c>
      <c r="K1273">
        <v>0</v>
      </c>
      <c r="L1273">
        <v>0</v>
      </c>
      <c r="M1273" t="s">
        <v>23</v>
      </c>
      <c r="N1273" t="s">
        <v>390</v>
      </c>
    </row>
    <row r="1274" spans="1:14" hidden="1" x14ac:dyDescent="0.2">
      <c r="A1274">
        <v>1320</v>
      </c>
      <c r="B1274" t="s">
        <v>600</v>
      </c>
      <c r="C1274" t="s">
        <v>11</v>
      </c>
      <c r="D1274" t="s">
        <v>12</v>
      </c>
      <c r="E1274" t="str">
        <f t="shared" si="57"/>
        <v>2012</v>
      </c>
      <c r="F1274" s="1">
        <v>5920269000</v>
      </c>
      <c r="G1274" s="1">
        <f t="shared" si="58"/>
        <v>465122000</v>
      </c>
      <c r="H1274" s="1">
        <f t="shared" si="59"/>
        <v>937707000</v>
      </c>
      <c r="I1274" s="1">
        <v>4982562000</v>
      </c>
      <c r="J1274" s="1">
        <v>434894000</v>
      </c>
      <c r="K1274">
        <v>0</v>
      </c>
      <c r="L1274" s="1">
        <v>37691000</v>
      </c>
      <c r="M1274" t="s">
        <v>13</v>
      </c>
      <c r="N1274" t="s">
        <v>223</v>
      </c>
    </row>
    <row r="1275" spans="1:14" hidden="1" x14ac:dyDescent="0.2">
      <c r="A1275">
        <v>1321</v>
      </c>
      <c r="B1275" t="s">
        <v>600</v>
      </c>
      <c r="C1275" t="s">
        <v>15</v>
      </c>
      <c r="D1275" t="s">
        <v>16</v>
      </c>
      <c r="E1275" t="str">
        <f t="shared" si="57"/>
        <v>2013</v>
      </c>
      <c r="F1275" s="1">
        <v>6411577000</v>
      </c>
      <c r="G1275" s="1">
        <f t="shared" si="58"/>
        <v>475999000</v>
      </c>
      <c r="H1275" s="1">
        <f t="shared" si="59"/>
        <v>986933000</v>
      </c>
      <c r="I1275" s="1">
        <v>5424644000</v>
      </c>
      <c r="J1275" s="1">
        <v>485069000</v>
      </c>
      <c r="K1275">
        <v>0</v>
      </c>
      <c r="L1275" s="1">
        <v>25865000</v>
      </c>
      <c r="M1275" t="s">
        <v>13</v>
      </c>
      <c r="N1275" t="s">
        <v>223</v>
      </c>
    </row>
    <row r="1276" spans="1:14" hidden="1" x14ac:dyDescent="0.2">
      <c r="A1276">
        <v>1322</v>
      </c>
      <c r="B1276" t="s">
        <v>600</v>
      </c>
      <c r="C1276" t="s">
        <v>17</v>
      </c>
      <c r="D1276" t="s">
        <v>18</v>
      </c>
      <c r="E1276" t="str">
        <f t="shared" si="57"/>
        <v>2014</v>
      </c>
      <c r="F1276" s="1">
        <v>7747229000</v>
      </c>
      <c r="G1276" s="1">
        <f t="shared" si="58"/>
        <v>429060000</v>
      </c>
      <c r="H1276" s="1">
        <f t="shared" si="59"/>
        <v>1168794000</v>
      </c>
      <c r="I1276" s="1">
        <v>6578435000</v>
      </c>
      <c r="J1276" s="1">
        <v>705477000</v>
      </c>
      <c r="K1276">
        <v>0</v>
      </c>
      <c r="L1276" s="1">
        <v>34257000</v>
      </c>
      <c r="M1276" t="s">
        <v>13</v>
      </c>
      <c r="N1276" t="s">
        <v>223</v>
      </c>
    </row>
    <row r="1277" spans="1:14" hidden="1" x14ac:dyDescent="0.2">
      <c r="A1277">
        <v>1323</v>
      </c>
      <c r="B1277" t="s">
        <v>600</v>
      </c>
      <c r="C1277" t="s">
        <v>19</v>
      </c>
      <c r="D1277" t="s">
        <v>20</v>
      </c>
      <c r="E1277" t="str">
        <f t="shared" si="57"/>
        <v>2015</v>
      </c>
      <c r="F1277" s="1">
        <v>7572436000</v>
      </c>
      <c r="G1277" s="1">
        <f t="shared" si="58"/>
        <v>295954000</v>
      </c>
      <c r="H1277" s="1">
        <f t="shared" si="59"/>
        <v>923665000</v>
      </c>
      <c r="I1277" s="1">
        <v>6648771000</v>
      </c>
      <c r="J1277" s="1">
        <v>592863000</v>
      </c>
      <c r="K1277">
        <v>0</v>
      </c>
      <c r="L1277" s="1">
        <v>34848000</v>
      </c>
      <c r="M1277" t="s">
        <v>13</v>
      </c>
      <c r="N1277" t="s">
        <v>223</v>
      </c>
    </row>
    <row r="1278" spans="1:14" hidden="1" x14ac:dyDescent="0.2">
      <c r="A1278">
        <v>1324</v>
      </c>
      <c r="B1278" t="s">
        <v>601</v>
      </c>
      <c r="C1278" t="s">
        <v>11</v>
      </c>
      <c r="D1278" t="s">
        <v>12</v>
      </c>
      <c r="E1278" t="str">
        <f t="shared" si="57"/>
        <v>2012</v>
      </c>
      <c r="F1278" s="1">
        <v>11224000000</v>
      </c>
      <c r="G1278" s="1">
        <f t="shared" si="58"/>
        <v>2502000000</v>
      </c>
      <c r="H1278" s="1">
        <f t="shared" si="59"/>
        <v>4828000000</v>
      </c>
      <c r="I1278" s="1">
        <v>6396000000</v>
      </c>
      <c r="J1278" s="1">
        <v>1227000000</v>
      </c>
      <c r="K1278" s="1">
        <v>98000000</v>
      </c>
      <c r="L1278" s="1">
        <v>1001000000</v>
      </c>
      <c r="M1278" t="s">
        <v>87</v>
      </c>
      <c r="N1278" t="s">
        <v>119</v>
      </c>
    </row>
    <row r="1279" spans="1:14" hidden="1" x14ac:dyDescent="0.2">
      <c r="A1279">
        <v>1325</v>
      </c>
      <c r="B1279" t="s">
        <v>601</v>
      </c>
      <c r="C1279" t="s">
        <v>15</v>
      </c>
      <c r="D1279" t="s">
        <v>16</v>
      </c>
      <c r="E1279" t="str">
        <f t="shared" si="57"/>
        <v>2013</v>
      </c>
      <c r="F1279" s="1">
        <v>11925000000</v>
      </c>
      <c r="G1279" s="1">
        <f t="shared" si="58"/>
        <v>2625000000</v>
      </c>
      <c r="H1279" s="1">
        <f t="shared" si="59"/>
        <v>5181000000</v>
      </c>
      <c r="I1279" s="1">
        <v>6744000000</v>
      </c>
      <c r="J1279" s="1">
        <v>1349000000</v>
      </c>
      <c r="K1279" s="1">
        <v>98000000</v>
      </c>
      <c r="L1279" s="1">
        <v>1109000000</v>
      </c>
      <c r="M1279" t="s">
        <v>87</v>
      </c>
      <c r="N1279" t="s">
        <v>119</v>
      </c>
    </row>
    <row r="1280" spans="1:14" hidden="1" x14ac:dyDescent="0.2">
      <c r="A1280">
        <v>1326</v>
      </c>
      <c r="B1280" t="s">
        <v>601</v>
      </c>
      <c r="C1280" t="s">
        <v>17</v>
      </c>
      <c r="D1280" t="s">
        <v>18</v>
      </c>
      <c r="E1280" t="str">
        <f t="shared" si="57"/>
        <v>2014</v>
      </c>
      <c r="F1280" s="1">
        <v>12273000000</v>
      </c>
      <c r="G1280" s="1">
        <f t="shared" si="58"/>
        <v>2608000000</v>
      </c>
      <c r="H1280" s="1">
        <f t="shared" si="59"/>
        <v>5311000000</v>
      </c>
      <c r="I1280" s="1">
        <v>6962000000</v>
      </c>
      <c r="J1280" s="1">
        <v>1437000000</v>
      </c>
      <c r="K1280" s="1">
        <v>96000000</v>
      </c>
      <c r="L1280" s="1">
        <v>1170000000</v>
      </c>
      <c r="M1280" t="s">
        <v>87</v>
      </c>
      <c r="N1280" t="s">
        <v>119</v>
      </c>
    </row>
    <row r="1281" spans="1:14" hidden="1" x14ac:dyDescent="0.2">
      <c r="A1281">
        <v>1327</v>
      </c>
      <c r="B1281" t="s">
        <v>601</v>
      </c>
      <c r="C1281" t="s">
        <v>19</v>
      </c>
      <c r="D1281" t="s">
        <v>20</v>
      </c>
      <c r="E1281" t="str">
        <f t="shared" si="57"/>
        <v>2015</v>
      </c>
      <c r="F1281" s="1">
        <v>10776000000</v>
      </c>
      <c r="G1281" s="1">
        <f t="shared" si="58"/>
        <v>2321000000</v>
      </c>
      <c r="H1281" s="1">
        <f t="shared" si="59"/>
        <v>4816000000</v>
      </c>
      <c r="I1281" s="1">
        <v>5960000000</v>
      </c>
      <c r="J1281" s="1">
        <v>1296000000</v>
      </c>
      <c r="K1281" s="1">
        <v>93000000</v>
      </c>
      <c r="L1281" s="1">
        <v>1106000000</v>
      </c>
      <c r="M1281" t="s">
        <v>87</v>
      </c>
      <c r="N1281" t="s">
        <v>119</v>
      </c>
    </row>
    <row r="1282" spans="1:14" hidden="1" x14ac:dyDescent="0.2">
      <c r="A1282">
        <v>1331</v>
      </c>
      <c r="B1282" t="s">
        <v>602</v>
      </c>
      <c r="C1282" t="s">
        <v>11</v>
      </c>
      <c r="D1282" t="s">
        <v>603</v>
      </c>
      <c r="E1282" t="str">
        <f t="shared" si="57"/>
        <v>2013</v>
      </c>
      <c r="F1282" s="1">
        <v>24866000000</v>
      </c>
      <c r="G1282" s="1">
        <f t="shared" si="58"/>
        <v>7230000000</v>
      </c>
      <c r="H1282" s="1">
        <f t="shared" si="59"/>
        <v>15046000000</v>
      </c>
      <c r="I1282" s="1">
        <v>9820000000</v>
      </c>
      <c r="J1282" s="1">
        <v>2849000000</v>
      </c>
      <c r="K1282" s="1">
        <v>4967000000</v>
      </c>
      <c r="L1282">
        <v>0</v>
      </c>
      <c r="M1282" t="s">
        <v>30</v>
      </c>
      <c r="N1282" t="s">
        <v>54</v>
      </c>
    </row>
    <row r="1283" spans="1:14" hidden="1" x14ac:dyDescent="0.2">
      <c r="A1283">
        <v>1332</v>
      </c>
      <c r="B1283" t="s">
        <v>602</v>
      </c>
      <c r="C1283" t="s">
        <v>15</v>
      </c>
      <c r="D1283" t="s">
        <v>604</v>
      </c>
      <c r="E1283" t="str">
        <f t="shared" ref="E1283:E1346" si="60">RIGHT(D1283, 4)</f>
        <v>2014</v>
      </c>
      <c r="F1283" s="1">
        <v>26487000000</v>
      </c>
      <c r="G1283" s="1">
        <f t="shared" ref="G1283:G1346" si="61">H1283-J1283-K1283-L1283</f>
        <v>7550000000</v>
      </c>
      <c r="H1283" s="1">
        <f t="shared" ref="H1283:H1346" si="62">F1283-I1283</f>
        <v>15801000000</v>
      </c>
      <c r="I1283" s="1">
        <v>10686000000</v>
      </c>
      <c r="J1283" s="1">
        <v>2774000000</v>
      </c>
      <c r="K1283" s="1">
        <v>5477000000</v>
      </c>
      <c r="L1283">
        <v>0</v>
      </c>
      <c r="M1283" t="s">
        <v>30</v>
      </c>
      <c r="N1283" t="s">
        <v>54</v>
      </c>
    </row>
    <row r="1284" spans="1:14" hidden="1" x14ac:dyDescent="0.2">
      <c r="A1284">
        <v>1333</v>
      </c>
      <c r="B1284" t="s">
        <v>602</v>
      </c>
      <c r="C1284" t="s">
        <v>17</v>
      </c>
      <c r="D1284" t="s">
        <v>605</v>
      </c>
      <c r="E1284" t="str">
        <f t="shared" si="60"/>
        <v>2015</v>
      </c>
      <c r="F1284" s="1">
        <v>25281000000</v>
      </c>
      <c r="G1284" s="1">
        <f t="shared" si="61"/>
        <v>5776000000</v>
      </c>
      <c r="H1284" s="1">
        <f t="shared" si="62"/>
        <v>14903000000</v>
      </c>
      <c r="I1284" s="1">
        <v>10378000000</v>
      </c>
      <c r="J1284" s="1">
        <v>3637000000</v>
      </c>
      <c r="K1284" s="1">
        <v>5490000000</v>
      </c>
      <c r="L1284">
        <v>0</v>
      </c>
      <c r="M1284" t="s">
        <v>30</v>
      </c>
      <c r="N1284" t="s">
        <v>54</v>
      </c>
    </row>
    <row r="1285" spans="1:14" hidden="1" x14ac:dyDescent="0.2">
      <c r="A1285">
        <v>1334</v>
      </c>
      <c r="B1285" t="s">
        <v>602</v>
      </c>
      <c r="C1285" t="s">
        <v>19</v>
      </c>
      <c r="D1285" t="s">
        <v>606</v>
      </c>
      <c r="E1285" t="str">
        <f t="shared" si="60"/>
        <v>2016</v>
      </c>
      <c r="F1285" s="1">
        <v>23554000000</v>
      </c>
      <c r="G1285" s="1">
        <f t="shared" si="61"/>
        <v>6495000000</v>
      </c>
      <c r="H1285" s="1">
        <f t="shared" si="62"/>
        <v>13805000000</v>
      </c>
      <c r="I1285" s="1">
        <v>9749000000</v>
      </c>
      <c r="J1285" s="1">
        <v>2159000000</v>
      </c>
      <c r="K1285" s="1">
        <v>5151000000</v>
      </c>
      <c r="L1285">
        <v>0</v>
      </c>
      <c r="M1285" t="s">
        <v>30</v>
      </c>
      <c r="N1285" t="s">
        <v>54</v>
      </c>
    </row>
    <row r="1286" spans="1:14" hidden="1" x14ac:dyDescent="0.2">
      <c r="A1286">
        <v>1335</v>
      </c>
      <c r="B1286" t="s">
        <v>607</v>
      </c>
      <c r="C1286" t="s">
        <v>11</v>
      </c>
      <c r="D1286" t="s">
        <v>469</v>
      </c>
      <c r="E1286" t="str">
        <f t="shared" si="60"/>
        <v>2014</v>
      </c>
      <c r="F1286" s="1">
        <v>1148231000</v>
      </c>
      <c r="G1286" s="1">
        <f t="shared" si="61"/>
        <v>27341000</v>
      </c>
      <c r="H1286" s="1">
        <f t="shared" si="62"/>
        <v>404927000</v>
      </c>
      <c r="I1286" s="1">
        <v>743304000</v>
      </c>
      <c r="J1286" s="1">
        <v>180317000</v>
      </c>
      <c r="K1286" s="1">
        <v>197269000</v>
      </c>
      <c r="L1286">
        <v>0</v>
      </c>
      <c r="M1286" t="s">
        <v>30</v>
      </c>
      <c r="N1286" t="s">
        <v>54</v>
      </c>
    </row>
    <row r="1287" spans="1:14" hidden="1" x14ac:dyDescent="0.2">
      <c r="A1287">
        <v>1336</v>
      </c>
      <c r="B1287" t="s">
        <v>607</v>
      </c>
      <c r="C1287" t="s">
        <v>15</v>
      </c>
      <c r="D1287" t="s">
        <v>470</v>
      </c>
      <c r="E1287" t="str">
        <f t="shared" si="60"/>
        <v>2015</v>
      </c>
      <c r="F1287" s="1">
        <v>1710966000</v>
      </c>
      <c r="G1287" s="1">
        <f t="shared" si="61"/>
        <v>122466000</v>
      </c>
      <c r="H1287" s="1">
        <f t="shared" si="62"/>
        <v>689308000</v>
      </c>
      <c r="I1287" s="1">
        <v>1021658000</v>
      </c>
      <c r="J1287" s="1">
        <v>309348000</v>
      </c>
      <c r="K1287" s="1">
        <v>257494000</v>
      </c>
      <c r="L1287">
        <v>0</v>
      </c>
      <c r="M1287" t="s">
        <v>30</v>
      </c>
      <c r="N1287" t="s">
        <v>54</v>
      </c>
    </row>
    <row r="1288" spans="1:14" hidden="1" x14ac:dyDescent="0.2">
      <c r="A1288">
        <v>1337</v>
      </c>
      <c r="B1288" t="s">
        <v>607</v>
      </c>
      <c r="C1288" t="s">
        <v>17</v>
      </c>
      <c r="D1288" t="s">
        <v>471</v>
      </c>
      <c r="E1288" t="str">
        <f t="shared" si="60"/>
        <v>2016</v>
      </c>
      <c r="F1288" s="1">
        <v>2610726000</v>
      </c>
      <c r="G1288" s="1">
        <f t="shared" si="61"/>
        <v>11968000</v>
      </c>
      <c r="H1288" s="1">
        <f t="shared" si="62"/>
        <v>1049553000</v>
      </c>
      <c r="I1288" s="1">
        <v>1561173000</v>
      </c>
      <c r="J1288" s="1">
        <v>588822000</v>
      </c>
      <c r="K1288" s="1">
        <v>448763000</v>
      </c>
      <c r="L1288">
        <v>0</v>
      </c>
      <c r="M1288" t="s">
        <v>30</v>
      </c>
      <c r="N1288" t="s">
        <v>54</v>
      </c>
    </row>
    <row r="1289" spans="1:14" hidden="1" x14ac:dyDescent="0.2">
      <c r="A1289">
        <v>1338</v>
      </c>
      <c r="B1289" t="s">
        <v>608</v>
      </c>
      <c r="C1289" t="s">
        <v>11</v>
      </c>
      <c r="D1289" t="s">
        <v>16</v>
      </c>
      <c r="E1289" t="str">
        <f t="shared" si="60"/>
        <v>2013</v>
      </c>
      <c r="F1289" s="1">
        <v>6419285000</v>
      </c>
      <c r="G1289" s="1">
        <f t="shared" si="61"/>
        <v>397461000</v>
      </c>
      <c r="H1289" s="1">
        <f t="shared" si="62"/>
        <v>1319801000</v>
      </c>
      <c r="I1289" s="1">
        <v>5099484000</v>
      </c>
      <c r="J1289" s="1">
        <v>922340000</v>
      </c>
      <c r="K1289">
        <v>0</v>
      </c>
      <c r="L1289">
        <v>0</v>
      </c>
      <c r="M1289" t="s">
        <v>13</v>
      </c>
      <c r="N1289" t="s">
        <v>223</v>
      </c>
    </row>
    <row r="1290" spans="1:14" hidden="1" x14ac:dyDescent="0.2">
      <c r="A1290">
        <v>1339</v>
      </c>
      <c r="B1290" t="s">
        <v>608</v>
      </c>
      <c r="C1290" t="s">
        <v>15</v>
      </c>
      <c r="D1290" t="s">
        <v>18</v>
      </c>
      <c r="E1290" t="str">
        <f t="shared" si="60"/>
        <v>2014</v>
      </c>
      <c r="F1290" s="1">
        <v>6638774000</v>
      </c>
      <c r="G1290" s="1">
        <f t="shared" si="61"/>
        <v>355720000</v>
      </c>
      <c r="H1290" s="1">
        <f t="shared" si="62"/>
        <v>1385734000</v>
      </c>
      <c r="I1290" s="1">
        <v>5253040000</v>
      </c>
      <c r="J1290" s="1">
        <v>1030014000</v>
      </c>
      <c r="K1290">
        <v>0</v>
      </c>
      <c r="L1290">
        <v>0</v>
      </c>
      <c r="M1290" t="s">
        <v>13</v>
      </c>
      <c r="N1290" t="s">
        <v>223</v>
      </c>
    </row>
    <row r="1291" spans="1:14" hidden="1" x14ac:dyDescent="0.2">
      <c r="A1291">
        <v>1340</v>
      </c>
      <c r="B1291" t="s">
        <v>608</v>
      </c>
      <c r="C1291" t="s">
        <v>17</v>
      </c>
      <c r="D1291" t="s">
        <v>20</v>
      </c>
      <c r="E1291" t="str">
        <f t="shared" si="60"/>
        <v>2015</v>
      </c>
      <c r="F1291" s="1">
        <v>6571893000</v>
      </c>
      <c r="G1291" s="1">
        <f t="shared" si="61"/>
        <v>523865000</v>
      </c>
      <c r="H1291" s="1">
        <f t="shared" si="62"/>
        <v>1485444000</v>
      </c>
      <c r="I1291" s="1">
        <v>5086449000</v>
      </c>
      <c r="J1291" s="1">
        <v>961579000</v>
      </c>
      <c r="K1291">
        <v>0</v>
      </c>
      <c r="L1291">
        <v>0</v>
      </c>
      <c r="M1291" t="s">
        <v>13</v>
      </c>
      <c r="N1291" t="s">
        <v>223</v>
      </c>
    </row>
    <row r="1292" spans="1:14" hidden="1" x14ac:dyDescent="0.2">
      <c r="A1292">
        <v>1341</v>
      </c>
      <c r="B1292" t="s">
        <v>608</v>
      </c>
      <c r="C1292" t="s">
        <v>19</v>
      </c>
      <c r="D1292" t="s">
        <v>83</v>
      </c>
      <c r="E1292" t="str">
        <f t="shared" si="60"/>
        <v>2016</v>
      </c>
      <c r="F1292" s="1">
        <v>6786984000</v>
      </c>
      <c r="G1292" s="1">
        <f t="shared" si="61"/>
        <v>545258000</v>
      </c>
      <c r="H1292" s="1">
        <f t="shared" si="62"/>
        <v>1501416000</v>
      </c>
      <c r="I1292" s="1">
        <v>5285568000</v>
      </c>
      <c r="J1292" s="1">
        <v>956158000</v>
      </c>
      <c r="K1292">
        <v>0</v>
      </c>
      <c r="L1292">
        <v>0</v>
      </c>
      <c r="M1292" t="s">
        <v>13</v>
      </c>
      <c r="N1292" t="s">
        <v>223</v>
      </c>
    </row>
    <row r="1293" spans="1:14" hidden="1" x14ac:dyDescent="0.2">
      <c r="A1293">
        <v>1342</v>
      </c>
      <c r="B1293" t="s">
        <v>609</v>
      </c>
      <c r="C1293" t="s">
        <v>11</v>
      </c>
      <c r="D1293" t="s">
        <v>12</v>
      </c>
      <c r="E1293" t="str">
        <f t="shared" si="60"/>
        <v>2012</v>
      </c>
      <c r="F1293" s="1">
        <v>7688024000</v>
      </c>
      <c r="G1293" s="1">
        <f t="shared" si="61"/>
        <v>788554000</v>
      </c>
      <c r="H1293" s="1">
        <f t="shared" si="62"/>
        <v>2530590000</v>
      </c>
      <c r="I1293" s="1">
        <v>5157434000</v>
      </c>
      <c r="J1293" s="1">
        <v>1011543000</v>
      </c>
      <c r="K1293">
        <v>0</v>
      </c>
      <c r="L1293" s="1">
        <v>730493000</v>
      </c>
      <c r="M1293" t="s">
        <v>23</v>
      </c>
      <c r="N1293" t="s">
        <v>189</v>
      </c>
    </row>
    <row r="1294" spans="1:14" hidden="1" x14ac:dyDescent="0.2">
      <c r="A1294">
        <v>1343</v>
      </c>
      <c r="B1294" t="s">
        <v>609</v>
      </c>
      <c r="C1294" t="s">
        <v>15</v>
      </c>
      <c r="D1294" t="s">
        <v>16</v>
      </c>
      <c r="E1294" t="str">
        <f t="shared" si="60"/>
        <v>2013</v>
      </c>
      <c r="F1294" s="1">
        <v>7959894000</v>
      </c>
      <c r="G1294" s="1">
        <f t="shared" si="61"/>
        <v>855094000</v>
      </c>
      <c r="H1294" s="1">
        <f t="shared" si="62"/>
        <v>2654624000</v>
      </c>
      <c r="I1294" s="1">
        <v>5305270000</v>
      </c>
      <c r="J1294" s="1">
        <v>1044819000</v>
      </c>
      <c r="K1294">
        <v>0</v>
      </c>
      <c r="L1294" s="1">
        <v>754711000</v>
      </c>
      <c r="M1294" t="s">
        <v>23</v>
      </c>
      <c r="N1294" t="s">
        <v>189</v>
      </c>
    </row>
    <row r="1295" spans="1:14" hidden="1" x14ac:dyDescent="0.2">
      <c r="A1295">
        <v>1344</v>
      </c>
      <c r="B1295" t="s">
        <v>609</v>
      </c>
      <c r="C1295" t="s">
        <v>17</v>
      </c>
      <c r="D1295" t="s">
        <v>18</v>
      </c>
      <c r="E1295" t="str">
        <f t="shared" si="60"/>
        <v>2014</v>
      </c>
      <c r="F1295" s="1">
        <v>8073855000</v>
      </c>
      <c r="G1295" s="1">
        <f t="shared" si="61"/>
        <v>946177000</v>
      </c>
      <c r="H1295" s="1">
        <f t="shared" si="62"/>
        <v>2767574000</v>
      </c>
      <c r="I1295" s="1">
        <v>5306281000</v>
      </c>
      <c r="J1295" s="1">
        <v>1048952000</v>
      </c>
      <c r="K1295">
        <v>0</v>
      </c>
      <c r="L1295" s="1">
        <v>772445000</v>
      </c>
      <c r="M1295" t="s">
        <v>23</v>
      </c>
      <c r="N1295" t="s">
        <v>189</v>
      </c>
    </row>
    <row r="1296" spans="1:14" hidden="1" x14ac:dyDescent="0.2">
      <c r="A1296">
        <v>1345</v>
      </c>
      <c r="B1296" t="s">
        <v>609</v>
      </c>
      <c r="C1296" t="s">
        <v>19</v>
      </c>
      <c r="D1296" t="s">
        <v>20</v>
      </c>
      <c r="E1296" t="str">
        <f t="shared" si="60"/>
        <v>2015</v>
      </c>
      <c r="F1296" s="1">
        <v>8299074000</v>
      </c>
      <c r="G1296" s="1">
        <f t="shared" si="61"/>
        <v>1286169000</v>
      </c>
      <c r="H1296" s="1">
        <f t="shared" si="62"/>
        <v>3199681000</v>
      </c>
      <c r="I1296" s="1">
        <v>5099393000</v>
      </c>
      <c r="J1296" s="1">
        <v>1086504000</v>
      </c>
      <c r="K1296">
        <v>0</v>
      </c>
      <c r="L1296" s="1">
        <v>827008000</v>
      </c>
      <c r="M1296" t="s">
        <v>23</v>
      </c>
      <c r="N1296" t="s">
        <v>189</v>
      </c>
    </row>
    <row r="1297" spans="1:14" hidden="1" x14ac:dyDescent="0.2">
      <c r="A1297">
        <v>1346</v>
      </c>
      <c r="B1297" t="s">
        <v>610</v>
      </c>
      <c r="C1297" t="s">
        <v>11</v>
      </c>
      <c r="D1297" t="s">
        <v>16</v>
      </c>
      <c r="E1297" t="str">
        <f t="shared" si="60"/>
        <v>2013</v>
      </c>
      <c r="F1297" s="1">
        <v>2104745000</v>
      </c>
      <c r="G1297" s="1">
        <f t="shared" si="61"/>
        <v>743050000</v>
      </c>
      <c r="H1297" s="1">
        <f t="shared" si="62"/>
        <v>1949390000</v>
      </c>
      <c r="I1297" s="1">
        <v>155355000</v>
      </c>
      <c r="J1297" s="1">
        <v>346393000</v>
      </c>
      <c r="K1297" s="1">
        <v>859947000</v>
      </c>
      <c r="L1297">
        <v>0</v>
      </c>
      <c r="M1297" t="s">
        <v>36</v>
      </c>
      <c r="N1297" t="s">
        <v>94</v>
      </c>
    </row>
    <row r="1298" spans="1:14" hidden="1" x14ac:dyDescent="0.2">
      <c r="A1298">
        <v>1347</v>
      </c>
      <c r="B1298" t="s">
        <v>610</v>
      </c>
      <c r="C1298" t="s">
        <v>15</v>
      </c>
      <c r="D1298" t="s">
        <v>18</v>
      </c>
      <c r="E1298" t="str">
        <f t="shared" si="60"/>
        <v>2014</v>
      </c>
      <c r="F1298" s="1">
        <v>2819557000</v>
      </c>
      <c r="G1298" s="1">
        <f t="shared" si="61"/>
        <v>823919000</v>
      </c>
      <c r="H1298" s="1">
        <f t="shared" si="62"/>
        <v>2614539000</v>
      </c>
      <c r="I1298" s="1">
        <v>205018000</v>
      </c>
      <c r="J1298" s="1">
        <v>519267000</v>
      </c>
      <c r="K1298" s="1">
        <v>1271353000</v>
      </c>
      <c r="L1298">
        <v>0</v>
      </c>
      <c r="M1298" t="s">
        <v>36</v>
      </c>
      <c r="N1298" t="s">
        <v>94</v>
      </c>
    </row>
    <row r="1299" spans="1:14" hidden="1" x14ac:dyDescent="0.2">
      <c r="A1299">
        <v>1348</v>
      </c>
      <c r="B1299" t="s">
        <v>610</v>
      </c>
      <c r="C1299" t="s">
        <v>17</v>
      </c>
      <c r="D1299" t="s">
        <v>20</v>
      </c>
      <c r="E1299" t="str">
        <f t="shared" si="60"/>
        <v>2015</v>
      </c>
      <c r="F1299" s="1">
        <v>4103728000</v>
      </c>
      <c r="G1299" s="1">
        <f t="shared" si="61"/>
        <v>1251916000</v>
      </c>
      <c r="H1299" s="1">
        <f t="shared" si="62"/>
        <v>3711019000</v>
      </c>
      <c r="I1299" s="1">
        <v>392709000</v>
      </c>
      <c r="J1299" s="1">
        <v>838526000</v>
      </c>
      <c r="K1299" s="1">
        <v>1620577000</v>
      </c>
      <c r="L1299">
        <v>0</v>
      </c>
      <c r="M1299" t="s">
        <v>36</v>
      </c>
      <c r="N1299" t="s">
        <v>94</v>
      </c>
    </row>
    <row r="1300" spans="1:14" hidden="1" x14ac:dyDescent="0.2">
      <c r="A1300">
        <v>1349</v>
      </c>
      <c r="B1300" t="s">
        <v>610</v>
      </c>
      <c r="C1300" t="s">
        <v>19</v>
      </c>
      <c r="D1300" t="s">
        <v>83</v>
      </c>
      <c r="E1300" t="str">
        <f t="shared" si="60"/>
        <v>2016</v>
      </c>
      <c r="F1300" s="1">
        <v>4860427000</v>
      </c>
      <c r="G1300" s="1">
        <f t="shared" si="61"/>
        <v>1330741000</v>
      </c>
      <c r="H1300" s="1">
        <f t="shared" si="62"/>
        <v>4560733000</v>
      </c>
      <c r="I1300" s="1">
        <v>299694000</v>
      </c>
      <c r="J1300" s="1">
        <v>1177697000</v>
      </c>
      <c r="K1300" s="1">
        <v>2052295000</v>
      </c>
      <c r="L1300">
        <v>0</v>
      </c>
      <c r="M1300" t="s">
        <v>36</v>
      </c>
      <c r="N1300" t="s">
        <v>94</v>
      </c>
    </row>
    <row r="1301" spans="1:14" hidden="1" x14ac:dyDescent="0.2">
      <c r="A1301">
        <v>1350</v>
      </c>
      <c r="B1301" t="s">
        <v>611</v>
      </c>
      <c r="C1301" t="s">
        <v>11</v>
      </c>
      <c r="D1301" t="s">
        <v>16</v>
      </c>
      <c r="E1301" t="str">
        <f t="shared" si="60"/>
        <v>2013</v>
      </c>
      <c r="F1301" s="1">
        <v>4245895000</v>
      </c>
      <c r="G1301" s="1">
        <f t="shared" si="61"/>
        <v>396577000</v>
      </c>
      <c r="H1301" s="1">
        <f t="shared" si="62"/>
        <v>1723092000</v>
      </c>
      <c r="I1301" s="1">
        <v>2522803000</v>
      </c>
      <c r="J1301" s="1">
        <v>1324815000</v>
      </c>
      <c r="K1301">
        <v>0</v>
      </c>
      <c r="L1301" s="1">
        <v>1700000</v>
      </c>
      <c r="M1301" t="s">
        <v>13</v>
      </c>
      <c r="N1301" t="s">
        <v>612</v>
      </c>
    </row>
    <row r="1302" spans="1:14" hidden="1" x14ac:dyDescent="0.2">
      <c r="A1302">
        <v>1351</v>
      </c>
      <c r="B1302" t="s">
        <v>611</v>
      </c>
      <c r="C1302" t="s">
        <v>15</v>
      </c>
      <c r="D1302" t="s">
        <v>18</v>
      </c>
      <c r="E1302" t="str">
        <f t="shared" si="60"/>
        <v>2014</v>
      </c>
      <c r="F1302" s="1">
        <v>4695014000</v>
      </c>
      <c r="G1302" s="1">
        <f t="shared" si="61"/>
        <v>496625000</v>
      </c>
      <c r="H1302" s="1">
        <f t="shared" si="62"/>
        <v>1922916000</v>
      </c>
      <c r="I1302" s="1">
        <v>2772098000</v>
      </c>
      <c r="J1302" s="1">
        <v>1425734000</v>
      </c>
      <c r="K1302">
        <v>0</v>
      </c>
      <c r="L1302" s="1">
        <v>557000</v>
      </c>
      <c r="M1302" t="s">
        <v>13</v>
      </c>
      <c r="N1302" t="s">
        <v>612</v>
      </c>
    </row>
    <row r="1303" spans="1:14" hidden="1" x14ac:dyDescent="0.2">
      <c r="A1303">
        <v>1352</v>
      </c>
      <c r="B1303" t="s">
        <v>611</v>
      </c>
      <c r="C1303" t="s">
        <v>17</v>
      </c>
      <c r="D1303" t="s">
        <v>20</v>
      </c>
      <c r="E1303" t="str">
        <f t="shared" si="60"/>
        <v>2015</v>
      </c>
      <c r="F1303" s="1">
        <v>5094933000</v>
      </c>
      <c r="G1303" s="1">
        <f t="shared" si="61"/>
        <v>580480000</v>
      </c>
      <c r="H1303" s="1">
        <f t="shared" si="62"/>
        <v>2114471000</v>
      </c>
      <c r="I1303" s="1">
        <v>2980462000</v>
      </c>
      <c r="J1303" s="1">
        <v>1533799000</v>
      </c>
      <c r="K1303">
        <v>0</v>
      </c>
      <c r="L1303" s="1">
        <v>192000</v>
      </c>
      <c r="M1303" t="s">
        <v>13</v>
      </c>
      <c r="N1303" t="s">
        <v>612</v>
      </c>
    </row>
    <row r="1304" spans="1:14" hidden="1" x14ac:dyDescent="0.2">
      <c r="A1304">
        <v>1353</v>
      </c>
      <c r="B1304" t="s">
        <v>611</v>
      </c>
      <c r="C1304" t="s">
        <v>19</v>
      </c>
      <c r="D1304" t="s">
        <v>83</v>
      </c>
      <c r="E1304" t="str">
        <f t="shared" si="60"/>
        <v>2016</v>
      </c>
      <c r="F1304" s="1">
        <v>5250399000</v>
      </c>
      <c r="G1304" s="1">
        <f t="shared" si="61"/>
        <v>553222000</v>
      </c>
      <c r="H1304" s="1">
        <f t="shared" si="62"/>
        <v>2160676000</v>
      </c>
      <c r="I1304" s="1">
        <v>3089723000</v>
      </c>
      <c r="J1304" s="1">
        <v>1606217000</v>
      </c>
      <c r="K1304">
        <v>0</v>
      </c>
      <c r="L1304" s="1">
        <v>1237000</v>
      </c>
      <c r="M1304" t="s">
        <v>13</v>
      </c>
      <c r="N1304" t="s">
        <v>612</v>
      </c>
    </row>
    <row r="1305" spans="1:14" hidden="1" x14ac:dyDescent="0.2">
      <c r="A1305">
        <v>1354</v>
      </c>
      <c r="B1305" t="s">
        <v>613</v>
      </c>
      <c r="C1305" t="s">
        <v>11</v>
      </c>
      <c r="D1305" t="s">
        <v>463</v>
      </c>
      <c r="E1305" t="str">
        <f t="shared" si="60"/>
        <v>2013</v>
      </c>
      <c r="F1305" s="1">
        <v>1328817000</v>
      </c>
      <c r="G1305" s="1">
        <f t="shared" si="61"/>
        <v>204180000</v>
      </c>
      <c r="H1305" s="1">
        <f t="shared" si="62"/>
        <v>1128217000</v>
      </c>
      <c r="I1305" s="1">
        <v>200600000</v>
      </c>
      <c r="J1305" s="1">
        <v>660887000</v>
      </c>
      <c r="K1305" s="1">
        <v>263150000</v>
      </c>
      <c r="L1305">
        <v>0</v>
      </c>
      <c r="M1305" t="s">
        <v>30</v>
      </c>
      <c r="N1305" t="s">
        <v>531</v>
      </c>
    </row>
    <row r="1306" spans="1:14" hidden="1" x14ac:dyDescent="0.2">
      <c r="A1306">
        <v>1355</v>
      </c>
      <c r="B1306" t="s">
        <v>613</v>
      </c>
      <c r="C1306" t="s">
        <v>15</v>
      </c>
      <c r="D1306" t="s">
        <v>464</v>
      </c>
      <c r="E1306" t="str">
        <f t="shared" si="60"/>
        <v>2014</v>
      </c>
      <c r="F1306" s="1">
        <v>1534615000</v>
      </c>
      <c r="G1306" s="1">
        <f t="shared" si="61"/>
        <v>234460000</v>
      </c>
      <c r="H1306" s="1">
        <f t="shared" si="62"/>
        <v>1302015000</v>
      </c>
      <c r="I1306" s="1">
        <v>232600000</v>
      </c>
      <c r="J1306" s="1">
        <v>750292000</v>
      </c>
      <c r="K1306" s="1">
        <v>317263000</v>
      </c>
      <c r="L1306">
        <v>0</v>
      </c>
      <c r="M1306" t="s">
        <v>30</v>
      </c>
      <c r="N1306" t="s">
        <v>531</v>
      </c>
    </row>
    <row r="1307" spans="1:14" hidden="1" x14ac:dyDescent="0.2">
      <c r="A1307">
        <v>1356</v>
      </c>
      <c r="B1307" t="s">
        <v>613</v>
      </c>
      <c r="C1307" t="s">
        <v>17</v>
      </c>
      <c r="D1307" t="s">
        <v>150</v>
      </c>
      <c r="E1307" t="str">
        <f t="shared" si="60"/>
        <v>2015</v>
      </c>
      <c r="F1307" s="1">
        <v>1789489000</v>
      </c>
      <c r="G1307" s="1">
        <f t="shared" si="61"/>
        <v>249994000</v>
      </c>
      <c r="H1307" s="1">
        <f t="shared" si="62"/>
        <v>1516290000</v>
      </c>
      <c r="I1307" s="1">
        <v>273199000</v>
      </c>
      <c r="J1307" s="1">
        <v>898440000</v>
      </c>
      <c r="K1307" s="1">
        <v>367856000</v>
      </c>
      <c r="L1307">
        <v>0</v>
      </c>
      <c r="M1307" t="s">
        <v>30</v>
      </c>
      <c r="N1307" t="s">
        <v>531</v>
      </c>
    </row>
    <row r="1308" spans="1:14" hidden="1" x14ac:dyDescent="0.2">
      <c r="A1308">
        <v>1357</v>
      </c>
      <c r="B1308" t="s">
        <v>613</v>
      </c>
      <c r="C1308" t="s">
        <v>19</v>
      </c>
      <c r="D1308" t="s">
        <v>465</v>
      </c>
      <c r="E1308" t="str">
        <f t="shared" si="60"/>
        <v>2016</v>
      </c>
      <c r="F1308" s="1">
        <v>2052230000</v>
      </c>
      <c r="G1308" s="1">
        <f t="shared" si="61"/>
        <v>288048000</v>
      </c>
      <c r="H1308" s="1">
        <f t="shared" si="62"/>
        <v>1742601000</v>
      </c>
      <c r="I1308" s="1">
        <v>309629000</v>
      </c>
      <c r="J1308" s="1">
        <v>1041231000</v>
      </c>
      <c r="K1308" s="1">
        <v>413322000</v>
      </c>
      <c r="L1308">
        <v>0</v>
      </c>
      <c r="M1308" t="s">
        <v>30</v>
      </c>
      <c r="N1308" t="s">
        <v>531</v>
      </c>
    </row>
    <row r="1309" spans="1:14" hidden="1" x14ac:dyDescent="0.2">
      <c r="A1309">
        <v>1358</v>
      </c>
      <c r="B1309" t="s">
        <v>614</v>
      </c>
      <c r="C1309" t="s">
        <v>11</v>
      </c>
      <c r="D1309" t="s">
        <v>468</v>
      </c>
      <c r="E1309" t="str">
        <f t="shared" si="60"/>
        <v>2013</v>
      </c>
      <c r="F1309" s="1">
        <v>6945000000</v>
      </c>
      <c r="G1309" s="1">
        <f t="shared" si="61"/>
        <v>1158000000</v>
      </c>
      <c r="H1309" s="1">
        <f t="shared" si="62"/>
        <v>4156000000</v>
      </c>
      <c r="I1309" s="1">
        <v>2789000000</v>
      </c>
      <c r="J1309" s="1">
        <v>2971000000</v>
      </c>
      <c r="K1309">
        <v>0</v>
      </c>
      <c r="L1309" s="1">
        <v>27000000</v>
      </c>
      <c r="M1309" t="s">
        <v>23</v>
      </c>
      <c r="N1309" t="s">
        <v>390</v>
      </c>
    </row>
    <row r="1310" spans="1:14" hidden="1" x14ac:dyDescent="0.2">
      <c r="A1310">
        <v>1359</v>
      </c>
      <c r="B1310" t="s">
        <v>614</v>
      </c>
      <c r="C1310" t="s">
        <v>15</v>
      </c>
      <c r="D1310" t="s">
        <v>469</v>
      </c>
      <c r="E1310" t="str">
        <f t="shared" si="60"/>
        <v>2014</v>
      </c>
      <c r="F1310" s="1">
        <v>7450000000</v>
      </c>
      <c r="G1310" s="1">
        <f t="shared" si="61"/>
        <v>1133000000</v>
      </c>
      <c r="H1310" s="1">
        <f t="shared" si="62"/>
        <v>4310000000</v>
      </c>
      <c r="I1310" s="1">
        <v>3140000000</v>
      </c>
      <c r="J1310" s="1">
        <v>3142000000</v>
      </c>
      <c r="K1310">
        <v>0</v>
      </c>
      <c r="L1310" s="1">
        <v>35000000</v>
      </c>
      <c r="M1310" t="s">
        <v>23</v>
      </c>
      <c r="N1310" t="s">
        <v>390</v>
      </c>
    </row>
    <row r="1311" spans="1:14" hidden="1" x14ac:dyDescent="0.2">
      <c r="A1311">
        <v>1360</v>
      </c>
      <c r="B1311" t="s">
        <v>614</v>
      </c>
      <c r="C1311" t="s">
        <v>17</v>
      </c>
      <c r="D1311" t="s">
        <v>470</v>
      </c>
      <c r="E1311" t="str">
        <f t="shared" si="60"/>
        <v>2015</v>
      </c>
      <c r="F1311" s="1">
        <v>7620000000</v>
      </c>
      <c r="G1311" s="1">
        <f t="shared" si="61"/>
        <v>1052000000</v>
      </c>
      <c r="H1311" s="1">
        <f t="shared" si="62"/>
        <v>4378000000</v>
      </c>
      <c r="I1311" s="1">
        <v>3242000000</v>
      </c>
      <c r="J1311" s="1">
        <v>3301000000</v>
      </c>
      <c r="K1311">
        <v>0</v>
      </c>
      <c r="L1311" s="1">
        <v>25000000</v>
      </c>
      <c r="M1311" t="s">
        <v>23</v>
      </c>
      <c r="N1311" t="s">
        <v>390</v>
      </c>
    </row>
    <row r="1312" spans="1:14" hidden="1" x14ac:dyDescent="0.2">
      <c r="A1312">
        <v>1361</v>
      </c>
      <c r="B1312" t="s">
        <v>614</v>
      </c>
      <c r="C1312" t="s">
        <v>19</v>
      </c>
      <c r="D1312" t="s">
        <v>471</v>
      </c>
      <c r="E1312" t="str">
        <f t="shared" si="60"/>
        <v>2016</v>
      </c>
      <c r="F1312" s="1">
        <v>7405000000</v>
      </c>
      <c r="G1312" s="1">
        <f t="shared" si="61"/>
        <v>774000000</v>
      </c>
      <c r="H1312" s="1">
        <f t="shared" si="62"/>
        <v>4187000000</v>
      </c>
      <c r="I1312" s="1">
        <v>3218000000</v>
      </c>
      <c r="J1312" s="1">
        <v>3389000000</v>
      </c>
      <c r="K1312">
        <v>0</v>
      </c>
      <c r="L1312" s="1">
        <v>24000000</v>
      </c>
      <c r="M1312" t="s">
        <v>23</v>
      </c>
      <c r="N1312" t="s">
        <v>390</v>
      </c>
    </row>
    <row r="1313" spans="1:14" hidden="1" x14ac:dyDescent="0.2">
      <c r="A1313">
        <v>1362</v>
      </c>
      <c r="B1313" t="s">
        <v>615</v>
      </c>
      <c r="C1313" t="s">
        <v>11</v>
      </c>
      <c r="D1313" t="s">
        <v>39</v>
      </c>
      <c r="E1313" t="str">
        <f t="shared" si="60"/>
        <v>2013</v>
      </c>
      <c r="F1313" s="1">
        <v>6351900000</v>
      </c>
      <c r="G1313" s="1">
        <f t="shared" si="61"/>
        <v>1036100000</v>
      </c>
      <c r="H1313" s="1">
        <f t="shared" si="62"/>
        <v>2573800000</v>
      </c>
      <c r="I1313" s="1">
        <v>3778100000</v>
      </c>
      <c r="J1313" s="1">
        <v>1537700000</v>
      </c>
      <c r="K1313">
        <v>0</v>
      </c>
      <c r="L1313">
        <v>0</v>
      </c>
      <c r="M1313" t="s">
        <v>13</v>
      </c>
      <c r="N1313" t="s">
        <v>223</v>
      </c>
    </row>
    <row r="1314" spans="1:14" hidden="1" x14ac:dyDescent="0.2">
      <c r="A1314">
        <v>1363</v>
      </c>
      <c r="B1314" t="s">
        <v>615</v>
      </c>
      <c r="C1314" t="s">
        <v>15</v>
      </c>
      <c r="D1314" t="s">
        <v>41</v>
      </c>
      <c r="E1314" t="str">
        <f t="shared" si="60"/>
        <v>2014</v>
      </c>
      <c r="F1314" s="1">
        <v>6623500000</v>
      </c>
      <c r="G1314" s="1">
        <f t="shared" si="61"/>
        <v>1183800000</v>
      </c>
      <c r="H1314" s="1">
        <f t="shared" si="62"/>
        <v>2753900000</v>
      </c>
      <c r="I1314" s="1">
        <v>3869600000</v>
      </c>
      <c r="J1314" s="1">
        <v>1570100000</v>
      </c>
      <c r="K1314">
        <v>0</v>
      </c>
      <c r="L1314">
        <v>0</v>
      </c>
      <c r="M1314" t="s">
        <v>13</v>
      </c>
      <c r="N1314" t="s">
        <v>223</v>
      </c>
    </row>
    <row r="1315" spans="1:14" hidden="1" x14ac:dyDescent="0.2">
      <c r="A1315">
        <v>1364</v>
      </c>
      <c r="B1315" t="s">
        <v>615</v>
      </c>
      <c r="C1315" t="s">
        <v>17</v>
      </c>
      <c r="D1315" t="s">
        <v>42</v>
      </c>
      <c r="E1315" t="str">
        <f t="shared" si="60"/>
        <v>2015</v>
      </c>
      <c r="F1315" s="1">
        <v>6307900000</v>
      </c>
      <c r="G1315" s="1">
        <f t="shared" si="61"/>
        <v>1196700000</v>
      </c>
      <c r="H1315" s="1">
        <f t="shared" si="62"/>
        <v>2703100000</v>
      </c>
      <c r="I1315" s="1">
        <v>3604800000</v>
      </c>
      <c r="J1315" s="1">
        <v>1506400000</v>
      </c>
      <c r="K1315">
        <v>0</v>
      </c>
      <c r="L1315">
        <v>0</v>
      </c>
      <c r="M1315" t="s">
        <v>13</v>
      </c>
      <c r="N1315" t="s">
        <v>223</v>
      </c>
    </row>
    <row r="1316" spans="1:14" hidden="1" x14ac:dyDescent="0.2">
      <c r="A1316">
        <v>1365</v>
      </c>
      <c r="B1316" t="s">
        <v>615</v>
      </c>
      <c r="C1316" t="s">
        <v>19</v>
      </c>
      <c r="D1316" t="s">
        <v>43</v>
      </c>
      <c r="E1316" t="str">
        <f t="shared" si="60"/>
        <v>2016</v>
      </c>
      <c r="F1316" s="1">
        <v>5879500000</v>
      </c>
      <c r="G1316" s="1">
        <f t="shared" si="61"/>
        <v>1008100000</v>
      </c>
      <c r="H1316" s="1">
        <f t="shared" si="62"/>
        <v>2475500000</v>
      </c>
      <c r="I1316" s="1">
        <v>3404000000</v>
      </c>
      <c r="J1316" s="1">
        <v>1467400000</v>
      </c>
      <c r="K1316">
        <v>0</v>
      </c>
      <c r="L1316">
        <v>0</v>
      </c>
      <c r="M1316" t="s">
        <v>13</v>
      </c>
      <c r="N1316" t="s">
        <v>223</v>
      </c>
    </row>
    <row r="1317" spans="1:14" hidden="1" x14ac:dyDescent="0.2">
      <c r="A1317">
        <v>1366</v>
      </c>
      <c r="B1317" t="s">
        <v>616</v>
      </c>
      <c r="C1317" t="s">
        <v>11</v>
      </c>
      <c r="D1317" t="s">
        <v>12</v>
      </c>
      <c r="E1317" t="str">
        <f t="shared" si="60"/>
        <v>2012</v>
      </c>
      <c r="F1317" s="1">
        <v>2993489000</v>
      </c>
      <c r="G1317" s="1">
        <f t="shared" si="61"/>
        <v>757587000</v>
      </c>
      <c r="H1317" s="1">
        <f t="shared" si="62"/>
        <v>1671717000</v>
      </c>
      <c r="I1317" s="1">
        <v>1321772000</v>
      </c>
      <c r="J1317" s="1">
        <v>914130000</v>
      </c>
      <c r="K1317">
        <v>0</v>
      </c>
      <c r="L1317">
        <v>0</v>
      </c>
      <c r="M1317" t="s">
        <v>13</v>
      </c>
      <c r="N1317" t="s">
        <v>223</v>
      </c>
    </row>
    <row r="1318" spans="1:14" hidden="1" x14ac:dyDescent="0.2">
      <c r="A1318">
        <v>1367</v>
      </c>
      <c r="B1318" t="s">
        <v>616</v>
      </c>
      <c r="C1318" t="s">
        <v>15</v>
      </c>
      <c r="D1318" t="s">
        <v>16</v>
      </c>
      <c r="E1318" t="str">
        <f t="shared" si="60"/>
        <v>2013</v>
      </c>
      <c r="F1318" s="1">
        <v>3238128000</v>
      </c>
      <c r="G1318" s="1">
        <f t="shared" si="61"/>
        <v>842361000</v>
      </c>
      <c r="H1318" s="1">
        <f t="shared" si="62"/>
        <v>1882928000</v>
      </c>
      <c r="I1318" s="1">
        <v>1355200000</v>
      </c>
      <c r="J1318" s="1">
        <v>1040567000</v>
      </c>
      <c r="K1318">
        <v>0</v>
      </c>
      <c r="L1318">
        <v>0</v>
      </c>
      <c r="M1318" t="s">
        <v>13</v>
      </c>
      <c r="N1318" t="s">
        <v>223</v>
      </c>
    </row>
    <row r="1319" spans="1:14" hidden="1" x14ac:dyDescent="0.2">
      <c r="A1319">
        <v>1368</v>
      </c>
      <c r="B1319" t="s">
        <v>616</v>
      </c>
      <c r="C1319" t="s">
        <v>17</v>
      </c>
      <c r="D1319" t="s">
        <v>18</v>
      </c>
      <c r="E1319" t="str">
        <f t="shared" si="60"/>
        <v>2014</v>
      </c>
      <c r="F1319" s="1">
        <v>3549494000</v>
      </c>
      <c r="G1319" s="1">
        <f t="shared" si="61"/>
        <v>999473000</v>
      </c>
      <c r="H1319" s="1">
        <f t="shared" si="62"/>
        <v>2101899000</v>
      </c>
      <c r="I1319" s="1">
        <v>1447595000</v>
      </c>
      <c r="J1319" s="1">
        <v>1102426000</v>
      </c>
      <c r="K1319">
        <v>0</v>
      </c>
      <c r="L1319">
        <v>0</v>
      </c>
      <c r="M1319" t="s">
        <v>13</v>
      </c>
      <c r="N1319" t="s">
        <v>223</v>
      </c>
    </row>
    <row r="1320" spans="1:14" hidden="1" x14ac:dyDescent="0.2">
      <c r="A1320">
        <v>1369</v>
      </c>
      <c r="B1320" t="s">
        <v>616</v>
      </c>
      <c r="C1320" t="s">
        <v>19</v>
      </c>
      <c r="D1320" t="s">
        <v>20</v>
      </c>
      <c r="E1320" t="str">
        <f t="shared" si="60"/>
        <v>2015</v>
      </c>
      <c r="F1320" s="1">
        <v>3582395000</v>
      </c>
      <c r="G1320" s="1">
        <f t="shared" si="61"/>
        <v>1027918000</v>
      </c>
      <c r="H1320" s="1">
        <f t="shared" si="62"/>
        <v>2164646000</v>
      </c>
      <c r="I1320" s="1">
        <v>1417749000</v>
      </c>
      <c r="J1320" s="1">
        <v>1136728000</v>
      </c>
      <c r="K1320">
        <v>0</v>
      </c>
      <c r="L1320">
        <v>0</v>
      </c>
      <c r="M1320" t="s">
        <v>13</v>
      </c>
      <c r="N1320" t="s">
        <v>223</v>
      </c>
    </row>
    <row r="1321" spans="1:14" hidden="1" x14ac:dyDescent="0.2">
      <c r="A1321">
        <v>1370</v>
      </c>
      <c r="B1321" t="s">
        <v>617</v>
      </c>
      <c r="C1321" t="s">
        <v>11</v>
      </c>
      <c r="D1321" t="s">
        <v>301</v>
      </c>
      <c r="E1321" t="str">
        <f t="shared" si="60"/>
        <v>2013</v>
      </c>
      <c r="F1321" s="1">
        <v>9721065000</v>
      </c>
      <c r="G1321" s="1">
        <f t="shared" si="61"/>
        <v>1271751000</v>
      </c>
      <c r="H1321" s="1">
        <f t="shared" si="62"/>
        <v>2709637000</v>
      </c>
      <c r="I1321" s="1">
        <v>7011428000</v>
      </c>
      <c r="J1321" s="1">
        <v>1437886000</v>
      </c>
      <c r="K1321">
        <v>0</v>
      </c>
      <c r="L1321">
        <v>0</v>
      </c>
      <c r="M1321" t="s">
        <v>23</v>
      </c>
      <c r="N1321" t="s">
        <v>353</v>
      </c>
    </row>
    <row r="1322" spans="1:14" hidden="1" x14ac:dyDescent="0.2">
      <c r="A1322">
        <v>1371</v>
      </c>
      <c r="B1322" t="s">
        <v>617</v>
      </c>
      <c r="C1322" t="s">
        <v>15</v>
      </c>
      <c r="D1322" t="s">
        <v>156</v>
      </c>
      <c r="E1322" t="str">
        <f t="shared" si="60"/>
        <v>2014</v>
      </c>
      <c r="F1322" s="1">
        <v>10230353000</v>
      </c>
      <c r="G1322" s="1">
        <f t="shared" si="61"/>
        <v>1343063000</v>
      </c>
      <c r="H1322" s="1">
        <f t="shared" si="62"/>
        <v>2869429000</v>
      </c>
      <c r="I1322" s="1">
        <v>7360924000</v>
      </c>
      <c r="J1322" s="1">
        <v>1526366000</v>
      </c>
      <c r="K1322">
        <v>0</v>
      </c>
      <c r="L1322">
        <v>0</v>
      </c>
      <c r="M1322" t="s">
        <v>23</v>
      </c>
      <c r="N1322" t="s">
        <v>353</v>
      </c>
    </row>
    <row r="1323" spans="1:14" hidden="1" x14ac:dyDescent="0.2">
      <c r="A1323">
        <v>1372</v>
      </c>
      <c r="B1323" t="s">
        <v>617</v>
      </c>
      <c r="C1323" t="s">
        <v>17</v>
      </c>
      <c r="D1323" t="s">
        <v>66</v>
      </c>
      <c r="E1323" t="str">
        <f t="shared" si="60"/>
        <v>2015</v>
      </c>
      <c r="F1323" s="1">
        <v>11041677000</v>
      </c>
      <c r="G1323" s="1">
        <f t="shared" si="61"/>
        <v>1488350000</v>
      </c>
      <c r="H1323" s="1">
        <f t="shared" si="62"/>
        <v>3103721000</v>
      </c>
      <c r="I1323" s="1">
        <v>7937956000</v>
      </c>
      <c r="J1323" s="1">
        <v>1615371000</v>
      </c>
      <c r="K1323">
        <v>0</v>
      </c>
      <c r="L1323">
        <v>0</v>
      </c>
      <c r="M1323" t="s">
        <v>23</v>
      </c>
      <c r="N1323" t="s">
        <v>353</v>
      </c>
    </row>
    <row r="1324" spans="1:14" hidden="1" x14ac:dyDescent="0.2">
      <c r="A1324">
        <v>1373</v>
      </c>
      <c r="B1324" t="s">
        <v>617</v>
      </c>
      <c r="C1324" t="s">
        <v>19</v>
      </c>
      <c r="D1324" t="s">
        <v>157</v>
      </c>
      <c r="E1324" t="str">
        <f t="shared" si="60"/>
        <v>2016</v>
      </c>
      <c r="F1324" s="1">
        <v>11939999000</v>
      </c>
      <c r="G1324" s="1">
        <f t="shared" si="61"/>
        <v>1624371000</v>
      </c>
      <c r="H1324" s="1">
        <f t="shared" si="62"/>
        <v>3363126000</v>
      </c>
      <c r="I1324" s="1">
        <v>8576873000</v>
      </c>
      <c r="J1324" s="1">
        <v>1738755000</v>
      </c>
      <c r="K1324">
        <v>0</v>
      </c>
      <c r="L1324">
        <v>0</v>
      </c>
      <c r="M1324" t="s">
        <v>23</v>
      </c>
      <c r="N1324" t="s">
        <v>353</v>
      </c>
    </row>
    <row r="1325" spans="1:14" hidden="1" x14ac:dyDescent="0.2">
      <c r="A1325">
        <v>1374</v>
      </c>
      <c r="B1325" t="s">
        <v>618</v>
      </c>
      <c r="C1325" t="s">
        <v>11</v>
      </c>
      <c r="D1325" t="s">
        <v>12</v>
      </c>
      <c r="E1325" t="str">
        <f t="shared" si="60"/>
        <v>2012</v>
      </c>
      <c r="F1325" s="1">
        <v>1367135000</v>
      </c>
      <c r="G1325" s="1">
        <f t="shared" si="61"/>
        <v>344987000</v>
      </c>
      <c r="H1325" s="1">
        <f t="shared" si="62"/>
        <v>1038351000</v>
      </c>
      <c r="I1325" s="1">
        <v>328784000</v>
      </c>
      <c r="J1325" s="1">
        <v>248136000</v>
      </c>
      <c r="K1325">
        <v>0</v>
      </c>
      <c r="L1325" s="1">
        <v>445228000</v>
      </c>
      <c r="M1325" t="s">
        <v>115</v>
      </c>
      <c r="N1325" t="s">
        <v>116</v>
      </c>
    </row>
    <row r="1326" spans="1:14" hidden="1" x14ac:dyDescent="0.2">
      <c r="A1326">
        <v>1375</v>
      </c>
      <c r="B1326" t="s">
        <v>618</v>
      </c>
      <c r="C1326" t="s">
        <v>15</v>
      </c>
      <c r="D1326" t="s">
        <v>16</v>
      </c>
      <c r="E1326" t="str">
        <f t="shared" si="60"/>
        <v>2013</v>
      </c>
      <c r="F1326" s="1">
        <v>1832253000</v>
      </c>
      <c r="G1326" s="1">
        <f t="shared" si="61"/>
        <v>432030000</v>
      </c>
      <c r="H1326" s="1">
        <f t="shared" si="62"/>
        <v>1316134000</v>
      </c>
      <c r="I1326" s="1">
        <v>516119000</v>
      </c>
      <c r="J1326" s="1">
        <v>391707000</v>
      </c>
      <c r="K1326">
        <v>0</v>
      </c>
      <c r="L1326" s="1">
        <v>492397000</v>
      </c>
      <c r="M1326" t="s">
        <v>115</v>
      </c>
      <c r="N1326" t="s">
        <v>116</v>
      </c>
    </row>
    <row r="1327" spans="1:14" hidden="1" x14ac:dyDescent="0.2">
      <c r="A1327">
        <v>1376</v>
      </c>
      <c r="B1327" t="s">
        <v>618</v>
      </c>
      <c r="C1327" t="s">
        <v>17</v>
      </c>
      <c r="D1327" t="s">
        <v>18</v>
      </c>
      <c r="E1327" t="str">
        <f t="shared" si="60"/>
        <v>2014</v>
      </c>
      <c r="F1327" s="1">
        <v>2042537000</v>
      </c>
      <c r="G1327" s="1">
        <f t="shared" si="61"/>
        <v>693951000</v>
      </c>
      <c r="H1327" s="1">
        <f t="shared" si="62"/>
        <v>1436785000</v>
      </c>
      <c r="I1327" s="1">
        <v>605752000</v>
      </c>
      <c r="J1327" s="1">
        <v>191802000</v>
      </c>
      <c r="K1327">
        <v>0</v>
      </c>
      <c r="L1327" s="1">
        <v>551032000</v>
      </c>
      <c r="M1327" t="s">
        <v>115</v>
      </c>
      <c r="N1327" t="s">
        <v>116</v>
      </c>
    </row>
    <row r="1328" spans="1:14" hidden="1" x14ac:dyDescent="0.2">
      <c r="A1328">
        <v>1377</v>
      </c>
      <c r="B1328" t="s">
        <v>618</v>
      </c>
      <c r="C1328" t="s">
        <v>19</v>
      </c>
      <c r="D1328" t="s">
        <v>20</v>
      </c>
      <c r="E1328" t="str">
        <f t="shared" si="60"/>
        <v>2015</v>
      </c>
      <c r="F1328" s="1">
        <v>1181704000</v>
      </c>
      <c r="G1328" s="1">
        <f t="shared" si="61"/>
        <v>-213737000</v>
      </c>
      <c r="H1328" s="1">
        <f t="shared" si="62"/>
        <v>532736000</v>
      </c>
      <c r="I1328" s="1">
        <v>648968000</v>
      </c>
      <c r="J1328" s="1">
        <v>165318000</v>
      </c>
      <c r="K1328">
        <v>0</v>
      </c>
      <c r="L1328" s="1">
        <v>581155000</v>
      </c>
      <c r="M1328" t="s">
        <v>115</v>
      </c>
      <c r="N1328" t="s">
        <v>116</v>
      </c>
    </row>
    <row r="1329" spans="1:14" hidden="1" x14ac:dyDescent="0.2">
      <c r="A1329">
        <v>1378</v>
      </c>
      <c r="B1329" t="s">
        <v>619</v>
      </c>
      <c r="C1329" t="s">
        <v>11</v>
      </c>
      <c r="D1329" t="s">
        <v>16</v>
      </c>
      <c r="E1329" t="str">
        <f t="shared" si="60"/>
        <v>2013</v>
      </c>
      <c r="F1329" s="1">
        <v>8417200000</v>
      </c>
      <c r="G1329" s="1">
        <f t="shared" si="61"/>
        <v>1217000000</v>
      </c>
      <c r="H1329" s="1">
        <f t="shared" si="62"/>
        <v>3182500000</v>
      </c>
      <c r="I1329" s="1">
        <v>5234700000</v>
      </c>
      <c r="J1329" s="1">
        <v>1088100000</v>
      </c>
      <c r="K1329">
        <v>0</v>
      </c>
      <c r="L1329" s="1">
        <v>877400000</v>
      </c>
      <c r="M1329" t="s">
        <v>13</v>
      </c>
      <c r="N1329" t="s">
        <v>223</v>
      </c>
    </row>
    <row r="1330" spans="1:14" hidden="1" x14ac:dyDescent="0.2">
      <c r="A1330">
        <v>1379</v>
      </c>
      <c r="B1330" t="s">
        <v>619</v>
      </c>
      <c r="C1330" t="s">
        <v>15</v>
      </c>
      <c r="D1330" t="s">
        <v>18</v>
      </c>
      <c r="E1330" t="str">
        <f t="shared" si="60"/>
        <v>2014</v>
      </c>
      <c r="F1330" s="1">
        <v>8803300000</v>
      </c>
      <c r="G1330" s="1">
        <f t="shared" si="61"/>
        <v>1254900000</v>
      </c>
      <c r="H1330" s="1">
        <f t="shared" si="62"/>
        <v>3160200000</v>
      </c>
      <c r="I1330" s="1">
        <v>5643100000</v>
      </c>
      <c r="J1330" s="1">
        <v>998400000</v>
      </c>
      <c r="K1330">
        <v>0</v>
      </c>
      <c r="L1330" s="1">
        <v>906900000</v>
      </c>
      <c r="M1330" t="s">
        <v>13</v>
      </c>
      <c r="N1330" t="s">
        <v>223</v>
      </c>
    </row>
    <row r="1331" spans="1:14" hidden="1" x14ac:dyDescent="0.2">
      <c r="A1331">
        <v>1380</v>
      </c>
      <c r="B1331" t="s">
        <v>619</v>
      </c>
      <c r="C1331" t="s">
        <v>17</v>
      </c>
      <c r="D1331" t="s">
        <v>20</v>
      </c>
      <c r="E1331" t="str">
        <f t="shared" si="60"/>
        <v>2015</v>
      </c>
      <c r="F1331" s="1">
        <v>9115000000</v>
      </c>
      <c r="G1331" s="1">
        <f t="shared" si="61"/>
        <v>1558800000</v>
      </c>
      <c r="H1331" s="1">
        <f t="shared" si="62"/>
        <v>3596400000</v>
      </c>
      <c r="I1331" s="1">
        <v>5518600000</v>
      </c>
      <c r="J1331" s="1">
        <v>1067000000</v>
      </c>
      <c r="K1331">
        <v>0</v>
      </c>
      <c r="L1331" s="1">
        <v>970600000</v>
      </c>
      <c r="M1331" t="s">
        <v>13</v>
      </c>
      <c r="N1331" t="s">
        <v>223</v>
      </c>
    </row>
    <row r="1332" spans="1:14" hidden="1" x14ac:dyDescent="0.2">
      <c r="A1332">
        <v>1381</v>
      </c>
      <c r="B1332" t="s">
        <v>619</v>
      </c>
      <c r="C1332" t="s">
        <v>19</v>
      </c>
      <c r="D1332" t="s">
        <v>83</v>
      </c>
      <c r="E1332" t="str">
        <f t="shared" si="60"/>
        <v>2016</v>
      </c>
      <c r="F1332" s="1">
        <v>9387700000</v>
      </c>
      <c r="G1332" s="1">
        <f t="shared" si="61"/>
        <v>1578100000</v>
      </c>
      <c r="H1332" s="1">
        <f t="shared" si="62"/>
        <v>3623700000</v>
      </c>
      <c r="I1332" s="1">
        <v>5764000000</v>
      </c>
      <c r="J1332" s="1">
        <v>1054500000</v>
      </c>
      <c r="K1332">
        <v>0</v>
      </c>
      <c r="L1332" s="1">
        <v>991100000</v>
      </c>
      <c r="M1332" t="s">
        <v>13</v>
      </c>
      <c r="N1332" t="s">
        <v>223</v>
      </c>
    </row>
    <row r="1333" spans="1:14" hidden="1" x14ac:dyDescent="0.2">
      <c r="A1333">
        <v>1382</v>
      </c>
      <c r="B1333" t="s">
        <v>620</v>
      </c>
      <c r="C1333" t="s">
        <v>11</v>
      </c>
      <c r="D1333" t="s">
        <v>603</v>
      </c>
      <c r="E1333" t="str">
        <f t="shared" si="60"/>
        <v>2013</v>
      </c>
      <c r="F1333" s="1">
        <v>14866800000</v>
      </c>
      <c r="G1333" s="1">
        <f t="shared" si="61"/>
        <v>2207300000</v>
      </c>
      <c r="H1333" s="1">
        <f t="shared" si="62"/>
        <v>8484500000</v>
      </c>
      <c r="I1333" s="1">
        <v>6382300000</v>
      </c>
      <c r="J1333" s="1">
        <v>5655800000</v>
      </c>
      <c r="K1333">
        <v>0</v>
      </c>
      <c r="L1333" s="1">
        <v>621400000</v>
      </c>
      <c r="M1333" t="s">
        <v>23</v>
      </c>
      <c r="N1333" t="s">
        <v>214</v>
      </c>
    </row>
    <row r="1334" spans="1:14" hidden="1" x14ac:dyDescent="0.2">
      <c r="A1334">
        <v>1383</v>
      </c>
      <c r="B1334" t="s">
        <v>620</v>
      </c>
      <c r="C1334" t="s">
        <v>15</v>
      </c>
      <c r="D1334" t="s">
        <v>604</v>
      </c>
      <c r="E1334" t="str">
        <f t="shared" si="60"/>
        <v>2014</v>
      </c>
      <c r="F1334" s="1">
        <v>16447800000</v>
      </c>
      <c r="G1334" s="1">
        <f t="shared" si="61"/>
        <v>2792600000</v>
      </c>
      <c r="H1334" s="1">
        <f t="shared" si="62"/>
        <v>9589000000</v>
      </c>
      <c r="I1334" s="1">
        <v>6858800000</v>
      </c>
      <c r="J1334" s="1">
        <v>6086800000</v>
      </c>
      <c r="K1334">
        <v>0</v>
      </c>
      <c r="L1334" s="1">
        <v>709600000</v>
      </c>
      <c r="M1334" t="s">
        <v>23</v>
      </c>
      <c r="N1334" t="s">
        <v>214</v>
      </c>
    </row>
    <row r="1335" spans="1:14" hidden="1" x14ac:dyDescent="0.2">
      <c r="A1335">
        <v>1384</v>
      </c>
      <c r="B1335" t="s">
        <v>620</v>
      </c>
      <c r="C1335" t="s">
        <v>17</v>
      </c>
      <c r="D1335" t="s">
        <v>605</v>
      </c>
      <c r="E1335" t="str">
        <f t="shared" si="60"/>
        <v>2015</v>
      </c>
      <c r="F1335" s="1">
        <v>19162700000</v>
      </c>
      <c r="G1335" s="1">
        <f t="shared" si="61"/>
        <v>3351100000</v>
      </c>
      <c r="H1335" s="1">
        <f t="shared" si="62"/>
        <v>11375200000</v>
      </c>
      <c r="I1335" s="1">
        <v>7787500000</v>
      </c>
      <c r="J1335" s="1">
        <v>7130200000</v>
      </c>
      <c r="K1335">
        <v>0</v>
      </c>
      <c r="L1335" s="1">
        <v>893900000</v>
      </c>
      <c r="M1335" t="s">
        <v>23</v>
      </c>
      <c r="N1335" t="s">
        <v>214</v>
      </c>
    </row>
    <row r="1336" spans="1:14" hidden="1" x14ac:dyDescent="0.2">
      <c r="A1336">
        <v>1385</v>
      </c>
      <c r="B1336" t="s">
        <v>620</v>
      </c>
      <c r="C1336" t="s">
        <v>19</v>
      </c>
      <c r="D1336" t="s">
        <v>621</v>
      </c>
      <c r="E1336" t="str">
        <f t="shared" si="60"/>
        <v>2016</v>
      </c>
      <c r="F1336" s="1">
        <v>21315900000</v>
      </c>
      <c r="G1336" s="1">
        <f t="shared" si="61"/>
        <v>3853700000</v>
      </c>
      <c r="H1336" s="1">
        <f t="shared" si="62"/>
        <v>12804800000</v>
      </c>
      <c r="I1336" s="1">
        <v>8511100000</v>
      </c>
      <c r="J1336" s="1">
        <v>7970300000</v>
      </c>
      <c r="K1336">
        <v>0</v>
      </c>
      <c r="L1336" s="1">
        <v>980800000</v>
      </c>
      <c r="M1336" t="s">
        <v>23</v>
      </c>
      <c r="N1336" t="s">
        <v>214</v>
      </c>
    </row>
    <row r="1337" spans="1:14" hidden="1" x14ac:dyDescent="0.2">
      <c r="A1337">
        <v>1386</v>
      </c>
      <c r="B1337" t="s">
        <v>622</v>
      </c>
      <c r="C1337" t="s">
        <v>11</v>
      </c>
      <c r="D1337" t="s">
        <v>12</v>
      </c>
      <c r="E1337" t="str">
        <f t="shared" si="60"/>
        <v>2012</v>
      </c>
      <c r="F1337" s="1">
        <v>4176000000</v>
      </c>
      <c r="G1337" s="1">
        <f t="shared" si="61"/>
        <v>859000000</v>
      </c>
      <c r="H1337" s="1">
        <f t="shared" si="62"/>
        <v>1422000000</v>
      </c>
      <c r="I1337" s="1">
        <v>2754000000</v>
      </c>
      <c r="J1337" s="1">
        <v>207000000</v>
      </c>
      <c r="K1337">
        <v>0</v>
      </c>
      <c r="L1337" s="1">
        <v>356000000</v>
      </c>
      <c r="M1337" t="s">
        <v>69</v>
      </c>
      <c r="N1337" t="s">
        <v>70</v>
      </c>
    </row>
    <row r="1338" spans="1:14" hidden="1" x14ac:dyDescent="0.2">
      <c r="A1338">
        <v>1387</v>
      </c>
      <c r="B1338" t="s">
        <v>622</v>
      </c>
      <c r="C1338" t="s">
        <v>15</v>
      </c>
      <c r="D1338" t="s">
        <v>16</v>
      </c>
      <c r="E1338" t="str">
        <f t="shared" si="60"/>
        <v>2013</v>
      </c>
      <c r="F1338" s="1">
        <v>4495000000</v>
      </c>
      <c r="G1338" s="1">
        <f t="shared" si="61"/>
        <v>910000000</v>
      </c>
      <c r="H1338" s="1">
        <f t="shared" si="62"/>
        <v>1508000000</v>
      </c>
      <c r="I1338" s="1">
        <v>2987000000</v>
      </c>
      <c r="J1338" s="1">
        <v>220000000</v>
      </c>
      <c r="K1338">
        <v>0</v>
      </c>
      <c r="L1338" s="1">
        <v>378000000</v>
      </c>
      <c r="M1338" t="s">
        <v>69</v>
      </c>
      <c r="N1338" t="s">
        <v>70</v>
      </c>
    </row>
    <row r="1339" spans="1:14" hidden="1" x14ac:dyDescent="0.2">
      <c r="A1339">
        <v>1388</v>
      </c>
      <c r="B1339" t="s">
        <v>622</v>
      </c>
      <c r="C1339" t="s">
        <v>17</v>
      </c>
      <c r="D1339" t="s">
        <v>18</v>
      </c>
      <c r="E1339" t="str">
        <f t="shared" si="60"/>
        <v>2014</v>
      </c>
      <c r="F1339" s="1">
        <v>4951000000</v>
      </c>
      <c r="G1339" s="1">
        <f t="shared" si="61"/>
        <v>1007000000</v>
      </c>
      <c r="H1339" s="1">
        <f t="shared" si="62"/>
        <v>1620000000</v>
      </c>
      <c r="I1339" s="1">
        <v>3331000000</v>
      </c>
      <c r="J1339" s="1">
        <v>229000000</v>
      </c>
      <c r="K1339">
        <v>0</v>
      </c>
      <c r="L1339" s="1">
        <v>384000000</v>
      </c>
      <c r="M1339" t="s">
        <v>69</v>
      </c>
      <c r="N1339" t="s">
        <v>70</v>
      </c>
    </row>
    <row r="1340" spans="1:14" hidden="1" x14ac:dyDescent="0.2">
      <c r="A1340">
        <v>1389</v>
      </c>
      <c r="B1340" t="s">
        <v>622</v>
      </c>
      <c r="C1340" t="s">
        <v>19</v>
      </c>
      <c r="D1340" t="s">
        <v>20</v>
      </c>
      <c r="E1340" t="str">
        <f t="shared" si="60"/>
        <v>2015</v>
      </c>
      <c r="F1340" s="1">
        <v>4380000000</v>
      </c>
      <c r="G1340" s="1">
        <f t="shared" si="61"/>
        <v>1074000000</v>
      </c>
      <c r="H1340" s="1">
        <f t="shared" si="62"/>
        <v>1666000000</v>
      </c>
      <c r="I1340" s="1">
        <v>2714000000</v>
      </c>
      <c r="J1340" s="1">
        <v>234000000</v>
      </c>
      <c r="K1340">
        <v>0</v>
      </c>
      <c r="L1340" s="1">
        <v>358000000</v>
      </c>
      <c r="M1340" t="s">
        <v>69</v>
      </c>
      <c r="N1340" t="s">
        <v>70</v>
      </c>
    </row>
    <row r="1341" spans="1:14" hidden="1" x14ac:dyDescent="0.2">
      <c r="A1341">
        <v>1394</v>
      </c>
      <c r="B1341" t="s">
        <v>623</v>
      </c>
      <c r="C1341" t="s">
        <v>11</v>
      </c>
      <c r="D1341" t="s">
        <v>12</v>
      </c>
      <c r="E1341" t="str">
        <f t="shared" si="60"/>
        <v>2012</v>
      </c>
      <c r="F1341" s="1">
        <v>5075000000</v>
      </c>
      <c r="G1341" s="1">
        <f t="shared" si="61"/>
        <v>1575000000</v>
      </c>
      <c r="H1341" s="1">
        <f t="shared" si="62"/>
        <v>2658000000</v>
      </c>
      <c r="I1341" s="1">
        <v>2417000000</v>
      </c>
      <c r="J1341" s="1">
        <v>337000000</v>
      </c>
      <c r="K1341">
        <v>0</v>
      </c>
      <c r="L1341" s="1">
        <v>746000000</v>
      </c>
      <c r="M1341" t="s">
        <v>115</v>
      </c>
      <c r="N1341" t="s">
        <v>461</v>
      </c>
    </row>
    <row r="1342" spans="1:14" hidden="1" x14ac:dyDescent="0.2">
      <c r="A1342">
        <v>1395</v>
      </c>
      <c r="B1342" t="s">
        <v>623</v>
      </c>
      <c r="C1342" t="s">
        <v>15</v>
      </c>
      <c r="D1342" t="s">
        <v>16</v>
      </c>
      <c r="E1342" t="str">
        <f t="shared" si="60"/>
        <v>2013</v>
      </c>
      <c r="F1342" s="1">
        <v>5518000000</v>
      </c>
      <c r="G1342" s="1">
        <f t="shared" si="61"/>
        <v>1666000000</v>
      </c>
      <c r="H1342" s="1">
        <f t="shared" si="62"/>
        <v>2811000000</v>
      </c>
      <c r="I1342" s="1">
        <v>2707000000</v>
      </c>
      <c r="J1342" s="1">
        <v>373000000</v>
      </c>
      <c r="K1342">
        <v>0</v>
      </c>
      <c r="L1342" s="1">
        <v>772000000</v>
      </c>
      <c r="M1342" t="s">
        <v>115</v>
      </c>
      <c r="N1342" t="s">
        <v>461</v>
      </c>
    </row>
    <row r="1343" spans="1:14" hidden="1" x14ac:dyDescent="0.2">
      <c r="A1343">
        <v>1396</v>
      </c>
      <c r="B1343" t="s">
        <v>623</v>
      </c>
      <c r="C1343" t="s">
        <v>17</v>
      </c>
      <c r="D1343" t="s">
        <v>18</v>
      </c>
      <c r="E1343" t="str">
        <f t="shared" si="60"/>
        <v>2014</v>
      </c>
      <c r="F1343" s="1">
        <v>5903000000</v>
      </c>
      <c r="G1343" s="1">
        <f t="shared" si="61"/>
        <v>1924000000</v>
      </c>
      <c r="H1343" s="1">
        <f t="shared" si="62"/>
        <v>3113000000</v>
      </c>
      <c r="I1343" s="1">
        <v>2790000000</v>
      </c>
      <c r="J1343" s="1">
        <v>393000000</v>
      </c>
      <c r="K1343">
        <v>0</v>
      </c>
      <c r="L1343" s="1">
        <v>796000000</v>
      </c>
      <c r="M1343" t="s">
        <v>115</v>
      </c>
      <c r="N1343" t="s">
        <v>461</v>
      </c>
    </row>
    <row r="1344" spans="1:14" hidden="1" x14ac:dyDescent="0.2">
      <c r="A1344">
        <v>1397</v>
      </c>
      <c r="B1344" t="s">
        <v>623</v>
      </c>
      <c r="C1344" t="s">
        <v>19</v>
      </c>
      <c r="D1344" t="s">
        <v>20</v>
      </c>
      <c r="E1344" t="str">
        <f t="shared" si="60"/>
        <v>2015</v>
      </c>
      <c r="F1344" s="1">
        <v>5234000000</v>
      </c>
      <c r="G1344" s="1">
        <f t="shared" si="61"/>
        <v>1782000000</v>
      </c>
      <c r="H1344" s="1">
        <f t="shared" si="62"/>
        <v>2899000000</v>
      </c>
      <c r="I1344" s="1">
        <v>2335000000</v>
      </c>
      <c r="J1344" s="1">
        <v>353000000</v>
      </c>
      <c r="K1344">
        <v>0</v>
      </c>
      <c r="L1344" s="1">
        <v>764000000</v>
      </c>
      <c r="M1344" t="s">
        <v>115</v>
      </c>
      <c r="N1344" t="s">
        <v>461</v>
      </c>
    </row>
    <row r="1345" spans="1:14" hidden="1" x14ac:dyDescent="0.2">
      <c r="A1345">
        <v>1398</v>
      </c>
      <c r="B1345" t="s">
        <v>624</v>
      </c>
      <c r="C1345" t="s">
        <v>11</v>
      </c>
      <c r="D1345" t="s">
        <v>16</v>
      </c>
      <c r="E1345" t="str">
        <f t="shared" si="60"/>
        <v>2013</v>
      </c>
      <c r="F1345" s="1">
        <v>7690800000</v>
      </c>
      <c r="G1345" s="1">
        <f t="shared" si="61"/>
        <v>678400000</v>
      </c>
      <c r="H1345" s="1">
        <f t="shared" si="62"/>
        <v>2589900000</v>
      </c>
      <c r="I1345" s="1">
        <v>5100900000</v>
      </c>
      <c r="J1345" s="1">
        <v>1788300000</v>
      </c>
      <c r="K1345">
        <v>0</v>
      </c>
      <c r="L1345" s="1">
        <v>123200000</v>
      </c>
      <c r="M1345" t="s">
        <v>87</v>
      </c>
      <c r="N1345" t="s">
        <v>129</v>
      </c>
    </row>
    <row r="1346" spans="1:14" hidden="1" x14ac:dyDescent="0.2">
      <c r="A1346">
        <v>1399</v>
      </c>
      <c r="B1346" t="s">
        <v>624</v>
      </c>
      <c r="C1346" t="s">
        <v>15</v>
      </c>
      <c r="D1346" t="s">
        <v>18</v>
      </c>
      <c r="E1346" t="str">
        <f t="shared" si="60"/>
        <v>2014</v>
      </c>
      <c r="F1346" s="1">
        <v>7750500000</v>
      </c>
      <c r="G1346" s="1">
        <f t="shared" si="61"/>
        <v>719300000</v>
      </c>
      <c r="H1346" s="1">
        <f t="shared" si="62"/>
        <v>2687600000</v>
      </c>
      <c r="I1346" s="1">
        <v>5062900000</v>
      </c>
      <c r="J1346" s="1">
        <v>1849400000</v>
      </c>
      <c r="K1346">
        <v>0</v>
      </c>
      <c r="L1346" s="1">
        <v>118900000</v>
      </c>
      <c r="M1346" t="s">
        <v>87</v>
      </c>
      <c r="N1346" t="s">
        <v>129</v>
      </c>
    </row>
    <row r="1347" spans="1:14" hidden="1" x14ac:dyDescent="0.2">
      <c r="A1347">
        <v>1400</v>
      </c>
      <c r="B1347" t="s">
        <v>624</v>
      </c>
      <c r="C1347" t="s">
        <v>17</v>
      </c>
      <c r="D1347" t="s">
        <v>20</v>
      </c>
      <c r="E1347" t="str">
        <f t="shared" ref="E1347:E1410" si="63">RIGHT(D1347, 4)</f>
        <v>2015</v>
      </c>
      <c r="F1347" s="1">
        <v>7031500000</v>
      </c>
      <c r="G1347" s="1">
        <f t="shared" ref="G1347:G1410" si="64">H1347-J1347-K1347-L1347</f>
        <v>841700000</v>
      </c>
      <c r="H1347" s="1">
        <f t="shared" ref="H1347:H1410" si="65">F1347-I1347</f>
        <v>2586600000</v>
      </c>
      <c r="I1347" s="1">
        <v>4444900000</v>
      </c>
      <c r="J1347" s="1">
        <v>1656200000</v>
      </c>
      <c r="K1347">
        <v>0</v>
      </c>
      <c r="L1347" s="1">
        <v>88700000</v>
      </c>
      <c r="M1347" t="s">
        <v>87</v>
      </c>
      <c r="N1347" t="s">
        <v>129</v>
      </c>
    </row>
    <row r="1348" spans="1:14" hidden="1" x14ac:dyDescent="0.2">
      <c r="A1348">
        <v>1401</v>
      </c>
      <c r="B1348" t="s">
        <v>624</v>
      </c>
      <c r="C1348" t="s">
        <v>19</v>
      </c>
      <c r="D1348" t="s">
        <v>83</v>
      </c>
      <c r="E1348" t="str">
        <f t="shared" si="63"/>
        <v>2016</v>
      </c>
      <c r="F1348" s="1">
        <v>6778300000</v>
      </c>
      <c r="G1348" s="1">
        <f t="shared" si="64"/>
        <v>832300000</v>
      </c>
      <c r="H1348" s="1">
        <f t="shared" si="65"/>
        <v>2531600000</v>
      </c>
      <c r="I1348" s="1">
        <v>4246700000</v>
      </c>
      <c r="J1348" s="1">
        <v>1604400000</v>
      </c>
      <c r="K1348">
        <v>0</v>
      </c>
      <c r="L1348" s="1">
        <v>94900000</v>
      </c>
      <c r="M1348" t="s">
        <v>87</v>
      </c>
      <c r="N1348" t="s">
        <v>129</v>
      </c>
    </row>
    <row r="1349" spans="1:14" hidden="1" x14ac:dyDescent="0.2">
      <c r="A1349">
        <v>1402</v>
      </c>
      <c r="B1349" t="s">
        <v>625</v>
      </c>
      <c r="C1349" t="s">
        <v>11</v>
      </c>
      <c r="D1349" t="s">
        <v>12</v>
      </c>
      <c r="E1349" t="str">
        <f t="shared" si="63"/>
        <v>2012</v>
      </c>
      <c r="F1349" s="1">
        <v>9534462000</v>
      </c>
      <c r="G1349" s="1">
        <f t="shared" si="64"/>
        <v>941330000</v>
      </c>
      <c r="H1349" s="1">
        <f t="shared" si="65"/>
        <v>4206226000</v>
      </c>
      <c r="I1349" s="1">
        <v>5328236000</v>
      </c>
      <c r="J1349" s="1">
        <v>3264896000</v>
      </c>
      <c r="K1349">
        <v>0</v>
      </c>
      <c r="L1349">
        <v>0</v>
      </c>
      <c r="M1349" t="s">
        <v>87</v>
      </c>
      <c r="N1349" t="s">
        <v>88</v>
      </c>
    </row>
    <row r="1350" spans="1:14" hidden="1" x14ac:dyDescent="0.2">
      <c r="A1350">
        <v>1403</v>
      </c>
      <c r="B1350" t="s">
        <v>625</v>
      </c>
      <c r="C1350" t="s">
        <v>15</v>
      </c>
      <c r="D1350" t="s">
        <v>16</v>
      </c>
      <c r="E1350" t="str">
        <f t="shared" si="63"/>
        <v>2013</v>
      </c>
      <c r="F1350" s="1">
        <v>10185532000</v>
      </c>
      <c r="G1350" s="1">
        <f t="shared" si="64"/>
        <v>1146366000</v>
      </c>
      <c r="H1350" s="1">
        <f t="shared" si="65"/>
        <v>4616566000</v>
      </c>
      <c r="I1350" s="1">
        <v>5568966000</v>
      </c>
      <c r="J1350" s="1">
        <v>3470200000</v>
      </c>
      <c r="K1350">
        <v>0</v>
      </c>
      <c r="L1350">
        <v>0</v>
      </c>
      <c r="M1350" t="s">
        <v>87</v>
      </c>
      <c r="N1350" t="s">
        <v>88</v>
      </c>
    </row>
    <row r="1351" spans="1:14" hidden="1" x14ac:dyDescent="0.2">
      <c r="A1351">
        <v>1404</v>
      </c>
      <c r="B1351" t="s">
        <v>625</v>
      </c>
      <c r="C1351" t="s">
        <v>17</v>
      </c>
      <c r="D1351" t="s">
        <v>18</v>
      </c>
      <c r="E1351" t="str">
        <f t="shared" si="63"/>
        <v>2014</v>
      </c>
      <c r="F1351" s="1">
        <v>11129533000</v>
      </c>
      <c r="G1351" s="1">
        <f t="shared" si="64"/>
        <v>1304036000</v>
      </c>
      <c r="H1351" s="1">
        <f t="shared" si="65"/>
        <v>5164484000</v>
      </c>
      <c r="I1351" s="1">
        <v>5965049000</v>
      </c>
      <c r="J1351" s="1">
        <v>3860448000</v>
      </c>
      <c r="K1351">
        <v>0</v>
      </c>
      <c r="L1351">
        <v>0</v>
      </c>
      <c r="M1351" t="s">
        <v>87</v>
      </c>
      <c r="N1351" t="s">
        <v>88</v>
      </c>
    </row>
    <row r="1352" spans="1:14" hidden="1" x14ac:dyDescent="0.2">
      <c r="A1352">
        <v>1405</v>
      </c>
      <c r="B1352" t="s">
        <v>625</v>
      </c>
      <c r="C1352" t="s">
        <v>19</v>
      </c>
      <c r="D1352" t="s">
        <v>20</v>
      </c>
      <c r="E1352" t="str">
        <f t="shared" si="63"/>
        <v>2015</v>
      </c>
      <c r="F1352" s="1">
        <v>11339304000</v>
      </c>
      <c r="G1352" s="1">
        <f t="shared" si="64"/>
        <v>1615440000</v>
      </c>
      <c r="H1352" s="1">
        <f t="shared" si="65"/>
        <v>5559226000</v>
      </c>
      <c r="I1352" s="1">
        <v>5780078000</v>
      </c>
      <c r="J1352" s="1">
        <v>3943786000</v>
      </c>
      <c r="K1352">
        <v>0</v>
      </c>
      <c r="L1352">
        <v>0</v>
      </c>
      <c r="M1352" t="s">
        <v>87</v>
      </c>
      <c r="N1352" t="s">
        <v>88</v>
      </c>
    </row>
    <row r="1353" spans="1:14" hidden="1" x14ac:dyDescent="0.2">
      <c r="A1353">
        <v>1406</v>
      </c>
      <c r="B1353" t="s">
        <v>626</v>
      </c>
      <c r="C1353" t="s">
        <v>11</v>
      </c>
      <c r="D1353" t="s">
        <v>301</v>
      </c>
      <c r="E1353" t="str">
        <f t="shared" si="63"/>
        <v>2013</v>
      </c>
      <c r="F1353" s="1">
        <v>3983400000</v>
      </c>
      <c r="G1353" s="1">
        <f t="shared" si="64"/>
        <v>560500000</v>
      </c>
      <c r="H1353" s="1">
        <f t="shared" si="65"/>
        <v>1537400000</v>
      </c>
      <c r="I1353" s="1">
        <v>2446000000</v>
      </c>
      <c r="J1353" s="1">
        <v>976900000</v>
      </c>
      <c r="K1353">
        <v>0</v>
      </c>
      <c r="L1353">
        <v>0</v>
      </c>
      <c r="M1353" t="s">
        <v>23</v>
      </c>
      <c r="N1353" t="s">
        <v>111</v>
      </c>
    </row>
    <row r="1354" spans="1:14" hidden="1" x14ac:dyDescent="0.2">
      <c r="A1354">
        <v>1407</v>
      </c>
      <c r="B1354" t="s">
        <v>626</v>
      </c>
      <c r="C1354" t="s">
        <v>15</v>
      </c>
      <c r="D1354" t="s">
        <v>156</v>
      </c>
      <c r="E1354" t="str">
        <f t="shared" si="63"/>
        <v>2014</v>
      </c>
      <c r="F1354" s="1">
        <v>4209200000</v>
      </c>
      <c r="G1354" s="1">
        <f t="shared" si="64"/>
        <v>570500000</v>
      </c>
      <c r="H1354" s="1">
        <f t="shared" si="65"/>
        <v>1580500000</v>
      </c>
      <c r="I1354" s="1">
        <v>2628700000</v>
      </c>
      <c r="J1354" s="1">
        <v>1010000000</v>
      </c>
      <c r="K1354">
        <v>0</v>
      </c>
      <c r="L1354">
        <v>0</v>
      </c>
      <c r="M1354" t="s">
        <v>23</v>
      </c>
      <c r="N1354" t="s">
        <v>111</v>
      </c>
    </row>
    <row r="1355" spans="1:14" hidden="1" x14ac:dyDescent="0.2">
      <c r="A1355">
        <v>1408</v>
      </c>
      <c r="B1355" t="s">
        <v>626</v>
      </c>
      <c r="C1355" t="s">
        <v>17</v>
      </c>
      <c r="D1355" t="s">
        <v>627</v>
      </c>
      <c r="E1355" t="str">
        <f t="shared" si="63"/>
        <v>2015</v>
      </c>
      <c r="F1355" s="1">
        <v>5736300000</v>
      </c>
      <c r="G1355" s="1">
        <f t="shared" si="64"/>
        <v>576600000</v>
      </c>
      <c r="H1355" s="1">
        <f t="shared" si="65"/>
        <v>2074200000</v>
      </c>
      <c r="I1355" s="1">
        <v>3662100000</v>
      </c>
      <c r="J1355" s="1">
        <v>1497600000</v>
      </c>
      <c r="K1355">
        <v>0</v>
      </c>
      <c r="L1355">
        <v>0</v>
      </c>
      <c r="M1355" t="s">
        <v>23</v>
      </c>
      <c r="N1355" t="s">
        <v>111</v>
      </c>
    </row>
    <row r="1356" spans="1:14" hidden="1" x14ac:dyDescent="0.2">
      <c r="A1356">
        <v>1409</v>
      </c>
      <c r="B1356" t="s">
        <v>626</v>
      </c>
      <c r="C1356" t="s">
        <v>19</v>
      </c>
      <c r="D1356" t="s">
        <v>157</v>
      </c>
      <c r="E1356" t="str">
        <f t="shared" si="63"/>
        <v>2016</v>
      </c>
      <c r="F1356" s="1">
        <v>6550200000</v>
      </c>
      <c r="G1356" s="1">
        <f t="shared" si="64"/>
        <v>703700000</v>
      </c>
      <c r="H1356" s="1">
        <f t="shared" si="65"/>
        <v>2440400000</v>
      </c>
      <c r="I1356" s="1">
        <v>4109800000</v>
      </c>
      <c r="J1356" s="1">
        <v>1736700000</v>
      </c>
      <c r="K1356">
        <v>0</v>
      </c>
      <c r="L1356">
        <v>0</v>
      </c>
      <c r="M1356" t="s">
        <v>23</v>
      </c>
      <c r="N1356" t="s">
        <v>111</v>
      </c>
    </row>
    <row r="1357" spans="1:14" hidden="1" x14ac:dyDescent="0.2">
      <c r="A1357">
        <v>1410</v>
      </c>
      <c r="B1357" t="s">
        <v>628</v>
      </c>
      <c r="C1357" t="s">
        <v>11</v>
      </c>
      <c r="D1357" t="s">
        <v>411</v>
      </c>
      <c r="E1357" t="str">
        <f t="shared" si="63"/>
        <v>2013</v>
      </c>
      <c r="F1357" s="1">
        <v>5897700000</v>
      </c>
      <c r="G1357" s="1">
        <f t="shared" si="64"/>
        <v>910400000</v>
      </c>
      <c r="H1357" s="1">
        <f t="shared" si="65"/>
        <v>2027600000</v>
      </c>
      <c r="I1357" s="1">
        <v>3870100000</v>
      </c>
      <c r="J1357" s="1">
        <v>1020400000</v>
      </c>
      <c r="K1357">
        <v>0</v>
      </c>
      <c r="L1357" s="1">
        <v>96800000</v>
      </c>
      <c r="M1357" t="s">
        <v>59</v>
      </c>
      <c r="N1357" t="s">
        <v>172</v>
      </c>
    </row>
    <row r="1358" spans="1:14" hidden="1" x14ac:dyDescent="0.2">
      <c r="A1358">
        <v>1411</v>
      </c>
      <c r="B1358" t="s">
        <v>628</v>
      </c>
      <c r="C1358" t="s">
        <v>15</v>
      </c>
      <c r="D1358" t="s">
        <v>412</v>
      </c>
      <c r="E1358" t="str">
        <f t="shared" si="63"/>
        <v>2014</v>
      </c>
      <c r="F1358" s="1">
        <v>5610600000</v>
      </c>
      <c r="G1358" s="1">
        <f t="shared" si="64"/>
        <v>919000000</v>
      </c>
      <c r="H1358" s="1">
        <f t="shared" si="65"/>
        <v>2031000000</v>
      </c>
      <c r="I1358" s="1">
        <v>3579600000</v>
      </c>
      <c r="J1358" s="1">
        <v>1013100000</v>
      </c>
      <c r="K1358">
        <v>0</v>
      </c>
      <c r="L1358" s="1">
        <v>98900000</v>
      </c>
      <c r="M1358" t="s">
        <v>59</v>
      </c>
      <c r="N1358" t="s">
        <v>172</v>
      </c>
    </row>
    <row r="1359" spans="1:14" hidden="1" x14ac:dyDescent="0.2">
      <c r="A1359">
        <v>1412</v>
      </c>
      <c r="B1359" t="s">
        <v>628</v>
      </c>
      <c r="C1359" t="s">
        <v>17</v>
      </c>
      <c r="D1359" t="s">
        <v>413</v>
      </c>
      <c r="E1359" t="str">
        <f t="shared" si="63"/>
        <v>2015</v>
      </c>
      <c r="F1359" s="1">
        <v>5692700000</v>
      </c>
      <c r="G1359" s="1">
        <f t="shared" si="64"/>
        <v>772000000</v>
      </c>
      <c r="H1359" s="1">
        <f t="shared" si="65"/>
        <v>1968700000</v>
      </c>
      <c r="I1359" s="1">
        <v>3724000000</v>
      </c>
      <c r="J1359" s="1">
        <v>1085800000</v>
      </c>
      <c r="K1359">
        <v>0</v>
      </c>
      <c r="L1359" s="1">
        <v>110900000</v>
      </c>
      <c r="M1359" t="s">
        <v>59</v>
      </c>
      <c r="N1359" t="s">
        <v>172</v>
      </c>
    </row>
    <row r="1360" spans="1:14" hidden="1" x14ac:dyDescent="0.2">
      <c r="A1360">
        <v>1413</v>
      </c>
      <c r="B1360" t="s">
        <v>628</v>
      </c>
      <c r="C1360" t="s">
        <v>19</v>
      </c>
      <c r="D1360" t="s">
        <v>414</v>
      </c>
      <c r="E1360" t="str">
        <f t="shared" si="63"/>
        <v>2016</v>
      </c>
      <c r="F1360" s="1">
        <v>7811200000</v>
      </c>
      <c r="G1360" s="1">
        <f t="shared" si="64"/>
        <v>1145300000</v>
      </c>
      <c r="H1360" s="1">
        <f t="shared" si="65"/>
        <v>2967800000</v>
      </c>
      <c r="I1360" s="1">
        <v>4843400000</v>
      </c>
      <c r="J1360" s="1">
        <v>1614100000</v>
      </c>
      <c r="K1360">
        <v>0</v>
      </c>
      <c r="L1360" s="1">
        <v>208400000</v>
      </c>
      <c r="M1360" t="s">
        <v>59</v>
      </c>
      <c r="N1360" t="s">
        <v>172</v>
      </c>
    </row>
    <row r="1361" spans="1:14" hidden="1" x14ac:dyDescent="0.2">
      <c r="A1361">
        <v>1414</v>
      </c>
      <c r="B1361" t="s">
        <v>629</v>
      </c>
      <c r="C1361" t="s">
        <v>11</v>
      </c>
      <c r="D1361" t="s">
        <v>12</v>
      </c>
      <c r="E1361" t="str">
        <f t="shared" si="63"/>
        <v>2012</v>
      </c>
      <c r="F1361" s="1">
        <v>1290052000</v>
      </c>
      <c r="G1361" s="1">
        <f t="shared" si="64"/>
        <v>369081000</v>
      </c>
      <c r="H1361" s="1">
        <f t="shared" si="65"/>
        <v>819809000</v>
      </c>
      <c r="I1361" s="1">
        <v>470243000</v>
      </c>
      <c r="J1361" s="1">
        <v>120310000</v>
      </c>
      <c r="K1361">
        <v>0</v>
      </c>
      <c r="L1361" s="1">
        <v>330418000</v>
      </c>
      <c r="M1361" t="s">
        <v>79</v>
      </c>
      <c r="N1361" t="s">
        <v>630</v>
      </c>
    </row>
    <row r="1362" spans="1:14" hidden="1" x14ac:dyDescent="0.2">
      <c r="A1362">
        <v>1415</v>
      </c>
      <c r="B1362" t="s">
        <v>629</v>
      </c>
      <c r="C1362" t="s">
        <v>15</v>
      </c>
      <c r="D1362" t="s">
        <v>16</v>
      </c>
      <c r="E1362" t="str">
        <f t="shared" si="63"/>
        <v>2013</v>
      </c>
      <c r="F1362" s="1">
        <v>1371065000</v>
      </c>
      <c r="G1362" s="1">
        <f t="shared" si="64"/>
        <v>428956000</v>
      </c>
      <c r="H1362" s="1">
        <f t="shared" si="65"/>
        <v>891400000</v>
      </c>
      <c r="I1362" s="1">
        <v>479665000</v>
      </c>
      <c r="J1362" s="1">
        <v>122128000</v>
      </c>
      <c r="K1362">
        <v>0</v>
      </c>
      <c r="L1362" s="1">
        <v>340316000</v>
      </c>
      <c r="M1362" t="s">
        <v>79</v>
      </c>
      <c r="N1362" t="s">
        <v>630</v>
      </c>
    </row>
    <row r="1363" spans="1:14" hidden="1" x14ac:dyDescent="0.2">
      <c r="A1363">
        <v>1416</v>
      </c>
      <c r="B1363" t="s">
        <v>629</v>
      </c>
      <c r="C1363" t="s">
        <v>17</v>
      </c>
      <c r="D1363" t="s">
        <v>18</v>
      </c>
      <c r="E1363" t="str">
        <f t="shared" si="63"/>
        <v>2014</v>
      </c>
      <c r="F1363" s="1">
        <v>1519978000</v>
      </c>
      <c r="G1363" s="1">
        <f t="shared" si="64"/>
        <v>492363000</v>
      </c>
      <c r="H1363" s="1">
        <f t="shared" si="65"/>
        <v>1019852000</v>
      </c>
      <c r="I1363" s="1">
        <v>500126000</v>
      </c>
      <c r="J1363" s="1">
        <v>133502000</v>
      </c>
      <c r="K1363">
        <v>0</v>
      </c>
      <c r="L1363" s="1">
        <v>393987000</v>
      </c>
      <c r="M1363" t="s">
        <v>79</v>
      </c>
      <c r="N1363" t="s">
        <v>630</v>
      </c>
    </row>
    <row r="1364" spans="1:14" hidden="1" x14ac:dyDescent="0.2">
      <c r="A1364">
        <v>1417</v>
      </c>
      <c r="B1364" t="s">
        <v>629</v>
      </c>
      <c r="C1364" t="s">
        <v>19</v>
      </c>
      <c r="D1364" t="s">
        <v>20</v>
      </c>
      <c r="E1364" t="str">
        <f t="shared" si="63"/>
        <v>2015</v>
      </c>
      <c r="F1364" s="1">
        <v>1662829000</v>
      </c>
      <c r="G1364" s="1">
        <f t="shared" si="64"/>
        <v>401131000</v>
      </c>
      <c r="H1364" s="1">
        <f t="shared" si="65"/>
        <v>1128503000</v>
      </c>
      <c r="I1364" s="1">
        <v>534326000</v>
      </c>
      <c r="J1364" s="1">
        <v>139137000</v>
      </c>
      <c r="K1364">
        <v>0</v>
      </c>
      <c r="L1364" s="1">
        <v>588235000</v>
      </c>
      <c r="M1364" t="s">
        <v>79</v>
      </c>
      <c r="N1364" t="s">
        <v>630</v>
      </c>
    </row>
    <row r="1365" spans="1:14" hidden="1" x14ac:dyDescent="0.2">
      <c r="A1365">
        <v>1418</v>
      </c>
      <c r="B1365" t="s">
        <v>631</v>
      </c>
      <c r="C1365" t="s">
        <v>11</v>
      </c>
      <c r="D1365" t="s">
        <v>16</v>
      </c>
      <c r="E1365" t="str">
        <f t="shared" si="63"/>
        <v>2013</v>
      </c>
      <c r="F1365" s="1">
        <v>3237500000</v>
      </c>
      <c r="G1365" s="1">
        <f t="shared" si="64"/>
        <v>586200000</v>
      </c>
      <c r="H1365" s="1">
        <f t="shared" si="65"/>
        <v>1598600000</v>
      </c>
      <c r="I1365" s="1">
        <v>1638900000</v>
      </c>
      <c r="J1365" s="1">
        <v>1012400000</v>
      </c>
      <c r="K1365">
        <v>0</v>
      </c>
      <c r="L1365">
        <v>0</v>
      </c>
      <c r="M1365" t="s">
        <v>23</v>
      </c>
      <c r="N1365" t="s">
        <v>632</v>
      </c>
    </row>
    <row r="1366" spans="1:14" hidden="1" x14ac:dyDescent="0.2">
      <c r="A1366">
        <v>1419</v>
      </c>
      <c r="B1366" t="s">
        <v>631</v>
      </c>
      <c r="C1366" t="s">
        <v>15</v>
      </c>
      <c r="D1366" t="s">
        <v>26</v>
      </c>
      <c r="E1366" t="str">
        <f t="shared" si="63"/>
        <v>2015</v>
      </c>
      <c r="F1366" s="1">
        <v>3492600000</v>
      </c>
      <c r="G1366" s="1">
        <f t="shared" si="64"/>
        <v>684700000</v>
      </c>
      <c r="H1366" s="1">
        <f t="shared" si="65"/>
        <v>1733400000</v>
      </c>
      <c r="I1366" s="1">
        <v>1759200000</v>
      </c>
      <c r="J1366" s="1">
        <v>1048700000</v>
      </c>
      <c r="K1366">
        <v>0</v>
      </c>
      <c r="L1366">
        <v>0</v>
      </c>
      <c r="M1366" t="s">
        <v>23</v>
      </c>
      <c r="N1366" t="s">
        <v>632</v>
      </c>
    </row>
    <row r="1367" spans="1:14" hidden="1" x14ac:dyDescent="0.2">
      <c r="A1367">
        <v>1420</v>
      </c>
      <c r="B1367" t="s">
        <v>631</v>
      </c>
      <c r="C1367" t="s">
        <v>17</v>
      </c>
      <c r="D1367" t="s">
        <v>27</v>
      </c>
      <c r="E1367" t="str">
        <f t="shared" si="63"/>
        <v>2016</v>
      </c>
      <c r="F1367" s="1">
        <v>3593100000</v>
      </c>
      <c r="G1367" s="1">
        <f t="shared" si="64"/>
        <v>764800000</v>
      </c>
      <c r="H1367" s="1">
        <f t="shared" si="65"/>
        <v>1818500000</v>
      </c>
      <c r="I1367" s="1">
        <v>1774600000</v>
      </c>
      <c r="J1367" s="1">
        <v>1053700000</v>
      </c>
      <c r="K1367">
        <v>0</v>
      </c>
      <c r="L1367">
        <v>0</v>
      </c>
      <c r="M1367" t="s">
        <v>23</v>
      </c>
      <c r="N1367" t="s">
        <v>632</v>
      </c>
    </row>
    <row r="1368" spans="1:14" hidden="1" x14ac:dyDescent="0.2">
      <c r="A1368">
        <v>1421</v>
      </c>
      <c r="B1368" t="s">
        <v>631</v>
      </c>
      <c r="C1368" t="s">
        <v>19</v>
      </c>
      <c r="D1368" t="s">
        <v>83</v>
      </c>
      <c r="E1368" t="str">
        <f t="shared" si="63"/>
        <v>2016</v>
      </c>
      <c r="F1368" s="1">
        <v>3711800000</v>
      </c>
      <c r="G1368" s="1">
        <f t="shared" si="64"/>
        <v>854200000</v>
      </c>
      <c r="H1368" s="1">
        <f t="shared" si="65"/>
        <v>1908300000</v>
      </c>
      <c r="I1368" s="1">
        <v>1803500000</v>
      </c>
      <c r="J1368" s="1">
        <v>1054100000</v>
      </c>
      <c r="K1368">
        <v>0</v>
      </c>
      <c r="L1368">
        <v>0</v>
      </c>
      <c r="M1368" t="s">
        <v>23</v>
      </c>
      <c r="N1368" t="s">
        <v>632</v>
      </c>
    </row>
    <row r="1369" spans="1:14" hidden="1" x14ac:dyDescent="0.2">
      <c r="A1369">
        <v>1422</v>
      </c>
      <c r="B1369" t="s">
        <v>633</v>
      </c>
      <c r="C1369" t="s">
        <v>11</v>
      </c>
      <c r="D1369" t="s">
        <v>12</v>
      </c>
      <c r="E1369" t="str">
        <f t="shared" si="63"/>
        <v>2012</v>
      </c>
      <c r="F1369" s="1">
        <v>2307182000</v>
      </c>
      <c r="G1369" s="1">
        <f t="shared" si="64"/>
        <v>933282000</v>
      </c>
      <c r="H1369" s="1">
        <f t="shared" si="65"/>
        <v>1696346000</v>
      </c>
      <c r="I1369" s="1">
        <v>610836000</v>
      </c>
      <c r="J1369" s="1">
        <v>655473000</v>
      </c>
      <c r="K1369">
        <v>0</v>
      </c>
      <c r="L1369" s="1">
        <v>107591000</v>
      </c>
      <c r="M1369" t="s">
        <v>23</v>
      </c>
      <c r="N1369" t="s">
        <v>293</v>
      </c>
    </row>
    <row r="1370" spans="1:14" hidden="1" x14ac:dyDescent="0.2">
      <c r="A1370">
        <v>1423</v>
      </c>
      <c r="B1370" t="s">
        <v>633</v>
      </c>
      <c r="C1370" t="s">
        <v>15</v>
      </c>
      <c r="D1370" t="s">
        <v>16</v>
      </c>
      <c r="E1370" t="str">
        <f t="shared" si="63"/>
        <v>2013</v>
      </c>
      <c r="F1370" s="1">
        <v>2530809000</v>
      </c>
      <c r="G1370" s="1">
        <f t="shared" si="64"/>
        <v>984880000</v>
      </c>
      <c r="H1370" s="1">
        <f t="shared" si="65"/>
        <v>1831515000</v>
      </c>
      <c r="I1370" s="1">
        <v>699294000</v>
      </c>
      <c r="J1370" s="1">
        <v>729055000</v>
      </c>
      <c r="K1370">
        <v>0</v>
      </c>
      <c r="L1370" s="1">
        <v>117580000</v>
      </c>
      <c r="M1370" t="s">
        <v>23</v>
      </c>
      <c r="N1370" t="s">
        <v>293</v>
      </c>
    </row>
    <row r="1371" spans="1:14" hidden="1" x14ac:dyDescent="0.2">
      <c r="A1371">
        <v>1424</v>
      </c>
      <c r="B1371" t="s">
        <v>633</v>
      </c>
      <c r="C1371" t="s">
        <v>17</v>
      </c>
      <c r="D1371" t="s">
        <v>18</v>
      </c>
      <c r="E1371" t="str">
        <f t="shared" si="63"/>
        <v>2014</v>
      </c>
      <c r="F1371" s="1">
        <v>2665456000</v>
      </c>
      <c r="G1371" s="1">
        <f t="shared" si="64"/>
        <v>993179000</v>
      </c>
      <c r="H1371" s="1">
        <f t="shared" si="65"/>
        <v>1886560000</v>
      </c>
      <c r="I1371" s="1">
        <v>778896000</v>
      </c>
      <c r="J1371" s="1">
        <v>764799000</v>
      </c>
      <c r="K1371">
        <v>0</v>
      </c>
      <c r="L1371" s="1">
        <v>128582000</v>
      </c>
      <c r="M1371" t="s">
        <v>23</v>
      </c>
      <c r="N1371" t="s">
        <v>293</v>
      </c>
    </row>
    <row r="1372" spans="1:14" hidden="1" x14ac:dyDescent="0.2">
      <c r="A1372">
        <v>1425</v>
      </c>
      <c r="B1372" t="s">
        <v>633</v>
      </c>
      <c r="C1372" t="s">
        <v>19</v>
      </c>
      <c r="D1372" t="s">
        <v>20</v>
      </c>
      <c r="E1372" t="str">
        <f t="shared" si="63"/>
        <v>2015</v>
      </c>
      <c r="F1372" s="1">
        <v>3018227000</v>
      </c>
      <c r="G1372" s="1">
        <f t="shared" si="64"/>
        <v>1108095000</v>
      </c>
      <c r="H1372" s="1">
        <f t="shared" si="65"/>
        <v>2030870000</v>
      </c>
      <c r="I1372" s="1">
        <v>987357000</v>
      </c>
      <c r="J1372" s="1">
        <v>785179000</v>
      </c>
      <c r="K1372">
        <v>0</v>
      </c>
      <c r="L1372" s="1">
        <v>137596000</v>
      </c>
      <c r="M1372" t="s">
        <v>23</v>
      </c>
      <c r="N1372" t="s">
        <v>293</v>
      </c>
    </row>
    <row r="1373" spans="1:14" hidden="1" x14ac:dyDescent="0.2">
      <c r="A1373">
        <v>1426</v>
      </c>
      <c r="B1373" t="s">
        <v>634</v>
      </c>
      <c r="C1373" t="s">
        <v>11</v>
      </c>
      <c r="D1373" t="s">
        <v>12</v>
      </c>
      <c r="E1373" t="str">
        <f t="shared" si="63"/>
        <v>2012</v>
      </c>
      <c r="F1373" s="1">
        <v>16537000000</v>
      </c>
      <c r="G1373" s="1">
        <f t="shared" si="64"/>
        <v>4463000000</v>
      </c>
      <c r="H1373" s="1">
        <f t="shared" si="65"/>
        <v>7164000000</v>
      </c>
      <c r="I1373" s="1">
        <v>9373000000</v>
      </c>
      <c r="J1373" s="1">
        <v>914000000</v>
      </c>
      <c r="K1373">
        <v>0</v>
      </c>
      <c r="L1373" s="1">
        <v>1787000000</v>
      </c>
      <c r="M1373" t="s">
        <v>69</v>
      </c>
      <c r="N1373" t="s">
        <v>72</v>
      </c>
    </row>
    <row r="1374" spans="1:14" hidden="1" x14ac:dyDescent="0.2">
      <c r="A1374">
        <v>1427</v>
      </c>
      <c r="B1374" t="s">
        <v>634</v>
      </c>
      <c r="C1374" t="s">
        <v>15</v>
      </c>
      <c r="D1374" t="s">
        <v>16</v>
      </c>
      <c r="E1374" t="str">
        <f t="shared" si="63"/>
        <v>2013</v>
      </c>
      <c r="F1374" s="1">
        <v>17087000000</v>
      </c>
      <c r="G1374" s="1">
        <f t="shared" si="64"/>
        <v>4435000000</v>
      </c>
      <c r="H1374" s="1">
        <f t="shared" si="65"/>
        <v>7270000000</v>
      </c>
      <c r="I1374" s="1">
        <v>9817000000</v>
      </c>
      <c r="J1374" s="1">
        <v>934000000</v>
      </c>
      <c r="K1374">
        <v>0</v>
      </c>
      <c r="L1374" s="1">
        <v>1901000000</v>
      </c>
      <c r="M1374" t="s">
        <v>69</v>
      </c>
      <c r="N1374" t="s">
        <v>72</v>
      </c>
    </row>
    <row r="1375" spans="1:14" hidden="1" x14ac:dyDescent="0.2">
      <c r="A1375">
        <v>1428</v>
      </c>
      <c r="B1375" t="s">
        <v>634</v>
      </c>
      <c r="C1375" t="s">
        <v>17</v>
      </c>
      <c r="D1375" t="s">
        <v>18</v>
      </c>
      <c r="E1375" t="str">
        <f t="shared" si="63"/>
        <v>2014</v>
      </c>
      <c r="F1375" s="1">
        <v>18467000000</v>
      </c>
      <c r="G1375" s="1">
        <f t="shared" si="64"/>
        <v>4510000000</v>
      </c>
      <c r="H1375" s="1">
        <f t="shared" si="65"/>
        <v>7436000000</v>
      </c>
      <c r="I1375" s="1">
        <v>11031000000</v>
      </c>
      <c r="J1375" s="1">
        <v>981000000</v>
      </c>
      <c r="K1375">
        <v>0</v>
      </c>
      <c r="L1375" s="1">
        <v>1945000000</v>
      </c>
      <c r="M1375" t="s">
        <v>69</v>
      </c>
      <c r="N1375" t="s">
        <v>72</v>
      </c>
    </row>
    <row r="1376" spans="1:14" hidden="1" x14ac:dyDescent="0.2">
      <c r="A1376">
        <v>1429</v>
      </c>
      <c r="B1376" t="s">
        <v>634</v>
      </c>
      <c r="C1376" t="s">
        <v>19</v>
      </c>
      <c r="D1376" t="s">
        <v>20</v>
      </c>
      <c r="E1376" t="str">
        <f t="shared" si="63"/>
        <v>2015</v>
      </c>
      <c r="F1376" s="1">
        <v>17489000000</v>
      </c>
      <c r="G1376" s="1">
        <f t="shared" si="64"/>
        <v>4647000000</v>
      </c>
      <c r="H1376" s="1">
        <f t="shared" si="65"/>
        <v>7678000000</v>
      </c>
      <c r="I1376" s="1">
        <v>9811000000</v>
      </c>
      <c r="J1376" s="1">
        <v>997000000</v>
      </c>
      <c r="K1376">
        <v>0</v>
      </c>
      <c r="L1376" s="1">
        <v>2034000000</v>
      </c>
      <c r="M1376" t="s">
        <v>69</v>
      </c>
      <c r="N1376" t="s">
        <v>72</v>
      </c>
    </row>
    <row r="1377" spans="1:14" hidden="1" x14ac:dyDescent="0.2">
      <c r="A1377">
        <v>1430</v>
      </c>
      <c r="B1377" t="s">
        <v>635</v>
      </c>
      <c r="C1377" t="s">
        <v>11</v>
      </c>
      <c r="D1377" t="s">
        <v>12</v>
      </c>
      <c r="E1377" t="str">
        <f t="shared" si="63"/>
        <v>2012</v>
      </c>
      <c r="F1377" s="1">
        <v>4256157000</v>
      </c>
      <c r="G1377" s="1">
        <f t="shared" si="64"/>
        <v>2010708000</v>
      </c>
      <c r="H1377" s="1">
        <f t="shared" si="65"/>
        <v>3455777000</v>
      </c>
      <c r="I1377" s="1">
        <v>800380000</v>
      </c>
      <c r="J1377" s="1">
        <v>376687000</v>
      </c>
      <c r="K1377">
        <v>0</v>
      </c>
      <c r="L1377" s="1">
        <v>1068382000</v>
      </c>
      <c r="M1377" t="s">
        <v>79</v>
      </c>
      <c r="N1377" t="s">
        <v>80</v>
      </c>
    </row>
    <row r="1378" spans="1:14" hidden="1" x14ac:dyDescent="0.2">
      <c r="A1378">
        <v>1431</v>
      </c>
      <c r="B1378" t="s">
        <v>635</v>
      </c>
      <c r="C1378" t="s">
        <v>15</v>
      </c>
      <c r="D1378" t="s">
        <v>16</v>
      </c>
      <c r="E1378" t="str">
        <f t="shared" si="63"/>
        <v>2013</v>
      </c>
      <c r="F1378" s="1">
        <v>4543849000</v>
      </c>
      <c r="G1378" s="1">
        <f t="shared" si="64"/>
        <v>2195834000</v>
      </c>
      <c r="H1378" s="1">
        <f t="shared" si="65"/>
        <v>3705903000</v>
      </c>
      <c r="I1378" s="1">
        <v>837946000</v>
      </c>
      <c r="J1378" s="1">
        <v>402369000</v>
      </c>
      <c r="K1378">
        <v>0</v>
      </c>
      <c r="L1378" s="1">
        <v>1107700000</v>
      </c>
      <c r="M1378" t="s">
        <v>79</v>
      </c>
      <c r="N1378" t="s">
        <v>80</v>
      </c>
    </row>
    <row r="1379" spans="1:14" hidden="1" x14ac:dyDescent="0.2">
      <c r="A1379">
        <v>1432</v>
      </c>
      <c r="B1379" t="s">
        <v>635</v>
      </c>
      <c r="C1379" t="s">
        <v>17</v>
      </c>
      <c r="D1379" t="s">
        <v>18</v>
      </c>
      <c r="E1379" t="str">
        <f t="shared" si="63"/>
        <v>2014</v>
      </c>
      <c r="F1379" s="1">
        <v>4870818000</v>
      </c>
      <c r="G1379" s="1">
        <f t="shared" si="64"/>
        <v>2397343000</v>
      </c>
      <c r="H1379" s="1">
        <f t="shared" si="65"/>
        <v>3988015000</v>
      </c>
      <c r="I1379" s="1">
        <v>882803000</v>
      </c>
      <c r="J1379" s="1">
        <v>446845000</v>
      </c>
      <c r="K1379">
        <v>0</v>
      </c>
      <c r="L1379" s="1">
        <v>1143827000</v>
      </c>
      <c r="M1379" t="s">
        <v>79</v>
      </c>
      <c r="N1379" t="s">
        <v>80</v>
      </c>
    </row>
    <row r="1380" spans="1:14" hidden="1" x14ac:dyDescent="0.2">
      <c r="A1380">
        <v>1433</v>
      </c>
      <c r="B1380" t="s">
        <v>635</v>
      </c>
      <c r="C1380" t="s">
        <v>19</v>
      </c>
      <c r="D1380" t="s">
        <v>20</v>
      </c>
      <c r="E1380" t="str">
        <f t="shared" si="63"/>
        <v>2015</v>
      </c>
      <c r="F1380" s="1">
        <v>5266103000</v>
      </c>
      <c r="G1380" s="1">
        <f t="shared" si="64"/>
        <v>2675508000</v>
      </c>
      <c r="H1380" s="1">
        <f t="shared" si="65"/>
        <v>4305911000</v>
      </c>
      <c r="I1380" s="1">
        <v>960192000</v>
      </c>
      <c r="J1380" s="1">
        <v>452835000</v>
      </c>
      <c r="K1380">
        <v>0</v>
      </c>
      <c r="L1380" s="1">
        <v>1177568000</v>
      </c>
      <c r="M1380" t="s">
        <v>79</v>
      </c>
      <c r="N1380" t="s">
        <v>80</v>
      </c>
    </row>
    <row r="1381" spans="1:14" hidden="1" x14ac:dyDescent="0.2">
      <c r="A1381">
        <v>1438</v>
      </c>
      <c r="B1381" t="s">
        <v>636</v>
      </c>
      <c r="C1381" t="s">
        <v>11</v>
      </c>
      <c r="D1381" t="s">
        <v>301</v>
      </c>
      <c r="E1381" t="str">
        <f t="shared" si="63"/>
        <v>2013</v>
      </c>
      <c r="F1381" s="1">
        <v>24380510000</v>
      </c>
      <c r="G1381" s="1">
        <f t="shared" si="64"/>
        <v>1528077000</v>
      </c>
      <c r="H1381" s="1">
        <f t="shared" si="65"/>
        <v>6491261000</v>
      </c>
      <c r="I1381" s="1">
        <v>17889249000</v>
      </c>
      <c r="J1381" s="1">
        <v>4884284000</v>
      </c>
      <c r="K1381">
        <v>0</v>
      </c>
      <c r="L1381" s="1">
        <v>78900000</v>
      </c>
      <c r="M1381" t="s">
        <v>23</v>
      </c>
      <c r="N1381" t="s">
        <v>111</v>
      </c>
    </row>
    <row r="1382" spans="1:14" hidden="1" x14ac:dyDescent="0.2">
      <c r="A1382">
        <v>1439</v>
      </c>
      <c r="B1382" t="s">
        <v>636</v>
      </c>
      <c r="C1382" t="s">
        <v>15</v>
      </c>
      <c r="D1382" t="s">
        <v>156</v>
      </c>
      <c r="E1382" t="str">
        <f t="shared" si="63"/>
        <v>2014</v>
      </c>
      <c r="F1382" s="1">
        <v>23114000000</v>
      </c>
      <c r="G1382" s="1">
        <f t="shared" si="64"/>
        <v>1242000000</v>
      </c>
      <c r="H1382" s="1">
        <f t="shared" si="65"/>
        <v>6032000000</v>
      </c>
      <c r="I1382" s="1">
        <v>17082000000</v>
      </c>
      <c r="J1382" s="1">
        <v>4735000000</v>
      </c>
      <c r="K1382">
        <v>0</v>
      </c>
      <c r="L1382" s="1">
        <v>55000000</v>
      </c>
      <c r="M1382" t="s">
        <v>23</v>
      </c>
      <c r="N1382" t="s">
        <v>111</v>
      </c>
    </row>
    <row r="1383" spans="1:14" hidden="1" x14ac:dyDescent="0.2">
      <c r="A1383">
        <v>1440</v>
      </c>
      <c r="B1383" t="s">
        <v>636</v>
      </c>
      <c r="C1383" t="s">
        <v>17</v>
      </c>
      <c r="D1383" t="s">
        <v>66</v>
      </c>
      <c r="E1383" t="str">
        <f t="shared" si="63"/>
        <v>2015</v>
      </c>
      <c r="F1383" s="1">
        <v>22492000000</v>
      </c>
      <c r="G1383" s="1">
        <f t="shared" si="64"/>
        <v>923000000</v>
      </c>
      <c r="H1383" s="1">
        <f t="shared" si="65"/>
        <v>5801000000</v>
      </c>
      <c r="I1383" s="1">
        <v>16691000000</v>
      </c>
      <c r="J1383" s="1">
        <v>4816000000</v>
      </c>
      <c r="K1383">
        <v>0</v>
      </c>
      <c r="L1383" s="1">
        <v>62000000</v>
      </c>
      <c r="M1383" t="s">
        <v>23</v>
      </c>
      <c r="N1383" t="s">
        <v>111</v>
      </c>
    </row>
    <row r="1384" spans="1:14" hidden="1" x14ac:dyDescent="0.2">
      <c r="A1384">
        <v>1441</v>
      </c>
      <c r="B1384" t="s">
        <v>636</v>
      </c>
      <c r="C1384" t="s">
        <v>19</v>
      </c>
      <c r="D1384" t="s">
        <v>157</v>
      </c>
      <c r="E1384" t="str">
        <f t="shared" si="63"/>
        <v>2016</v>
      </c>
      <c r="F1384" s="1">
        <v>21059000000</v>
      </c>
      <c r="G1384" s="1">
        <f t="shared" si="64"/>
        <v>847000000</v>
      </c>
      <c r="H1384" s="1">
        <f t="shared" si="65"/>
        <v>5514000000</v>
      </c>
      <c r="I1384" s="1">
        <v>15545000000</v>
      </c>
      <c r="J1384" s="1">
        <v>4600000000</v>
      </c>
      <c r="K1384">
        <v>0</v>
      </c>
      <c r="L1384" s="1">
        <v>67000000</v>
      </c>
      <c r="M1384" t="s">
        <v>23</v>
      </c>
      <c r="N1384" t="s">
        <v>111</v>
      </c>
    </row>
    <row r="1385" spans="1:14" hidden="1" x14ac:dyDescent="0.2">
      <c r="A1385">
        <v>1442</v>
      </c>
      <c r="B1385" t="s">
        <v>637</v>
      </c>
      <c r="C1385" t="s">
        <v>11</v>
      </c>
      <c r="D1385" t="s">
        <v>12</v>
      </c>
      <c r="E1385" t="str">
        <f t="shared" si="63"/>
        <v>2012</v>
      </c>
      <c r="F1385" s="1">
        <v>1913149000</v>
      </c>
      <c r="G1385" s="1">
        <f t="shared" si="64"/>
        <v>468836000</v>
      </c>
      <c r="H1385" s="1">
        <f t="shared" si="65"/>
        <v>857305000</v>
      </c>
      <c r="I1385" s="1">
        <v>1055844000</v>
      </c>
      <c r="J1385" s="1">
        <v>356817000</v>
      </c>
      <c r="K1385">
        <v>0</v>
      </c>
      <c r="L1385" s="1">
        <v>31652000</v>
      </c>
      <c r="M1385" t="s">
        <v>13</v>
      </c>
      <c r="N1385" t="s">
        <v>223</v>
      </c>
    </row>
    <row r="1386" spans="1:14" hidden="1" x14ac:dyDescent="0.2">
      <c r="A1386">
        <v>1443</v>
      </c>
      <c r="B1386" t="s">
        <v>637</v>
      </c>
      <c r="C1386" t="s">
        <v>15</v>
      </c>
      <c r="D1386" t="s">
        <v>16</v>
      </c>
      <c r="E1386" t="str">
        <f t="shared" si="63"/>
        <v>2013</v>
      </c>
      <c r="F1386" s="1">
        <v>2142807000</v>
      </c>
      <c r="G1386" s="1">
        <f t="shared" si="64"/>
        <v>535619000</v>
      </c>
      <c r="H1386" s="1">
        <f t="shared" si="65"/>
        <v>964634000</v>
      </c>
      <c r="I1386" s="1">
        <v>1178173000</v>
      </c>
      <c r="J1386" s="1">
        <v>390610000</v>
      </c>
      <c r="K1386">
        <v>0</v>
      </c>
      <c r="L1386" s="1">
        <v>38405000</v>
      </c>
      <c r="M1386" t="s">
        <v>13</v>
      </c>
      <c r="N1386" t="s">
        <v>223</v>
      </c>
    </row>
    <row r="1387" spans="1:14" hidden="1" x14ac:dyDescent="0.2">
      <c r="A1387">
        <v>1444</v>
      </c>
      <c r="B1387" t="s">
        <v>637</v>
      </c>
      <c r="C1387" t="s">
        <v>17</v>
      </c>
      <c r="D1387" t="s">
        <v>18</v>
      </c>
      <c r="E1387" t="str">
        <f t="shared" si="63"/>
        <v>2014</v>
      </c>
      <c r="F1387" s="1">
        <v>2555601000</v>
      </c>
      <c r="G1387" s="1">
        <f t="shared" si="64"/>
        <v>556336000</v>
      </c>
      <c r="H1387" s="1">
        <f t="shared" si="65"/>
        <v>1094411000</v>
      </c>
      <c r="I1387" s="1">
        <v>1461190000</v>
      </c>
      <c r="J1387" s="1">
        <v>489937000</v>
      </c>
      <c r="K1387">
        <v>0</v>
      </c>
      <c r="L1387" s="1">
        <v>48138000</v>
      </c>
      <c r="M1387" t="s">
        <v>13</v>
      </c>
      <c r="N1387" t="s">
        <v>223</v>
      </c>
    </row>
    <row r="1388" spans="1:14" hidden="1" x14ac:dyDescent="0.2">
      <c r="A1388">
        <v>1445</v>
      </c>
      <c r="B1388" t="s">
        <v>637</v>
      </c>
      <c r="C1388" t="s">
        <v>19</v>
      </c>
      <c r="D1388" t="s">
        <v>20</v>
      </c>
      <c r="E1388" t="str">
        <f t="shared" si="63"/>
        <v>2015</v>
      </c>
      <c r="F1388" s="1">
        <v>2985908000</v>
      </c>
      <c r="G1388" s="1">
        <f t="shared" si="64"/>
        <v>487612000</v>
      </c>
      <c r="H1388" s="1">
        <f t="shared" si="65"/>
        <v>1266185000</v>
      </c>
      <c r="I1388" s="1">
        <v>1719723000</v>
      </c>
      <c r="J1388" s="1">
        <v>712803000</v>
      </c>
      <c r="K1388">
        <v>0</v>
      </c>
      <c r="L1388" s="1">
        <v>65770000</v>
      </c>
      <c r="M1388" t="s">
        <v>13</v>
      </c>
      <c r="N1388" t="s">
        <v>223</v>
      </c>
    </row>
    <row r="1389" spans="1:14" hidden="1" x14ac:dyDescent="0.2">
      <c r="A1389">
        <v>1446</v>
      </c>
      <c r="B1389" t="s">
        <v>638</v>
      </c>
      <c r="C1389" t="s">
        <v>11</v>
      </c>
      <c r="D1389" t="s">
        <v>12</v>
      </c>
      <c r="E1389" t="str">
        <f t="shared" si="63"/>
        <v>2012</v>
      </c>
      <c r="F1389" s="1">
        <v>9647000000</v>
      </c>
      <c r="G1389" s="1">
        <f t="shared" si="64"/>
        <v>1552000000</v>
      </c>
      <c r="H1389" s="1">
        <f t="shared" si="65"/>
        <v>3001000000</v>
      </c>
      <c r="I1389" s="1">
        <v>6646000000</v>
      </c>
      <c r="J1389" s="1">
        <v>359000000</v>
      </c>
      <c r="K1389">
        <v>0</v>
      </c>
      <c r="L1389" s="1">
        <v>1090000000</v>
      </c>
      <c r="M1389" t="s">
        <v>69</v>
      </c>
      <c r="N1389" t="s">
        <v>70</v>
      </c>
    </row>
    <row r="1390" spans="1:14" hidden="1" x14ac:dyDescent="0.2">
      <c r="A1390">
        <v>1447</v>
      </c>
      <c r="B1390" t="s">
        <v>638</v>
      </c>
      <c r="C1390" t="s">
        <v>15</v>
      </c>
      <c r="D1390" t="s">
        <v>16</v>
      </c>
      <c r="E1390" t="str">
        <f t="shared" si="63"/>
        <v>2013</v>
      </c>
      <c r="F1390" s="1">
        <v>10557000000</v>
      </c>
      <c r="G1390" s="1">
        <f t="shared" si="64"/>
        <v>1684000000</v>
      </c>
      <c r="H1390" s="1">
        <f t="shared" si="65"/>
        <v>3371000000</v>
      </c>
      <c r="I1390" s="1">
        <v>7186000000</v>
      </c>
      <c r="J1390" s="1">
        <v>574000000</v>
      </c>
      <c r="K1390">
        <v>0</v>
      </c>
      <c r="L1390" s="1">
        <v>1113000000</v>
      </c>
      <c r="M1390" t="s">
        <v>69</v>
      </c>
      <c r="N1390" t="s">
        <v>70</v>
      </c>
    </row>
    <row r="1391" spans="1:14" hidden="1" x14ac:dyDescent="0.2">
      <c r="A1391">
        <v>1448</v>
      </c>
      <c r="B1391" t="s">
        <v>638</v>
      </c>
      <c r="C1391" t="s">
        <v>17</v>
      </c>
      <c r="D1391" t="s">
        <v>18</v>
      </c>
      <c r="E1391" t="str">
        <f t="shared" si="63"/>
        <v>2014</v>
      </c>
      <c r="F1391" s="1">
        <v>11035000000</v>
      </c>
      <c r="G1391" s="1">
        <f t="shared" si="64"/>
        <v>1776000000</v>
      </c>
      <c r="H1391" s="1">
        <f t="shared" si="65"/>
        <v>3346000000</v>
      </c>
      <c r="I1391" s="1">
        <v>7689000000</v>
      </c>
      <c r="J1391" s="1">
        <v>414000000</v>
      </c>
      <c r="K1391">
        <v>0</v>
      </c>
      <c r="L1391" s="1">
        <v>1156000000</v>
      </c>
      <c r="M1391" t="s">
        <v>69</v>
      </c>
      <c r="N1391" t="s">
        <v>70</v>
      </c>
    </row>
    <row r="1392" spans="1:14" hidden="1" x14ac:dyDescent="0.2">
      <c r="A1392">
        <v>1449</v>
      </c>
      <c r="B1392" t="s">
        <v>638</v>
      </c>
      <c r="C1392" t="s">
        <v>19</v>
      </c>
      <c r="D1392" t="s">
        <v>20</v>
      </c>
      <c r="E1392" t="str">
        <f t="shared" si="63"/>
        <v>2015</v>
      </c>
      <c r="F1392" s="1">
        <v>10231000000</v>
      </c>
      <c r="G1392" s="1">
        <f t="shared" si="64"/>
        <v>1936000000</v>
      </c>
      <c r="H1392" s="1">
        <f t="shared" si="65"/>
        <v>3583000000</v>
      </c>
      <c r="I1392" s="1">
        <v>6648000000</v>
      </c>
      <c r="J1392" s="1">
        <v>397000000</v>
      </c>
      <c r="K1392">
        <v>0</v>
      </c>
      <c r="L1392" s="1">
        <v>1250000000</v>
      </c>
      <c r="M1392" t="s">
        <v>69</v>
      </c>
      <c r="N1392" t="s">
        <v>70</v>
      </c>
    </row>
    <row r="1393" spans="1:14" x14ac:dyDescent="0.2">
      <c r="A1393">
        <v>1450</v>
      </c>
      <c r="B1393" t="s">
        <v>639</v>
      </c>
      <c r="C1393" t="s">
        <v>11</v>
      </c>
      <c r="D1393" t="s">
        <v>12</v>
      </c>
      <c r="E1393" t="str">
        <f t="shared" si="63"/>
        <v>2012</v>
      </c>
      <c r="F1393" s="1">
        <v>11240000000</v>
      </c>
      <c r="G1393" s="1">
        <f t="shared" si="64"/>
        <v>3297000000</v>
      </c>
      <c r="H1393" s="1">
        <f t="shared" si="65"/>
        <v>10811000000</v>
      </c>
      <c r="I1393" s="1">
        <v>429000000</v>
      </c>
      <c r="J1393" s="1">
        <v>6073000000</v>
      </c>
      <c r="K1393">
        <v>0</v>
      </c>
      <c r="L1393" s="1">
        <v>1441000000</v>
      </c>
      <c r="M1393" t="s">
        <v>74</v>
      </c>
      <c r="N1393" t="s">
        <v>145</v>
      </c>
    </row>
    <row r="1394" spans="1:14" x14ac:dyDescent="0.2">
      <c r="A1394">
        <v>1451</v>
      </c>
      <c r="B1394" t="s">
        <v>639</v>
      </c>
      <c r="C1394" t="s">
        <v>15</v>
      </c>
      <c r="D1394" t="s">
        <v>16</v>
      </c>
      <c r="E1394" t="str">
        <f t="shared" si="63"/>
        <v>2013</v>
      </c>
      <c r="F1394" s="1">
        <v>8602000000</v>
      </c>
      <c r="G1394" s="1">
        <f t="shared" si="64"/>
        <v>1927000000</v>
      </c>
      <c r="H1394" s="1">
        <f t="shared" si="65"/>
        <v>8311000000</v>
      </c>
      <c r="I1394" s="1">
        <v>291000000</v>
      </c>
      <c r="J1394" s="1">
        <v>5808000000</v>
      </c>
      <c r="K1394">
        <v>0</v>
      </c>
      <c r="L1394" s="1">
        <v>576000000</v>
      </c>
      <c r="M1394" t="s">
        <v>74</v>
      </c>
      <c r="N1394" t="s">
        <v>145</v>
      </c>
    </row>
    <row r="1395" spans="1:14" x14ac:dyDescent="0.2">
      <c r="A1395">
        <v>1452</v>
      </c>
      <c r="B1395" t="s">
        <v>639</v>
      </c>
      <c r="C1395" t="s">
        <v>17</v>
      </c>
      <c r="D1395" t="s">
        <v>18</v>
      </c>
      <c r="E1395" t="str">
        <f t="shared" si="63"/>
        <v>2014</v>
      </c>
      <c r="F1395" s="1">
        <v>8707000000</v>
      </c>
      <c r="G1395" s="1">
        <f t="shared" si="64"/>
        <v>2587000000</v>
      </c>
      <c r="H1395" s="1">
        <f t="shared" si="65"/>
        <v>8472000000</v>
      </c>
      <c r="I1395" s="1">
        <v>235000000</v>
      </c>
      <c r="J1395" s="1">
        <v>5518000000</v>
      </c>
      <c r="K1395">
        <v>0</v>
      </c>
      <c r="L1395" s="1">
        <v>367000000</v>
      </c>
      <c r="M1395" t="s">
        <v>74</v>
      </c>
      <c r="N1395" t="s">
        <v>145</v>
      </c>
    </row>
    <row r="1396" spans="1:14" x14ac:dyDescent="0.2">
      <c r="A1396">
        <v>1453</v>
      </c>
      <c r="B1396" t="s">
        <v>639</v>
      </c>
      <c r="C1396" t="s">
        <v>19</v>
      </c>
      <c r="D1396" t="s">
        <v>20</v>
      </c>
      <c r="E1396" t="str">
        <f t="shared" si="63"/>
        <v>2015</v>
      </c>
      <c r="F1396" s="1">
        <v>8533000000</v>
      </c>
      <c r="G1396" s="1">
        <f t="shared" si="64"/>
        <v>2989000000</v>
      </c>
      <c r="H1396" s="1">
        <f t="shared" si="65"/>
        <v>8314000000</v>
      </c>
      <c r="I1396" s="1">
        <v>219000000</v>
      </c>
      <c r="J1396" s="1">
        <v>5120000000</v>
      </c>
      <c r="K1396">
        <v>0</v>
      </c>
      <c r="L1396" s="1">
        <v>205000000</v>
      </c>
      <c r="M1396" t="s">
        <v>74</v>
      </c>
      <c r="N1396" t="s">
        <v>145</v>
      </c>
    </row>
    <row r="1397" spans="1:14" hidden="1" x14ac:dyDescent="0.2">
      <c r="A1397">
        <v>1458</v>
      </c>
      <c r="B1397" t="s">
        <v>640</v>
      </c>
      <c r="C1397" t="s">
        <v>11</v>
      </c>
      <c r="D1397" t="s">
        <v>417</v>
      </c>
      <c r="E1397" t="str">
        <f t="shared" si="63"/>
        <v>2013</v>
      </c>
      <c r="F1397" s="1">
        <v>14351000000</v>
      </c>
      <c r="G1397" s="1">
        <f t="shared" si="64"/>
        <v>2093000000</v>
      </c>
      <c r="H1397" s="1">
        <f t="shared" si="65"/>
        <v>3940000000</v>
      </c>
      <c r="I1397" s="1">
        <v>10411000000</v>
      </c>
      <c r="J1397" s="1">
        <v>635000000</v>
      </c>
      <c r="K1397" s="1">
        <v>1133000000</v>
      </c>
      <c r="L1397" s="1">
        <v>79000000</v>
      </c>
      <c r="M1397" t="s">
        <v>30</v>
      </c>
      <c r="N1397" t="s">
        <v>641</v>
      </c>
    </row>
    <row r="1398" spans="1:14" hidden="1" x14ac:dyDescent="0.2">
      <c r="A1398">
        <v>1459</v>
      </c>
      <c r="B1398" t="s">
        <v>640</v>
      </c>
      <c r="C1398" t="s">
        <v>15</v>
      </c>
      <c r="D1398" t="s">
        <v>419</v>
      </c>
      <c r="E1398" t="str">
        <f t="shared" si="63"/>
        <v>2014</v>
      </c>
      <c r="F1398" s="1">
        <v>13724000000</v>
      </c>
      <c r="G1398" s="1">
        <f t="shared" si="64"/>
        <v>1800000000</v>
      </c>
      <c r="H1398" s="1">
        <f t="shared" si="65"/>
        <v>3846000000</v>
      </c>
      <c r="I1398" s="1">
        <v>9878000000</v>
      </c>
      <c r="J1398" s="1">
        <v>722000000</v>
      </c>
      <c r="K1398" s="1">
        <v>1226000000</v>
      </c>
      <c r="L1398" s="1">
        <v>98000000</v>
      </c>
      <c r="M1398" t="s">
        <v>30</v>
      </c>
      <c r="N1398" t="s">
        <v>641</v>
      </c>
    </row>
    <row r="1399" spans="1:14" hidden="1" x14ac:dyDescent="0.2">
      <c r="A1399">
        <v>1460</v>
      </c>
      <c r="B1399" t="s">
        <v>640</v>
      </c>
      <c r="C1399" t="s">
        <v>17</v>
      </c>
      <c r="D1399" t="s">
        <v>420</v>
      </c>
      <c r="E1399" t="str">
        <f t="shared" si="63"/>
        <v>2015</v>
      </c>
      <c r="F1399" s="1">
        <v>13739000000</v>
      </c>
      <c r="G1399" s="1">
        <f t="shared" si="64"/>
        <v>2090000000</v>
      </c>
      <c r="H1399" s="1">
        <f t="shared" si="65"/>
        <v>3809000000</v>
      </c>
      <c r="I1399" s="1">
        <v>9930000000</v>
      </c>
      <c r="J1399" s="1">
        <v>237000000</v>
      </c>
      <c r="K1399" s="1">
        <v>1353000000</v>
      </c>
      <c r="L1399" s="1">
        <v>129000000</v>
      </c>
      <c r="M1399" t="s">
        <v>30</v>
      </c>
      <c r="N1399" t="s">
        <v>641</v>
      </c>
    </row>
    <row r="1400" spans="1:14" hidden="1" x14ac:dyDescent="0.2">
      <c r="A1400">
        <v>1461</v>
      </c>
      <c r="B1400" t="s">
        <v>640</v>
      </c>
      <c r="C1400" t="s">
        <v>19</v>
      </c>
      <c r="D1400" t="s">
        <v>421</v>
      </c>
      <c r="E1400" t="str">
        <f t="shared" si="63"/>
        <v>2016</v>
      </c>
      <c r="F1400" s="1">
        <v>11160000000</v>
      </c>
      <c r="G1400" s="1">
        <f t="shared" si="64"/>
        <v>620000000</v>
      </c>
      <c r="H1400" s="1">
        <f t="shared" si="65"/>
        <v>2615000000</v>
      </c>
      <c r="I1400" s="1">
        <v>8545000000</v>
      </c>
      <c r="J1400" s="1">
        <v>635000000</v>
      </c>
      <c r="K1400" s="1">
        <v>1237000000</v>
      </c>
      <c r="L1400" s="1">
        <v>123000000</v>
      </c>
      <c r="M1400" t="s">
        <v>30</v>
      </c>
      <c r="N1400" t="s">
        <v>641</v>
      </c>
    </row>
    <row r="1401" spans="1:14" hidden="1" x14ac:dyDescent="0.2">
      <c r="A1401">
        <v>1462</v>
      </c>
      <c r="B1401" t="s">
        <v>642</v>
      </c>
      <c r="C1401" t="s">
        <v>11</v>
      </c>
      <c r="D1401" t="s">
        <v>463</v>
      </c>
      <c r="E1401" t="str">
        <f t="shared" si="63"/>
        <v>2013</v>
      </c>
      <c r="F1401" s="1">
        <v>2796100000</v>
      </c>
      <c r="G1401" s="1">
        <f t="shared" si="64"/>
        <v>522900000</v>
      </c>
      <c r="H1401" s="1">
        <f t="shared" si="65"/>
        <v>1108300000</v>
      </c>
      <c r="I1401" s="1">
        <v>1687800000</v>
      </c>
      <c r="J1401" s="1">
        <v>585400000</v>
      </c>
      <c r="K1401">
        <v>0</v>
      </c>
      <c r="L1401">
        <v>0</v>
      </c>
      <c r="M1401" t="s">
        <v>59</v>
      </c>
      <c r="N1401" t="s">
        <v>643</v>
      </c>
    </row>
    <row r="1402" spans="1:14" hidden="1" x14ac:dyDescent="0.2">
      <c r="A1402">
        <v>1463</v>
      </c>
      <c r="B1402" t="s">
        <v>642</v>
      </c>
      <c r="C1402" t="s">
        <v>15</v>
      </c>
      <c r="D1402" t="s">
        <v>464</v>
      </c>
      <c r="E1402" t="str">
        <f t="shared" si="63"/>
        <v>2014</v>
      </c>
      <c r="F1402" s="1">
        <v>4867700000</v>
      </c>
      <c r="G1402" s="1">
        <f t="shared" si="64"/>
        <v>1096600000</v>
      </c>
      <c r="H1402" s="1">
        <f t="shared" si="65"/>
        <v>1991700000</v>
      </c>
      <c r="I1402" s="1">
        <v>2876000000</v>
      </c>
      <c r="J1402" s="1">
        <v>895100000</v>
      </c>
      <c r="K1402">
        <v>0</v>
      </c>
      <c r="L1402">
        <v>0</v>
      </c>
      <c r="M1402" t="s">
        <v>59</v>
      </c>
      <c r="N1402" t="s">
        <v>643</v>
      </c>
    </row>
    <row r="1403" spans="1:14" hidden="1" x14ac:dyDescent="0.2">
      <c r="A1403">
        <v>1464</v>
      </c>
      <c r="B1403" t="s">
        <v>642</v>
      </c>
      <c r="C1403" t="s">
        <v>17</v>
      </c>
      <c r="D1403" t="s">
        <v>150</v>
      </c>
      <c r="E1403" t="str">
        <f t="shared" si="63"/>
        <v>2015</v>
      </c>
      <c r="F1403" s="1">
        <v>6028000000</v>
      </c>
      <c r="G1403" s="1">
        <f t="shared" si="64"/>
        <v>1500200000</v>
      </c>
      <c r="H1403" s="1">
        <f t="shared" si="65"/>
        <v>2578600000</v>
      </c>
      <c r="I1403" s="1">
        <v>3449400000</v>
      </c>
      <c r="J1403" s="1">
        <v>1078400000</v>
      </c>
      <c r="K1403">
        <v>0</v>
      </c>
      <c r="L1403">
        <v>0</v>
      </c>
      <c r="M1403" t="s">
        <v>59</v>
      </c>
      <c r="N1403" t="s">
        <v>643</v>
      </c>
    </row>
    <row r="1404" spans="1:14" hidden="1" x14ac:dyDescent="0.2">
      <c r="A1404">
        <v>1465</v>
      </c>
      <c r="B1404" t="s">
        <v>642</v>
      </c>
      <c r="C1404" t="s">
        <v>19</v>
      </c>
      <c r="D1404" t="s">
        <v>465</v>
      </c>
      <c r="E1404" t="str">
        <f t="shared" si="63"/>
        <v>2016</v>
      </c>
      <c r="F1404" s="1">
        <v>6548400000</v>
      </c>
      <c r="G1404" s="1">
        <f t="shared" si="64"/>
        <v>1765100000</v>
      </c>
      <c r="H1404" s="1">
        <f t="shared" si="65"/>
        <v>2942300000</v>
      </c>
      <c r="I1404" s="1">
        <v>3606100000</v>
      </c>
      <c r="J1404" s="1">
        <v>1177200000</v>
      </c>
      <c r="K1404">
        <v>0</v>
      </c>
      <c r="L1404">
        <v>0</v>
      </c>
      <c r="M1404" t="s">
        <v>59</v>
      </c>
      <c r="N1404" t="s">
        <v>643</v>
      </c>
    </row>
    <row r="1405" spans="1:14" hidden="1" x14ac:dyDescent="0.2">
      <c r="A1405">
        <v>1466</v>
      </c>
      <c r="B1405" t="s">
        <v>644</v>
      </c>
      <c r="C1405" t="s">
        <v>11</v>
      </c>
      <c r="D1405" t="s">
        <v>25</v>
      </c>
      <c r="E1405" t="str">
        <f t="shared" si="63"/>
        <v>2013</v>
      </c>
      <c r="F1405" s="1">
        <v>10889500000</v>
      </c>
      <c r="G1405" s="1">
        <f t="shared" si="64"/>
        <v>943400000</v>
      </c>
      <c r="H1405" s="1">
        <f t="shared" si="65"/>
        <v>3903700000</v>
      </c>
      <c r="I1405" s="1">
        <v>6985800000</v>
      </c>
      <c r="J1405" s="1">
        <v>2960300000</v>
      </c>
      <c r="K1405">
        <v>0</v>
      </c>
      <c r="L1405">
        <v>0</v>
      </c>
      <c r="M1405" t="s">
        <v>23</v>
      </c>
      <c r="N1405" t="s">
        <v>632</v>
      </c>
    </row>
    <row r="1406" spans="1:14" hidden="1" x14ac:dyDescent="0.2">
      <c r="A1406">
        <v>1467</v>
      </c>
      <c r="B1406" t="s">
        <v>644</v>
      </c>
      <c r="C1406" t="s">
        <v>15</v>
      </c>
      <c r="D1406" t="s">
        <v>26</v>
      </c>
      <c r="E1406" t="str">
        <f t="shared" si="63"/>
        <v>2015</v>
      </c>
      <c r="F1406" s="1">
        <v>11338600000</v>
      </c>
      <c r="G1406" s="1">
        <f t="shared" si="64"/>
        <v>1288100000</v>
      </c>
      <c r="H1406" s="1">
        <f t="shared" si="65"/>
        <v>4102700000</v>
      </c>
      <c r="I1406" s="1">
        <v>7235900000</v>
      </c>
      <c r="J1406" s="1">
        <v>2814600000</v>
      </c>
      <c r="K1406">
        <v>0</v>
      </c>
      <c r="L1406">
        <v>0</v>
      </c>
      <c r="M1406" t="s">
        <v>23</v>
      </c>
      <c r="N1406" t="s">
        <v>632</v>
      </c>
    </row>
    <row r="1407" spans="1:14" hidden="1" x14ac:dyDescent="0.2">
      <c r="A1407">
        <v>1468</v>
      </c>
      <c r="B1407" t="s">
        <v>644</v>
      </c>
      <c r="C1407" t="s">
        <v>17</v>
      </c>
      <c r="D1407" t="s">
        <v>27</v>
      </c>
      <c r="E1407" t="str">
        <f t="shared" si="63"/>
        <v>2016</v>
      </c>
      <c r="F1407" s="1">
        <v>11171800000</v>
      </c>
      <c r="G1407" s="1">
        <f t="shared" si="64"/>
        <v>1390900000</v>
      </c>
      <c r="H1407" s="1">
        <f t="shared" si="65"/>
        <v>4072000000</v>
      </c>
      <c r="I1407" s="1">
        <v>7099800000</v>
      </c>
      <c r="J1407" s="1">
        <v>2681100000</v>
      </c>
      <c r="K1407">
        <v>0</v>
      </c>
      <c r="L1407">
        <v>0</v>
      </c>
      <c r="M1407" t="s">
        <v>23</v>
      </c>
      <c r="N1407" t="s">
        <v>632</v>
      </c>
    </row>
    <row r="1408" spans="1:14" hidden="1" x14ac:dyDescent="0.2">
      <c r="A1408">
        <v>1469</v>
      </c>
      <c r="B1408" t="s">
        <v>644</v>
      </c>
      <c r="C1408" t="s">
        <v>19</v>
      </c>
      <c r="D1408" t="s">
        <v>83</v>
      </c>
      <c r="E1408" t="str">
        <f t="shared" si="63"/>
        <v>2016</v>
      </c>
      <c r="F1408" s="1">
        <v>11406900000</v>
      </c>
      <c r="G1408" s="1">
        <f t="shared" si="64"/>
        <v>1468300000</v>
      </c>
      <c r="H1408" s="1">
        <f t="shared" si="65"/>
        <v>4267200000</v>
      </c>
      <c r="I1408" s="1">
        <v>7139700000</v>
      </c>
      <c r="J1408" s="1">
        <v>2798900000</v>
      </c>
      <c r="K1408">
        <v>0</v>
      </c>
      <c r="L1408">
        <v>0</v>
      </c>
      <c r="M1408" t="s">
        <v>23</v>
      </c>
      <c r="N1408" t="s">
        <v>632</v>
      </c>
    </row>
    <row r="1409" spans="1:14" hidden="1" x14ac:dyDescent="0.2">
      <c r="A1409">
        <v>1470</v>
      </c>
      <c r="B1409" t="s">
        <v>645</v>
      </c>
      <c r="C1409" t="s">
        <v>11</v>
      </c>
      <c r="D1409" t="s">
        <v>448</v>
      </c>
      <c r="E1409" t="str">
        <f t="shared" si="63"/>
        <v>2013</v>
      </c>
      <c r="F1409" s="1">
        <v>1792000000</v>
      </c>
      <c r="G1409" s="1">
        <f t="shared" si="64"/>
        <v>351500000</v>
      </c>
      <c r="H1409" s="1">
        <f t="shared" si="65"/>
        <v>766600000</v>
      </c>
      <c r="I1409" s="1">
        <v>1025400000</v>
      </c>
      <c r="J1409" s="1">
        <v>159700000</v>
      </c>
      <c r="K1409" s="1">
        <v>226300000</v>
      </c>
      <c r="L1409" s="1">
        <v>29100000</v>
      </c>
      <c r="M1409" t="s">
        <v>30</v>
      </c>
      <c r="N1409" t="s">
        <v>54</v>
      </c>
    </row>
    <row r="1410" spans="1:14" hidden="1" x14ac:dyDescent="0.2">
      <c r="A1410">
        <v>1471</v>
      </c>
      <c r="B1410" t="s">
        <v>645</v>
      </c>
      <c r="C1410" t="s">
        <v>15</v>
      </c>
      <c r="D1410" t="s">
        <v>646</v>
      </c>
      <c r="E1410" t="str">
        <f t="shared" si="63"/>
        <v>2014</v>
      </c>
      <c r="F1410" s="1">
        <v>2291500000</v>
      </c>
      <c r="G1410" s="1">
        <f t="shared" si="64"/>
        <v>565500000</v>
      </c>
      <c r="H1410" s="1">
        <f t="shared" si="65"/>
        <v>1022700000</v>
      </c>
      <c r="I1410" s="1">
        <v>1268800000</v>
      </c>
      <c r="J1410" s="1">
        <v>179100000</v>
      </c>
      <c r="K1410" s="1">
        <v>252200000</v>
      </c>
      <c r="L1410" s="1">
        <v>25900000</v>
      </c>
      <c r="M1410" t="s">
        <v>30</v>
      </c>
      <c r="N1410" t="s">
        <v>54</v>
      </c>
    </row>
    <row r="1411" spans="1:14" hidden="1" x14ac:dyDescent="0.2">
      <c r="A1411">
        <v>1472</v>
      </c>
      <c r="B1411" t="s">
        <v>645</v>
      </c>
      <c r="C1411" t="s">
        <v>17</v>
      </c>
      <c r="D1411" t="s">
        <v>450</v>
      </c>
      <c r="E1411" t="str">
        <f t="shared" ref="E1411:E1474" si="66">RIGHT(D1411, 4)</f>
        <v>2015</v>
      </c>
      <c r="F1411" s="1">
        <v>3258400000</v>
      </c>
      <c r="G1411" s="1">
        <f t="shared" ref="G1411:G1474" si="67">H1411-J1411-K1411-L1411</f>
        <v>1026500000</v>
      </c>
      <c r="H1411" s="1">
        <f t="shared" ref="H1411:H1474" si="68">F1411-I1411</f>
        <v>1554500000</v>
      </c>
      <c r="I1411" s="1">
        <v>1703900000</v>
      </c>
      <c r="J1411" s="1">
        <v>191300000</v>
      </c>
      <c r="K1411" s="1">
        <v>303200000</v>
      </c>
      <c r="L1411" s="1">
        <v>33500000</v>
      </c>
      <c r="M1411" t="s">
        <v>30</v>
      </c>
      <c r="N1411" t="s">
        <v>54</v>
      </c>
    </row>
    <row r="1412" spans="1:14" hidden="1" x14ac:dyDescent="0.2">
      <c r="A1412">
        <v>1473</v>
      </c>
      <c r="B1412" t="s">
        <v>645</v>
      </c>
      <c r="C1412" t="s">
        <v>19</v>
      </c>
      <c r="D1412" t="s">
        <v>43</v>
      </c>
      <c r="E1412" t="str">
        <f t="shared" si="66"/>
        <v>2016</v>
      </c>
      <c r="F1412" s="1">
        <v>3289000000</v>
      </c>
      <c r="G1412" s="1">
        <f t="shared" si="67"/>
        <v>1123500000</v>
      </c>
      <c r="H1412" s="1">
        <f t="shared" si="68"/>
        <v>1665200000</v>
      </c>
      <c r="I1412" s="1">
        <v>1623800000</v>
      </c>
      <c r="J1412" s="1">
        <v>195900000</v>
      </c>
      <c r="K1412" s="1">
        <v>312400000</v>
      </c>
      <c r="L1412" s="1">
        <v>33400000</v>
      </c>
      <c r="M1412" t="s">
        <v>30</v>
      </c>
      <c r="N1412" t="s">
        <v>54</v>
      </c>
    </row>
    <row r="1413" spans="1:14" hidden="1" x14ac:dyDescent="0.2">
      <c r="A1413">
        <v>1474</v>
      </c>
      <c r="B1413" t="s">
        <v>647</v>
      </c>
      <c r="C1413" t="s">
        <v>11</v>
      </c>
      <c r="D1413" t="s">
        <v>12</v>
      </c>
      <c r="E1413" t="str">
        <f t="shared" si="66"/>
        <v>2012</v>
      </c>
      <c r="F1413" s="1">
        <v>2730000000</v>
      </c>
      <c r="G1413" s="1">
        <f t="shared" si="67"/>
        <v>839000000</v>
      </c>
      <c r="H1413" s="1">
        <f t="shared" si="68"/>
        <v>2485000000</v>
      </c>
      <c r="I1413" s="1">
        <v>245000000</v>
      </c>
      <c r="J1413" s="1">
        <v>835000000</v>
      </c>
      <c r="K1413">
        <v>0</v>
      </c>
      <c r="L1413" s="1">
        <v>811000000</v>
      </c>
      <c r="M1413" t="s">
        <v>115</v>
      </c>
      <c r="N1413" t="s">
        <v>116</v>
      </c>
    </row>
    <row r="1414" spans="1:14" hidden="1" x14ac:dyDescent="0.2">
      <c r="A1414">
        <v>1475</v>
      </c>
      <c r="B1414" t="s">
        <v>647</v>
      </c>
      <c r="C1414" t="s">
        <v>15</v>
      </c>
      <c r="D1414" t="s">
        <v>16</v>
      </c>
      <c r="E1414" t="str">
        <f t="shared" si="66"/>
        <v>2013</v>
      </c>
      <c r="F1414" s="1">
        <v>3371000000</v>
      </c>
      <c r="G1414" s="1">
        <f t="shared" si="67"/>
        <v>1204000000</v>
      </c>
      <c r="H1414" s="1">
        <f t="shared" si="68"/>
        <v>3043000000</v>
      </c>
      <c r="I1414" s="1">
        <v>328000000</v>
      </c>
      <c r="J1414" s="1">
        <v>1052000000</v>
      </c>
      <c r="K1414">
        <v>0</v>
      </c>
      <c r="L1414" s="1">
        <v>787000000</v>
      </c>
      <c r="M1414" t="s">
        <v>115</v>
      </c>
      <c r="N1414" t="s">
        <v>116</v>
      </c>
    </row>
    <row r="1415" spans="1:14" hidden="1" x14ac:dyDescent="0.2">
      <c r="A1415">
        <v>1476</v>
      </c>
      <c r="B1415" t="s">
        <v>647</v>
      </c>
      <c r="C1415" t="s">
        <v>17</v>
      </c>
      <c r="D1415" t="s">
        <v>18</v>
      </c>
      <c r="E1415" t="str">
        <f t="shared" si="66"/>
        <v>2014</v>
      </c>
      <c r="F1415" s="1">
        <v>4038000000</v>
      </c>
      <c r="G1415" s="1">
        <f t="shared" si="67"/>
        <v>1373000000</v>
      </c>
      <c r="H1415" s="1">
        <f t="shared" si="68"/>
        <v>3611000000</v>
      </c>
      <c r="I1415" s="1">
        <v>427000000</v>
      </c>
      <c r="J1415" s="1">
        <v>1296000000</v>
      </c>
      <c r="K1415">
        <v>0</v>
      </c>
      <c r="L1415" s="1">
        <v>942000000</v>
      </c>
      <c r="M1415" t="s">
        <v>115</v>
      </c>
      <c r="N1415" t="s">
        <v>116</v>
      </c>
    </row>
    <row r="1416" spans="1:14" hidden="1" x14ac:dyDescent="0.2">
      <c r="A1416">
        <v>1477</v>
      </c>
      <c r="B1416" t="s">
        <v>647</v>
      </c>
      <c r="C1416" t="s">
        <v>19</v>
      </c>
      <c r="D1416" t="s">
        <v>20</v>
      </c>
      <c r="E1416" t="str">
        <f t="shared" si="66"/>
        <v>2015</v>
      </c>
      <c r="F1416" s="1">
        <v>3133000000</v>
      </c>
      <c r="G1416" s="1">
        <f t="shared" si="67"/>
        <v>145000000</v>
      </c>
      <c r="H1416" s="1">
        <f t="shared" si="68"/>
        <v>2444000000</v>
      </c>
      <c r="I1416" s="1">
        <v>689000000</v>
      </c>
      <c r="J1416" s="1">
        <v>1208000000</v>
      </c>
      <c r="K1416">
        <v>0</v>
      </c>
      <c r="L1416" s="1">
        <v>1091000000</v>
      </c>
      <c r="M1416" t="s">
        <v>115</v>
      </c>
      <c r="N1416" t="s">
        <v>116</v>
      </c>
    </row>
    <row r="1417" spans="1:14" x14ac:dyDescent="0.2">
      <c r="A1417">
        <v>1478</v>
      </c>
      <c r="B1417" t="s">
        <v>648</v>
      </c>
      <c r="C1417" t="s">
        <v>11</v>
      </c>
      <c r="D1417" t="s">
        <v>12</v>
      </c>
      <c r="E1417" t="str">
        <f t="shared" si="66"/>
        <v>2012</v>
      </c>
      <c r="F1417" s="1">
        <v>10793000000</v>
      </c>
      <c r="G1417" s="1">
        <f t="shared" si="67"/>
        <v>3759000000</v>
      </c>
      <c r="H1417" s="1">
        <f t="shared" si="68"/>
        <v>10431000000</v>
      </c>
      <c r="I1417" s="1">
        <v>362000000</v>
      </c>
      <c r="J1417" s="1">
        <v>2123000000</v>
      </c>
      <c r="K1417">
        <v>0</v>
      </c>
      <c r="L1417" s="1">
        <v>4549000000</v>
      </c>
      <c r="M1417" t="s">
        <v>74</v>
      </c>
      <c r="N1417" t="s">
        <v>133</v>
      </c>
    </row>
    <row r="1418" spans="1:14" x14ac:dyDescent="0.2">
      <c r="A1418">
        <v>1479</v>
      </c>
      <c r="B1418" t="s">
        <v>648</v>
      </c>
      <c r="C1418" t="s">
        <v>15</v>
      </c>
      <c r="D1418" t="s">
        <v>16</v>
      </c>
      <c r="E1418" t="str">
        <f t="shared" si="66"/>
        <v>2013</v>
      </c>
      <c r="F1418" s="1">
        <v>11813000000</v>
      </c>
      <c r="G1418" s="1">
        <f t="shared" si="67"/>
        <v>3510000000</v>
      </c>
      <c r="H1418" s="1">
        <f t="shared" si="68"/>
        <v>11439000000</v>
      </c>
      <c r="I1418" s="1">
        <v>374000000</v>
      </c>
      <c r="J1418" s="1">
        <v>2484000000</v>
      </c>
      <c r="K1418">
        <v>0</v>
      </c>
      <c r="L1418" s="1">
        <v>5445000000</v>
      </c>
      <c r="M1418" t="s">
        <v>74</v>
      </c>
      <c r="N1418" t="s">
        <v>133</v>
      </c>
    </row>
    <row r="1419" spans="1:14" x14ac:dyDescent="0.2">
      <c r="A1419">
        <v>1480</v>
      </c>
      <c r="B1419" t="s">
        <v>648</v>
      </c>
      <c r="C1419" t="s">
        <v>17</v>
      </c>
      <c r="D1419" t="s">
        <v>18</v>
      </c>
      <c r="E1419" t="str">
        <f t="shared" si="66"/>
        <v>2014</v>
      </c>
      <c r="F1419" s="1">
        <v>12727000000</v>
      </c>
      <c r="G1419" s="1">
        <f t="shared" si="67"/>
        <v>3838000000</v>
      </c>
      <c r="H1419" s="1">
        <f t="shared" si="68"/>
        <v>12257000000</v>
      </c>
      <c r="I1419" s="1">
        <v>470000000</v>
      </c>
      <c r="J1419" s="1">
        <v>2927000000</v>
      </c>
      <c r="K1419">
        <v>0</v>
      </c>
      <c r="L1419" s="1">
        <v>5492000000</v>
      </c>
      <c r="M1419" t="s">
        <v>74</v>
      </c>
      <c r="N1419" t="s">
        <v>133</v>
      </c>
    </row>
    <row r="1420" spans="1:14" x14ac:dyDescent="0.2">
      <c r="A1420">
        <v>1481</v>
      </c>
      <c r="B1420" t="s">
        <v>648</v>
      </c>
      <c r="C1420" t="s">
        <v>19</v>
      </c>
      <c r="D1420" t="s">
        <v>20</v>
      </c>
      <c r="E1420" t="str">
        <f t="shared" si="66"/>
        <v>2015</v>
      </c>
      <c r="F1420" s="1">
        <v>13620000000</v>
      </c>
      <c r="G1420" s="1">
        <f t="shared" si="67"/>
        <v>4059000000</v>
      </c>
      <c r="H1420" s="1">
        <f t="shared" si="68"/>
        <v>13013000000</v>
      </c>
      <c r="I1420" s="1">
        <v>607000000</v>
      </c>
      <c r="J1420" s="1">
        <v>3264000000</v>
      </c>
      <c r="K1420">
        <v>0</v>
      </c>
      <c r="L1420" s="1">
        <v>5690000000</v>
      </c>
      <c r="M1420" t="s">
        <v>74</v>
      </c>
      <c r="N1420" t="s">
        <v>133</v>
      </c>
    </row>
    <row r="1421" spans="1:14" hidden="1" x14ac:dyDescent="0.2">
      <c r="A1421">
        <v>1482</v>
      </c>
      <c r="B1421" t="s">
        <v>649</v>
      </c>
      <c r="C1421" t="s">
        <v>11</v>
      </c>
      <c r="D1421" t="s">
        <v>16</v>
      </c>
      <c r="E1421" t="str">
        <f t="shared" si="66"/>
        <v>2013</v>
      </c>
      <c r="F1421" s="1">
        <v>9021000000</v>
      </c>
      <c r="G1421" s="1">
        <f t="shared" si="67"/>
        <v>1256000000</v>
      </c>
      <c r="H1421" s="1">
        <f t="shared" si="68"/>
        <v>6019000000</v>
      </c>
      <c r="I1421" s="1">
        <v>3002000000</v>
      </c>
      <c r="J1421" s="1">
        <v>4089000000</v>
      </c>
      <c r="K1421" s="1">
        <v>536000000</v>
      </c>
      <c r="L1421" s="1">
        <v>138000000</v>
      </c>
      <c r="M1421" t="s">
        <v>36</v>
      </c>
      <c r="N1421" t="s">
        <v>45</v>
      </c>
    </row>
    <row r="1422" spans="1:14" hidden="1" x14ac:dyDescent="0.2">
      <c r="A1422">
        <v>1483</v>
      </c>
      <c r="B1422" t="s">
        <v>649</v>
      </c>
      <c r="C1422" t="s">
        <v>15</v>
      </c>
      <c r="D1422" t="s">
        <v>18</v>
      </c>
      <c r="E1422" t="str">
        <f t="shared" si="66"/>
        <v>2014</v>
      </c>
      <c r="F1422" s="1">
        <v>9675000000</v>
      </c>
      <c r="G1422" s="1">
        <f t="shared" si="67"/>
        <v>1246000000</v>
      </c>
      <c r="H1422" s="1">
        <f t="shared" si="68"/>
        <v>6356000000</v>
      </c>
      <c r="I1422" s="1">
        <v>3319000000</v>
      </c>
      <c r="J1422" s="1">
        <v>4308000000</v>
      </c>
      <c r="K1422" s="1">
        <v>614000000</v>
      </c>
      <c r="L1422" s="1">
        <v>188000000</v>
      </c>
      <c r="M1422" t="s">
        <v>36</v>
      </c>
      <c r="N1422" t="s">
        <v>45</v>
      </c>
    </row>
    <row r="1423" spans="1:14" hidden="1" x14ac:dyDescent="0.2">
      <c r="A1423">
        <v>1484</v>
      </c>
      <c r="B1423" t="s">
        <v>649</v>
      </c>
      <c r="C1423" t="s">
        <v>17</v>
      </c>
      <c r="D1423" t="s">
        <v>20</v>
      </c>
      <c r="E1423" t="str">
        <f t="shared" si="66"/>
        <v>2015</v>
      </c>
      <c r="F1423" s="1">
        <v>9946000000</v>
      </c>
      <c r="G1423" s="1">
        <f t="shared" si="67"/>
        <v>1861000000</v>
      </c>
      <c r="H1423" s="1">
        <f t="shared" si="68"/>
        <v>6602000000</v>
      </c>
      <c r="I1423" s="1">
        <v>3344000000</v>
      </c>
      <c r="J1423" s="1">
        <v>3906000000</v>
      </c>
      <c r="K1423" s="1">
        <v>625000000</v>
      </c>
      <c r="L1423" s="1">
        <v>210000000</v>
      </c>
      <c r="M1423" t="s">
        <v>36</v>
      </c>
      <c r="N1423" t="s">
        <v>45</v>
      </c>
    </row>
    <row r="1424" spans="1:14" hidden="1" x14ac:dyDescent="0.2">
      <c r="A1424">
        <v>1485</v>
      </c>
      <c r="B1424" t="s">
        <v>649</v>
      </c>
      <c r="C1424" t="s">
        <v>19</v>
      </c>
      <c r="D1424" t="s">
        <v>83</v>
      </c>
      <c r="E1424" t="str">
        <f t="shared" si="66"/>
        <v>2016</v>
      </c>
      <c r="F1424" s="1">
        <v>11325000000</v>
      </c>
      <c r="G1424" s="1">
        <f t="shared" si="67"/>
        <v>2166000000</v>
      </c>
      <c r="H1424" s="1">
        <f t="shared" si="68"/>
        <v>7495000000</v>
      </c>
      <c r="I1424" s="1">
        <v>3830000000</v>
      </c>
      <c r="J1424" s="1">
        <v>4295000000</v>
      </c>
      <c r="K1424" s="1">
        <v>715000000</v>
      </c>
      <c r="L1424" s="1">
        <v>319000000</v>
      </c>
      <c r="M1424" t="s">
        <v>36</v>
      </c>
      <c r="N1424" t="s">
        <v>45</v>
      </c>
    </row>
    <row r="1425" spans="1:14" hidden="1" x14ac:dyDescent="0.2">
      <c r="A1425">
        <v>1486</v>
      </c>
      <c r="B1425" t="s">
        <v>650</v>
      </c>
      <c r="C1425" t="s">
        <v>11</v>
      </c>
      <c r="D1425" t="s">
        <v>651</v>
      </c>
      <c r="E1425" t="str">
        <f t="shared" si="66"/>
        <v>2013</v>
      </c>
      <c r="F1425" s="1">
        <v>6906000000</v>
      </c>
      <c r="G1425" s="1">
        <f t="shared" si="67"/>
        <v>1183000000</v>
      </c>
      <c r="H1425" s="1">
        <f t="shared" si="68"/>
        <v>5731000000</v>
      </c>
      <c r="I1425" s="1">
        <v>1175000000</v>
      </c>
      <c r="J1425" s="1">
        <v>3236000000</v>
      </c>
      <c r="K1425" s="1">
        <v>1026000000</v>
      </c>
      <c r="L1425" s="1">
        <v>286000000</v>
      </c>
      <c r="M1425" t="s">
        <v>30</v>
      </c>
      <c r="N1425" t="s">
        <v>48</v>
      </c>
    </row>
    <row r="1426" spans="1:14" hidden="1" x14ac:dyDescent="0.2">
      <c r="A1426">
        <v>1487</v>
      </c>
      <c r="B1426" t="s">
        <v>650</v>
      </c>
      <c r="C1426" t="s">
        <v>15</v>
      </c>
      <c r="D1426" t="s">
        <v>652</v>
      </c>
      <c r="E1426" t="str">
        <f t="shared" si="66"/>
        <v>2014</v>
      </c>
      <c r="F1426" s="1">
        <v>4183000000</v>
      </c>
      <c r="G1426" s="1">
        <f t="shared" si="67"/>
        <v>391000000</v>
      </c>
      <c r="H1426" s="1">
        <f t="shared" si="68"/>
        <v>3392000000</v>
      </c>
      <c r="I1426" s="1">
        <v>791000000</v>
      </c>
      <c r="J1426" s="1">
        <v>2186000000</v>
      </c>
      <c r="K1426" s="1">
        <v>722000000</v>
      </c>
      <c r="L1426" s="1">
        <v>93000000</v>
      </c>
      <c r="M1426" t="s">
        <v>30</v>
      </c>
      <c r="N1426" t="s">
        <v>48</v>
      </c>
    </row>
    <row r="1427" spans="1:14" hidden="1" x14ac:dyDescent="0.2">
      <c r="A1427">
        <v>1488</v>
      </c>
      <c r="B1427" t="s">
        <v>650</v>
      </c>
      <c r="C1427" t="s">
        <v>17</v>
      </c>
      <c r="D1427" t="s">
        <v>253</v>
      </c>
      <c r="E1427" t="str">
        <f t="shared" si="66"/>
        <v>2015</v>
      </c>
      <c r="F1427" s="1">
        <v>3956000000</v>
      </c>
      <c r="G1427" s="1">
        <f t="shared" si="67"/>
        <v>318000000</v>
      </c>
      <c r="H1427" s="1">
        <f t="shared" si="68"/>
        <v>3229000000</v>
      </c>
      <c r="I1427" s="1">
        <v>727000000</v>
      </c>
      <c r="J1427" s="1">
        <v>2012000000</v>
      </c>
      <c r="K1427" s="1">
        <v>812000000</v>
      </c>
      <c r="L1427" s="1">
        <v>87000000</v>
      </c>
      <c r="M1427" t="s">
        <v>30</v>
      </c>
      <c r="N1427" t="s">
        <v>48</v>
      </c>
    </row>
    <row r="1428" spans="1:14" hidden="1" x14ac:dyDescent="0.2">
      <c r="A1428">
        <v>1489</v>
      </c>
      <c r="B1428" t="s">
        <v>650</v>
      </c>
      <c r="C1428" t="s">
        <v>19</v>
      </c>
      <c r="D1428" t="s">
        <v>255</v>
      </c>
      <c r="E1428" t="str">
        <f t="shared" si="66"/>
        <v>2016</v>
      </c>
      <c r="F1428" s="1">
        <v>3600000000</v>
      </c>
      <c r="G1428" s="1">
        <f t="shared" si="67"/>
        <v>593000000</v>
      </c>
      <c r="H1428" s="1">
        <f t="shared" si="68"/>
        <v>2985000000</v>
      </c>
      <c r="I1428" s="1">
        <v>615000000</v>
      </c>
      <c r="J1428" s="1">
        <v>1587000000</v>
      </c>
      <c r="K1428" s="1">
        <v>748000000</v>
      </c>
      <c r="L1428" s="1">
        <v>57000000</v>
      </c>
      <c r="M1428" t="s">
        <v>30</v>
      </c>
      <c r="N1428" t="s">
        <v>48</v>
      </c>
    </row>
    <row r="1429" spans="1:14" hidden="1" x14ac:dyDescent="0.2">
      <c r="A1429">
        <v>1490</v>
      </c>
      <c r="B1429" t="s">
        <v>653</v>
      </c>
      <c r="C1429" t="s">
        <v>11</v>
      </c>
      <c r="D1429" t="s">
        <v>654</v>
      </c>
      <c r="E1429" t="str">
        <f t="shared" si="66"/>
        <v>2013</v>
      </c>
      <c r="F1429" s="1">
        <v>44411233000</v>
      </c>
      <c r="G1429" s="1">
        <f t="shared" si="67"/>
        <v>1658478000</v>
      </c>
      <c r="H1429" s="1">
        <f t="shared" si="68"/>
        <v>7996607000</v>
      </c>
      <c r="I1429" s="1">
        <v>36414626000</v>
      </c>
      <c r="J1429" s="1">
        <v>6338129000</v>
      </c>
      <c r="K1429">
        <v>0</v>
      </c>
      <c r="L1429">
        <v>0</v>
      </c>
      <c r="M1429" t="s">
        <v>59</v>
      </c>
      <c r="N1429" t="s">
        <v>655</v>
      </c>
    </row>
    <row r="1430" spans="1:14" hidden="1" x14ac:dyDescent="0.2">
      <c r="A1430">
        <v>1491</v>
      </c>
      <c r="B1430" t="s">
        <v>653</v>
      </c>
      <c r="C1430" t="s">
        <v>15</v>
      </c>
      <c r="D1430" t="s">
        <v>656</v>
      </c>
      <c r="E1430" t="str">
        <f t="shared" si="66"/>
        <v>2014</v>
      </c>
      <c r="F1430" s="1">
        <v>46516712000</v>
      </c>
      <c r="G1430" s="1">
        <f t="shared" si="67"/>
        <v>8181035000</v>
      </c>
      <c r="H1430" s="1">
        <f t="shared" si="68"/>
        <v>8181035000</v>
      </c>
      <c r="I1430" s="1">
        <v>38335677000</v>
      </c>
      <c r="J1430">
        <v>0</v>
      </c>
      <c r="K1430">
        <v>0</v>
      </c>
      <c r="L1430">
        <v>0</v>
      </c>
      <c r="M1430" t="s">
        <v>59</v>
      </c>
      <c r="N1430" t="s">
        <v>655</v>
      </c>
    </row>
    <row r="1431" spans="1:14" hidden="1" x14ac:dyDescent="0.2">
      <c r="A1431">
        <v>1492</v>
      </c>
      <c r="B1431" t="s">
        <v>653</v>
      </c>
      <c r="C1431" t="s">
        <v>17</v>
      </c>
      <c r="D1431" t="s">
        <v>657</v>
      </c>
      <c r="E1431" t="str">
        <f t="shared" si="66"/>
        <v>2015</v>
      </c>
      <c r="F1431" s="1">
        <v>48680752000</v>
      </c>
      <c r="G1431" s="1">
        <f t="shared" si="67"/>
        <v>8551516000</v>
      </c>
      <c r="H1431" s="1">
        <f t="shared" si="68"/>
        <v>8551516000</v>
      </c>
      <c r="I1431" s="1">
        <v>40129236000</v>
      </c>
      <c r="J1431">
        <v>0</v>
      </c>
      <c r="K1431">
        <v>0</v>
      </c>
      <c r="L1431">
        <v>0</v>
      </c>
      <c r="M1431" t="s">
        <v>59</v>
      </c>
      <c r="N1431" t="s">
        <v>655</v>
      </c>
    </row>
    <row r="1432" spans="1:14" hidden="1" x14ac:dyDescent="0.2">
      <c r="A1432">
        <v>1493</v>
      </c>
      <c r="B1432" t="s">
        <v>653</v>
      </c>
      <c r="C1432" t="s">
        <v>19</v>
      </c>
      <c r="D1432" t="s">
        <v>658</v>
      </c>
      <c r="E1432" t="str">
        <f t="shared" si="66"/>
        <v>2016</v>
      </c>
      <c r="F1432" s="1">
        <v>50366919000</v>
      </c>
      <c r="G1432" s="1">
        <f t="shared" si="67"/>
        <v>9040472000</v>
      </c>
      <c r="H1432" s="1">
        <f t="shared" si="68"/>
        <v>9040472000</v>
      </c>
      <c r="I1432" s="1">
        <v>41326447000</v>
      </c>
      <c r="J1432">
        <v>0</v>
      </c>
      <c r="K1432">
        <v>0</v>
      </c>
      <c r="L1432">
        <v>0</v>
      </c>
      <c r="M1432" t="s">
        <v>59</v>
      </c>
      <c r="N1432" t="s">
        <v>655</v>
      </c>
    </row>
    <row r="1433" spans="1:14" hidden="1" x14ac:dyDescent="0.2">
      <c r="A1433">
        <v>1494</v>
      </c>
      <c r="B1433" t="s">
        <v>659</v>
      </c>
      <c r="C1433" t="s">
        <v>11</v>
      </c>
      <c r="D1433" t="s">
        <v>12</v>
      </c>
      <c r="E1433" t="str">
        <f t="shared" si="66"/>
        <v>2012</v>
      </c>
      <c r="F1433" s="1">
        <v>127434000000</v>
      </c>
      <c r="G1433" s="1">
        <f t="shared" si="67"/>
        <v>12997000000</v>
      </c>
      <c r="H1433" s="1">
        <f t="shared" si="68"/>
        <v>72206000000</v>
      </c>
      <c r="I1433" s="1">
        <v>55228000000</v>
      </c>
      <c r="J1433" s="1">
        <v>41066000000</v>
      </c>
      <c r="K1433">
        <v>0</v>
      </c>
      <c r="L1433" s="1">
        <v>18143000000</v>
      </c>
      <c r="M1433" t="s">
        <v>267</v>
      </c>
      <c r="N1433" t="s">
        <v>268</v>
      </c>
    </row>
    <row r="1434" spans="1:14" hidden="1" x14ac:dyDescent="0.2">
      <c r="A1434">
        <v>1495</v>
      </c>
      <c r="B1434" t="s">
        <v>659</v>
      </c>
      <c r="C1434" t="s">
        <v>15</v>
      </c>
      <c r="D1434" t="s">
        <v>16</v>
      </c>
      <c r="E1434" t="str">
        <f t="shared" si="66"/>
        <v>2013</v>
      </c>
      <c r="F1434" s="1">
        <v>128752000000</v>
      </c>
      <c r="G1434" s="1">
        <f t="shared" si="67"/>
        <v>30752000000</v>
      </c>
      <c r="H1434" s="1">
        <f t="shared" si="68"/>
        <v>77561000000</v>
      </c>
      <c r="I1434" s="1">
        <v>51191000000</v>
      </c>
      <c r="J1434" s="1">
        <v>28414000000</v>
      </c>
      <c r="K1434">
        <v>0</v>
      </c>
      <c r="L1434" s="1">
        <v>18395000000</v>
      </c>
      <c r="M1434" t="s">
        <v>267</v>
      </c>
      <c r="N1434" t="s">
        <v>268</v>
      </c>
    </row>
    <row r="1435" spans="1:14" hidden="1" x14ac:dyDescent="0.2">
      <c r="A1435">
        <v>1496</v>
      </c>
      <c r="B1435" t="s">
        <v>659</v>
      </c>
      <c r="C1435" t="s">
        <v>17</v>
      </c>
      <c r="D1435" t="s">
        <v>18</v>
      </c>
      <c r="E1435" t="str">
        <f t="shared" si="66"/>
        <v>2014</v>
      </c>
      <c r="F1435" s="1">
        <v>132447000000</v>
      </c>
      <c r="G1435" s="1">
        <f t="shared" si="67"/>
        <v>12212000000</v>
      </c>
      <c r="H1435" s="1">
        <f t="shared" si="68"/>
        <v>72302000000</v>
      </c>
      <c r="I1435" s="1">
        <v>60145000000</v>
      </c>
      <c r="J1435" s="1">
        <v>41817000000</v>
      </c>
      <c r="K1435">
        <v>0</v>
      </c>
      <c r="L1435" s="1">
        <v>18273000000</v>
      </c>
      <c r="M1435" t="s">
        <v>267</v>
      </c>
      <c r="N1435" t="s">
        <v>268</v>
      </c>
    </row>
    <row r="1436" spans="1:14" hidden="1" x14ac:dyDescent="0.2">
      <c r="A1436">
        <v>1497</v>
      </c>
      <c r="B1436" t="s">
        <v>659</v>
      </c>
      <c r="C1436" t="s">
        <v>19</v>
      </c>
      <c r="D1436" t="s">
        <v>20</v>
      </c>
      <c r="E1436" t="str">
        <f t="shared" si="66"/>
        <v>2015</v>
      </c>
      <c r="F1436" s="1">
        <v>146801000000</v>
      </c>
      <c r="G1436" s="1">
        <f t="shared" si="67"/>
        <v>24785000000</v>
      </c>
      <c r="H1436" s="1">
        <f t="shared" si="68"/>
        <v>79755000000</v>
      </c>
      <c r="I1436" s="1">
        <v>67046000000</v>
      </c>
      <c r="J1436" s="1">
        <v>32954000000</v>
      </c>
      <c r="K1436">
        <v>0</v>
      </c>
      <c r="L1436" s="1">
        <v>22016000000</v>
      </c>
      <c r="M1436" t="s">
        <v>267</v>
      </c>
      <c r="N1436" t="s">
        <v>268</v>
      </c>
    </row>
    <row r="1437" spans="1:14" hidden="1" x14ac:dyDescent="0.2">
      <c r="A1437">
        <v>1498</v>
      </c>
      <c r="B1437" t="s">
        <v>660</v>
      </c>
      <c r="C1437" t="s">
        <v>11</v>
      </c>
      <c r="D1437" t="s">
        <v>16</v>
      </c>
      <c r="E1437" t="str">
        <f t="shared" si="66"/>
        <v>2013</v>
      </c>
      <c r="F1437" s="1">
        <v>4206100000</v>
      </c>
      <c r="G1437" s="1">
        <f t="shared" si="67"/>
        <v>466700000</v>
      </c>
      <c r="H1437" s="1">
        <f t="shared" si="68"/>
        <v>1660500000</v>
      </c>
      <c r="I1437" s="1">
        <v>2545600000</v>
      </c>
      <c r="J1437" s="1">
        <v>1193800000</v>
      </c>
      <c r="K1437">
        <v>0</v>
      </c>
      <c r="L1437">
        <v>0</v>
      </c>
      <c r="M1437" t="s">
        <v>59</v>
      </c>
      <c r="N1437" t="s">
        <v>661</v>
      </c>
    </row>
    <row r="1438" spans="1:14" hidden="1" x14ac:dyDescent="0.2">
      <c r="A1438">
        <v>1499</v>
      </c>
      <c r="B1438" t="s">
        <v>660</v>
      </c>
      <c r="C1438" t="s">
        <v>15</v>
      </c>
      <c r="D1438" t="s">
        <v>18</v>
      </c>
      <c r="E1438" t="str">
        <f t="shared" si="66"/>
        <v>2014</v>
      </c>
      <c r="F1438" s="1">
        <v>4146300000</v>
      </c>
      <c r="G1438" s="1">
        <f t="shared" si="67"/>
        <v>489100000</v>
      </c>
      <c r="H1438" s="1">
        <f t="shared" si="68"/>
        <v>1653000000</v>
      </c>
      <c r="I1438" s="1">
        <v>2493300000</v>
      </c>
      <c r="J1438" s="1">
        <v>1163900000</v>
      </c>
      <c r="K1438">
        <v>0</v>
      </c>
      <c r="L1438">
        <v>0</v>
      </c>
      <c r="M1438" t="s">
        <v>59</v>
      </c>
      <c r="N1438" t="s">
        <v>661</v>
      </c>
    </row>
    <row r="1439" spans="1:14" hidden="1" x14ac:dyDescent="0.2">
      <c r="A1439">
        <v>1500</v>
      </c>
      <c r="B1439" t="s">
        <v>660</v>
      </c>
      <c r="C1439" t="s">
        <v>17</v>
      </c>
      <c r="D1439" t="s">
        <v>20</v>
      </c>
      <c r="E1439" t="str">
        <f t="shared" si="66"/>
        <v>2015</v>
      </c>
      <c r="F1439" s="1">
        <v>3567500000</v>
      </c>
      <c r="G1439" s="1">
        <f t="shared" si="67"/>
        <v>352200000</v>
      </c>
      <c r="H1439" s="1">
        <f t="shared" si="68"/>
        <v>1404000000</v>
      </c>
      <c r="I1439" s="1">
        <v>2163500000</v>
      </c>
      <c r="J1439" s="1">
        <v>1051800000</v>
      </c>
      <c r="K1439">
        <v>0</v>
      </c>
      <c r="L1439">
        <v>0</v>
      </c>
      <c r="M1439" t="s">
        <v>59</v>
      </c>
      <c r="N1439" t="s">
        <v>661</v>
      </c>
    </row>
    <row r="1440" spans="1:14" hidden="1" x14ac:dyDescent="0.2">
      <c r="A1440">
        <v>1501</v>
      </c>
      <c r="B1440" t="s">
        <v>660</v>
      </c>
      <c r="C1440" t="s">
        <v>19</v>
      </c>
      <c r="D1440" t="s">
        <v>83</v>
      </c>
      <c r="E1440" t="str">
        <f t="shared" si="66"/>
        <v>2016</v>
      </c>
      <c r="F1440" s="1">
        <v>4885000000</v>
      </c>
      <c r="G1440" s="1">
        <f t="shared" si="67"/>
        <v>284600000</v>
      </c>
      <c r="H1440" s="1">
        <f t="shared" si="68"/>
        <v>1881900000</v>
      </c>
      <c r="I1440" s="1">
        <v>3003100000</v>
      </c>
      <c r="J1440" s="1">
        <v>1597300000</v>
      </c>
      <c r="K1440">
        <v>0</v>
      </c>
      <c r="L1440">
        <v>0</v>
      </c>
      <c r="M1440" t="s">
        <v>59</v>
      </c>
      <c r="N1440" t="s">
        <v>661</v>
      </c>
    </row>
    <row r="1441" spans="1:14" hidden="1" x14ac:dyDescent="0.2">
      <c r="A1441">
        <v>1502</v>
      </c>
      <c r="B1441" t="s">
        <v>662</v>
      </c>
      <c r="C1441" t="s">
        <v>11</v>
      </c>
      <c r="D1441" t="s">
        <v>12</v>
      </c>
      <c r="E1441" t="str">
        <f t="shared" si="66"/>
        <v>2012</v>
      </c>
      <c r="F1441" s="1">
        <v>2665000000</v>
      </c>
      <c r="G1441" s="1">
        <f t="shared" si="67"/>
        <v>580000000</v>
      </c>
      <c r="H1441" s="1">
        <f t="shared" si="68"/>
        <v>1491000000</v>
      </c>
      <c r="I1441" s="1">
        <v>1174000000</v>
      </c>
      <c r="J1441" s="1">
        <v>728000000</v>
      </c>
      <c r="K1441" s="1">
        <v>183000000</v>
      </c>
      <c r="L1441">
        <v>0</v>
      </c>
      <c r="M1441" t="s">
        <v>30</v>
      </c>
      <c r="N1441" t="s">
        <v>48</v>
      </c>
    </row>
    <row r="1442" spans="1:14" hidden="1" x14ac:dyDescent="0.2">
      <c r="A1442">
        <v>1503</v>
      </c>
      <c r="B1442" t="s">
        <v>662</v>
      </c>
      <c r="C1442" t="s">
        <v>15</v>
      </c>
      <c r="D1442" t="s">
        <v>16</v>
      </c>
      <c r="E1442" t="str">
        <f t="shared" si="66"/>
        <v>2013</v>
      </c>
      <c r="F1442" s="1">
        <v>2692000000</v>
      </c>
      <c r="G1442" s="1">
        <f t="shared" si="67"/>
        <v>532000000</v>
      </c>
      <c r="H1442" s="1">
        <f t="shared" si="68"/>
        <v>1473000000</v>
      </c>
      <c r="I1442" s="1">
        <v>1219000000</v>
      </c>
      <c r="J1442" s="1">
        <v>757000000</v>
      </c>
      <c r="K1442" s="1">
        <v>184000000</v>
      </c>
      <c r="L1442">
        <v>0</v>
      </c>
      <c r="M1442" t="s">
        <v>30</v>
      </c>
      <c r="N1442" t="s">
        <v>48</v>
      </c>
    </row>
    <row r="1443" spans="1:14" hidden="1" x14ac:dyDescent="0.2">
      <c r="A1443">
        <v>1504</v>
      </c>
      <c r="B1443" t="s">
        <v>662</v>
      </c>
      <c r="C1443" t="s">
        <v>17</v>
      </c>
      <c r="D1443" t="s">
        <v>18</v>
      </c>
      <c r="E1443" t="str">
        <f t="shared" si="66"/>
        <v>2014</v>
      </c>
      <c r="F1443" s="1">
        <v>2732000000</v>
      </c>
      <c r="G1443" s="1">
        <f t="shared" si="67"/>
        <v>503000000</v>
      </c>
      <c r="H1443" s="1">
        <f t="shared" si="68"/>
        <v>1479000000</v>
      </c>
      <c r="I1443" s="1">
        <v>1253000000</v>
      </c>
      <c r="J1443" s="1">
        <v>770000000</v>
      </c>
      <c r="K1443" s="1">
        <v>206000000</v>
      </c>
      <c r="L1443">
        <v>0</v>
      </c>
      <c r="M1443" t="s">
        <v>30</v>
      </c>
      <c r="N1443" t="s">
        <v>48</v>
      </c>
    </row>
    <row r="1444" spans="1:14" hidden="1" x14ac:dyDescent="0.2">
      <c r="A1444">
        <v>1505</v>
      </c>
      <c r="B1444" t="s">
        <v>662</v>
      </c>
      <c r="C1444" t="s">
        <v>19</v>
      </c>
      <c r="D1444" t="s">
        <v>20</v>
      </c>
      <c r="E1444" t="str">
        <f t="shared" si="66"/>
        <v>2015</v>
      </c>
      <c r="F1444" s="1">
        <v>2530000000</v>
      </c>
      <c r="G1444" s="1">
        <f t="shared" si="67"/>
        <v>283000000</v>
      </c>
      <c r="H1444" s="1">
        <f t="shared" si="68"/>
        <v>1276000000</v>
      </c>
      <c r="I1444" s="1">
        <v>1254000000</v>
      </c>
      <c r="J1444" s="1">
        <v>765000000</v>
      </c>
      <c r="K1444" s="1">
        <v>228000000</v>
      </c>
      <c r="L1444">
        <v>0</v>
      </c>
      <c r="M1444" t="s">
        <v>30</v>
      </c>
      <c r="N1444" t="s">
        <v>48</v>
      </c>
    </row>
    <row r="1445" spans="1:14" hidden="1" x14ac:dyDescent="0.2">
      <c r="A1445">
        <v>1506</v>
      </c>
      <c r="B1445" t="s">
        <v>663</v>
      </c>
      <c r="C1445" t="s">
        <v>11</v>
      </c>
      <c r="D1445" t="s">
        <v>39</v>
      </c>
      <c r="E1445" t="str">
        <f t="shared" si="66"/>
        <v>2013</v>
      </c>
      <c r="F1445" s="1">
        <v>1924400000</v>
      </c>
      <c r="G1445" s="1">
        <f t="shared" si="67"/>
        <v>749455000</v>
      </c>
      <c r="H1445" s="1">
        <f t="shared" si="68"/>
        <v>1049562000</v>
      </c>
      <c r="I1445" s="1">
        <v>874838000</v>
      </c>
      <c r="J1445" s="1">
        <v>254468000</v>
      </c>
      <c r="K1445">
        <v>0</v>
      </c>
      <c r="L1445" s="1">
        <v>45639000</v>
      </c>
      <c r="M1445" t="s">
        <v>13</v>
      </c>
      <c r="N1445" t="s">
        <v>123</v>
      </c>
    </row>
    <row r="1446" spans="1:14" hidden="1" x14ac:dyDescent="0.2">
      <c r="A1446">
        <v>1507</v>
      </c>
      <c r="B1446" t="s">
        <v>663</v>
      </c>
      <c r="C1446" t="s">
        <v>15</v>
      </c>
      <c r="D1446" t="s">
        <v>41</v>
      </c>
      <c r="E1446" t="str">
        <f t="shared" si="66"/>
        <v>2014</v>
      </c>
      <c r="F1446" s="1">
        <v>2372906000</v>
      </c>
      <c r="G1446" s="1">
        <f t="shared" si="67"/>
        <v>927820000</v>
      </c>
      <c r="H1446" s="1">
        <f t="shared" si="68"/>
        <v>1267874000</v>
      </c>
      <c r="I1446" s="1">
        <v>1105032000</v>
      </c>
      <c r="J1446" s="1">
        <v>276446000</v>
      </c>
      <c r="K1446">
        <v>0</v>
      </c>
      <c r="L1446" s="1">
        <v>63608000</v>
      </c>
      <c r="M1446" t="s">
        <v>13</v>
      </c>
      <c r="N1446" t="s">
        <v>123</v>
      </c>
    </row>
    <row r="1447" spans="1:14" hidden="1" x14ac:dyDescent="0.2">
      <c r="A1447">
        <v>1508</v>
      </c>
      <c r="B1447" t="s">
        <v>663</v>
      </c>
      <c r="C1447" t="s">
        <v>17</v>
      </c>
      <c r="D1447" t="s">
        <v>42</v>
      </c>
      <c r="E1447" t="str">
        <f t="shared" si="66"/>
        <v>2015</v>
      </c>
      <c r="F1447" s="1">
        <v>2707115000</v>
      </c>
      <c r="G1447" s="1">
        <f t="shared" si="67"/>
        <v>1074002000</v>
      </c>
      <c r="H1447" s="1">
        <f t="shared" si="68"/>
        <v>1449845000</v>
      </c>
      <c r="I1447" s="1">
        <v>1257270000</v>
      </c>
      <c r="J1447" s="1">
        <v>321624000</v>
      </c>
      <c r="K1447">
        <v>0</v>
      </c>
      <c r="L1447" s="1">
        <v>54219000</v>
      </c>
      <c r="M1447" t="s">
        <v>13</v>
      </c>
      <c r="N1447" t="s">
        <v>123</v>
      </c>
    </row>
    <row r="1448" spans="1:14" hidden="1" x14ac:dyDescent="0.2">
      <c r="A1448">
        <v>1509</v>
      </c>
      <c r="B1448" t="s">
        <v>663</v>
      </c>
      <c r="C1448" t="s">
        <v>19</v>
      </c>
      <c r="D1448" t="s">
        <v>43</v>
      </c>
      <c r="E1448" t="str">
        <f t="shared" si="66"/>
        <v>2016</v>
      </c>
      <c r="F1448" s="1">
        <v>3171411000</v>
      </c>
      <c r="G1448" s="1">
        <f t="shared" si="67"/>
        <v>1267760000</v>
      </c>
      <c r="H1448" s="1">
        <f t="shared" si="68"/>
        <v>1728063000</v>
      </c>
      <c r="I1448" s="1">
        <v>1443348000</v>
      </c>
      <c r="J1448" s="1">
        <v>382858000</v>
      </c>
      <c r="K1448">
        <v>0</v>
      </c>
      <c r="L1448" s="1">
        <v>77445000</v>
      </c>
      <c r="M1448" t="s">
        <v>13</v>
      </c>
      <c r="N1448" t="s">
        <v>123</v>
      </c>
    </row>
    <row r="1449" spans="1:14" hidden="1" x14ac:dyDescent="0.2">
      <c r="A1449">
        <v>1510</v>
      </c>
      <c r="B1449" t="s">
        <v>664</v>
      </c>
      <c r="C1449" t="s">
        <v>11</v>
      </c>
      <c r="D1449" t="s">
        <v>448</v>
      </c>
      <c r="E1449" t="str">
        <f t="shared" si="66"/>
        <v>2013</v>
      </c>
      <c r="F1449" s="1">
        <v>11390000000</v>
      </c>
      <c r="G1449" s="1">
        <f t="shared" si="67"/>
        <v>1621000000</v>
      </c>
      <c r="H1449" s="1">
        <f t="shared" si="68"/>
        <v>3651000000</v>
      </c>
      <c r="I1449" s="1">
        <v>7739000000</v>
      </c>
      <c r="J1449" s="1">
        <v>1440000000</v>
      </c>
      <c r="K1449" s="1">
        <v>590000000</v>
      </c>
      <c r="L1449">
        <v>0</v>
      </c>
      <c r="M1449" t="s">
        <v>30</v>
      </c>
      <c r="N1449" t="s">
        <v>665</v>
      </c>
    </row>
    <row r="1450" spans="1:14" hidden="1" x14ac:dyDescent="0.2">
      <c r="A1450">
        <v>1511</v>
      </c>
      <c r="B1450" t="s">
        <v>664</v>
      </c>
      <c r="C1450" t="s">
        <v>15</v>
      </c>
      <c r="D1450" t="s">
        <v>449</v>
      </c>
      <c r="E1450" t="str">
        <f t="shared" si="66"/>
        <v>2014</v>
      </c>
      <c r="F1450" s="1">
        <v>11973000000</v>
      </c>
      <c r="G1450" s="1">
        <f t="shared" si="67"/>
        <v>1855000000</v>
      </c>
      <c r="H1450" s="1">
        <f t="shared" si="68"/>
        <v>3972000000</v>
      </c>
      <c r="I1450" s="1">
        <v>8001000000</v>
      </c>
      <c r="J1450" s="1">
        <v>1534000000</v>
      </c>
      <c r="K1450" s="1">
        <v>583000000</v>
      </c>
      <c r="L1450">
        <v>0</v>
      </c>
      <c r="M1450" t="s">
        <v>30</v>
      </c>
      <c r="N1450" t="s">
        <v>665</v>
      </c>
    </row>
    <row r="1451" spans="1:14" hidden="1" x14ac:dyDescent="0.2">
      <c r="A1451">
        <v>1512</v>
      </c>
      <c r="B1451" t="s">
        <v>664</v>
      </c>
      <c r="C1451" t="s">
        <v>17</v>
      </c>
      <c r="D1451" t="s">
        <v>666</v>
      </c>
      <c r="E1451" t="str">
        <f t="shared" si="66"/>
        <v>2015</v>
      </c>
      <c r="F1451" s="1">
        <v>12233000000</v>
      </c>
      <c r="G1451" s="1">
        <f t="shared" si="67"/>
        <v>1956000000</v>
      </c>
      <c r="H1451" s="1">
        <f t="shared" si="68"/>
        <v>4087000000</v>
      </c>
      <c r="I1451" s="1">
        <v>8146000000</v>
      </c>
      <c r="J1451" s="1">
        <v>1504000000</v>
      </c>
      <c r="K1451" s="1">
        <v>627000000</v>
      </c>
      <c r="L1451">
        <v>0</v>
      </c>
      <c r="M1451" t="s">
        <v>30</v>
      </c>
      <c r="N1451" t="s">
        <v>665</v>
      </c>
    </row>
    <row r="1452" spans="1:14" hidden="1" x14ac:dyDescent="0.2">
      <c r="A1452">
        <v>1513</v>
      </c>
      <c r="B1452" t="s">
        <v>664</v>
      </c>
      <c r="C1452" t="s">
        <v>19</v>
      </c>
      <c r="D1452" t="s">
        <v>43</v>
      </c>
      <c r="E1452" t="str">
        <f t="shared" si="66"/>
        <v>2016</v>
      </c>
      <c r="F1452" s="1">
        <v>12238000000</v>
      </c>
      <c r="G1452" s="1">
        <f t="shared" si="67"/>
        <v>1926000000</v>
      </c>
      <c r="H1452" s="1">
        <f t="shared" si="68"/>
        <v>4033000000</v>
      </c>
      <c r="I1452" s="1">
        <v>8205000000</v>
      </c>
      <c r="J1452" s="1">
        <v>1463000000</v>
      </c>
      <c r="K1452" s="1">
        <v>644000000</v>
      </c>
      <c r="L1452">
        <v>0</v>
      </c>
      <c r="M1452" t="s">
        <v>30</v>
      </c>
      <c r="N1452" t="s">
        <v>665</v>
      </c>
    </row>
    <row r="1453" spans="1:14" hidden="1" x14ac:dyDescent="0.2">
      <c r="A1453">
        <v>1514</v>
      </c>
      <c r="B1453" t="s">
        <v>667</v>
      </c>
      <c r="C1453" t="s">
        <v>11</v>
      </c>
      <c r="D1453" t="s">
        <v>590</v>
      </c>
      <c r="E1453" t="str">
        <f t="shared" si="66"/>
        <v>2012</v>
      </c>
      <c r="F1453" s="1">
        <v>5353197000</v>
      </c>
      <c r="G1453" s="1">
        <f t="shared" si="67"/>
        <v>911884000</v>
      </c>
      <c r="H1453" s="1">
        <f t="shared" si="68"/>
        <v>2409350000</v>
      </c>
      <c r="I1453" s="1">
        <v>2943847000</v>
      </c>
      <c r="J1453" s="1">
        <v>1303427000</v>
      </c>
      <c r="K1453">
        <v>0</v>
      </c>
      <c r="L1453" s="1">
        <v>194039000</v>
      </c>
      <c r="M1453" t="s">
        <v>23</v>
      </c>
      <c r="N1453" t="s">
        <v>668</v>
      </c>
    </row>
    <row r="1454" spans="1:14" hidden="1" x14ac:dyDescent="0.2">
      <c r="A1454">
        <v>1515</v>
      </c>
      <c r="B1454" t="s">
        <v>667</v>
      </c>
      <c r="C1454" t="s">
        <v>15</v>
      </c>
      <c r="D1454" t="s">
        <v>385</v>
      </c>
      <c r="E1454" t="str">
        <f t="shared" si="66"/>
        <v>2013</v>
      </c>
      <c r="F1454" s="1">
        <v>1603123000</v>
      </c>
      <c r="G1454" s="1">
        <f t="shared" si="67"/>
        <v>333589000</v>
      </c>
      <c r="H1454" s="1">
        <f t="shared" si="68"/>
        <v>940354000</v>
      </c>
      <c r="I1454" s="1">
        <v>662769000</v>
      </c>
      <c r="J1454" s="1">
        <v>531932000</v>
      </c>
      <c r="K1454">
        <v>0</v>
      </c>
      <c r="L1454" s="1">
        <v>74833000</v>
      </c>
      <c r="M1454" t="s">
        <v>23</v>
      </c>
      <c r="N1454" t="s">
        <v>668</v>
      </c>
    </row>
    <row r="1455" spans="1:14" hidden="1" x14ac:dyDescent="0.2">
      <c r="A1455">
        <v>1516</v>
      </c>
      <c r="B1455" t="s">
        <v>667</v>
      </c>
      <c r="C1455" t="s">
        <v>17</v>
      </c>
      <c r="D1455" t="s">
        <v>18</v>
      </c>
      <c r="E1455" t="str">
        <f t="shared" si="66"/>
        <v>2014</v>
      </c>
      <c r="F1455" s="1">
        <v>2626141000</v>
      </c>
      <c r="G1455" s="1">
        <f t="shared" si="67"/>
        <v>752460000</v>
      </c>
      <c r="H1455" s="1">
        <f t="shared" si="68"/>
        <v>1671151000</v>
      </c>
      <c r="I1455" s="1">
        <v>954990000</v>
      </c>
      <c r="J1455" s="1">
        <v>766854000</v>
      </c>
      <c r="K1455">
        <v>0</v>
      </c>
      <c r="L1455" s="1">
        <v>151837000</v>
      </c>
      <c r="M1455" t="s">
        <v>23</v>
      </c>
      <c r="N1455" t="s">
        <v>668</v>
      </c>
    </row>
    <row r="1456" spans="1:14" hidden="1" x14ac:dyDescent="0.2">
      <c r="A1456">
        <v>1517</v>
      </c>
      <c r="B1456" t="s">
        <v>667</v>
      </c>
      <c r="C1456" t="s">
        <v>19</v>
      </c>
      <c r="D1456" t="s">
        <v>20</v>
      </c>
      <c r="E1456" t="str">
        <f t="shared" si="66"/>
        <v>2015</v>
      </c>
      <c r="F1456" s="1">
        <v>3050945000</v>
      </c>
      <c r="G1456" s="1">
        <f t="shared" si="67"/>
        <v>854301000</v>
      </c>
      <c r="H1456" s="1">
        <f t="shared" si="68"/>
        <v>2127609000</v>
      </c>
      <c r="I1456" s="1">
        <v>923336000</v>
      </c>
      <c r="J1456" s="1">
        <v>1068221000</v>
      </c>
      <c r="K1456">
        <v>0</v>
      </c>
      <c r="L1456" s="1">
        <v>205087000</v>
      </c>
      <c r="M1456" t="s">
        <v>23</v>
      </c>
      <c r="N1456" t="s">
        <v>668</v>
      </c>
    </row>
    <row r="1457" spans="1:14" hidden="1" x14ac:dyDescent="0.2">
      <c r="A1457">
        <v>1518</v>
      </c>
      <c r="B1457" t="s">
        <v>669</v>
      </c>
      <c r="C1457" t="s">
        <v>11</v>
      </c>
      <c r="D1457" t="s">
        <v>301</v>
      </c>
      <c r="E1457" t="str">
        <f t="shared" si="66"/>
        <v>2013</v>
      </c>
      <c r="F1457" s="1">
        <v>73301000000</v>
      </c>
      <c r="G1457" s="1">
        <f t="shared" si="67"/>
        <v>5579000000</v>
      </c>
      <c r="H1457" s="1">
        <f t="shared" si="68"/>
        <v>22733000000</v>
      </c>
      <c r="I1457" s="1">
        <v>50568000000</v>
      </c>
      <c r="J1457" s="1">
        <v>15110000000</v>
      </c>
      <c r="K1457">
        <v>0</v>
      </c>
      <c r="L1457" s="1">
        <v>2044000000</v>
      </c>
      <c r="M1457" t="s">
        <v>23</v>
      </c>
      <c r="N1457" t="s">
        <v>284</v>
      </c>
    </row>
    <row r="1458" spans="1:14" hidden="1" x14ac:dyDescent="0.2">
      <c r="A1458">
        <v>1519</v>
      </c>
      <c r="B1458" t="s">
        <v>669</v>
      </c>
      <c r="C1458" t="s">
        <v>15</v>
      </c>
      <c r="D1458" t="s">
        <v>156</v>
      </c>
      <c r="E1458" t="str">
        <f t="shared" si="66"/>
        <v>2014</v>
      </c>
      <c r="F1458" s="1">
        <v>71279000000</v>
      </c>
      <c r="G1458" s="1">
        <f t="shared" si="67"/>
        <v>4779000000</v>
      </c>
      <c r="H1458" s="1">
        <f t="shared" si="68"/>
        <v>21240000000</v>
      </c>
      <c r="I1458" s="1">
        <v>50039000000</v>
      </c>
      <c r="J1458" s="1">
        <v>14465000000</v>
      </c>
      <c r="K1458">
        <v>0</v>
      </c>
      <c r="L1458" s="1">
        <v>1996000000</v>
      </c>
      <c r="M1458" t="s">
        <v>23</v>
      </c>
      <c r="N1458" t="s">
        <v>284</v>
      </c>
    </row>
    <row r="1459" spans="1:14" hidden="1" x14ac:dyDescent="0.2">
      <c r="A1459">
        <v>1520</v>
      </c>
      <c r="B1459" t="s">
        <v>669</v>
      </c>
      <c r="C1459" t="s">
        <v>17</v>
      </c>
      <c r="D1459" t="s">
        <v>66</v>
      </c>
      <c r="E1459" t="str">
        <f t="shared" si="66"/>
        <v>2015</v>
      </c>
      <c r="F1459" s="1">
        <v>72618000000</v>
      </c>
      <c r="G1459" s="1">
        <f t="shared" si="67"/>
        <v>4535000000</v>
      </c>
      <c r="H1459" s="1">
        <f t="shared" si="68"/>
        <v>21340000000</v>
      </c>
      <c r="I1459" s="1">
        <v>51278000000</v>
      </c>
      <c r="J1459" s="1">
        <v>14676000000</v>
      </c>
      <c r="K1459">
        <v>0</v>
      </c>
      <c r="L1459" s="1">
        <v>2129000000</v>
      </c>
      <c r="M1459" t="s">
        <v>23</v>
      </c>
      <c r="N1459" t="s">
        <v>284</v>
      </c>
    </row>
    <row r="1460" spans="1:14" hidden="1" x14ac:dyDescent="0.2">
      <c r="A1460">
        <v>1521</v>
      </c>
      <c r="B1460" t="s">
        <v>669</v>
      </c>
      <c r="C1460" t="s">
        <v>19</v>
      </c>
      <c r="D1460" t="s">
        <v>157</v>
      </c>
      <c r="E1460" t="str">
        <f t="shared" si="66"/>
        <v>2016</v>
      </c>
      <c r="F1460" s="1">
        <v>73785000000</v>
      </c>
      <c r="G1460" s="1">
        <f t="shared" si="67"/>
        <v>4910000000</v>
      </c>
      <c r="H1460" s="1">
        <f t="shared" si="68"/>
        <v>21788000000</v>
      </c>
      <c r="I1460" s="1">
        <v>51997000000</v>
      </c>
      <c r="J1460" s="1">
        <v>14665000000</v>
      </c>
      <c r="K1460">
        <v>0</v>
      </c>
      <c r="L1460" s="1">
        <v>2213000000</v>
      </c>
      <c r="M1460" t="s">
        <v>23</v>
      </c>
      <c r="N1460" t="s">
        <v>284</v>
      </c>
    </row>
    <row r="1461" spans="1:14" hidden="1" x14ac:dyDescent="0.2">
      <c r="A1461">
        <v>1522</v>
      </c>
      <c r="B1461" t="s">
        <v>670</v>
      </c>
      <c r="C1461" t="s">
        <v>11</v>
      </c>
      <c r="D1461" t="s">
        <v>64</v>
      </c>
      <c r="E1461" t="str">
        <f t="shared" si="66"/>
        <v>2013</v>
      </c>
      <c r="F1461" s="1">
        <v>3794249000</v>
      </c>
      <c r="G1461" s="1">
        <f t="shared" si="67"/>
        <v>697217000</v>
      </c>
      <c r="H1461" s="1">
        <f t="shared" si="68"/>
        <v>2163284000</v>
      </c>
      <c r="I1461" s="1">
        <v>1630965000</v>
      </c>
      <c r="J1461" s="1">
        <v>1466067000</v>
      </c>
      <c r="K1461">
        <v>0</v>
      </c>
      <c r="L1461">
        <v>0</v>
      </c>
      <c r="M1461" t="s">
        <v>23</v>
      </c>
      <c r="N1461" t="s">
        <v>390</v>
      </c>
    </row>
    <row r="1462" spans="1:14" hidden="1" x14ac:dyDescent="0.2">
      <c r="A1462">
        <v>1523</v>
      </c>
      <c r="B1462" t="s">
        <v>670</v>
      </c>
      <c r="C1462" t="s">
        <v>15</v>
      </c>
      <c r="D1462" t="s">
        <v>65</v>
      </c>
      <c r="E1462" t="str">
        <f t="shared" si="66"/>
        <v>2014</v>
      </c>
      <c r="F1462" s="1">
        <v>4031100000</v>
      </c>
      <c r="G1462" s="1">
        <f t="shared" si="67"/>
        <v>304300000</v>
      </c>
      <c r="H1462" s="1">
        <f t="shared" si="68"/>
        <v>2340400000</v>
      </c>
      <c r="I1462" s="1">
        <v>1690700000</v>
      </c>
      <c r="J1462" s="1">
        <v>2036100000</v>
      </c>
      <c r="K1462">
        <v>0</v>
      </c>
      <c r="L1462">
        <v>0</v>
      </c>
      <c r="M1462" t="s">
        <v>23</v>
      </c>
      <c r="N1462" t="s">
        <v>390</v>
      </c>
    </row>
    <row r="1463" spans="1:14" hidden="1" x14ac:dyDescent="0.2">
      <c r="A1463">
        <v>1524</v>
      </c>
      <c r="B1463" t="s">
        <v>670</v>
      </c>
      <c r="C1463" t="s">
        <v>17</v>
      </c>
      <c r="D1463" t="s">
        <v>66</v>
      </c>
      <c r="E1463" t="str">
        <f t="shared" si="66"/>
        <v>2015</v>
      </c>
      <c r="F1463" s="1">
        <v>4249900000</v>
      </c>
      <c r="G1463" s="1">
        <f t="shared" si="67"/>
        <v>891400000</v>
      </c>
      <c r="H1463" s="1">
        <f t="shared" si="68"/>
        <v>2537200000</v>
      </c>
      <c r="I1463" s="1">
        <v>1712700000</v>
      </c>
      <c r="J1463" s="1">
        <v>1645800000</v>
      </c>
      <c r="K1463">
        <v>0</v>
      </c>
      <c r="L1463">
        <v>0</v>
      </c>
      <c r="M1463" t="s">
        <v>23</v>
      </c>
      <c r="N1463" t="s">
        <v>390</v>
      </c>
    </row>
    <row r="1464" spans="1:14" hidden="1" x14ac:dyDescent="0.2">
      <c r="A1464">
        <v>1525</v>
      </c>
      <c r="B1464" t="s">
        <v>670</v>
      </c>
      <c r="C1464" t="s">
        <v>19</v>
      </c>
      <c r="D1464" t="s">
        <v>67</v>
      </c>
      <c r="E1464" t="str">
        <f t="shared" si="66"/>
        <v>2016</v>
      </c>
      <c r="F1464" s="1">
        <v>4104900000</v>
      </c>
      <c r="G1464" s="1">
        <f t="shared" si="67"/>
        <v>760100000</v>
      </c>
      <c r="H1464" s="1">
        <f t="shared" si="68"/>
        <v>2491300000</v>
      </c>
      <c r="I1464" s="1">
        <v>1613600000</v>
      </c>
      <c r="J1464" s="1">
        <v>1731200000</v>
      </c>
      <c r="K1464">
        <v>0</v>
      </c>
      <c r="L1464">
        <v>0</v>
      </c>
      <c r="M1464" t="s">
        <v>23</v>
      </c>
      <c r="N1464" t="s">
        <v>390</v>
      </c>
    </row>
    <row r="1465" spans="1:14" hidden="1" x14ac:dyDescent="0.2">
      <c r="A1465">
        <v>1526</v>
      </c>
      <c r="B1465" t="s">
        <v>671</v>
      </c>
      <c r="C1465" t="s">
        <v>11</v>
      </c>
      <c r="D1465" t="s">
        <v>301</v>
      </c>
      <c r="E1465" t="str">
        <f t="shared" si="66"/>
        <v>2013</v>
      </c>
      <c r="F1465" s="1">
        <v>25878372000</v>
      </c>
      <c r="G1465" s="1">
        <f t="shared" si="67"/>
        <v>3106526000</v>
      </c>
      <c r="H1465" s="1">
        <f t="shared" si="68"/>
        <v>7356972000</v>
      </c>
      <c r="I1465" s="1">
        <v>18521400000</v>
      </c>
      <c r="J1465" s="1">
        <v>4250446000</v>
      </c>
      <c r="K1465">
        <v>0</v>
      </c>
      <c r="L1465">
        <v>0</v>
      </c>
      <c r="M1465" t="s">
        <v>23</v>
      </c>
      <c r="N1465" t="s">
        <v>353</v>
      </c>
    </row>
    <row r="1466" spans="1:14" hidden="1" x14ac:dyDescent="0.2">
      <c r="A1466">
        <v>1527</v>
      </c>
      <c r="B1466" t="s">
        <v>671</v>
      </c>
      <c r="C1466" t="s">
        <v>15</v>
      </c>
      <c r="D1466" t="s">
        <v>156</v>
      </c>
      <c r="E1466" t="str">
        <f t="shared" si="66"/>
        <v>2014</v>
      </c>
      <c r="F1466" s="1">
        <v>27422696000</v>
      </c>
      <c r="G1466" s="1">
        <f t="shared" si="67"/>
        <v>3350570000</v>
      </c>
      <c r="H1466" s="1">
        <f t="shared" si="68"/>
        <v>7817659000</v>
      </c>
      <c r="I1466" s="1">
        <v>19605037000</v>
      </c>
      <c r="J1466" s="1">
        <v>4467089000</v>
      </c>
      <c r="K1466">
        <v>0</v>
      </c>
      <c r="L1466">
        <v>0</v>
      </c>
      <c r="M1466" t="s">
        <v>23</v>
      </c>
      <c r="N1466" t="s">
        <v>353</v>
      </c>
    </row>
    <row r="1467" spans="1:14" hidden="1" x14ac:dyDescent="0.2">
      <c r="A1467">
        <v>1528</v>
      </c>
      <c r="B1467" t="s">
        <v>671</v>
      </c>
      <c r="C1467" t="s">
        <v>17</v>
      </c>
      <c r="D1467" t="s">
        <v>66</v>
      </c>
      <c r="E1467" t="str">
        <f t="shared" si="66"/>
        <v>2015</v>
      </c>
      <c r="F1467" s="1">
        <v>29078407000</v>
      </c>
      <c r="G1467" s="1">
        <f t="shared" si="67"/>
        <v>3606501000</v>
      </c>
      <c r="H1467" s="1">
        <f t="shared" si="68"/>
        <v>8301885000</v>
      </c>
      <c r="I1467" s="1">
        <v>20776522000</v>
      </c>
      <c r="J1467" s="1">
        <v>4695384000</v>
      </c>
      <c r="K1467">
        <v>0</v>
      </c>
      <c r="L1467">
        <v>0</v>
      </c>
      <c r="M1467" t="s">
        <v>23</v>
      </c>
      <c r="N1467" t="s">
        <v>353</v>
      </c>
    </row>
    <row r="1468" spans="1:14" hidden="1" x14ac:dyDescent="0.2">
      <c r="A1468">
        <v>1529</v>
      </c>
      <c r="B1468" t="s">
        <v>671</v>
      </c>
      <c r="C1468" t="s">
        <v>19</v>
      </c>
      <c r="D1468" t="s">
        <v>157</v>
      </c>
      <c r="E1468" t="str">
        <f t="shared" si="66"/>
        <v>2016</v>
      </c>
      <c r="F1468" s="1">
        <v>30944938000</v>
      </c>
      <c r="G1468" s="1">
        <f t="shared" si="67"/>
        <v>3704700000</v>
      </c>
      <c r="H1468" s="1">
        <f t="shared" si="68"/>
        <v>8910415000</v>
      </c>
      <c r="I1468" s="1">
        <v>22034523000</v>
      </c>
      <c r="J1468" s="1">
        <v>5205715000</v>
      </c>
      <c r="K1468">
        <v>0</v>
      </c>
      <c r="L1468">
        <v>0</v>
      </c>
      <c r="M1468" t="s">
        <v>23</v>
      </c>
      <c r="N1468" t="s">
        <v>353</v>
      </c>
    </row>
    <row r="1469" spans="1:14" x14ac:dyDescent="0.2">
      <c r="A1469">
        <v>1530</v>
      </c>
      <c r="B1469" t="s">
        <v>672</v>
      </c>
      <c r="C1469" t="s">
        <v>11</v>
      </c>
      <c r="D1469" t="s">
        <v>12</v>
      </c>
      <c r="E1469" t="str">
        <f t="shared" si="66"/>
        <v>2012</v>
      </c>
      <c r="F1469" s="1">
        <v>3589516000</v>
      </c>
      <c r="G1469" s="1">
        <f t="shared" si="67"/>
        <v>846505000</v>
      </c>
      <c r="H1469" s="1">
        <f t="shared" si="68"/>
        <v>1633834000</v>
      </c>
      <c r="I1469" s="1">
        <v>1955682000</v>
      </c>
      <c r="J1469">
        <v>0</v>
      </c>
      <c r="K1469">
        <v>0</v>
      </c>
      <c r="L1469" s="1">
        <v>787329000</v>
      </c>
      <c r="M1469" t="s">
        <v>74</v>
      </c>
      <c r="N1469" t="s">
        <v>75</v>
      </c>
    </row>
    <row r="1470" spans="1:14" x14ac:dyDescent="0.2">
      <c r="A1470">
        <v>1531</v>
      </c>
      <c r="B1470" t="s">
        <v>672</v>
      </c>
      <c r="C1470" t="s">
        <v>15</v>
      </c>
      <c r="D1470" t="s">
        <v>16</v>
      </c>
      <c r="E1470" t="str">
        <f t="shared" si="66"/>
        <v>2013</v>
      </c>
      <c r="F1470" s="1">
        <v>3494253000</v>
      </c>
      <c r="G1470" s="1">
        <f t="shared" si="67"/>
        <v>835776000</v>
      </c>
      <c r="H1470" s="1">
        <f t="shared" si="68"/>
        <v>1655487000</v>
      </c>
      <c r="I1470" s="1">
        <v>1838766000</v>
      </c>
      <c r="J1470">
        <v>0</v>
      </c>
      <c r="K1470">
        <v>0</v>
      </c>
      <c r="L1470" s="1">
        <v>819711000</v>
      </c>
      <c r="M1470" t="s">
        <v>74</v>
      </c>
      <c r="N1470" t="s">
        <v>75</v>
      </c>
    </row>
    <row r="1471" spans="1:14" x14ac:dyDescent="0.2">
      <c r="A1471">
        <v>1532</v>
      </c>
      <c r="B1471" t="s">
        <v>672</v>
      </c>
      <c r="C1471" t="s">
        <v>17</v>
      </c>
      <c r="D1471" t="s">
        <v>18</v>
      </c>
      <c r="E1471" t="str">
        <f t="shared" si="66"/>
        <v>2014</v>
      </c>
      <c r="F1471" s="1">
        <v>3620095000</v>
      </c>
      <c r="G1471" s="1">
        <f t="shared" si="67"/>
        <v>860803000</v>
      </c>
      <c r="H1471" s="1">
        <f t="shared" si="68"/>
        <v>1716711000</v>
      </c>
      <c r="I1471" s="1">
        <v>1903384000</v>
      </c>
      <c r="J1471">
        <v>0</v>
      </c>
      <c r="K1471">
        <v>0</v>
      </c>
      <c r="L1471" s="1">
        <v>855908000</v>
      </c>
      <c r="M1471" t="s">
        <v>74</v>
      </c>
      <c r="N1471" t="s">
        <v>75</v>
      </c>
    </row>
    <row r="1472" spans="1:14" x14ac:dyDescent="0.2">
      <c r="A1472">
        <v>1533</v>
      </c>
      <c r="B1472" t="s">
        <v>672</v>
      </c>
      <c r="C1472" t="s">
        <v>19</v>
      </c>
      <c r="D1472" t="s">
        <v>20</v>
      </c>
      <c r="E1472" t="str">
        <f t="shared" si="66"/>
        <v>2015</v>
      </c>
      <c r="F1472" s="1">
        <v>3766065000</v>
      </c>
      <c r="G1472" s="1">
        <f t="shared" si="67"/>
        <v>842829000</v>
      </c>
      <c r="H1472" s="1">
        <f t="shared" si="68"/>
        <v>1749853000</v>
      </c>
      <c r="I1472" s="1">
        <v>2016212000</v>
      </c>
      <c r="J1472">
        <v>0</v>
      </c>
      <c r="K1472">
        <v>0</v>
      </c>
      <c r="L1472" s="1">
        <v>907024000</v>
      </c>
      <c r="M1472" t="s">
        <v>74</v>
      </c>
      <c r="N1472" t="s">
        <v>75</v>
      </c>
    </row>
    <row r="1473" spans="1:14" hidden="1" x14ac:dyDescent="0.2">
      <c r="A1473">
        <v>1534</v>
      </c>
      <c r="B1473" t="s">
        <v>673</v>
      </c>
      <c r="C1473" t="s">
        <v>11</v>
      </c>
      <c r="D1473" t="s">
        <v>12</v>
      </c>
      <c r="E1473" t="str">
        <f t="shared" si="66"/>
        <v>2012</v>
      </c>
      <c r="F1473" s="1">
        <v>12509900000</v>
      </c>
      <c r="G1473" s="1">
        <f t="shared" si="67"/>
        <v>1564200000</v>
      </c>
      <c r="H1473" s="1">
        <f t="shared" si="68"/>
        <v>5295500000</v>
      </c>
      <c r="I1473" s="1">
        <v>7214400000</v>
      </c>
      <c r="J1473" s="1">
        <v>3354900000</v>
      </c>
      <c r="K1473" s="1">
        <v>376400000</v>
      </c>
      <c r="L1473">
        <v>0</v>
      </c>
      <c r="M1473" t="s">
        <v>36</v>
      </c>
      <c r="N1473" t="s">
        <v>45</v>
      </c>
    </row>
    <row r="1474" spans="1:14" hidden="1" x14ac:dyDescent="0.2">
      <c r="A1474">
        <v>1535</v>
      </c>
      <c r="B1474" t="s">
        <v>673</v>
      </c>
      <c r="C1474" t="s">
        <v>15</v>
      </c>
      <c r="D1474" t="s">
        <v>16</v>
      </c>
      <c r="E1474" t="str">
        <f t="shared" si="66"/>
        <v>2013</v>
      </c>
      <c r="F1474" s="1">
        <v>13090300000</v>
      </c>
      <c r="G1474" s="1">
        <f t="shared" si="67"/>
        <v>1687300000</v>
      </c>
      <c r="H1474" s="1">
        <f t="shared" si="68"/>
        <v>5529100000</v>
      </c>
      <c r="I1474" s="1">
        <v>7561200000</v>
      </c>
      <c r="J1474" s="1">
        <v>3446300000</v>
      </c>
      <c r="K1474" s="1">
        <v>395500000</v>
      </c>
      <c r="L1474">
        <v>0</v>
      </c>
      <c r="M1474" t="s">
        <v>36</v>
      </c>
      <c r="N1474" t="s">
        <v>45</v>
      </c>
    </row>
    <row r="1475" spans="1:14" hidden="1" x14ac:dyDescent="0.2">
      <c r="A1475">
        <v>1536</v>
      </c>
      <c r="B1475" t="s">
        <v>673</v>
      </c>
      <c r="C1475" t="s">
        <v>17</v>
      </c>
      <c r="D1475" t="s">
        <v>18</v>
      </c>
      <c r="E1475" t="str">
        <f t="shared" ref="E1475:E1538" si="69">RIGHT(D1475, 4)</f>
        <v>2014</v>
      </c>
      <c r="F1475" s="1">
        <v>16889600000</v>
      </c>
      <c r="G1475" s="1">
        <f t="shared" ref="G1475:G1538" si="70">H1475-J1475-K1475-L1475</f>
        <v>1904800000</v>
      </c>
      <c r="H1475" s="1">
        <f t="shared" ref="H1475:H1538" si="71">F1475-I1475</f>
        <v>7492000000</v>
      </c>
      <c r="I1475" s="1">
        <v>9397600000</v>
      </c>
      <c r="J1475" s="1">
        <v>4896100000</v>
      </c>
      <c r="K1475" s="1">
        <v>691100000</v>
      </c>
      <c r="L1475">
        <v>0</v>
      </c>
      <c r="M1475" t="s">
        <v>36</v>
      </c>
      <c r="N1475" t="s">
        <v>45</v>
      </c>
    </row>
    <row r="1476" spans="1:14" hidden="1" x14ac:dyDescent="0.2">
      <c r="A1476">
        <v>1537</v>
      </c>
      <c r="B1476" t="s">
        <v>673</v>
      </c>
      <c r="C1476" t="s">
        <v>19</v>
      </c>
      <c r="D1476" t="s">
        <v>20</v>
      </c>
      <c r="E1476" t="str">
        <f t="shared" si="69"/>
        <v>2015</v>
      </c>
      <c r="F1476" s="1">
        <v>16965400000</v>
      </c>
      <c r="G1476" s="1">
        <f t="shared" si="70"/>
        <v>2451500000</v>
      </c>
      <c r="H1476" s="1">
        <f t="shared" si="71"/>
        <v>7755900000</v>
      </c>
      <c r="I1476" s="1">
        <v>9209500000</v>
      </c>
      <c r="J1476" s="1">
        <v>4612100000</v>
      </c>
      <c r="K1476" s="1">
        <v>692300000</v>
      </c>
      <c r="L1476">
        <v>0</v>
      </c>
      <c r="M1476" t="s">
        <v>36</v>
      </c>
      <c r="N1476" t="s">
        <v>45</v>
      </c>
    </row>
    <row r="1477" spans="1:14" hidden="1" x14ac:dyDescent="0.2">
      <c r="A1477">
        <v>1538</v>
      </c>
      <c r="B1477" t="s">
        <v>674</v>
      </c>
      <c r="C1477" t="s">
        <v>11</v>
      </c>
      <c r="D1477" t="s">
        <v>12</v>
      </c>
      <c r="E1477" t="str">
        <f t="shared" si="69"/>
        <v>2012</v>
      </c>
      <c r="F1477" s="1">
        <v>763000000</v>
      </c>
      <c r="G1477" s="1">
        <f t="shared" si="70"/>
        <v>296000000</v>
      </c>
      <c r="H1477" s="1">
        <f t="shared" si="71"/>
        <v>751000000</v>
      </c>
      <c r="I1477" s="1">
        <v>12000000</v>
      </c>
      <c r="J1477" s="1">
        <v>429000000</v>
      </c>
      <c r="K1477">
        <v>0</v>
      </c>
      <c r="L1477" s="1">
        <v>26000000</v>
      </c>
      <c r="M1477" t="s">
        <v>23</v>
      </c>
      <c r="N1477" t="s">
        <v>109</v>
      </c>
    </row>
    <row r="1478" spans="1:14" hidden="1" x14ac:dyDescent="0.2">
      <c r="A1478">
        <v>1539</v>
      </c>
      <c r="B1478" t="s">
        <v>674</v>
      </c>
      <c r="C1478" t="s">
        <v>15</v>
      </c>
      <c r="D1478" t="s">
        <v>16</v>
      </c>
      <c r="E1478" t="str">
        <f t="shared" si="69"/>
        <v>2013</v>
      </c>
      <c r="F1478" s="1">
        <v>945000000</v>
      </c>
      <c r="G1478" s="1">
        <f t="shared" si="70"/>
        <v>294000000</v>
      </c>
      <c r="H1478" s="1">
        <f t="shared" si="71"/>
        <v>927000000</v>
      </c>
      <c r="I1478" s="1">
        <v>18000000</v>
      </c>
      <c r="J1478" s="1">
        <v>597000000</v>
      </c>
      <c r="K1478">
        <v>0</v>
      </c>
      <c r="L1478" s="1">
        <v>36000000</v>
      </c>
      <c r="M1478" t="s">
        <v>23</v>
      </c>
      <c r="N1478" t="s">
        <v>109</v>
      </c>
    </row>
    <row r="1479" spans="1:14" hidden="1" x14ac:dyDescent="0.2">
      <c r="A1479">
        <v>1540</v>
      </c>
      <c r="B1479" t="s">
        <v>674</v>
      </c>
      <c r="C1479" t="s">
        <v>17</v>
      </c>
      <c r="D1479" t="s">
        <v>18</v>
      </c>
      <c r="E1479" t="str">
        <f t="shared" si="69"/>
        <v>2014</v>
      </c>
      <c r="F1479" s="1">
        <v>1246000000</v>
      </c>
      <c r="G1479" s="1">
        <f t="shared" si="70"/>
        <v>340000000</v>
      </c>
      <c r="H1479" s="1">
        <f t="shared" si="71"/>
        <v>1206000000</v>
      </c>
      <c r="I1479" s="1">
        <v>40000000</v>
      </c>
      <c r="J1479" s="1">
        <v>801000000</v>
      </c>
      <c r="K1479">
        <v>0</v>
      </c>
      <c r="L1479" s="1">
        <v>65000000</v>
      </c>
      <c r="M1479" t="s">
        <v>23</v>
      </c>
      <c r="N1479" t="s">
        <v>109</v>
      </c>
    </row>
    <row r="1480" spans="1:14" hidden="1" x14ac:dyDescent="0.2">
      <c r="A1480">
        <v>1541</v>
      </c>
      <c r="B1480" t="s">
        <v>674</v>
      </c>
      <c r="C1480" t="s">
        <v>19</v>
      </c>
      <c r="D1480" t="s">
        <v>20</v>
      </c>
      <c r="E1480" t="str">
        <f t="shared" si="69"/>
        <v>2015</v>
      </c>
      <c r="F1480" s="1">
        <v>1492000000</v>
      </c>
      <c r="G1480" s="1">
        <f t="shared" si="70"/>
        <v>232000000</v>
      </c>
      <c r="H1480" s="1">
        <f t="shared" si="71"/>
        <v>1434000000</v>
      </c>
      <c r="I1480" s="1">
        <v>58000000</v>
      </c>
      <c r="J1480" s="1">
        <v>1109000000</v>
      </c>
      <c r="K1480">
        <v>0</v>
      </c>
      <c r="L1480" s="1">
        <v>93000000</v>
      </c>
      <c r="M1480" t="s">
        <v>23</v>
      </c>
      <c r="N1480" t="s">
        <v>109</v>
      </c>
    </row>
    <row r="1481" spans="1:14" x14ac:dyDescent="0.2">
      <c r="A1481">
        <v>1542</v>
      </c>
      <c r="B1481" t="s">
        <v>675</v>
      </c>
      <c r="C1481" t="s">
        <v>11</v>
      </c>
      <c r="D1481" t="s">
        <v>16</v>
      </c>
      <c r="E1481" t="str">
        <f t="shared" si="69"/>
        <v>2013</v>
      </c>
      <c r="F1481" s="1">
        <v>26191000000</v>
      </c>
      <c r="G1481" s="1">
        <f t="shared" si="70"/>
        <v>5306000000</v>
      </c>
      <c r="H1481" s="1">
        <f t="shared" si="71"/>
        <v>12884000000</v>
      </c>
      <c r="I1481" s="1">
        <v>13307000000</v>
      </c>
      <c r="J1481" s="1">
        <v>3757000000</v>
      </c>
      <c r="K1481">
        <v>0</v>
      </c>
      <c r="L1481" s="1">
        <v>3821000000</v>
      </c>
      <c r="M1481" t="s">
        <v>74</v>
      </c>
      <c r="N1481" t="s">
        <v>77</v>
      </c>
    </row>
    <row r="1482" spans="1:14" x14ac:dyDescent="0.2">
      <c r="A1482">
        <v>1543</v>
      </c>
      <c r="B1482" t="s">
        <v>675</v>
      </c>
      <c r="C1482" t="s">
        <v>15</v>
      </c>
      <c r="D1482" t="s">
        <v>18</v>
      </c>
      <c r="E1482" t="str">
        <f t="shared" si="69"/>
        <v>2014</v>
      </c>
      <c r="F1482" s="1">
        <v>27174000000</v>
      </c>
      <c r="G1482" s="1">
        <f t="shared" si="70"/>
        <v>5458000000</v>
      </c>
      <c r="H1482" s="1">
        <f t="shared" si="71"/>
        <v>13304000000</v>
      </c>
      <c r="I1482" s="1">
        <v>13870000000</v>
      </c>
      <c r="J1482" s="1">
        <v>3964000000</v>
      </c>
      <c r="K1482">
        <v>0</v>
      </c>
      <c r="L1482" s="1">
        <v>3882000000</v>
      </c>
      <c r="M1482" t="s">
        <v>74</v>
      </c>
      <c r="N1482" t="s">
        <v>77</v>
      </c>
    </row>
    <row r="1483" spans="1:14" x14ac:dyDescent="0.2">
      <c r="A1483">
        <v>1544</v>
      </c>
      <c r="B1483" t="s">
        <v>675</v>
      </c>
      <c r="C1483" t="s">
        <v>17</v>
      </c>
      <c r="D1483" t="s">
        <v>20</v>
      </c>
      <c r="E1483" t="str">
        <f t="shared" si="69"/>
        <v>2015</v>
      </c>
      <c r="F1483" s="1">
        <v>26815000000</v>
      </c>
      <c r="G1483" s="1">
        <f t="shared" si="70"/>
        <v>5113000000</v>
      </c>
      <c r="H1483" s="1">
        <f t="shared" si="71"/>
        <v>13092000000</v>
      </c>
      <c r="I1483" s="1">
        <v>13723000000</v>
      </c>
      <c r="J1483" s="1">
        <v>4094000000</v>
      </c>
      <c r="K1483">
        <v>0</v>
      </c>
      <c r="L1483" s="1">
        <v>3885000000</v>
      </c>
      <c r="M1483" t="s">
        <v>74</v>
      </c>
      <c r="N1483" t="s">
        <v>77</v>
      </c>
    </row>
    <row r="1484" spans="1:14" x14ac:dyDescent="0.2">
      <c r="A1484">
        <v>1545</v>
      </c>
      <c r="B1484" t="s">
        <v>675</v>
      </c>
      <c r="C1484" t="s">
        <v>19</v>
      </c>
      <c r="D1484" t="s">
        <v>83</v>
      </c>
      <c r="E1484" t="str">
        <f t="shared" si="69"/>
        <v>2016</v>
      </c>
      <c r="F1484" s="1">
        <v>27625000000</v>
      </c>
      <c r="G1484" s="1">
        <f t="shared" si="70"/>
        <v>4416000000</v>
      </c>
      <c r="H1484" s="1">
        <f t="shared" si="71"/>
        <v>12555000000</v>
      </c>
      <c r="I1484" s="1">
        <v>15070000000</v>
      </c>
      <c r="J1484" s="1">
        <v>4154000000</v>
      </c>
      <c r="K1484">
        <v>0</v>
      </c>
      <c r="L1484" s="1">
        <v>3985000000</v>
      </c>
      <c r="M1484" t="s">
        <v>74</v>
      </c>
      <c r="N1484" t="s">
        <v>77</v>
      </c>
    </row>
    <row r="1485" spans="1:14" hidden="1" x14ac:dyDescent="0.2">
      <c r="A1485">
        <v>1546</v>
      </c>
      <c r="B1485" t="s">
        <v>676</v>
      </c>
      <c r="C1485" t="s">
        <v>11</v>
      </c>
      <c r="D1485" t="s">
        <v>22</v>
      </c>
      <c r="E1485" t="str">
        <f t="shared" si="69"/>
        <v>2012</v>
      </c>
      <c r="F1485" s="1">
        <v>4664120000</v>
      </c>
      <c r="G1485" s="1">
        <f t="shared" si="70"/>
        <v>436792000</v>
      </c>
      <c r="H1485" s="1">
        <f t="shared" si="71"/>
        <v>1566054000</v>
      </c>
      <c r="I1485" s="1">
        <v>3098066000</v>
      </c>
      <c r="J1485" s="1">
        <v>1040287000</v>
      </c>
      <c r="K1485">
        <v>0</v>
      </c>
      <c r="L1485" s="1">
        <v>88975000</v>
      </c>
      <c r="M1485" t="s">
        <v>23</v>
      </c>
      <c r="N1485" t="s">
        <v>677</v>
      </c>
    </row>
    <row r="1486" spans="1:14" hidden="1" x14ac:dyDescent="0.2">
      <c r="A1486">
        <v>1547</v>
      </c>
      <c r="B1486" t="s">
        <v>676</v>
      </c>
      <c r="C1486" t="s">
        <v>15</v>
      </c>
      <c r="D1486" t="s">
        <v>25</v>
      </c>
      <c r="E1486" t="str">
        <f t="shared" si="69"/>
        <v>2013</v>
      </c>
      <c r="F1486" s="1">
        <v>5164784000</v>
      </c>
      <c r="G1486" s="1">
        <f t="shared" si="70"/>
        <v>514650000</v>
      </c>
      <c r="H1486" s="1">
        <f t="shared" si="71"/>
        <v>1753609000</v>
      </c>
      <c r="I1486" s="1">
        <v>3411175000</v>
      </c>
      <c r="J1486" s="1">
        <v>1138934000</v>
      </c>
      <c r="K1486">
        <v>0</v>
      </c>
      <c r="L1486" s="1">
        <v>100025000</v>
      </c>
      <c r="M1486" t="s">
        <v>23</v>
      </c>
      <c r="N1486" t="s">
        <v>677</v>
      </c>
    </row>
    <row r="1487" spans="1:14" hidden="1" x14ac:dyDescent="0.2">
      <c r="A1487">
        <v>1548</v>
      </c>
      <c r="B1487" t="s">
        <v>676</v>
      </c>
      <c r="C1487" t="s">
        <v>17</v>
      </c>
      <c r="D1487" t="s">
        <v>375</v>
      </c>
      <c r="E1487" t="str">
        <f t="shared" si="69"/>
        <v>2014</v>
      </c>
      <c r="F1487" s="1">
        <v>5711715000</v>
      </c>
      <c r="G1487" s="1">
        <f t="shared" si="70"/>
        <v>589472000</v>
      </c>
      <c r="H1487" s="1">
        <f t="shared" si="71"/>
        <v>1950415000</v>
      </c>
      <c r="I1487" s="1">
        <v>3761300000</v>
      </c>
      <c r="J1487" s="1">
        <v>1246308000</v>
      </c>
      <c r="K1487">
        <v>0</v>
      </c>
      <c r="L1487" s="1">
        <v>114635000</v>
      </c>
      <c r="M1487" t="s">
        <v>23</v>
      </c>
      <c r="N1487" t="s">
        <v>677</v>
      </c>
    </row>
    <row r="1488" spans="1:14" hidden="1" x14ac:dyDescent="0.2">
      <c r="A1488">
        <v>1549</v>
      </c>
      <c r="B1488" t="s">
        <v>676</v>
      </c>
      <c r="C1488" t="s">
        <v>19</v>
      </c>
      <c r="D1488" t="s">
        <v>376</v>
      </c>
      <c r="E1488" t="str">
        <f t="shared" si="69"/>
        <v>2015</v>
      </c>
      <c r="F1488" s="1">
        <v>6226507000</v>
      </c>
      <c r="G1488" s="1">
        <f t="shared" si="70"/>
        <v>650508000</v>
      </c>
      <c r="H1488" s="1">
        <f t="shared" si="71"/>
        <v>2143174000</v>
      </c>
      <c r="I1488" s="1">
        <v>4083333000</v>
      </c>
      <c r="J1488" s="1">
        <v>1369097000</v>
      </c>
      <c r="K1488">
        <v>0</v>
      </c>
      <c r="L1488" s="1">
        <v>123569000</v>
      </c>
      <c r="M1488" t="s">
        <v>23</v>
      </c>
      <c r="N1488" t="s">
        <v>677</v>
      </c>
    </row>
    <row r="1489" spans="1:14" hidden="1" x14ac:dyDescent="0.2">
      <c r="A1489">
        <v>1550</v>
      </c>
      <c r="B1489" t="s">
        <v>678</v>
      </c>
      <c r="C1489" t="s">
        <v>11</v>
      </c>
      <c r="D1489" t="s">
        <v>679</v>
      </c>
      <c r="E1489" t="str">
        <f t="shared" si="69"/>
        <v>2013</v>
      </c>
      <c r="F1489" s="1">
        <v>34374000000</v>
      </c>
      <c r="G1489" s="1">
        <f t="shared" si="70"/>
        <v>1375000000</v>
      </c>
      <c r="H1489" s="1">
        <f t="shared" si="71"/>
        <v>2358000000</v>
      </c>
      <c r="I1489" s="1">
        <v>32016000000</v>
      </c>
      <c r="J1489" s="1">
        <v>983000000</v>
      </c>
      <c r="K1489">
        <v>0</v>
      </c>
      <c r="L1489">
        <v>0</v>
      </c>
      <c r="M1489" t="s">
        <v>59</v>
      </c>
      <c r="N1489" t="s">
        <v>172</v>
      </c>
    </row>
    <row r="1490" spans="1:14" hidden="1" x14ac:dyDescent="0.2">
      <c r="A1490">
        <v>1551</v>
      </c>
      <c r="B1490" t="s">
        <v>678</v>
      </c>
      <c r="C1490" t="s">
        <v>15</v>
      </c>
      <c r="D1490" t="s">
        <v>646</v>
      </c>
      <c r="E1490" t="str">
        <f t="shared" si="69"/>
        <v>2014</v>
      </c>
      <c r="F1490" s="1">
        <v>37580000000</v>
      </c>
      <c r="G1490" s="1">
        <f t="shared" si="70"/>
        <v>1430000000</v>
      </c>
      <c r="H1490" s="1">
        <f t="shared" si="71"/>
        <v>2685000000</v>
      </c>
      <c r="I1490" s="1">
        <v>34895000000</v>
      </c>
      <c r="J1490" s="1">
        <v>1255000000</v>
      </c>
      <c r="K1490">
        <v>0</v>
      </c>
      <c r="L1490">
        <v>0</v>
      </c>
      <c r="M1490" t="s">
        <v>59</v>
      </c>
      <c r="N1490" t="s">
        <v>172</v>
      </c>
    </row>
    <row r="1491" spans="1:14" hidden="1" x14ac:dyDescent="0.2">
      <c r="A1491">
        <v>1552</v>
      </c>
      <c r="B1491" t="s">
        <v>678</v>
      </c>
      <c r="C1491" t="s">
        <v>17</v>
      </c>
      <c r="D1491" t="s">
        <v>294</v>
      </c>
      <c r="E1491" t="str">
        <f t="shared" si="69"/>
        <v>2015</v>
      </c>
      <c r="F1491" s="1">
        <v>41373000000</v>
      </c>
      <c r="G1491" s="1">
        <f t="shared" si="70"/>
        <v>2169000000</v>
      </c>
      <c r="H1491" s="1">
        <f t="shared" si="71"/>
        <v>3917000000</v>
      </c>
      <c r="I1491" s="1">
        <v>37456000000</v>
      </c>
      <c r="J1491" s="1">
        <v>1748000000</v>
      </c>
      <c r="K1491">
        <v>0</v>
      </c>
      <c r="L1491">
        <v>0</v>
      </c>
      <c r="M1491" t="s">
        <v>59</v>
      </c>
      <c r="N1491" t="s">
        <v>172</v>
      </c>
    </row>
    <row r="1492" spans="1:14" hidden="1" x14ac:dyDescent="0.2">
      <c r="A1492">
        <v>1553</v>
      </c>
      <c r="B1492" t="s">
        <v>678</v>
      </c>
      <c r="C1492" t="s">
        <v>19</v>
      </c>
      <c r="D1492" t="s">
        <v>295</v>
      </c>
      <c r="E1492" t="str">
        <f t="shared" si="69"/>
        <v>2016</v>
      </c>
      <c r="F1492" s="1">
        <v>36881000000</v>
      </c>
      <c r="G1492" s="1">
        <f t="shared" si="70"/>
        <v>2833000000</v>
      </c>
      <c r="H1492" s="1">
        <f t="shared" si="71"/>
        <v>4697000000</v>
      </c>
      <c r="I1492" s="1">
        <v>32184000000</v>
      </c>
      <c r="J1492" s="1">
        <v>1864000000</v>
      </c>
      <c r="K1492">
        <v>0</v>
      </c>
      <c r="L1492">
        <v>0</v>
      </c>
      <c r="M1492" t="s">
        <v>59</v>
      </c>
      <c r="N1492" t="s">
        <v>172</v>
      </c>
    </row>
    <row r="1493" spans="1:14" hidden="1" x14ac:dyDescent="0.2">
      <c r="A1493">
        <v>1554</v>
      </c>
      <c r="B1493" t="s">
        <v>680</v>
      </c>
      <c r="C1493" t="s">
        <v>11</v>
      </c>
      <c r="D1493" t="s">
        <v>12</v>
      </c>
      <c r="E1493" t="str">
        <f t="shared" si="69"/>
        <v>2012</v>
      </c>
      <c r="F1493" s="1">
        <v>29809000000</v>
      </c>
      <c r="G1493" s="1">
        <f t="shared" si="70"/>
        <v>1644000000</v>
      </c>
      <c r="H1493" s="1">
        <f t="shared" si="71"/>
        <v>3764000000</v>
      </c>
      <c r="I1493" s="1">
        <v>26045000000</v>
      </c>
      <c r="J1493" s="1">
        <v>1702000000</v>
      </c>
      <c r="K1493">
        <v>0</v>
      </c>
      <c r="L1493" s="1">
        <v>418000000</v>
      </c>
      <c r="M1493" t="s">
        <v>115</v>
      </c>
      <c r="N1493" t="s">
        <v>461</v>
      </c>
    </row>
    <row r="1494" spans="1:14" hidden="1" x14ac:dyDescent="0.2">
      <c r="A1494">
        <v>1555</v>
      </c>
      <c r="B1494" t="s">
        <v>680</v>
      </c>
      <c r="C1494" t="s">
        <v>15</v>
      </c>
      <c r="D1494" t="s">
        <v>16</v>
      </c>
      <c r="E1494" t="str">
        <f t="shared" si="69"/>
        <v>2013</v>
      </c>
      <c r="F1494" s="1">
        <v>37601000000</v>
      </c>
      <c r="G1494" s="1">
        <f t="shared" si="70"/>
        <v>779000000</v>
      </c>
      <c r="H1494" s="1">
        <f t="shared" si="71"/>
        <v>3516000000</v>
      </c>
      <c r="I1494" s="1">
        <v>34085000000</v>
      </c>
      <c r="J1494" s="1">
        <v>2248000000</v>
      </c>
      <c r="K1494">
        <v>0</v>
      </c>
      <c r="L1494" s="1">
        <v>489000000</v>
      </c>
      <c r="M1494" t="s">
        <v>115</v>
      </c>
      <c r="N1494" t="s">
        <v>461</v>
      </c>
    </row>
    <row r="1495" spans="1:14" hidden="1" x14ac:dyDescent="0.2">
      <c r="A1495">
        <v>1556</v>
      </c>
      <c r="B1495" t="s">
        <v>680</v>
      </c>
      <c r="C1495" t="s">
        <v>17</v>
      </c>
      <c r="D1495" t="s">
        <v>18</v>
      </c>
      <c r="E1495" t="str">
        <f t="shared" si="69"/>
        <v>2014</v>
      </c>
      <c r="F1495" s="1">
        <v>40633000000</v>
      </c>
      <c r="G1495" s="1">
        <f t="shared" si="70"/>
        <v>1636000000</v>
      </c>
      <c r="H1495" s="1">
        <f t="shared" si="71"/>
        <v>4960000000</v>
      </c>
      <c r="I1495" s="1">
        <v>35673000000</v>
      </c>
      <c r="J1495" s="1">
        <v>2762000000</v>
      </c>
      <c r="K1495">
        <v>0</v>
      </c>
      <c r="L1495" s="1">
        <v>562000000</v>
      </c>
      <c r="M1495" t="s">
        <v>115</v>
      </c>
      <c r="N1495" t="s">
        <v>461</v>
      </c>
    </row>
    <row r="1496" spans="1:14" hidden="1" x14ac:dyDescent="0.2">
      <c r="A1496">
        <v>1557</v>
      </c>
      <c r="B1496" t="s">
        <v>680</v>
      </c>
      <c r="C1496" t="s">
        <v>19</v>
      </c>
      <c r="D1496" t="s">
        <v>20</v>
      </c>
      <c r="E1496" t="str">
        <f t="shared" si="69"/>
        <v>2015</v>
      </c>
      <c r="F1496" s="1">
        <v>28711000000</v>
      </c>
      <c r="G1496" s="1">
        <f t="shared" si="70"/>
        <v>2869000000</v>
      </c>
      <c r="H1496" s="1">
        <f t="shared" si="71"/>
        <v>6245000000</v>
      </c>
      <c r="I1496" s="1">
        <v>22466000000</v>
      </c>
      <c r="J1496" s="1">
        <v>2620000000</v>
      </c>
      <c r="K1496">
        <v>0</v>
      </c>
      <c r="L1496" s="1">
        <v>756000000</v>
      </c>
      <c r="M1496" t="s">
        <v>115</v>
      </c>
      <c r="N1496" t="s">
        <v>461</v>
      </c>
    </row>
    <row r="1497" spans="1:14" hidden="1" x14ac:dyDescent="0.2">
      <c r="A1497">
        <v>1558</v>
      </c>
      <c r="B1497" t="s">
        <v>681</v>
      </c>
      <c r="C1497" t="s">
        <v>11</v>
      </c>
      <c r="D1497" t="s">
        <v>12</v>
      </c>
      <c r="E1497" t="str">
        <f t="shared" si="69"/>
        <v>2012</v>
      </c>
      <c r="F1497" s="1">
        <v>1793557000</v>
      </c>
      <c r="G1497" s="1">
        <f t="shared" si="70"/>
        <v>356619000</v>
      </c>
      <c r="H1497" s="1">
        <f t="shared" si="71"/>
        <v>604216000</v>
      </c>
      <c r="I1497" s="1">
        <v>1189341000</v>
      </c>
      <c r="J1497" s="1">
        <v>247597000</v>
      </c>
      <c r="K1497">
        <v>0</v>
      </c>
      <c r="L1497">
        <v>0</v>
      </c>
      <c r="M1497" t="s">
        <v>30</v>
      </c>
      <c r="N1497" t="s">
        <v>85</v>
      </c>
    </row>
    <row r="1498" spans="1:14" hidden="1" x14ac:dyDescent="0.2">
      <c r="A1498">
        <v>1559</v>
      </c>
      <c r="B1498" t="s">
        <v>681</v>
      </c>
      <c r="C1498" t="s">
        <v>15</v>
      </c>
      <c r="D1498" t="s">
        <v>16</v>
      </c>
      <c r="E1498" t="str">
        <f t="shared" si="69"/>
        <v>2013</v>
      </c>
      <c r="F1498" s="1">
        <v>2064305000</v>
      </c>
      <c r="G1498" s="1">
        <f t="shared" si="70"/>
        <v>382500000</v>
      </c>
      <c r="H1498" s="1">
        <f t="shared" si="71"/>
        <v>694867000</v>
      </c>
      <c r="I1498" s="1">
        <v>1369438000</v>
      </c>
      <c r="J1498" s="1">
        <v>312367000</v>
      </c>
      <c r="K1498">
        <v>0</v>
      </c>
      <c r="L1498">
        <v>0</v>
      </c>
      <c r="M1498" t="s">
        <v>30</v>
      </c>
      <c r="N1498" t="s">
        <v>85</v>
      </c>
    </row>
    <row r="1499" spans="1:14" hidden="1" x14ac:dyDescent="0.2">
      <c r="A1499">
        <v>1560</v>
      </c>
      <c r="B1499" t="s">
        <v>681</v>
      </c>
      <c r="C1499" t="s">
        <v>17</v>
      </c>
      <c r="D1499" t="s">
        <v>18</v>
      </c>
      <c r="E1499" t="str">
        <f t="shared" si="69"/>
        <v>2014</v>
      </c>
      <c r="F1499" s="1">
        <v>2446877000</v>
      </c>
      <c r="G1499" s="1">
        <f t="shared" si="70"/>
        <v>431640000</v>
      </c>
      <c r="H1499" s="1">
        <f t="shared" si="71"/>
        <v>777985000</v>
      </c>
      <c r="I1499" s="1">
        <v>1668892000</v>
      </c>
      <c r="J1499" s="1">
        <v>346345000</v>
      </c>
      <c r="K1499">
        <v>0</v>
      </c>
      <c r="L1499">
        <v>0</v>
      </c>
      <c r="M1499" t="s">
        <v>30</v>
      </c>
      <c r="N1499" t="s">
        <v>85</v>
      </c>
    </row>
    <row r="1500" spans="1:14" hidden="1" x14ac:dyDescent="0.2">
      <c r="A1500">
        <v>1561</v>
      </c>
      <c r="B1500" t="s">
        <v>681</v>
      </c>
      <c r="C1500" t="s">
        <v>19</v>
      </c>
      <c r="D1500" t="s">
        <v>20</v>
      </c>
      <c r="E1500" t="str">
        <f t="shared" si="69"/>
        <v>2015</v>
      </c>
      <c r="F1500" s="1">
        <v>2779541000</v>
      </c>
      <c r="G1500" s="1">
        <f t="shared" si="70"/>
        <v>534107000</v>
      </c>
      <c r="H1500" s="1">
        <f t="shared" si="71"/>
        <v>924360000</v>
      </c>
      <c r="I1500" s="1">
        <v>1855181000</v>
      </c>
      <c r="J1500" s="1">
        <v>390253000</v>
      </c>
      <c r="K1500">
        <v>0</v>
      </c>
      <c r="L1500">
        <v>0</v>
      </c>
      <c r="M1500" t="s">
        <v>30</v>
      </c>
      <c r="N1500" t="s">
        <v>85</v>
      </c>
    </row>
    <row r="1501" spans="1:14" hidden="1" x14ac:dyDescent="0.2">
      <c r="A1501">
        <v>1562</v>
      </c>
      <c r="B1501" t="s">
        <v>682</v>
      </c>
      <c r="C1501" t="s">
        <v>11</v>
      </c>
      <c r="D1501" t="s">
        <v>12</v>
      </c>
      <c r="E1501" t="str">
        <f t="shared" si="69"/>
        <v>2012</v>
      </c>
      <c r="F1501" s="1">
        <v>12825000000</v>
      </c>
      <c r="G1501" s="1">
        <f t="shared" si="70"/>
        <v>2687000000</v>
      </c>
      <c r="H1501" s="1">
        <f t="shared" si="71"/>
        <v>6368000000</v>
      </c>
      <c r="I1501" s="1">
        <v>6457000000</v>
      </c>
      <c r="J1501" s="1">
        <v>1804000000</v>
      </c>
      <c r="K1501" s="1">
        <v>1877000000</v>
      </c>
      <c r="L1501">
        <v>0</v>
      </c>
      <c r="M1501" t="s">
        <v>30</v>
      </c>
      <c r="N1501" t="s">
        <v>54</v>
      </c>
    </row>
    <row r="1502" spans="1:14" hidden="1" x14ac:dyDescent="0.2">
      <c r="A1502">
        <v>1563</v>
      </c>
      <c r="B1502" t="s">
        <v>682</v>
      </c>
      <c r="C1502" t="s">
        <v>15</v>
      </c>
      <c r="D1502" t="s">
        <v>16</v>
      </c>
      <c r="E1502" t="str">
        <f t="shared" si="69"/>
        <v>2013</v>
      </c>
      <c r="F1502" s="1">
        <v>12205000000</v>
      </c>
      <c r="G1502" s="1">
        <f t="shared" si="70"/>
        <v>2984000000</v>
      </c>
      <c r="H1502" s="1">
        <f t="shared" si="71"/>
        <v>6364000000</v>
      </c>
      <c r="I1502" s="1">
        <v>5841000000</v>
      </c>
      <c r="J1502" s="1">
        <v>1858000000</v>
      </c>
      <c r="K1502" s="1">
        <v>1522000000</v>
      </c>
      <c r="L1502">
        <v>0</v>
      </c>
      <c r="M1502" t="s">
        <v>30</v>
      </c>
      <c r="N1502" t="s">
        <v>54</v>
      </c>
    </row>
    <row r="1503" spans="1:14" hidden="1" x14ac:dyDescent="0.2">
      <c r="A1503">
        <v>1564</v>
      </c>
      <c r="B1503" t="s">
        <v>682</v>
      </c>
      <c r="C1503" t="s">
        <v>17</v>
      </c>
      <c r="D1503" t="s">
        <v>18</v>
      </c>
      <c r="E1503" t="str">
        <f t="shared" si="69"/>
        <v>2014</v>
      </c>
      <c r="F1503" s="1">
        <v>13045000000</v>
      </c>
      <c r="G1503" s="1">
        <f t="shared" si="70"/>
        <v>4226000000</v>
      </c>
      <c r="H1503" s="1">
        <f t="shared" si="71"/>
        <v>7427000000</v>
      </c>
      <c r="I1503" s="1">
        <v>5618000000</v>
      </c>
      <c r="J1503" s="1">
        <v>1843000000</v>
      </c>
      <c r="K1503" s="1">
        <v>1358000000</v>
      </c>
      <c r="L1503">
        <v>0</v>
      </c>
      <c r="M1503" t="s">
        <v>30</v>
      </c>
      <c r="N1503" t="s">
        <v>54</v>
      </c>
    </row>
    <row r="1504" spans="1:14" hidden="1" x14ac:dyDescent="0.2">
      <c r="A1504">
        <v>1565</v>
      </c>
      <c r="B1504" t="s">
        <v>682</v>
      </c>
      <c r="C1504" t="s">
        <v>19</v>
      </c>
      <c r="D1504" t="s">
        <v>20</v>
      </c>
      <c r="E1504" t="str">
        <f t="shared" si="69"/>
        <v>2015</v>
      </c>
      <c r="F1504" s="1">
        <v>13000000000</v>
      </c>
      <c r="G1504" s="1">
        <f t="shared" si="70"/>
        <v>4532000000</v>
      </c>
      <c r="H1504" s="1">
        <f t="shared" si="71"/>
        <v>7560000000</v>
      </c>
      <c r="I1504" s="1">
        <v>5440000000</v>
      </c>
      <c r="J1504" s="1">
        <v>1748000000</v>
      </c>
      <c r="K1504" s="1">
        <v>1280000000</v>
      </c>
      <c r="L1504">
        <v>0</v>
      </c>
      <c r="M1504" t="s">
        <v>30</v>
      </c>
      <c r="N1504" t="s">
        <v>54</v>
      </c>
    </row>
    <row r="1505" spans="1:14" hidden="1" x14ac:dyDescent="0.2">
      <c r="A1505">
        <v>1566</v>
      </c>
      <c r="B1505" t="s">
        <v>683</v>
      </c>
      <c r="C1505" t="s">
        <v>11</v>
      </c>
      <c r="D1505" t="s">
        <v>22</v>
      </c>
      <c r="E1505" t="str">
        <f t="shared" si="69"/>
        <v>2012</v>
      </c>
      <c r="F1505" s="1">
        <v>12237000000</v>
      </c>
      <c r="G1505" s="1">
        <f t="shared" si="70"/>
        <v>1053000000</v>
      </c>
      <c r="H1505" s="1">
        <f t="shared" si="71"/>
        <v>2218000000</v>
      </c>
      <c r="I1505" s="1">
        <v>10019000000</v>
      </c>
      <c r="J1505" s="1">
        <v>1165000000</v>
      </c>
      <c r="K1505">
        <v>0</v>
      </c>
      <c r="L1505">
        <v>0</v>
      </c>
      <c r="M1505" t="s">
        <v>13</v>
      </c>
      <c r="N1505" t="s">
        <v>223</v>
      </c>
    </row>
    <row r="1506" spans="1:14" hidden="1" x14ac:dyDescent="0.2">
      <c r="A1506">
        <v>1567</v>
      </c>
      <c r="B1506" t="s">
        <v>683</v>
      </c>
      <c r="C1506" t="s">
        <v>15</v>
      </c>
      <c r="D1506" t="s">
        <v>25</v>
      </c>
      <c r="E1506" t="str">
        <f t="shared" si="69"/>
        <v>2013</v>
      </c>
      <c r="F1506" s="1">
        <v>12104000000</v>
      </c>
      <c r="G1506" s="1">
        <f t="shared" si="70"/>
        <v>847000000</v>
      </c>
      <c r="H1506" s="1">
        <f t="shared" si="71"/>
        <v>1973000000</v>
      </c>
      <c r="I1506" s="1">
        <v>10131000000</v>
      </c>
      <c r="J1506" s="1">
        <v>1126000000</v>
      </c>
      <c r="K1506">
        <v>0</v>
      </c>
      <c r="L1506">
        <v>0</v>
      </c>
      <c r="M1506" t="s">
        <v>13</v>
      </c>
      <c r="N1506" t="s">
        <v>223</v>
      </c>
    </row>
    <row r="1507" spans="1:14" hidden="1" x14ac:dyDescent="0.2">
      <c r="A1507">
        <v>1568</v>
      </c>
      <c r="B1507" t="s">
        <v>683</v>
      </c>
      <c r="C1507" t="s">
        <v>17</v>
      </c>
      <c r="D1507" t="s">
        <v>26</v>
      </c>
      <c r="E1507" t="str">
        <f t="shared" si="69"/>
        <v>2015</v>
      </c>
      <c r="F1507" s="1">
        <v>13878000000</v>
      </c>
      <c r="G1507" s="1">
        <f t="shared" si="70"/>
        <v>1096000000</v>
      </c>
      <c r="H1507" s="1">
        <f t="shared" si="71"/>
        <v>2457000000</v>
      </c>
      <c r="I1507" s="1">
        <v>11421000000</v>
      </c>
      <c r="J1507" s="1">
        <v>1361000000</v>
      </c>
      <c r="K1507">
        <v>0</v>
      </c>
      <c r="L1507">
        <v>0</v>
      </c>
      <c r="M1507" t="s">
        <v>13</v>
      </c>
      <c r="N1507" t="s">
        <v>223</v>
      </c>
    </row>
    <row r="1508" spans="1:14" hidden="1" x14ac:dyDescent="0.2">
      <c r="A1508">
        <v>1569</v>
      </c>
      <c r="B1508" t="s">
        <v>683</v>
      </c>
      <c r="C1508" t="s">
        <v>19</v>
      </c>
      <c r="D1508" t="s">
        <v>27</v>
      </c>
      <c r="E1508" t="str">
        <f t="shared" si="69"/>
        <v>2016</v>
      </c>
      <c r="F1508" s="1">
        <v>13423000000</v>
      </c>
      <c r="G1508" s="1">
        <f t="shared" si="70"/>
        <v>1140000000</v>
      </c>
      <c r="H1508" s="1">
        <f t="shared" si="71"/>
        <v>2444000000</v>
      </c>
      <c r="I1508" s="1">
        <v>10979000000</v>
      </c>
      <c r="J1508" s="1">
        <v>1304000000</v>
      </c>
      <c r="K1508">
        <v>0</v>
      </c>
      <c r="L1508">
        <v>0</v>
      </c>
      <c r="M1508" t="s">
        <v>13</v>
      </c>
      <c r="N1508" t="s">
        <v>223</v>
      </c>
    </row>
    <row r="1509" spans="1:14" hidden="1" x14ac:dyDescent="0.2">
      <c r="A1509">
        <v>1570</v>
      </c>
      <c r="B1509" t="s">
        <v>684</v>
      </c>
      <c r="C1509" t="s">
        <v>11</v>
      </c>
      <c r="D1509" t="s">
        <v>12</v>
      </c>
      <c r="E1509" t="str">
        <f t="shared" si="69"/>
        <v>2012</v>
      </c>
      <c r="F1509" s="1">
        <v>1834921000</v>
      </c>
      <c r="G1509" s="1">
        <f t="shared" si="70"/>
        <v>208695000</v>
      </c>
      <c r="H1509" s="1">
        <f t="shared" si="71"/>
        <v>879297000</v>
      </c>
      <c r="I1509" s="1">
        <v>955624000</v>
      </c>
      <c r="J1509" s="1">
        <v>670602000</v>
      </c>
      <c r="K1509">
        <v>0</v>
      </c>
      <c r="L1509">
        <v>0</v>
      </c>
      <c r="M1509" t="s">
        <v>23</v>
      </c>
      <c r="N1509" t="s">
        <v>390</v>
      </c>
    </row>
    <row r="1510" spans="1:14" hidden="1" x14ac:dyDescent="0.2">
      <c r="A1510">
        <v>1571</v>
      </c>
      <c r="B1510" t="s">
        <v>684</v>
      </c>
      <c r="C1510" t="s">
        <v>15</v>
      </c>
      <c r="D1510" t="s">
        <v>16</v>
      </c>
      <c r="E1510" t="str">
        <f t="shared" si="69"/>
        <v>2013</v>
      </c>
      <c r="F1510" s="1">
        <v>2332051000</v>
      </c>
      <c r="G1510" s="1">
        <f t="shared" si="70"/>
        <v>265098000</v>
      </c>
      <c r="H1510" s="1">
        <f t="shared" si="71"/>
        <v>1136670000</v>
      </c>
      <c r="I1510" s="1">
        <v>1195381000</v>
      </c>
      <c r="J1510" s="1">
        <v>871572000</v>
      </c>
      <c r="K1510">
        <v>0</v>
      </c>
      <c r="L1510">
        <v>0</v>
      </c>
      <c r="M1510" t="s">
        <v>23</v>
      </c>
      <c r="N1510" t="s">
        <v>390</v>
      </c>
    </row>
    <row r="1511" spans="1:14" hidden="1" x14ac:dyDescent="0.2">
      <c r="A1511">
        <v>1572</v>
      </c>
      <c r="B1511" t="s">
        <v>684</v>
      </c>
      <c r="C1511" t="s">
        <v>17</v>
      </c>
      <c r="D1511" t="s">
        <v>18</v>
      </c>
      <c r="E1511" t="str">
        <f t="shared" si="69"/>
        <v>2014</v>
      </c>
      <c r="F1511" s="1">
        <v>3084370000</v>
      </c>
      <c r="G1511" s="1">
        <f t="shared" si="70"/>
        <v>353955000</v>
      </c>
      <c r="H1511" s="1">
        <f t="shared" si="71"/>
        <v>1512206000</v>
      </c>
      <c r="I1511" s="1">
        <v>1572164000</v>
      </c>
      <c r="J1511" s="1">
        <v>1158251000</v>
      </c>
      <c r="K1511">
        <v>0</v>
      </c>
      <c r="L1511">
        <v>0</v>
      </c>
      <c r="M1511" t="s">
        <v>23</v>
      </c>
      <c r="N1511" t="s">
        <v>390</v>
      </c>
    </row>
    <row r="1512" spans="1:14" hidden="1" x14ac:dyDescent="0.2">
      <c r="A1512">
        <v>1573</v>
      </c>
      <c r="B1512" t="s">
        <v>684</v>
      </c>
      <c r="C1512" t="s">
        <v>19</v>
      </c>
      <c r="D1512" t="s">
        <v>20</v>
      </c>
      <c r="E1512" t="str">
        <f t="shared" si="69"/>
        <v>2015</v>
      </c>
      <c r="F1512" s="1">
        <v>3963313000</v>
      </c>
      <c r="G1512" s="1">
        <f t="shared" si="70"/>
        <v>408547000</v>
      </c>
      <c r="H1512" s="1">
        <f t="shared" si="71"/>
        <v>1905547000</v>
      </c>
      <c r="I1512" s="1">
        <v>2057766000</v>
      </c>
      <c r="J1512" s="1">
        <v>1497000000</v>
      </c>
      <c r="K1512">
        <v>0</v>
      </c>
      <c r="L1512">
        <v>0</v>
      </c>
      <c r="M1512" t="s">
        <v>23</v>
      </c>
      <c r="N1512" t="s">
        <v>390</v>
      </c>
    </row>
    <row r="1513" spans="1:14" hidden="1" x14ac:dyDescent="0.2">
      <c r="A1513">
        <v>1574</v>
      </c>
      <c r="B1513" t="s">
        <v>685</v>
      </c>
      <c r="C1513" t="s">
        <v>11</v>
      </c>
      <c r="D1513" t="s">
        <v>12</v>
      </c>
      <c r="E1513" t="str">
        <f t="shared" si="69"/>
        <v>2012</v>
      </c>
      <c r="F1513" s="1">
        <v>1834921000</v>
      </c>
      <c r="G1513" s="1">
        <f t="shared" si="70"/>
        <v>208695000</v>
      </c>
      <c r="H1513" s="1">
        <f t="shared" si="71"/>
        <v>879297000</v>
      </c>
      <c r="I1513" s="1">
        <v>955624000</v>
      </c>
      <c r="J1513" s="1">
        <v>670602000</v>
      </c>
      <c r="K1513">
        <v>0</v>
      </c>
      <c r="L1513">
        <v>0</v>
      </c>
      <c r="M1513" t="s">
        <v>23</v>
      </c>
      <c r="N1513" t="s">
        <v>390</v>
      </c>
    </row>
    <row r="1514" spans="1:14" hidden="1" x14ac:dyDescent="0.2">
      <c r="A1514">
        <v>1575</v>
      </c>
      <c r="B1514" t="s">
        <v>685</v>
      </c>
      <c r="C1514" t="s">
        <v>15</v>
      </c>
      <c r="D1514" t="s">
        <v>16</v>
      </c>
      <c r="E1514" t="str">
        <f t="shared" si="69"/>
        <v>2013</v>
      </c>
      <c r="F1514" s="1">
        <v>2332051000</v>
      </c>
      <c r="G1514" s="1">
        <f t="shared" si="70"/>
        <v>265098000</v>
      </c>
      <c r="H1514" s="1">
        <f t="shared" si="71"/>
        <v>1136670000</v>
      </c>
      <c r="I1514" s="1">
        <v>1195381000</v>
      </c>
      <c r="J1514" s="1">
        <v>871572000</v>
      </c>
      <c r="K1514">
        <v>0</v>
      </c>
      <c r="L1514">
        <v>0</v>
      </c>
      <c r="M1514" t="s">
        <v>23</v>
      </c>
      <c r="N1514" t="s">
        <v>390</v>
      </c>
    </row>
    <row r="1515" spans="1:14" hidden="1" x14ac:dyDescent="0.2">
      <c r="A1515">
        <v>1576</v>
      </c>
      <c r="B1515" t="s">
        <v>685</v>
      </c>
      <c r="C1515" t="s">
        <v>17</v>
      </c>
      <c r="D1515" t="s">
        <v>18</v>
      </c>
      <c r="E1515" t="str">
        <f t="shared" si="69"/>
        <v>2014</v>
      </c>
      <c r="F1515" s="1">
        <v>3084370000</v>
      </c>
      <c r="G1515" s="1">
        <f t="shared" si="70"/>
        <v>353955000</v>
      </c>
      <c r="H1515" s="1">
        <f t="shared" si="71"/>
        <v>1512206000</v>
      </c>
      <c r="I1515" s="1">
        <v>1572164000</v>
      </c>
      <c r="J1515" s="1">
        <v>1158251000</v>
      </c>
      <c r="K1515">
        <v>0</v>
      </c>
      <c r="L1515">
        <v>0</v>
      </c>
      <c r="M1515" t="s">
        <v>23</v>
      </c>
      <c r="N1515" t="s">
        <v>390</v>
      </c>
    </row>
    <row r="1516" spans="1:14" hidden="1" x14ac:dyDescent="0.2">
      <c r="A1516">
        <v>1577</v>
      </c>
      <c r="B1516" t="s">
        <v>685</v>
      </c>
      <c r="C1516" t="s">
        <v>19</v>
      </c>
      <c r="D1516" t="s">
        <v>20</v>
      </c>
      <c r="E1516" t="str">
        <f t="shared" si="69"/>
        <v>2015</v>
      </c>
      <c r="F1516" s="1">
        <v>3963313000</v>
      </c>
      <c r="G1516" s="1">
        <f t="shared" si="70"/>
        <v>408547000</v>
      </c>
      <c r="H1516" s="1">
        <f t="shared" si="71"/>
        <v>1905547000</v>
      </c>
      <c r="I1516" s="1">
        <v>2057766000</v>
      </c>
      <c r="J1516" s="1">
        <v>1497000000</v>
      </c>
      <c r="K1516">
        <v>0</v>
      </c>
      <c r="L1516">
        <v>0</v>
      </c>
      <c r="M1516" t="s">
        <v>23</v>
      </c>
      <c r="N1516" t="s">
        <v>390</v>
      </c>
    </row>
    <row r="1517" spans="1:14" hidden="1" x14ac:dyDescent="0.2">
      <c r="A1517">
        <v>1578</v>
      </c>
      <c r="B1517" t="s">
        <v>686</v>
      </c>
      <c r="C1517" t="s">
        <v>11</v>
      </c>
      <c r="D1517" t="s">
        <v>12</v>
      </c>
      <c r="E1517" t="str">
        <f t="shared" si="69"/>
        <v>2012</v>
      </c>
      <c r="F1517" s="1">
        <v>37152000000</v>
      </c>
      <c r="G1517" s="1">
        <f t="shared" si="70"/>
        <v>1362000000</v>
      </c>
      <c r="H1517" s="1">
        <f t="shared" si="71"/>
        <v>19332000000</v>
      </c>
      <c r="I1517" s="1">
        <v>17820000000</v>
      </c>
      <c r="J1517" s="1">
        <v>16448000000</v>
      </c>
      <c r="K1517">
        <v>0</v>
      </c>
      <c r="L1517" s="1">
        <v>1522000000</v>
      </c>
      <c r="M1517" t="s">
        <v>13</v>
      </c>
      <c r="N1517" t="s">
        <v>14</v>
      </c>
    </row>
    <row r="1518" spans="1:14" hidden="1" x14ac:dyDescent="0.2">
      <c r="A1518">
        <v>1579</v>
      </c>
      <c r="B1518" t="s">
        <v>686</v>
      </c>
      <c r="C1518" t="s">
        <v>15</v>
      </c>
      <c r="D1518" t="s">
        <v>16</v>
      </c>
      <c r="E1518" t="str">
        <f t="shared" si="69"/>
        <v>2013</v>
      </c>
      <c r="F1518" s="1">
        <v>38279000000</v>
      </c>
      <c r="G1518" s="1">
        <f t="shared" si="70"/>
        <v>1769000000</v>
      </c>
      <c r="H1518" s="1">
        <f t="shared" si="71"/>
        <v>21087000000</v>
      </c>
      <c r="I1518" s="1">
        <v>17192000000</v>
      </c>
      <c r="J1518" s="1">
        <v>17629000000</v>
      </c>
      <c r="K1518">
        <v>0</v>
      </c>
      <c r="L1518" s="1">
        <v>1689000000</v>
      </c>
      <c r="M1518" t="s">
        <v>13</v>
      </c>
      <c r="N1518" t="s">
        <v>14</v>
      </c>
    </row>
    <row r="1519" spans="1:14" hidden="1" x14ac:dyDescent="0.2">
      <c r="A1519">
        <v>1580</v>
      </c>
      <c r="B1519" t="s">
        <v>686</v>
      </c>
      <c r="C1519" t="s">
        <v>17</v>
      </c>
      <c r="D1519" t="s">
        <v>18</v>
      </c>
      <c r="E1519" t="str">
        <f t="shared" si="69"/>
        <v>2014</v>
      </c>
      <c r="F1519" s="1">
        <v>38901000000</v>
      </c>
      <c r="G1519" s="1">
        <f t="shared" si="70"/>
        <v>2816000000</v>
      </c>
      <c r="H1519" s="1">
        <f t="shared" si="71"/>
        <v>22290000000</v>
      </c>
      <c r="I1519" s="1">
        <v>16611000000</v>
      </c>
      <c r="J1519" s="1">
        <v>17795000000</v>
      </c>
      <c r="K1519">
        <v>0</v>
      </c>
      <c r="L1519" s="1">
        <v>1679000000</v>
      </c>
      <c r="M1519" t="s">
        <v>13</v>
      </c>
      <c r="N1519" t="s">
        <v>14</v>
      </c>
    </row>
    <row r="1520" spans="1:14" hidden="1" x14ac:dyDescent="0.2">
      <c r="A1520">
        <v>1581</v>
      </c>
      <c r="B1520" t="s">
        <v>686</v>
      </c>
      <c r="C1520" t="s">
        <v>19</v>
      </c>
      <c r="D1520" t="s">
        <v>20</v>
      </c>
      <c r="E1520" t="str">
        <f t="shared" si="69"/>
        <v>2015</v>
      </c>
      <c r="F1520" s="1">
        <v>37864000000</v>
      </c>
      <c r="G1520" s="1">
        <f t="shared" si="70"/>
        <v>5492000000</v>
      </c>
      <c r="H1520" s="1">
        <f t="shared" si="71"/>
        <v>25734000000</v>
      </c>
      <c r="I1520" s="1">
        <v>12130000000</v>
      </c>
      <c r="J1520" s="1">
        <v>18423000000</v>
      </c>
      <c r="K1520">
        <v>0</v>
      </c>
      <c r="L1520" s="1">
        <v>1819000000</v>
      </c>
      <c r="M1520" t="s">
        <v>13</v>
      </c>
      <c r="N1520" t="s">
        <v>14</v>
      </c>
    </row>
    <row r="1521" spans="1:14" hidden="1" x14ac:dyDescent="0.2">
      <c r="A1521">
        <v>1582</v>
      </c>
      <c r="B1521" t="s">
        <v>687</v>
      </c>
      <c r="C1521" t="s">
        <v>11</v>
      </c>
      <c r="D1521" t="s">
        <v>12</v>
      </c>
      <c r="E1521" t="str">
        <f t="shared" si="69"/>
        <v>2012</v>
      </c>
      <c r="F1521" s="1">
        <v>716612000</v>
      </c>
      <c r="G1521" s="1">
        <f t="shared" si="70"/>
        <v>67260000</v>
      </c>
      <c r="H1521" s="1">
        <f t="shared" si="71"/>
        <v>471296000</v>
      </c>
      <c r="I1521" s="1">
        <v>245316000</v>
      </c>
      <c r="J1521" s="1">
        <v>58005000</v>
      </c>
      <c r="K1521">
        <v>0</v>
      </c>
      <c r="L1521" s="1">
        <v>346031000</v>
      </c>
      <c r="M1521" t="s">
        <v>79</v>
      </c>
      <c r="N1521" t="s">
        <v>330</v>
      </c>
    </row>
    <row r="1522" spans="1:14" hidden="1" x14ac:dyDescent="0.2">
      <c r="A1522">
        <v>1583</v>
      </c>
      <c r="B1522" t="s">
        <v>687</v>
      </c>
      <c r="C1522" t="s">
        <v>15</v>
      </c>
      <c r="D1522" t="s">
        <v>16</v>
      </c>
      <c r="E1522" t="str">
        <f t="shared" si="69"/>
        <v>2013</v>
      </c>
      <c r="F1522" s="1">
        <v>758926000</v>
      </c>
      <c r="G1522" s="1">
        <f t="shared" si="70"/>
        <v>116920000</v>
      </c>
      <c r="H1522" s="1">
        <f t="shared" si="71"/>
        <v>500314000</v>
      </c>
      <c r="I1522" s="1">
        <v>258612000</v>
      </c>
      <c r="J1522" s="1">
        <v>37121000</v>
      </c>
      <c r="K1522">
        <v>0</v>
      </c>
      <c r="L1522" s="1">
        <v>346273000</v>
      </c>
      <c r="M1522" t="s">
        <v>79</v>
      </c>
      <c r="N1522" t="s">
        <v>330</v>
      </c>
    </row>
    <row r="1523" spans="1:14" hidden="1" x14ac:dyDescent="0.2">
      <c r="A1523">
        <v>1584</v>
      </c>
      <c r="B1523" t="s">
        <v>687</v>
      </c>
      <c r="C1523" t="s">
        <v>17</v>
      </c>
      <c r="D1523" t="s">
        <v>18</v>
      </c>
      <c r="E1523" t="str">
        <f t="shared" si="69"/>
        <v>2014</v>
      </c>
      <c r="F1523" s="1">
        <v>818046000</v>
      </c>
      <c r="G1523" s="1">
        <f t="shared" si="70"/>
        <v>126764000</v>
      </c>
      <c r="H1523" s="1">
        <f t="shared" si="71"/>
        <v>547305000</v>
      </c>
      <c r="I1523" s="1">
        <v>270741000</v>
      </c>
      <c r="J1523" s="1">
        <v>56612000</v>
      </c>
      <c r="K1523">
        <v>0</v>
      </c>
      <c r="L1523" s="1">
        <v>363929000</v>
      </c>
      <c r="M1523" t="s">
        <v>79</v>
      </c>
      <c r="N1523" t="s">
        <v>330</v>
      </c>
    </row>
    <row r="1524" spans="1:14" hidden="1" x14ac:dyDescent="0.2">
      <c r="A1524">
        <v>1585</v>
      </c>
      <c r="B1524" t="s">
        <v>687</v>
      </c>
      <c r="C1524" t="s">
        <v>19</v>
      </c>
      <c r="D1524" t="s">
        <v>20</v>
      </c>
      <c r="E1524" t="str">
        <f t="shared" si="69"/>
        <v>2015</v>
      </c>
      <c r="F1524" s="1">
        <v>894638000</v>
      </c>
      <c r="G1524" s="1">
        <f t="shared" si="70"/>
        <v>159591000</v>
      </c>
      <c r="H1524" s="1">
        <f t="shared" si="71"/>
        <v>612601000</v>
      </c>
      <c r="I1524" s="1">
        <v>282037000</v>
      </c>
      <c r="J1524" s="1">
        <v>71733000</v>
      </c>
      <c r="K1524">
        <v>0</v>
      </c>
      <c r="L1524" s="1">
        <v>381277000</v>
      </c>
      <c r="M1524" t="s">
        <v>79</v>
      </c>
      <c r="N1524" t="s">
        <v>330</v>
      </c>
    </row>
    <row r="1525" spans="1:14" hidden="1" x14ac:dyDescent="0.2">
      <c r="A1525">
        <v>1590</v>
      </c>
      <c r="B1525" t="s">
        <v>688</v>
      </c>
      <c r="C1525" t="s">
        <v>11</v>
      </c>
      <c r="D1525" t="s">
        <v>301</v>
      </c>
      <c r="E1525" t="str">
        <f t="shared" si="69"/>
        <v>2013</v>
      </c>
      <c r="F1525" s="1">
        <v>2220256000</v>
      </c>
      <c r="G1525" s="1">
        <f t="shared" si="70"/>
        <v>294794000</v>
      </c>
      <c r="H1525" s="1">
        <f t="shared" si="71"/>
        <v>783674000</v>
      </c>
      <c r="I1525" s="1">
        <v>1436582000</v>
      </c>
      <c r="J1525" s="1">
        <v>488880000</v>
      </c>
      <c r="K1525">
        <v>0</v>
      </c>
      <c r="L1525">
        <v>0</v>
      </c>
      <c r="M1525" t="s">
        <v>23</v>
      </c>
      <c r="N1525" t="s">
        <v>111</v>
      </c>
    </row>
    <row r="1526" spans="1:14" hidden="1" x14ac:dyDescent="0.2">
      <c r="A1526">
        <v>1591</v>
      </c>
      <c r="B1526" t="s">
        <v>688</v>
      </c>
      <c r="C1526" t="s">
        <v>15</v>
      </c>
      <c r="D1526" t="s">
        <v>397</v>
      </c>
      <c r="E1526" t="str">
        <f t="shared" si="69"/>
        <v>2014</v>
      </c>
      <c r="F1526" s="1">
        <v>2670573000</v>
      </c>
      <c r="G1526" s="1">
        <f t="shared" si="70"/>
        <v>344858000</v>
      </c>
      <c r="H1526" s="1">
        <f t="shared" si="71"/>
        <v>941248000</v>
      </c>
      <c r="I1526" s="1">
        <v>1729325000</v>
      </c>
      <c r="J1526" s="1">
        <v>596390000</v>
      </c>
      <c r="K1526">
        <v>0</v>
      </c>
      <c r="L1526">
        <v>0</v>
      </c>
      <c r="M1526" t="s">
        <v>23</v>
      </c>
      <c r="N1526" t="s">
        <v>111</v>
      </c>
    </row>
    <row r="1527" spans="1:14" hidden="1" x14ac:dyDescent="0.2">
      <c r="A1527">
        <v>1592</v>
      </c>
      <c r="B1527" t="s">
        <v>688</v>
      </c>
      <c r="C1527" t="s">
        <v>17</v>
      </c>
      <c r="D1527" t="s">
        <v>66</v>
      </c>
      <c r="E1527" t="str">
        <f t="shared" si="69"/>
        <v>2015</v>
      </c>
      <c r="F1527" s="1">
        <v>3241369000</v>
      </c>
      <c r="G1527" s="1">
        <f t="shared" si="70"/>
        <v>424781000</v>
      </c>
      <c r="H1527" s="1">
        <f t="shared" si="71"/>
        <v>1136787000</v>
      </c>
      <c r="I1527" s="1">
        <v>2104582000</v>
      </c>
      <c r="J1527" s="1">
        <v>712006000</v>
      </c>
      <c r="K1527">
        <v>0</v>
      </c>
      <c r="L1527">
        <v>0</v>
      </c>
      <c r="M1527" t="s">
        <v>23</v>
      </c>
      <c r="N1527" t="s">
        <v>111</v>
      </c>
    </row>
    <row r="1528" spans="1:14" hidden="1" x14ac:dyDescent="0.2">
      <c r="A1528">
        <v>1593</v>
      </c>
      <c r="B1528" t="s">
        <v>688</v>
      </c>
      <c r="C1528" t="s">
        <v>19</v>
      </c>
      <c r="D1528" t="s">
        <v>67</v>
      </c>
      <c r="E1528" t="str">
        <f t="shared" si="69"/>
        <v>2016</v>
      </c>
      <c r="F1528" s="1">
        <v>3924116000</v>
      </c>
      <c r="G1528" s="1">
        <f t="shared" si="70"/>
        <v>520979000</v>
      </c>
      <c r="H1528" s="1">
        <f t="shared" si="71"/>
        <v>1384333000</v>
      </c>
      <c r="I1528" s="1">
        <v>2539783000</v>
      </c>
      <c r="J1528" s="1">
        <v>863354000</v>
      </c>
      <c r="K1528">
        <v>0</v>
      </c>
      <c r="L1528">
        <v>0</v>
      </c>
      <c r="M1528" t="s">
        <v>23</v>
      </c>
      <c r="N1528" t="s">
        <v>111</v>
      </c>
    </row>
    <row r="1529" spans="1:14" hidden="1" x14ac:dyDescent="0.2">
      <c r="A1529">
        <v>1594</v>
      </c>
      <c r="B1529" t="s">
        <v>689</v>
      </c>
      <c r="C1529" t="s">
        <v>11</v>
      </c>
      <c r="D1529" t="s">
        <v>16</v>
      </c>
      <c r="E1529" t="str">
        <f t="shared" si="69"/>
        <v>2013</v>
      </c>
      <c r="F1529" s="1">
        <v>122489000000</v>
      </c>
      <c r="G1529" s="1">
        <f t="shared" si="70"/>
        <v>9623000000</v>
      </c>
      <c r="H1529" s="1">
        <f t="shared" si="71"/>
        <v>32830000000</v>
      </c>
      <c r="I1529" s="1">
        <v>89659000000</v>
      </c>
      <c r="J1529">
        <v>0</v>
      </c>
      <c r="K1529">
        <v>0</v>
      </c>
      <c r="L1529" s="1">
        <v>23207000000</v>
      </c>
      <c r="M1529" t="s">
        <v>36</v>
      </c>
      <c r="N1529" t="s">
        <v>113</v>
      </c>
    </row>
    <row r="1530" spans="1:14" hidden="1" x14ac:dyDescent="0.2">
      <c r="A1530">
        <v>1595</v>
      </c>
      <c r="B1530" t="s">
        <v>689</v>
      </c>
      <c r="C1530" t="s">
        <v>15</v>
      </c>
      <c r="D1530" t="s">
        <v>18</v>
      </c>
      <c r="E1530" t="str">
        <f t="shared" si="69"/>
        <v>2014</v>
      </c>
      <c r="F1530" s="1">
        <v>130474000000</v>
      </c>
      <c r="G1530" s="1">
        <f t="shared" si="70"/>
        <v>10274000000</v>
      </c>
      <c r="H1530" s="1">
        <f t="shared" si="71"/>
        <v>36841000000</v>
      </c>
      <c r="I1530" s="1">
        <v>93633000000</v>
      </c>
      <c r="J1530">
        <v>0</v>
      </c>
      <c r="K1530">
        <v>0</v>
      </c>
      <c r="L1530" s="1">
        <v>26567000000</v>
      </c>
      <c r="M1530" t="s">
        <v>36</v>
      </c>
      <c r="N1530" t="s">
        <v>113</v>
      </c>
    </row>
    <row r="1531" spans="1:14" hidden="1" x14ac:dyDescent="0.2">
      <c r="A1531">
        <v>1596</v>
      </c>
      <c r="B1531" t="s">
        <v>689</v>
      </c>
      <c r="C1531" t="s">
        <v>17</v>
      </c>
      <c r="D1531" t="s">
        <v>20</v>
      </c>
      <c r="E1531" t="str">
        <f t="shared" si="69"/>
        <v>2015</v>
      </c>
      <c r="F1531" s="1">
        <v>157107000000</v>
      </c>
      <c r="G1531" s="1">
        <f t="shared" si="70"/>
        <v>11021000000</v>
      </c>
      <c r="H1531" s="1">
        <f t="shared" si="71"/>
        <v>53232000000</v>
      </c>
      <c r="I1531" s="1">
        <v>103875000000</v>
      </c>
      <c r="J1531">
        <v>0</v>
      </c>
      <c r="K1531">
        <v>0</v>
      </c>
      <c r="L1531" s="1">
        <v>42211000000</v>
      </c>
      <c r="M1531" t="s">
        <v>36</v>
      </c>
      <c r="N1531" t="s">
        <v>113</v>
      </c>
    </row>
    <row r="1532" spans="1:14" hidden="1" x14ac:dyDescent="0.2">
      <c r="A1532">
        <v>1597</v>
      </c>
      <c r="B1532" t="s">
        <v>689</v>
      </c>
      <c r="C1532" t="s">
        <v>19</v>
      </c>
      <c r="D1532" t="s">
        <v>83</v>
      </c>
      <c r="E1532" t="str">
        <f t="shared" si="69"/>
        <v>2016</v>
      </c>
      <c r="F1532" s="1">
        <v>184840000000</v>
      </c>
      <c r="G1532" s="1">
        <f t="shared" si="70"/>
        <v>12930000000</v>
      </c>
      <c r="H1532" s="1">
        <f t="shared" si="71"/>
        <v>67802000000</v>
      </c>
      <c r="I1532" s="1">
        <v>117038000000</v>
      </c>
      <c r="J1532">
        <v>0</v>
      </c>
      <c r="K1532">
        <v>0</v>
      </c>
      <c r="L1532" s="1">
        <v>54872000000</v>
      </c>
      <c r="M1532" t="s">
        <v>36</v>
      </c>
      <c r="N1532" t="s">
        <v>113</v>
      </c>
    </row>
    <row r="1533" spans="1:14" x14ac:dyDescent="0.2">
      <c r="A1533">
        <v>1598</v>
      </c>
      <c r="B1533" t="s">
        <v>690</v>
      </c>
      <c r="C1533" t="s">
        <v>11</v>
      </c>
      <c r="D1533" t="s">
        <v>12</v>
      </c>
      <c r="E1533" t="str">
        <f t="shared" si="69"/>
        <v>2012</v>
      </c>
      <c r="F1533" s="1">
        <v>10515400000</v>
      </c>
      <c r="G1533" s="1">
        <f t="shared" si="70"/>
        <v>1394900000</v>
      </c>
      <c r="H1533" s="1">
        <f t="shared" si="71"/>
        <v>3343300000</v>
      </c>
      <c r="I1533" s="1">
        <v>7172100000</v>
      </c>
      <c r="J1533" s="1">
        <v>786800000</v>
      </c>
      <c r="K1533">
        <v>0</v>
      </c>
      <c r="L1533" s="1">
        <v>1161600000</v>
      </c>
      <c r="M1533" t="s">
        <v>74</v>
      </c>
      <c r="N1533" t="s">
        <v>510</v>
      </c>
    </row>
    <row r="1534" spans="1:14" x14ac:dyDescent="0.2">
      <c r="A1534">
        <v>1599</v>
      </c>
      <c r="B1534" t="s">
        <v>690</v>
      </c>
      <c r="C1534" t="s">
        <v>15</v>
      </c>
      <c r="D1534" t="s">
        <v>16</v>
      </c>
      <c r="E1534" t="str">
        <f t="shared" si="69"/>
        <v>2013</v>
      </c>
      <c r="F1534" s="1">
        <v>10368600000</v>
      </c>
      <c r="G1534" s="1">
        <f t="shared" si="70"/>
        <v>1369400000</v>
      </c>
      <c r="H1534" s="1">
        <f t="shared" si="71"/>
        <v>3330200000</v>
      </c>
      <c r="I1534" s="1">
        <v>7038400000</v>
      </c>
      <c r="J1534" s="1">
        <v>790400000</v>
      </c>
      <c r="K1534">
        <v>0</v>
      </c>
      <c r="L1534" s="1">
        <v>1170400000</v>
      </c>
      <c r="M1534" t="s">
        <v>74</v>
      </c>
      <c r="N1534" t="s">
        <v>510</v>
      </c>
    </row>
    <row r="1535" spans="1:14" x14ac:dyDescent="0.2">
      <c r="A1535">
        <v>1600</v>
      </c>
      <c r="B1535" t="s">
        <v>690</v>
      </c>
      <c r="C1535" t="s">
        <v>17</v>
      </c>
      <c r="D1535" t="s">
        <v>18</v>
      </c>
      <c r="E1535" t="str">
        <f t="shared" si="69"/>
        <v>2014</v>
      </c>
      <c r="F1535" s="1">
        <v>10524500000</v>
      </c>
      <c r="G1535" s="1">
        <f t="shared" si="70"/>
        <v>709500000</v>
      </c>
      <c r="H1535" s="1">
        <f t="shared" si="71"/>
        <v>2802400000</v>
      </c>
      <c r="I1535" s="1">
        <v>7722100000</v>
      </c>
      <c r="J1535" s="1">
        <v>820900000</v>
      </c>
      <c r="K1535">
        <v>0</v>
      </c>
      <c r="L1535" s="1">
        <v>1272000000</v>
      </c>
      <c r="M1535" t="s">
        <v>74</v>
      </c>
      <c r="N1535" t="s">
        <v>510</v>
      </c>
    </row>
    <row r="1536" spans="1:14" x14ac:dyDescent="0.2">
      <c r="A1536">
        <v>1601</v>
      </c>
      <c r="B1536" t="s">
        <v>690</v>
      </c>
      <c r="C1536" t="s">
        <v>19</v>
      </c>
      <c r="D1536" t="s">
        <v>20</v>
      </c>
      <c r="E1536" t="str">
        <f t="shared" si="69"/>
        <v>2015</v>
      </c>
      <c r="F1536" s="1">
        <v>10731300000</v>
      </c>
      <c r="G1536" s="1">
        <f t="shared" si="70"/>
        <v>1391100000</v>
      </c>
      <c r="H1536" s="1">
        <f t="shared" si="71"/>
        <v>3521900000</v>
      </c>
      <c r="I1536" s="1">
        <v>7209400000</v>
      </c>
      <c r="J1536" s="1">
        <v>835100000</v>
      </c>
      <c r="K1536">
        <v>0</v>
      </c>
      <c r="L1536" s="1">
        <v>1295700000</v>
      </c>
      <c r="M1536" t="s">
        <v>74</v>
      </c>
      <c r="N1536" t="s">
        <v>510</v>
      </c>
    </row>
    <row r="1537" spans="1:14" hidden="1" x14ac:dyDescent="0.2">
      <c r="A1537">
        <v>1602</v>
      </c>
      <c r="B1537" t="s">
        <v>691</v>
      </c>
      <c r="C1537" t="s">
        <v>11</v>
      </c>
      <c r="D1537" t="s">
        <v>16</v>
      </c>
      <c r="E1537" t="str">
        <f t="shared" si="69"/>
        <v>2013</v>
      </c>
      <c r="F1537" s="1">
        <v>21963000000</v>
      </c>
      <c r="G1537" s="1">
        <f t="shared" si="70"/>
        <v>7446000000</v>
      </c>
      <c r="H1537" s="1">
        <f t="shared" si="71"/>
        <v>16114000000</v>
      </c>
      <c r="I1537" s="1">
        <v>5849000000</v>
      </c>
      <c r="J1537" s="1">
        <v>6891000000</v>
      </c>
      <c r="K1537">
        <v>0</v>
      </c>
      <c r="L1537" s="1">
        <v>1777000000</v>
      </c>
      <c r="M1537" t="s">
        <v>13</v>
      </c>
      <c r="N1537" t="s">
        <v>257</v>
      </c>
    </row>
    <row r="1538" spans="1:14" hidden="1" x14ac:dyDescent="0.2">
      <c r="A1538">
        <v>1603</v>
      </c>
      <c r="B1538" t="s">
        <v>691</v>
      </c>
      <c r="C1538" t="s">
        <v>15</v>
      </c>
      <c r="D1538" t="s">
        <v>18</v>
      </c>
      <c r="E1538" t="str">
        <f t="shared" si="69"/>
        <v>2014</v>
      </c>
      <c r="F1538" s="1">
        <v>23988000000</v>
      </c>
      <c r="G1538" s="1">
        <f t="shared" si="70"/>
        <v>8753000000</v>
      </c>
      <c r="H1538" s="1">
        <f t="shared" si="71"/>
        <v>17891000000</v>
      </c>
      <c r="I1538" s="1">
        <v>6097000000</v>
      </c>
      <c r="J1538" s="1">
        <v>7234000000</v>
      </c>
      <c r="K1538">
        <v>0</v>
      </c>
      <c r="L1538" s="1">
        <v>1904000000</v>
      </c>
      <c r="M1538" t="s">
        <v>13</v>
      </c>
      <c r="N1538" t="s">
        <v>257</v>
      </c>
    </row>
    <row r="1539" spans="1:14" hidden="1" x14ac:dyDescent="0.2">
      <c r="A1539">
        <v>1604</v>
      </c>
      <c r="B1539" t="s">
        <v>691</v>
      </c>
      <c r="C1539" t="s">
        <v>17</v>
      </c>
      <c r="D1539" t="s">
        <v>20</v>
      </c>
      <c r="E1539" t="str">
        <f t="shared" ref="E1539:E1602" si="72">RIGHT(D1539, 4)</f>
        <v>2015</v>
      </c>
      <c r="F1539" s="1">
        <v>21813000000</v>
      </c>
      <c r="G1539" s="1">
        <f t="shared" ref="G1539:G1602" si="73">H1539-J1539-K1539-L1539</f>
        <v>8052000000</v>
      </c>
      <c r="H1539" s="1">
        <f t="shared" ref="H1539:H1602" si="74">F1539-I1539</f>
        <v>17379000000</v>
      </c>
      <c r="I1539" s="1">
        <v>4434000000</v>
      </c>
      <c r="J1539" s="1">
        <v>7315000000</v>
      </c>
      <c r="K1539">
        <v>0</v>
      </c>
      <c r="L1539" s="1">
        <v>2012000000</v>
      </c>
      <c r="M1539" t="s">
        <v>13</v>
      </c>
      <c r="N1539" t="s">
        <v>257</v>
      </c>
    </row>
    <row r="1540" spans="1:14" hidden="1" x14ac:dyDescent="0.2">
      <c r="A1540">
        <v>1605</v>
      </c>
      <c r="B1540" t="s">
        <v>691</v>
      </c>
      <c r="C1540" t="s">
        <v>19</v>
      </c>
      <c r="D1540" t="s">
        <v>83</v>
      </c>
      <c r="E1540" t="str">
        <f t="shared" si="72"/>
        <v>2016</v>
      </c>
      <c r="F1540" s="1">
        <v>19941000000</v>
      </c>
      <c r="G1540" s="1">
        <f t="shared" si="73"/>
        <v>7272000000</v>
      </c>
      <c r="H1540" s="1">
        <f t="shared" si="74"/>
        <v>16194000000</v>
      </c>
      <c r="I1540" s="1">
        <v>3747000000</v>
      </c>
      <c r="J1540" s="1">
        <v>6884000000</v>
      </c>
      <c r="K1540">
        <v>0</v>
      </c>
      <c r="L1540" s="1">
        <v>2038000000</v>
      </c>
      <c r="M1540" t="s">
        <v>13</v>
      </c>
      <c r="N1540" t="s">
        <v>257</v>
      </c>
    </row>
    <row r="1541" spans="1:14" hidden="1" x14ac:dyDescent="0.2">
      <c r="A1541">
        <v>1606</v>
      </c>
      <c r="B1541" t="s">
        <v>692</v>
      </c>
      <c r="C1541" t="s">
        <v>11</v>
      </c>
      <c r="D1541" t="s">
        <v>12</v>
      </c>
      <c r="E1541" t="str">
        <f t="shared" si="72"/>
        <v>2012</v>
      </c>
      <c r="F1541" s="1">
        <v>54127000000</v>
      </c>
      <c r="G1541" s="1">
        <f t="shared" si="73"/>
        <v>1343000000</v>
      </c>
      <c r="H1541" s="1">
        <f t="shared" si="74"/>
        <v>40553000000</v>
      </c>
      <c r="I1541" s="1">
        <v>13574000000</v>
      </c>
      <c r="J1541" s="1">
        <v>37352000000</v>
      </c>
      <c r="K1541">
        <v>0</v>
      </c>
      <c r="L1541" s="1">
        <v>1858000000</v>
      </c>
      <c r="M1541" t="s">
        <v>13</v>
      </c>
      <c r="N1541" t="s">
        <v>205</v>
      </c>
    </row>
    <row r="1542" spans="1:14" hidden="1" x14ac:dyDescent="0.2">
      <c r="A1542">
        <v>1607</v>
      </c>
      <c r="B1542" t="s">
        <v>692</v>
      </c>
      <c r="C1542" t="s">
        <v>15</v>
      </c>
      <c r="D1542" t="s">
        <v>16</v>
      </c>
      <c r="E1542" t="str">
        <f t="shared" si="72"/>
        <v>2013</v>
      </c>
      <c r="F1542" s="1">
        <v>55438000000</v>
      </c>
      <c r="G1542" s="1">
        <f t="shared" si="73"/>
        <v>7034000000</v>
      </c>
      <c r="H1542" s="1">
        <f t="shared" si="74"/>
        <v>41735000000</v>
      </c>
      <c r="I1542" s="1">
        <v>13703000000</v>
      </c>
      <c r="J1542" s="1">
        <v>32834000000</v>
      </c>
      <c r="K1542">
        <v>0</v>
      </c>
      <c r="L1542" s="1">
        <v>1867000000</v>
      </c>
      <c r="M1542" t="s">
        <v>13</v>
      </c>
      <c r="N1542" t="s">
        <v>205</v>
      </c>
    </row>
    <row r="1543" spans="1:14" hidden="1" x14ac:dyDescent="0.2">
      <c r="A1543">
        <v>1608</v>
      </c>
      <c r="B1543" t="s">
        <v>692</v>
      </c>
      <c r="C1543" t="s">
        <v>17</v>
      </c>
      <c r="D1543" t="s">
        <v>18</v>
      </c>
      <c r="E1543" t="str">
        <f t="shared" si="72"/>
        <v>2014</v>
      </c>
      <c r="F1543" s="1">
        <v>58232000000</v>
      </c>
      <c r="G1543" s="1">
        <f t="shared" si="73"/>
        <v>4968000000</v>
      </c>
      <c r="H1543" s="1">
        <f t="shared" si="74"/>
        <v>43474000000</v>
      </c>
      <c r="I1543" s="1">
        <v>14758000000</v>
      </c>
      <c r="J1543" s="1">
        <v>36583000000</v>
      </c>
      <c r="K1543">
        <v>0</v>
      </c>
      <c r="L1543" s="1">
        <v>1923000000</v>
      </c>
      <c r="M1543" t="s">
        <v>13</v>
      </c>
      <c r="N1543" t="s">
        <v>205</v>
      </c>
    </row>
    <row r="1544" spans="1:14" hidden="1" x14ac:dyDescent="0.2">
      <c r="A1544">
        <v>1609</v>
      </c>
      <c r="B1544" t="s">
        <v>692</v>
      </c>
      <c r="C1544" t="s">
        <v>19</v>
      </c>
      <c r="D1544" t="s">
        <v>20</v>
      </c>
      <c r="E1544" t="str">
        <f t="shared" si="72"/>
        <v>2015</v>
      </c>
      <c r="F1544" s="1">
        <v>58363000000</v>
      </c>
      <c r="G1544" s="1">
        <f t="shared" si="73"/>
        <v>7668000000</v>
      </c>
      <c r="H1544" s="1">
        <f t="shared" si="74"/>
        <v>45416000000</v>
      </c>
      <c r="I1544" s="1">
        <v>12947000000</v>
      </c>
      <c r="J1544" s="1">
        <v>35664000000</v>
      </c>
      <c r="K1544">
        <v>0</v>
      </c>
      <c r="L1544" s="1">
        <v>2084000000</v>
      </c>
      <c r="M1544" t="s">
        <v>13</v>
      </c>
      <c r="N1544" t="s">
        <v>205</v>
      </c>
    </row>
    <row r="1545" spans="1:14" hidden="1" x14ac:dyDescent="0.2">
      <c r="A1545">
        <v>1610</v>
      </c>
      <c r="B1545" t="s">
        <v>693</v>
      </c>
      <c r="C1545" t="s">
        <v>11</v>
      </c>
      <c r="D1545" t="s">
        <v>64</v>
      </c>
      <c r="E1545" t="str">
        <f t="shared" si="72"/>
        <v>2013</v>
      </c>
      <c r="F1545" s="1">
        <v>2794925000</v>
      </c>
      <c r="G1545" s="1">
        <f t="shared" si="73"/>
        <v>374285000</v>
      </c>
      <c r="H1545" s="1">
        <f t="shared" si="74"/>
        <v>1031531000</v>
      </c>
      <c r="I1545" s="1">
        <v>1763394000</v>
      </c>
      <c r="J1545" s="1">
        <v>657246000</v>
      </c>
      <c r="K1545">
        <v>0</v>
      </c>
      <c r="L1545">
        <v>0</v>
      </c>
      <c r="M1545" t="s">
        <v>23</v>
      </c>
      <c r="N1545" t="s">
        <v>353</v>
      </c>
    </row>
    <row r="1546" spans="1:14" hidden="1" x14ac:dyDescent="0.2">
      <c r="A1546">
        <v>1611</v>
      </c>
      <c r="B1546" t="s">
        <v>693</v>
      </c>
      <c r="C1546" t="s">
        <v>15</v>
      </c>
      <c r="D1546" t="s">
        <v>65</v>
      </c>
      <c r="E1546" t="str">
        <f t="shared" si="72"/>
        <v>2014</v>
      </c>
      <c r="F1546" s="1">
        <v>3086608000</v>
      </c>
      <c r="G1546" s="1">
        <f t="shared" si="73"/>
        <v>426831000</v>
      </c>
      <c r="H1546" s="1">
        <f t="shared" si="74"/>
        <v>1161342000</v>
      </c>
      <c r="I1546" s="1">
        <v>1925266000</v>
      </c>
      <c r="J1546" s="1">
        <v>734511000</v>
      </c>
      <c r="K1546">
        <v>0</v>
      </c>
      <c r="L1546">
        <v>0</v>
      </c>
      <c r="M1546" t="s">
        <v>23</v>
      </c>
      <c r="N1546" t="s">
        <v>353</v>
      </c>
    </row>
    <row r="1547" spans="1:14" hidden="1" x14ac:dyDescent="0.2">
      <c r="A1547">
        <v>1612</v>
      </c>
      <c r="B1547" t="s">
        <v>693</v>
      </c>
      <c r="C1547" t="s">
        <v>17</v>
      </c>
      <c r="D1547" t="s">
        <v>66</v>
      </c>
      <c r="E1547" t="str">
        <f t="shared" si="72"/>
        <v>2015</v>
      </c>
      <c r="F1547" s="1">
        <v>3323077000</v>
      </c>
      <c r="G1547" s="1">
        <f t="shared" si="73"/>
        <v>365385000</v>
      </c>
      <c r="H1547" s="1">
        <f t="shared" si="74"/>
        <v>1174930000</v>
      </c>
      <c r="I1547" s="1">
        <v>2148147000</v>
      </c>
      <c r="J1547" s="1">
        <v>809545000</v>
      </c>
      <c r="K1547">
        <v>0</v>
      </c>
      <c r="L1547">
        <v>0</v>
      </c>
      <c r="M1547" t="s">
        <v>23</v>
      </c>
      <c r="N1547" t="s">
        <v>353</v>
      </c>
    </row>
    <row r="1548" spans="1:14" hidden="1" x14ac:dyDescent="0.2">
      <c r="A1548">
        <v>1613</v>
      </c>
      <c r="B1548" t="s">
        <v>693</v>
      </c>
      <c r="C1548" t="s">
        <v>19</v>
      </c>
      <c r="D1548" t="s">
        <v>67</v>
      </c>
      <c r="E1548" t="str">
        <f t="shared" si="72"/>
        <v>2016</v>
      </c>
      <c r="F1548" s="1">
        <v>3445134000</v>
      </c>
      <c r="G1548" s="1">
        <f t="shared" si="73"/>
        <v>353579000</v>
      </c>
      <c r="H1548" s="1">
        <f t="shared" si="74"/>
        <v>1201902000</v>
      </c>
      <c r="I1548" s="1">
        <v>2243232000</v>
      </c>
      <c r="J1548" s="1">
        <v>848323000</v>
      </c>
      <c r="K1548">
        <v>0</v>
      </c>
      <c r="L1548">
        <v>0</v>
      </c>
      <c r="M1548" t="s">
        <v>23</v>
      </c>
      <c r="N1548" t="s">
        <v>353</v>
      </c>
    </row>
    <row r="1549" spans="1:14" x14ac:dyDescent="0.2">
      <c r="A1549">
        <v>1614</v>
      </c>
      <c r="B1549" t="s">
        <v>694</v>
      </c>
      <c r="C1549" t="s">
        <v>11</v>
      </c>
      <c r="D1549" t="s">
        <v>435</v>
      </c>
      <c r="E1549" t="str">
        <f t="shared" si="72"/>
        <v>2013</v>
      </c>
      <c r="F1549" s="1">
        <v>2436948000</v>
      </c>
      <c r="G1549" s="1">
        <f t="shared" si="73"/>
        <v>343329000</v>
      </c>
      <c r="H1549" s="1">
        <f t="shared" si="74"/>
        <v>847127000</v>
      </c>
      <c r="I1549" s="1">
        <v>1589821000</v>
      </c>
      <c r="J1549" s="1">
        <v>441168000</v>
      </c>
      <c r="K1549" s="1">
        <v>62630000</v>
      </c>
      <c r="L1549">
        <v>0</v>
      </c>
      <c r="M1549" t="s">
        <v>74</v>
      </c>
      <c r="N1549" t="s">
        <v>145</v>
      </c>
    </row>
    <row r="1550" spans="1:14" x14ac:dyDescent="0.2">
      <c r="A1550">
        <v>1615</v>
      </c>
      <c r="B1550" t="s">
        <v>694</v>
      </c>
      <c r="C1550" t="s">
        <v>15</v>
      </c>
      <c r="D1550" t="s">
        <v>436</v>
      </c>
      <c r="E1550" t="str">
        <f t="shared" si="72"/>
        <v>2014</v>
      </c>
      <c r="F1550" s="1">
        <v>2473500000</v>
      </c>
      <c r="G1550" s="1">
        <f t="shared" si="73"/>
        <v>355700000</v>
      </c>
      <c r="H1550" s="1">
        <f t="shared" si="74"/>
        <v>877800000</v>
      </c>
      <c r="I1550" s="1">
        <v>1595700000</v>
      </c>
      <c r="J1550" s="1">
        <v>460300000</v>
      </c>
      <c r="K1550" s="1">
        <v>61800000</v>
      </c>
      <c r="L1550">
        <v>0</v>
      </c>
      <c r="M1550" t="s">
        <v>74</v>
      </c>
      <c r="N1550" t="s">
        <v>145</v>
      </c>
    </row>
    <row r="1551" spans="1:14" x14ac:dyDescent="0.2">
      <c r="A1551">
        <v>1616</v>
      </c>
      <c r="B1551" t="s">
        <v>694</v>
      </c>
      <c r="C1551" t="s">
        <v>17</v>
      </c>
      <c r="D1551" t="s">
        <v>437</v>
      </c>
      <c r="E1551" t="str">
        <f t="shared" si="72"/>
        <v>2015</v>
      </c>
      <c r="F1551" s="1">
        <v>2371200000</v>
      </c>
      <c r="G1551" s="1">
        <f t="shared" si="73"/>
        <v>288300000</v>
      </c>
      <c r="H1551" s="1">
        <f t="shared" si="74"/>
        <v>808600000</v>
      </c>
      <c r="I1551" s="1">
        <v>1562600000</v>
      </c>
      <c r="J1551" s="1">
        <v>460100000</v>
      </c>
      <c r="K1551" s="1">
        <v>60200000</v>
      </c>
      <c r="L1551">
        <v>0</v>
      </c>
      <c r="M1551" t="s">
        <v>74</v>
      </c>
      <c r="N1551" t="s">
        <v>145</v>
      </c>
    </row>
    <row r="1552" spans="1:14" x14ac:dyDescent="0.2">
      <c r="A1552">
        <v>1617</v>
      </c>
      <c r="B1552" t="s">
        <v>694</v>
      </c>
      <c r="C1552" t="s">
        <v>19</v>
      </c>
      <c r="D1552" t="s">
        <v>244</v>
      </c>
      <c r="E1552" t="str">
        <f t="shared" si="72"/>
        <v>2016</v>
      </c>
      <c r="F1552" s="1">
        <v>2220300000</v>
      </c>
      <c r="G1552" s="1">
        <f t="shared" si="73"/>
        <v>274200000</v>
      </c>
      <c r="H1552" s="1">
        <f t="shared" si="74"/>
        <v>754800000</v>
      </c>
      <c r="I1552" s="1">
        <v>1465500000</v>
      </c>
      <c r="J1552" s="1">
        <v>425100000</v>
      </c>
      <c r="K1552" s="1">
        <v>55500000</v>
      </c>
      <c r="L1552">
        <v>0</v>
      </c>
      <c r="M1552" t="s">
        <v>74</v>
      </c>
      <c r="N1552" t="s">
        <v>145</v>
      </c>
    </row>
    <row r="1553" spans="1:14" hidden="1" x14ac:dyDescent="0.2">
      <c r="A1553">
        <v>1618</v>
      </c>
      <c r="B1553" t="s">
        <v>695</v>
      </c>
      <c r="C1553" t="s">
        <v>11</v>
      </c>
      <c r="D1553" t="s">
        <v>16</v>
      </c>
      <c r="E1553" t="str">
        <f t="shared" si="72"/>
        <v>2013</v>
      </c>
      <c r="F1553" s="1">
        <v>56600000000</v>
      </c>
      <c r="G1553" s="1">
        <f t="shared" si="73"/>
        <v>8549000000</v>
      </c>
      <c r="H1553" s="1">
        <f t="shared" si="74"/>
        <v>16132000000</v>
      </c>
      <c r="I1553" s="1">
        <v>40468000000</v>
      </c>
      <c r="J1553" s="1">
        <v>5241000000</v>
      </c>
      <c r="K1553" s="1">
        <v>2342000000</v>
      </c>
      <c r="L1553">
        <v>0</v>
      </c>
      <c r="M1553" t="s">
        <v>13</v>
      </c>
      <c r="N1553" t="s">
        <v>223</v>
      </c>
    </row>
    <row r="1554" spans="1:14" hidden="1" x14ac:dyDescent="0.2">
      <c r="A1554">
        <v>1619</v>
      </c>
      <c r="B1554" t="s">
        <v>695</v>
      </c>
      <c r="C1554" t="s">
        <v>15</v>
      </c>
      <c r="D1554" t="s">
        <v>18</v>
      </c>
      <c r="E1554" t="str">
        <f t="shared" si="72"/>
        <v>2014</v>
      </c>
      <c r="F1554" s="1">
        <v>57900000000</v>
      </c>
      <c r="G1554" s="1">
        <f t="shared" si="73"/>
        <v>9593000000</v>
      </c>
      <c r="H1554" s="1">
        <f t="shared" si="74"/>
        <v>17002000000</v>
      </c>
      <c r="I1554" s="1">
        <v>40898000000</v>
      </c>
      <c r="J1554" s="1">
        <v>4934000000</v>
      </c>
      <c r="K1554" s="1">
        <v>2475000000</v>
      </c>
      <c r="L1554">
        <v>0</v>
      </c>
      <c r="M1554" t="s">
        <v>13</v>
      </c>
      <c r="N1554" t="s">
        <v>223</v>
      </c>
    </row>
    <row r="1555" spans="1:14" hidden="1" x14ac:dyDescent="0.2">
      <c r="A1555">
        <v>1620</v>
      </c>
      <c r="B1555" t="s">
        <v>695</v>
      </c>
      <c r="C1555" t="s">
        <v>17</v>
      </c>
      <c r="D1555" t="s">
        <v>20</v>
      </c>
      <c r="E1555" t="str">
        <f t="shared" si="72"/>
        <v>2015</v>
      </c>
      <c r="F1555" s="1">
        <v>56098000000</v>
      </c>
      <c r="G1555" s="1">
        <f t="shared" si="73"/>
        <v>7291000000</v>
      </c>
      <c r="H1555" s="1">
        <f t="shared" si="74"/>
        <v>15667000000</v>
      </c>
      <c r="I1555" s="1">
        <v>40431000000</v>
      </c>
      <c r="J1555" s="1">
        <v>6097000000</v>
      </c>
      <c r="K1555" s="1">
        <v>2279000000</v>
      </c>
      <c r="L1555">
        <v>0</v>
      </c>
      <c r="M1555" t="s">
        <v>13</v>
      </c>
      <c r="N1555" t="s">
        <v>223</v>
      </c>
    </row>
    <row r="1556" spans="1:14" hidden="1" x14ac:dyDescent="0.2">
      <c r="A1556">
        <v>1621</v>
      </c>
      <c r="B1556" t="s">
        <v>695</v>
      </c>
      <c r="C1556" t="s">
        <v>19</v>
      </c>
      <c r="D1556" t="s">
        <v>83</v>
      </c>
      <c r="E1556" t="str">
        <f t="shared" si="72"/>
        <v>2016</v>
      </c>
      <c r="F1556" s="1">
        <v>57244000000</v>
      </c>
      <c r="G1556" s="1">
        <f t="shared" si="73"/>
        <v>8172000000</v>
      </c>
      <c r="H1556" s="1">
        <f t="shared" si="74"/>
        <v>15784000000</v>
      </c>
      <c r="I1556" s="1">
        <v>41460000000</v>
      </c>
      <c r="J1556" s="1">
        <v>5275000000</v>
      </c>
      <c r="K1556" s="1">
        <v>2337000000</v>
      </c>
      <c r="L1556">
        <v>0</v>
      </c>
      <c r="M1556" t="s">
        <v>13</v>
      </c>
      <c r="N1556" t="s">
        <v>223</v>
      </c>
    </row>
    <row r="1557" spans="1:14" hidden="1" x14ac:dyDescent="0.2">
      <c r="A1557">
        <v>1622</v>
      </c>
      <c r="B1557" t="s">
        <v>696</v>
      </c>
      <c r="C1557" t="s">
        <v>11</v>
      </c>
      <c r="D1557" t="s">
        <v>39</v>
      </c>
      <c r="E1557" t="str">
        <f t="shared" si="72"/>
        <v>2013</v>
      </c>
      <c r="F1557" s="1">
        <v>11778000000</v>
      </c>
      <c r="G1557" s="1">
        <f t="shared" si="73"/>
        <v>7242000000</v>
      </c>
      <c r="H1557" s="1">
        <f t="shared" si="74"/>
        <v>9846000000</v>
      </c>
      <c r="I1557" s="1">
        <v>1932000000</v>
      </c>
      <c r="J1557" s="1">
        <v>2207000000</v>
      </c>
      <c r="K1557">
        <v>0</v>
      </c>
      <c r="L1557" s="1">
        <v>397000000</v>
      </c>
      <c r="M1557" t="s">
        <v>30</v>
      </c>
      <c r="N1557" t="s">
        <v>85</v>
      </c>
    </row>
    <row r="1558" spans="1:14" hidden="1" x14ac:dyDescent="0.2">
      <c r="A1558">
        <v>1623</v>
      </c>
      <c r="B1558" t="s">
        <v>696</v>
      </c>
      <c r="C1558" t="s">
        <v>15</v>
      </c>
      <c r="D1558" t="s">
        <v>41</v>
      </c>
      <c r="E1558" t="str">
        <f t="shared" si="72"/>
        <v>2014</v>
      </c>
      <c r="F1558" s="1">
        <v>12702000000</v>
      </c>
      <c r="G1558" s="1">
        <f t="shared" si="73"/>
        <v>8150000000</v>
      </c>
      <c r="H1558" s="1">
        <f t="shared" si="74"/>
        <v>10827000000</v>
      </c>
      <c r="I1558" s="1">
        <v>1875000000</v>
      </c>
      <c r="J1558" s="1">
        <v>2242000000</v>
      </c>
      <c r="K1558">
        <v>0</v>
      </c>
      <c r="L1558" s="1">
        <v>435000000</v>
      </c>
      <c r="M1558" t="s">
        <v>30</v>
      </c>
      <c r="N1558" t="s">
        <v>85</v>
      </c>
    </row>
    <row r="1559" spans="1:14" hidden="1" x14ac:dyDescent="0.2">
      <c r="A1559">
        <v>1624</v>
      </c>
      <c r="B1559" t="s">
        <v>696</v>
      </c>
      <c r="C1559" t="s">
        <v>17</v>
      </c>
      <c r="D1559" t="s">
        <v>42</v>
      </c>
      <c r="E1559" t="str">
        <f t="shared" si="72"/>
        <v>2015</v>
      </c>
      <c r="F1559" s="1">
        <v>13880000000</v>
      </c>
      <c r="G1559" s="1">
        <f t="shared" si="73"/>
        <v>9078000000</v>
      </c>
      <c r="H1559" s="1">
        <f t="shared" si="74"/>
        <v>11801000000</v>
      </c>
      <c r="I1559" s="1">
        <v>2079000000</v>
      </c>
      <c r="J1559" s="1">
        <v>2229000000</v>
      </c>
      <c r="K1559">
        <v>0</v>
      </c>
      <c r="L1559" s="1">
        <v>494000000</v>
      </c>
      <c r="M1559" t="s">
        <v>30</v>
      </c>
      <c r="N1559" t="s">
        <v>85</v>
      </c>
    </row>
    <row r="1560" spans="1:14" hidden="1" x14ac:dyDescent="0.2">
      <c r="A1560">
        <v>1625</v>
      </c>
      <c r="B1560" t="s">
        <v>696</v>
      </c>
      <c r="C1560" t="s">
        <v>19</v>
      </c>
      <c r="D1560" t="s">
        <v>43</v>
      </c>
      <c r="E1560" t="str">
        <f t="shared" si="72"/>
        <v>2016</v>
      </c>
      <c r="F1560" s="1">
        <v>15082000000</v>
      </c>
      <c r="G1560" s="1">
        <f t="shared" si="73"/>
        <v>7885000000</v>
      </c>
      <c r="H1560" s="1">
        <f t="shared" si="74"/>
        <v>12856000000</v>
      </c>
      <c r="I1560" s="1">
        <v>2226000000</v>
      </c>
      <c r="J1560" s="1">
        <v>4469000000</v>
      </c>
      <c r="K1560">
        <v>0</v>
      </c>
      <c r="L1560" s="1">
        <v>502000000</v>
      </c>
      <c r="M1560" t="s">
        <v>30</v>
      </c>
      <c r="N1560" t="s">
        <v>85</v>
      </c>
    </row>
    <row r="1561" spans="1:14" hidden="1" x14ac:dyDescent="0.2">
      <c r="A1561">
        <v>1626</v>
      </c>
      <c r="B1561" t="s">
        <v>697</v>
      </c>
      <c r="C1561" t="s">
        <v>11</v>
      </c>
      <c r="D1561" t="s">
        <v>448</v>
      </c>
      <c r="E1561" t="str">
        <f t="shared" si="72"/>
        <v>2013</v>
      </c>
      <c r="F1561" s="1">
        <v>2942897000</v>
      </c>
      <c r="G1561" s="1">
        <f t="shared" si="73"/>
        <v>608890000</v>
      </c>
      <c r="H1561" s="1">
        <f t="shared" si="74"/>
        <v>1249687000</v>
      </c>
      <c r="I1561" s="1">
        <v>1693210000</v>
      </c>
      <c r="J1561" s="1">
        <v>432589000</v>
      </c>
      <c r="K1561" s="1">
        <v>208208000</v>
      </c>
      <c r="L1561">
        <v>0</v>
      </c>
      <c r="M1561" t="s">
        <v>36</v>
      </c>
      <c r="N1561" t="s">
        <v>45</v>
      </c>
    </row>
    <row r="1562" spans="1:14" hidden="1" x14ac:dyDescent="0.2">
      <c r="A1562">
        <v>1627</v>
      </c>
      <c r="B1562" t="s">
        <v>697</v>
      </c>
      <c r="C1562" t="s">
        <v>15</v>
      </c>
      <c r="D1562" t="s">
        <v>449</v>
      </c>
      <c r="E1562" t="str">
        <f t="shared" si="72"/>
        <v>2014</v>
      </c>
      <c r="F1562" s="1">
        <v>3049800000</v>
      </c>
      <c r="G1562" s="1">
        <f t="shared" si="73"/>
        <v>596300000</v>
      </c>
      <c r="H1562" s="1">
        <f t="shared" si="74"/>
        <v>1301700000</v>
      </c>
      <c r="I1562" s="1">
        <v>1748100000</v>
      </c>
      <c r="J1562" s="1">
        <v>470600000</v>
      </c>
      <c r="K1562" s="1">
        <v>234800000</v>
      </c>
      <c r="L1562">
        <v>0</v>
      </c>
      <c r="M1562" t="s">
        <v>36</v>
      </c>
      <c r="N1562" t="s">
        <v>45</v>
      </c>
    </row>
    <row r="1563" spans="1:14" hidden="1" x14ac:dyDescent="0.2">
      <c r="A1563">
        <v>1628</v>
      </c>
      <c r="B1563" t="s">
        <v>697</v>
      </c>
      <c r="C1563" t="s">
        <v>17</v>
      </c>
      <c r="D1563" t="s">
        <v>450</v>
      </c>
      <c r="E1563" t="str">
        <f t="shared" si="72"/>
        <v>2015</v>
      </c>
      <c r="F1563" s="1">
        <v>3099100000</v>
      </c>
      <c r="G1563" s="1">
        <f t="shared" si="73"/>
        <v>549000000</v>
      </c>
      <c r="H1563" s="1">
        <f t="shared" si="74"/>
        <v>1282700000</v>
      </c>
      <c r="I1563" s="1">
        <v>1816400000</v>
      </c>
      <c r="J1563" s="1">
        <v>488500000</v>
      </c>
      <c r="K1563" s="1">
        <v>245200000</v>
      </c>
      <c r="L1563">
        <v>0</v>
      </c>
      <c r="M1563" t="s">
        <v>36</v>
      </c>
      <c r="N1563" t="s">
        <v>45</v>
      </c>
    </row>
    <row r="1564" spans="1:14" hidden="1" x14ac:dyDescent="0.2">
      <c r="A1564">
        <v>1629</v>
      </c>
      <c r="B1564" t="s">
        <v>697</v>
      </c>
      <c r="C1564" t="s">
        <v>19</v>
      </c>
      <c r="D1564" t="s">
        <v>43</v>
      </c>
      <c r="E1564" t="str">
        <f t="shared" si="72"/>
        <v>2016</v>
      </c>
      <c r="F1564" s="1">
        <v>3217800000</v>
      </c>
      <c r="G1564" s="1">
        <f t="shared" si="73"/>
        <v>550800000</v>
      </c>
      <c r="H1564" s="1">
        <f t="shared" si="74"/>
        <v>1361300000</v>
      </c>
      <c r="I1564" s="1">
        <v>1856500000</v>
      </c>
      <c r="J1564" s="1">
        <v>557000000</v>
      </c>
      <c r="K1564" s="1">
        <v>253500000</v>
      </c>
      <c r="L1564">
        <v>0</v>
      </c>
      <c r="M1564" t="s">
        <v>36</v>
      </c>
      <c r="N1564" t="s">
        <v>45</v>
      </c>
    </row>
    <row r="1565" spans="1:14" hidden="1" x14ac:dyDescent="0.2">
      <c r="A1565">
        <v>1630</v>
      </c>
      <c r="B1565" t="s">
        <v>698</v>
      </c>
      <c r="C1565" t="s">
        <v>11</v>
      </c>
      <c r="D1565" t="s">
        <v>12</v>
      </c>
      <c r="E1565" t="str">
        <f t="shared" si="72"/>
        <v>2012</v>
      </c>
      <c r="F1565" s="1">
        <v>10879855000</v>
      </c>
      <c r="G1565" s="1">
        <f t="shared" si="73"/>
        <v>1465267000</v>
      </c>
      <c r="H1565" s="1">
        <f t="shared" si="74"/>
        <v>5061975000</v>
      </c>
      <c r="I1565" s="1">
        <v>5817880000</v>
      </c>
      <c r="J1565" s="1">
        <v>3596708000</v>
      </c>
      <c r="K1565">
        <v>0</v>
      </c>
      <c r="L1565">
        <v>0</v>
      </c>
      <c r="M1565" t="s">
        <v>23</v>
      </c>
      <c r="N1565" t="s">
        <v>390</v>
      </c>
    </row>
    <row r="1566" spans="1:14" hidden="1" x14ac:dyDescent="0.2">
      <c r="A1566">
        <v>1631</v>
      </c>
      <c r="B1566" t="s">
        <v>698</v>
      </c>
      <c r="C1566" t="s">
        <v>15</v>
      </c>
      <c r="D1566" t="s">
        <v>16</v>
      </c>
      <c r="E1566" t="str">
        <f t="shared" si="72"/>
        <v>2013</v>
      </c>
      <c r="F1566" s="1">
        <v>11419648000</v>
      </c>
      <c r="G1566" s="1">
        <f t="shared" si="73"/>
        <v>1647147000</v>
      </c>
      <c r="H1566" s="1">
        <f t="shared" si="74"/>
        <v>5488179000</v>
      </c>
      <c r="I1566" s="1">
        <v>5931469000</v>
      </c>
      <c r="J1566" s="1">
        <v>3841032000</v>
      </c>
      <c r="K1566">
        <v>0</v>
      </c>
      <c r="L1566">
        <v>0</v>
      </c>
      <c r="M1566" t="s">
        <v>23</v>
      </c>
      <c r="N1566" t="s">
        <v>390</v>
      </c>
    </row>
    <row r="1567" spans="1:14" hidden="1" x14ac:dyDescent="0.2">
      <c r="A1567">
        <v>1632</v>
      </c>
      <c r="B1567" t="s">
        <v>698</v>
      </c>
      <c r="C1567" t="s">
        <v>17</v>
      </c>
      <c r="D1567" t="s">
        <v>26</v>
      </c>
      <c r="E1567" t="str">
        <f t="shared" si="72"/>
        <v>2015</v>
      </c>
      <c r="F1567" s="1">
        <v>12282161000</v>
      </c>
      <c r="G1567" s="1">
        <f t="shared" si="73"/>
        <v>1834086000</v>
      </c>
      <c r="H1567" s="1">
        <f t="shared" si="74"/>
        <v>5993971000</v>
      </c>
      <c r="I1567" s="1">
        <v>6288190000</v>
      </c>
      <c r="J1567" s="1">
        <v>4159885000</v>
      </c>
      <c r="K1567">
        <v>0</v>
      </c>
      <c r="L1567">
        <v>0</v>
      </c>
      <c r="M1567" t="s">
        <v>23</v>
      </c>
      <c r="N1567" t="s">
        <v>390</v>
      </c>
    </row>
    <row r="1568" spans="1:14" hidden="1" x14ac:dyDescent="0.2">
      <c r="A1568">
        <v>1633</v>
      </c>
      <c r="B1568" t="s">
        <v>698</v>
      </c>
      <c r="C1568" t="s">
        <v>19</v>
      </c>
      <c r="D1568" t="s">
        <v>27</v>
      </c>
      <c r="E1568" t="str">
        <f t="shared" si="72"/>
        <v>2016</v>
      </c>
      <c r="F1568" s="1">
        <v>12376744000</v>
      </c>
      <c r="G1568" s="1">
        <f t="shared" si="73"/>
        <v>1804558000</v>
      </c>
      <c r="H1568" s="1">
        <f t="shared" si="74"/>
        <v>5982944000</v>
      </c>
      <c r="I1568" s="1">
        <v>6393800000</v>
      </c>
      <c r="J1568" s="1">
        <v>4178386000</v>
      </c>
      <c r="K1568">
        <v>0</v>
      </c>
      <c r="L1568">
        <v>0</v>
      </c>
      <c r="M1568" t="s">
        <v>23</v>
      </c>
      <c r="N1568" t="s">
        <v>390</v>
      </c>
    </row>
    <row r="1569" spans="1:14" hidden="1" x14ac:dyDescent="0.2">
      <c r="A1569">
        <v>1634</v>
      </c>
      <c r="B1569" t="s">
        <v>699</v>
      </c>
      <c r="C1569" t="s">
        <v>11</v>
      </c>
      <c r="D1569" t="s">
        <v>39</v>
      </c>
      <c r="E1569" t="str">
        <f t="shared" si="72"/>
        <v>2013</v>
      </c>
      <c r="F1569" s="1">
        <v>13794000000</v>
      </c>
      <c r="G1569" s="1">
        <f t="shared" si="73"/>
        <v>3929000000</v>
      </c>
      <c r="H1569" s="1">
        <f t="shared" si="74"/>
        <v>6995000000</v>
      </c>
      <c r="I1569" s="1">
        <v>6799000000</v>
      </c>
      <c r="J1569" s="1">
        <v>2829000000</v>
      </c>
      <c r="K1569">
        <v>0</v>
      </c>
      <c r="L1569" s="1">
        <v>237000000</v>
      </c>
      <c r="M1569" t="s">
        <v>23</v>
      </c>
      <c r="N1569" t="s">
        <v>293</v>
      </c>
    </row>
    <row r="1570" spans="1:14" hidden="1" x14ac:dyDescent="0.2">
      <c r="A1570">
        <v>1635</v>
      </c>
      <c r="B1570" t="s">
        <v>699</v>
      </c>
      <c r="C1570" t="s">
        <v>15</v>
      </c>
      <c r="D1570" t="s">
        <v>41</v>
      </c>
      <c r="E1570" t="str">
        <f t="shared" si="72"/>
        <v>2014</v>
      </c>
      <c r="F1570" s="1">
        <v>13783000000</v>
      </c>
      <c r="G1570" s="1">
        <f t="shared" si="73"/>
        <v>4125000000</v>
      </c>
      <c r="H1570" s="1">
        <f t="shared" si="74"/>
        <v>7241000000</v>
      </c>
      <c r="I1570" s="1">
        <v>6542000000</v>
      </c>
      <c r="J1570" s="1">
        <v>2899000000</v>
      </c>
      <c r="K1570">
        <v>0</v>
      </c>
      <c r="L1570" s="1">
        <v>217000000</v>
      </c>
      <c r="M1570" t="s">
        <v>23</v>
      </c>
      <c r="N1570" t="s">
        <v>293</v>
      </c>
    </row>
    <row r="1571" spans="1:14" hidden="1" x14ac:dyDescent="0.2">
      <c r="A1571">
        <v>1636</v>
      </c>
      <c r="B1571" t="s">
        <v>699</v>
      </c>
      <c r="C1571" t="s">
        <v>17</v>
      </c>
      <c r="D1571" t="s">
        <v>42</v>
      </c>
      <c r="E1571" t="str">
        <f t="shared" si="72"/>
        <v>2015</v>
      </c>
      <c r="F1571" s="1">
        <v>13268000000</v>
      </c>
      <c r="G1571" s="1">
        <f t="shared" si="73"/>
        <v>3318000000</v>
      </c>
      <c r="H1571" s="1">
        <f t="shared" si="74"/>
        <v>6400000000</v>
      </c>
      <c r="I1571" s="1">
        <v>6868000000</v>
      </c>
      <c r="J1571" s="1">
        <v>2860000000</v>
      </c>
      <c r="K1571">
        <v>0</v>
      </c>
      <c r="L1571" s="1">
        <v>222000000</v>
      </c>
      <c r="M1571" t="s">
        <v>23</v>
      </c>
      <c r="N1571" t="s">
        <v>293</v>
      </c>
    </row>
    <row r="1572" spans="1:14" hidden="1" x14ac:dyDescent="0.2">
      <c r="A1572">
        <v>1637</v>
      </c>
      <c r="B1572" t="s">
        <v>699</v>
      </c>
      <c r="C1572" t="s">
        <v>19</v>
      </c>
      <c r="D1572" t="s">
        <v>43</v>
      </c>
      <c r="E1572" t="str">
        <f t="shared" si="72"/>
        <v>2016</v>
      </c>
      <c r="F1572" s="1">
        <v>12488000000</v>
      </c>
      <c r="G1572" s="1">
        <f t="shared" si="73"/>
        <v>2732000000</v>
      </c>
      <c r="H1572" s="1">
        <f t="shared" si="74"/>
        <v>5804000000</v>
      </c>
      <c r="I1572" s="1">
        <v>6684000000</v>
      </c>
      <c r="J1572" s="1">
        <v>2851000000</v>
      </c>
      <c r="K1572">
        <v>0</v>
      </c>
      <c r="L1572" s="1">
        <v>221000000</v>
      </c>
      <c r="M1572" t="s">
        <v>23</v>
      </c>
      <c r="N1572" t="s">
        <v>293</v>
      </c>
    </row>
    <row r="1573" spans="1:14" hidden="1" x14ac:dyDescent="0.2">
      <c r="A1573">
        <v>1638</v>
      </c>
      <c r="B1573" t="s">
        <v>700</v>
      </c>
      <c r="C1573" t="s">
        <v>11</v>
      </c>
      <c r="D1573" t="s">
        <v>12</v>
      </c>
      <c r="E1573" t="str">
        <f t="shared" si="72"/>
        <v>2012</v>
      </c>
      <c r="F1573" s="1">
        <v>138393000000</v>
      </c>
      <c r="G1573" s="1">
        <f t="shared" si="73"/>
        <v>5130000000</v>
      </c>
      <c r="H1573" s="1">
        <f t="shared" si="74"/>
        <v>11908000000</v>
      </c>
      <c r="I1573" s="1">
        <v>126485000000</v>
      </c>
      <c r="J1573" s="1">
        <v>5229000000</v>
      </c>
      <c r="K1573">
        <v>0</v>
      </c>
      <c r="L1573" s="1">
        <v>1549000000</v>
      </c>
      <c r="M1573" t="s">
        <v>115</v>
      </c>
      <c r="N1573" t="s">
        <v>461</v>
      </c>
    </row>
    <row r="1574" spans="1:14" hidden="1" x14ac:dyDescent="0.2">
      <c r="A1574">
        <v>1639</v>
      </c>
      <c r="B1574" t="s">
        <v>700</v>
      </c>
      <c r="C1574" t="s">
        <v>15</v>
      </c>
      <c r="D1574" t="s">
        <v>16</v>
      </c>
      <c r="E1574" t="str">
        <f t="shared" si="72"/>
        <v>2013</v>
      </c>
      <c r="F1574" s="1">
        <v>138074000000</v>
      </c>
      <c r="G1574" s="1">
        <f t="shared" si="73"/>
        <v>3957000000</v>
      </c>
      <c r="H1574" s="1">
        <f t="shared" si="74"/>
        <v>10758000000</v>
      </c>
      <c r="I1574" s="1">
        <v>127316000000</v>
      </c>
      <c r="J1574" s="1">
        <v>5081000000</v>
      </c>
      <c r="K1574">
        <v>0</v>
      </c>
      <c r="L1574" s="1">
        <v>1720000000</v>
      </c>
      <c r="M1574" t="s">
        <v>115</v>
      </c>
      <c r="N1574" t="s">
        <v>461</v>
      </c>
    </row>
    <row r="1575" spans="1:14" hidden="1" x14ac:dyDescent="0.2">
      <c r="A1575">
        <v>1640</v>
      </c>
      <c r="B1575" t="s">
        <v>700</v>
      </c>
      <c r="C1575" t="s">
        <v>17</v>
      </c>
      <c r="D1575" t="s">
        <v>18</v>
      </c>
      <c r="E1575" t="str">
        <f t="shared" si="72"/>
        <v>2014</v>
      </c>
      <c r="F1575" s="1">
        <v>130844000000</v>
      </c>
      <c r="G1575" s="1">
        <f t="shared" si="73"/>
        <v>5902000000</v>
      </c>
      <c r="H1575" s="1">
        <f t="shared" si="74"/>
        <v>12703000000</v>
      </c>
      <c r="I1575" s="1">
        <v>118141000000</v>
      </c>
      <c r="J1575" s="1">
        <v>5111000000</v>
      </c>
      <c r="K1575">
        <v>0</v>
      </c>
      <c r="L1575" s="1">
        <v>1690000000</v>
      </c>
      <c r="M1575" t="s">
        <v>115</v>
      </c>
      <c r="N1575" t="s">
        <v>461</v>
      </c>
    </row>
    <row r="1576" spans="1:14" hidden="1" x14ac:dyDescent="0.2">
      <c r="A1576">
        <v>1641</v>
      </c>
      <c r="B1576" t="s">
        <v>700</v>
      </c>
      <c r="C1576" t="s">
        <v>19</v>
      </c>
      <c r="D1576" t="s">
        <v>20</v>
      </c>
      <c r="E1576" t="str">
        <f t="shared" si="72"/>
        <v>2015</v>
      </c>
      <c r="F1576" s="1">
        <v>87804000000</v>
      </c>
      <c r="G1576" s="1">
        <f t="shared" si="73"/>
        <v>6358000000</v>
      </c>
      <c r="H1576" s="1">
        <f t="shared" si="74"/>
        <v>13153000000</v>
      </c>
      <c r="I1576" s="1">
        <v>74651000000</v>
      </c>
      <c r="J1576" s="1">
        <v>4953000000</v>
      </c>
      <c r="K1576">
        <v>0</v>
      </c>
      <c r="L1576" s="1">
        <v>1842000000</v>
      </c>
      <c r="M1576" t="s">
        <v>115</v>
      </c>
      <c r="N1576" t="s">
        <v>461</v>
      </c>
    </row>
    <row r="1577" spans="1:14" hidden="1" x14ac:dyDescent="0.2">
      <c r="A1577">
        <v>1642</v>
      </c>
      <c r="B1577" t="s">
        <v>701</v>
      </c>
      <c r="C1577" t="s">
        <v>11</v>
      </c>
      <c r="D1577" t="s">
        <v>12</v>
      </c>
      <c r="E1577" t="str">
        <f t="shared" si="72"/>
        <v>2012</v>
      </c>
      <c r="F1577" s="1">
        <v>2567310000</v>
      </c>
      <c r="G1577" s="1">
        <f t="shared" si="73"/>
        <v>25883000</v>
      </c>
      <c r="H1577" s="1">
        <f t="shared" si="74"/>
        <v>334026000</v>
      </c>
      <c r="I1577" s="1">
        <v>2233284000</v>
      </c>
      <c r="J1577" s="1">
        <v>308143000</v>
      </c>
      <c r="K1577">
        <v>0</v>
      </c>
      <c r="L1577">
        <v>0</v>
      </c>
      <c r="M1577" t="s">
        <v>87</v>
      </c>
      <c r="N1577" t="s">
        <v>518</v>
      </c>
    </row>
    <row r="1578" spans="1:14" hidden="1" x14ac:dyDescent="0.2">
      <c r="A1578">
        <v>1643</v>
      </c>
      <c r="B1578" t="s">
        <v>701</v>
      </c>
      <c r="C1578" t="s">
        <v>15</v>
      </c>
      <c r="D1578" t="s">
        <v>16</v>
      </c>
      <c r="E1578" t="str">
        <f t="shared" si="72"/>
        <v>2013</v>
      </c>
      <c r="F1578" s="1">
        <v>2770709000</v>
      </c>
      <c r="G1578" s="1">
        <f t="shared" si="73"/>
        <v>152663000</v>
      </c>
      <c r="H1578" s="1">
        <f t="shared" si="74"/>
        <v>426880000</v>
      </c>
      <c r="I1578" s="1">
        <v>2343829000</v>
      </c>
      <c r="J1578" s="1">
        <v>274217000</v>
      </c>
      <c r="K1578">
        <v>0</v>
      </c>
      <c r="L1578">
        <v>0</v>
      </c>
      <c r="M1578" t="s">
        <v>87</v>
      </c>
      <c r="N1578" t="s">
        <v>518</v>
      </c>
    </row>
    <row r="1579" spans="1:14" hidden="1" x14ac:dyDescent="0.2">
      <c r="A1579">
        <v>1644</v>
      </c>
      <c r="B1579" t="s">
        <v>701</v>
      </c>
      <c r="C1579" t="s">
        <v>17</v>
      </c>
      <c r="D1579" t="s">
        <v>18</v>
      </c>
      <c r="E1579" t="str">
        <f t="shared" si="72"/>
        <v>2014</v>
      </c>
      <c r="F1579" s="1">
        <v>2994169000</v>
      </c>
      <c r="G1579" s="1">
        <f t="shared" si="73"/>
        <v>295224000</v>
      </c>
      <c r="H1579" s="1">
        <f t="shared" si="74"/>
        <v>587582000</v>
      </c>
      <c r="I1579" s="1">
        <v>2406587000</v>
      </c>
      <c r="J1579" s="1">
        <v>292358000</v>
      </c>
      <c r="K1579">
        <v>0</v>
      </c>
      <c r="L1579">
        <v>0</v>
      </c>
      <c r="M1579" t="s">
        <v>87</v>
      </c>
      <c r="N1579" t="s">
        <v>518</v>
      </c>
    </row>
    <row r="1580" spans="1:14" hidden="1" x14ac:dyDescent="0.2">
      <c r="A1580">
        <v>1645</v>
      </c>
      <c r="B1580" t="s">
        <v>701</v>
      </c>
      <c r="C1580" t="s">
        <v>19</v>
      </c>
      <c r="D1580" t="s">
        <v>20</v>
      </c>
      <c r="E1580" t="str">
        <f t="shared" si="72"/>
        <v>2015</v>
      </c>
      <c r="F1580" s="1">
        <v>3422181000</v>
      </c>
      <c r="G1580" s="1">
        <f t="shared" si="73"/>
        <v>544839000</v>
      </c>
      <c r="H1580" s="1">
        <f t="shared" si="74"/>
        <v>857533000</v>
      </c>
      <c r="I1580" s="1">
        <v>2564648000</v>
      </c>
      <c r="J1580" s="1">
        <v>312694000</v>
      </c>
      <c r="K1580">
        <v>0</v>
      </c>
      <c r="L1580">
        <v>0</v>
      </c>
      <c r="M1580" t="s">
        <v>87</v>
      </c>
      <c r="N1580" t="s">
        <v>518</v>
      </c>
    </row>
    <row r="1581" spans="1:14" hidden="1" x14ac:dyDescent="0.2">
      <c r="A1581">
        <v>1646</v>
      </c>
      <c r="B1581" t="s">
        <v>702</v>
      </c>
      <c r="C1581" t="s">
        <v>11</v>
      </c>
      <c r="D1581" t="s">
        <v>16</v>
      </c>
      <c r="E1581" t="str">
        <f t="shared" si="72"/>
        <v>2013</v>
      </c>
      <c r="F1581" s="1">
        <v>2299176000</v>
      </c>
      <c r="G1581" s="1">
        <f t="shared" si="73"/>
        <v>699408000</v>
      </c>
      <c r="H1581" s="1">
        <f t="shared" si="74"/>
        <v>1370611000</v>
      </c>
      <c r="I1581" s="1">
        <v>928565000</v>
      </c>
      <c r="J1581" s="1">
        <v>177366000</v>
      </c>
      <c r="K1581" s="1">
        <v>32210000</v>
      </c>
      <c r="L1581" s="1">
        <v>461627000</v>
      </c>
      <c r="M1581" t="s">
        <v>79</v>
      </c>
      <c r="N1581" t="s">
        <v>80</v>
      </c>
    </row>
    <row r="1582" spans="1:14" hidden="1" x14ac:dyDescent="0.2">
      <c r="A1582">
        <v>1647</v>
      </c>
      <c r="B1582" t="s">
        <v>702</v>
      </c>
      <c r="C1582" t="s">
        <v>15</v>
      </c>
      <c r="D1582" t="s">
        <v>18</v>
      </c>
      <c r="E1582" t="str">
        <f t="shared" si="72"/>
        <v>2014</v>
      </c>
      <c r="F1582" s="1">
        <v>2312512000</v>
      </c>
      <c r="G1582" s="1">
        <f t="shared" si="73"/>
        <v>708328000</v>
      </c>
      <c r="H1582" s="1">
        <f t="shared" si="74"/>
        <v>1358901000</v>
      </c>
      <c r="I1582" s="1">
        <v>953611000</v>
      </c>
      <c r="J1582" s="1">
        <v>169270000</v>
      </c>
      <c r="K1582">
        <v>0</v>
      </c>
      <c r="L1582" s="1">
        <v>481303000</v>
      </c>
      <c r="M1582" t="s">
        <v>79</v>
      </c>
      <c r="N1582" t="s">
        <v>80</v>
      </c>
    </row>
    <row r="1583" spans="1:14" hidden="1" x14ac:dyDescent="0.2">
      <c r="A1583">
        <v>1648</v>
      </c>
      <c r="B1583" t="s">
        <v>702</v>
      </c>
      <c r="C1583" t="s">
        <v>17</v>
      </c>
      <c r="D1583" t="s">
        <v>20</v>
      </c>
      <c r="E1583" t="str">
        <f t="shared" si="72"/>
        <v>2015</v>
      </c>
      <c r="F1583" s="1">
        <v>2502267000</v>
      </c>
      <c r="G1583" s="1">
        <f t="shared" si="73"/>
        <v>772759000</v>
      </c>
      <c r="H1583" s="1">
        <f t="shared" si="74"/>
        <v>1491018000</v>
      </c>
      <c r="I1583" s="1">
        <v>1011249000</v>
      </c>
      <c r="J1583" s="1">
        <v>175307000</v>
      </c>
      <c r="K1583">
        <v>0</v>
      </c>
      <c r="L1583" s="1">
        <v>542952000</v>
      </c>
      <c r="M1583" t="s">
        <v>79</v>
      </c>
      <c r="N1583" t="s">
        <v>80</v>
      </c>
    </row>
    <row r="1584" spans="1:14" hidden="1" x14ac:dyDescent="0.2">
      <c r="A1584">
        <v>1649</v>
      </c>
      <c r="B1584" t="s">
        <v>702</v>
      </c>
      <c r="C1584" t="s">
        <v>19</v>
      </c>
      <c r="D1584" t="s">
        <v>83</v>
      </c>
      <c r="E1584" t="str">
        <f t="shared" si="72"/>
        <v>2016</v>
      </c>
      <c r="F1584" s="1">
        <v>2506202000</v>
      </c>
      <c r="G1584" s="1">
        <f t="shared" si="73"/>
        <v>737528000</v>
      </c>
      <c r="H1584" s="1">
        <f t="shared" si="74"/>
        <v>1481866000</v>
      </c>
      <c r="I1584" s="1">
        <v>1024336000</v>
      </c>
      <c r="J1584" s="1">
        <v>179279000</v>
      </c>
      <c r="K1584">
        <v>0</v>
      </c>
      <c r="L1584" s="1">
        <v>565059000</v>
      </c>
      <c r="M1584" t="s">
        <v>79</v>
      </c>
      <c r="N1584" t="s">
        <v>80</v>
      </c>
    </row>
    <row r="1585" spans="1:14" hidden="1" x14ac:dyDescent="0.2">
      <c r="A1585">
        <v>1650</v>
      </c>
      <c r="B1585" t="s">
        <v>703</v>
      </c>
      <c r="C1585" t="s">
        <v>11</v>
      </c>
      <c r="D1585" t="s">
        <v>12</v>
      </c>
      <c r="E1585" t="str">
        <f t="shared" si="72"/>
        <v>2012</v>
      </c>
      <c r="F1585" s="1">
        <v>1407848000</v>
      </c>
      <c r="G1585" s="1">
        <f t="shared" si="73"/>
        <v>572228000</v>
      </c>
      <c r="H1585" s="1">
        <f t="shared" si="74"/>
        <v>891140000</v>
      </c>
      <c r="I1585" s="1">
        <v>516708000</v>
      </c>
      <c r="J1585" s="1">
        <v>220068000</v>
      </c>
      <c r="K1585">
        <v>0</v>
      </c>
      <c r="L1585" s="1">
        <v>98844000</v>
      </c>
      <c r="M1585" t="s">
        <v>13</v>
      </c>
      <c r="N1585" t="s">
        <v>303</v>
      </c>
    </row>
    <row r="1586" spans="1:14" hidden="1" x14ac:dyDescent="0.2">
      <c r="A1586">
        <v>1651</v>
      </c>
      <c r="B1586" t="s">
        <v>703</v>
      </c>
      <c r="C1586" t="s">
        <v>15</v>
      </c>
      <c r="D1586" t="s">
        <v>16</v>
      </c>
      <c r="E1586" t="str">
        <f t="shared" si="72"/>
        <v>2013</v>
      </c>
      <c r="F1586" s="1">
        <v>1595703000</v>
      </c>
      <c r="G1586" s="1">
        <f t="shared" si="73"/>
        <v>614267000</v>
      </c>
      <c r="H1586" s="1">
        <f t="shared" si="74"/>
        <v>973180000</v>
      </c>
      <c r="I1586" s="1">
        <v>622523000</v>
      </c>
      <c r="J1586" s="1">
        <v>228982000</v>
      </c>
      <c r="K1586">
        <v>0</v>
      </c>
      <c r="L1586" s="1">
        <v>129931000</v>
      </c>
      <c r="M1586" t="s">
        <v>13</v>
      </c>
      <c r="N1586" t="s">
        <v>303</v>
      </c>
    </row>
    <row r="1587" spans="1:14" hidden="1" x14ac:dyDescent="0.2">
      <c r="A1587">
        <v>1652</v>
      </c>
      <c r="B1587" t="s">
        <v>703</v>
      </c>
      <c r="C1587" t="s">
        <v>17</v>
      </c>
      <c r="D1587" t="s">
        <v>18</v>
      </c>
      <c r="E1587" t="str">
        <f t="shared" si="72"/>
        <v>2014</v>
      </c>
      <c r="F1587" s="1">
        <v>1746726000</v>
      </c>
      <c r="G1587" s="1">
        <f t="shared" si="73"/>
        <v>660446000</v>
      </c>
      <c r="H1587" s="1">
        <f t="shared" si="74"/>
        <v>1030128000</v>
      </c>
      <c r="I1587" s="1">
        <v>716598000</v>
      </c>
      <c r="J1587" s="1">
        <v>227306000</v>
      </c>
      <c r="K1587">
        <v>0</v>
      </c>
      <c r="L1587" s="1">
        <v>142376000</v>
      </c>
      <c r="M1587" t="s">
        <v>13</v>
      </c>
      <c r="N1587" t="s">
        <v>303</v>
      </c>
    </row>
    <row r="1588" spans="1:14" hidden="1" x14ac:dyDescent="0.2">
      <c r="A1588">
        <v>1653</v>
      </c>
      <c r="B1588" t="s">
        <v>703</v>
      </c>
      <c r="C1588" t="s">
        <v>19</v>
      </c>
      <c r="D1588" t="s">
        <v>20</v>
      </c>
      <c r="E1588" t="str">
        <f t="shared" si="72"/>
        <v>2015</v>
      </c>
      <c r="F1588" s="1">
        <v>2068010000</v>
      </c>
      <c r="G1588" s="1">
        <f t="shared" si="73"/>
        <v>736562000</v>
      </c>
      <c r="H1588" s="1">
        <f t="shared" si="74"/>
        <v>1264736000</v>
      </c>
      <c r="I1588" s="1">
        <v>803274000</v>
      </c>
      <c r="J1588" s="1">
        <v>312690000</v>
      </c>
      <c r="K1588">
        <v>0</v>
      </c>
      <c r="L1588" s="1">
        <v>215484000</v>
      </c>
      <c r="M1588" t="s">
        <v>13</v>
      </c>
      <c r="N1588" t="s">
        <v>303</v>
      </c>
    </row>
    <row r="1589" spans="1:14" hidden="1" x14ac:dyDescent="0.2">
      <c r="A1589">
        <v>1654</v>
      </c>
      <c r="B1589" t="s">
        <v>704</v>
      </c>
      <c r="C1589" t="s">
        <v>11</v>
      </c>
      <c r="D1589" t="s">
        <v>12</v>
      </c>
      <c r="E1589" t="str">
        <f t="shared" si="72"/>
        <v>2012</v>
      </c>
      <c r="F1589" s="1">
        <v>873592000</v>
      </c>
      <c r="G1589" s="1">
        <f t="shared" si="73"/>
        <v>457327000</v>
      </c>
      <c r="H1589" s="1">
        <f t="shared" si="74"/>
        <v>705992000</v>
      </c>
      <c r="I1589" s="1">
        <v>167600000</v>
      </c>
      <c r="J1589" s="1">
        <v>186971000</v>
      </c>
      <c r="K1589" s="1">
        <v>61694000</v>
      </c>
      <c r="L1589">
        <v>0</v>
      </c>
      <c r="M1589" t="s">
        <v>30</v>
      </c>
      <c r="N1589" t="s">
        <v>85</v>
      </c>
    </row>
    <row r="1590" spans="1:14" hidden="1" x14ac:dyDescent="0.2">
      <c r="A1590">
        <v>1655</v>
      </c>
      <c r="B1590" t="s">
        <v>704</v>
      </c>
      <c r="C1590" t="s">
        <v>15</v>
      </c>
      <c r="D1590" t="s">
        <v>16</v>
      </c>
      <c r="E1590" t="str">
        <f t="shared" si="72"/>
        <v>2013</v>
      </c>
      <c r="F1590" s="1">
        <v>965087000</v>
      </c>
      <c r="G1590" s="1">
        <f t="shared" si="73"/>
        <v>528232000</v>
      </c>
      <c r="H1590" s="1">
        <f t="shared" si="74"/>
        <v>778074000</v>
      </c>
      <c r="I1590" s="1">
        <v>187013000</v>
      </c>
      <c r="J1590" s="1">
        <v>179545000</v>
      </c>
      <c r="K1590" s="1">
        <v>70297000</v>
      </c>
      <c r="L1590">
        <v>0</v>
      </c>
      <c r="M1590" t="s">
        <v>30</v>
      </c>
      <c r="N1590" t="s">
        <v>85</v>
      </c>
    </row>
    <row r="1591" spans="1:14" hidden="1" x14ac:dyDescent="0.2">
      <c r="A1591">
        <v>1656</v>
      </c>
      <c r="B1591" t="s">
        <v>704</v>
      </c>
      <c r="C1591" t="s">
        <v>17</v>
      </c>
      <c r="D1591" t="s">
        <v>18</v>
      </c>
      <c r="E1591" t="str">
        <f t="shared" si="72"/>
        <v>2014</v>
      </c>
      <c r="F1591" s="1">
        <v>1010117000</v>
      </c>
      <c r="G1591" s="1">
        <f t="shared" si="73"/>
        <v>564427000</v>
      </c>
      <c r="H1591" s="1">
        <f t="shared" si="74"/>
        <v>821692000</v>
      </c>
      <c r="I1591" s="1">
        <v>188425000</v>
      </c>
      <c r="J1591" s="1">
        <v>189488000</v>
      </c>
      <c r="K1591" s="1">
        <v>67777000</v>
      </c>
      <c r="L1591">
        <v>0</v>
      </c>
      <c r="M1591" t="s">
        <v>30</v>
      </c>
      <c r="N1591" t="s">
        <v>85</v>
      </c>
    </row>
    <row r="1592" spans="1:14" hidden="1" x14ac:dyDescent="0.2">
      <c r="A1592">
        <v>1657</v>
      </c>
      <c r="B1592" t="s">
        <v>704</v>
      </c>
      <c r="C1592" t="s">
        <v>19</v>
      </c>
      <c r="D1592" t="s">
        <v>20</v>
      </c>
      <c r="E1592" t="str">
        <f t="shared" si="72"/>
        <v>2015</v>
      </c>
      <c r="F1592" s="1">
        <v>1059366000</v>
      </c>
      <c r="G1592" s="1">
        <f t="shared" si="73"/>
        <v>605946000</v>
      </c>
      <c r="H1592" s="1">
        <f t="shared" si="74"/>
        <v>866578000</v>
      </c>
      <c r="I1592" s="1">
        <v>192788000</v>
      </c>
      <c r="J1592" s="1">
        <v>196914000</v>
      </c>
      <c r="K1592" s="1">
        <v>63718000</v>
      </c>
      <c r="L1592">
        <v>0</v>
      </c>
      <c r="M1592" t="s">
        <v>30</v>
      </c>
      <c r="N1592" t="s">
        <v>85</v>
      </c>
    </row>
    <row r="1593" spans="1:14" hidden="1" x14ac:dyDescent="0.2">
      <c r="A1593">
        <v>1658</v>
      </c>
      <c r="B1593" t="s">
        <v>705</v>
      </c>
      <c r="C1593" t="s">
        <v>11</v>
      </c>
      <c r="D1593" t="s">
        <v>12</v>
      </c>
      <c r="E1593" t="str">
        <f t="shared" si="72"/>
        <v>2012</v>
      </c>
      <c r="F1593" s="1">
        <v>1527042000</v>
      </c>
      <c r="G1593" s="1">
        <f t="shared" si="73"/>
        <v>48571000</v>
      </c>
      <c r="H1593" s="1">
        <f t="shared" si="74"/>
        <v>1247157000</v>
      </c>
      <c r="I1593" s="1">
        <v>279885000</v>
      </c>
      <c r="J1593" s="1">
        <v>432681000</v>
      </c>
      <c r="K1593" s="1">
        <v>765905000</v>
      </c>
      <c r="L1593">
        <v>0</v>
      </c>
      <c r="M1593" t="s">
        <v>36</v>
      </c>
      <c r="N1593" t="s">
        <v>94</v>
      </c>
    </row>
    <row r="1594" spans="1:14" hidden="1" x14ac:dyDescent="0.2">
      <c r="A1594">
        <v>1659</v>
      </c>
      <c r="B1594" t="s">
        <v>705</v>
      </c>
      <c r="C1594" t="s">
        <v>15</v>
      </c>
      <c r="D1594" t="s">
        <v>16</v>
      </c>
      <c r="E1594" t="str">
        <f t="shared" si="72"/>
        <v>2013</v>
      </c>
      <c r="F1594" s="1">
        <v>1211975000</v>
      </c>
      <c r="G1594" s="1">
        <f t="shared" si="73"/>
        <v>-156587000</v>
      </c>
      <c r="H1594" s="1">
        <f t="shared" si="74"/>
        <v>1081698000</v>
      </c>
      <c r="I1594" s="1">
        <v>130277000</v>
      </c>
      <c r="J1594" s="1">
        <v>356188000</v>
      </c>
      <c r="K1594" s="1">
        <v>882097000</v>
      </c>
      <c r="L1594">
        <v>0</v>
      </c>
      <c r="M1594" t="s">
        <v>36</v>
      </c>
      <c r="N1594" t="s">
        <v>94</v>
      </c>
    </row>
    <row r="1595" spans="1:14" hidden="1" x14ac:dyDescent="0.2">
      <c r="A1595">
        <v>1660</v>
      </c>
      <c r="B1595" t="s">
        <v>705</v>
      </c>
      <c r="C1595" t="s">
        <v>17</v>
      </c>
      <c r="D1595" t="s">
        <v>18</v>
      </c>
      <c r="E1595" t="str">
        <f t="shared" si="72"/>
        <v>2014</v>
      </c>
      <c r="F1595" s="1">
        <v>580415000</v>
      </c>
      <c r="G1595" s="1">
        <f t="shared" si="73"/>
        <v>-641487000</v>
      </c>
      <c r="H1595" s="1">
        <f t="shared" si="74"/>
        <v>519428000</v>
      </c>
      <c r="I1595" s="1">
        <v>60987000</v>
      </c>
      <c r="J1595" s="1">
        <v>305409000</v>
      </c>
      <c r="K1595" s="1">
        <v>855506000</v>
      </c>
      <c r="L1595">
        <v>0</v>
      </c>
      <c r="M1595" t="s">
        <v>36</v>
      </c>
      <c r="N1595" t="s">
        <v>94</v>
      </c>
    </row>
    <row r="1596" spans="1:14" hidden="1" x14ac:dyDescent="0.2">
      <c r="A1596">
        <v>1661</v>
      </c>
      <c r="B1596" t="s">
        <v>705</v>
      </c>
      <c r="C1596" t="s">
        <v>19</v>
      </c>
      <c r="D1596" t="s">
        <v>20</v>
      </c>
      <c r="E1596" t="str">
        <f t="shared" si="72"/>
        <v>2015</v>
      </c>
      <c r="F1596" s="1">
        <v>1032336000</v>
      </c>
      <c r="G1596" s="1">
        <f t="shared" si="73"/>
        <v>-464673000</v>
      </c>
      <c r="H1596" s="1">
        <f t="shared" si="74"/>
        <v>907824000</v>
      </c>
      <c r="I1596" s="1">
        <v>124512000</v>
      </c>
      <c r="J1596" s="1">
        <v>376575000</v>
      </c>
      <c r="K1596" s="1">
        <v>995922000</v>
      </c>
      <c r="L1596">
        <v>0</v>
      </c>
      <c r="M1596" t="s">
        <v>36</v>
      </c>
      <c r="N1596" t="s">
        <v>94</v>
      </c>
    </row>
    <row r="1597" spans="1:14" hidden="1" x14ac:dyDescent="0.2">
      <c r="A1597">
        <v>1662</v>
      </c>
      <c r="B1597" t="s">
        <v>706</v>
      </c>
      <c r="C1597" t="s">
        <v>11</v>
      </c>
      <c r="D1597" t="s">
        <v>16</v>
      </c>
      <c r="E1597" t="str">
        <f t="shared" si="72"/>
        <v>2013</v>
      </c>
      <c r="F1597" s="1">
        <v>2514595000</v>
      </c>
      <c r="G1597" s="1">
        <f t="shared" si="73"/>
        <v>634000000</v>
      </c>
      <c r="H1597" s="1">
        <f t="shared" si="74"/>
        <v>1396355000</v>
      </c>
      <c r="I1597" s="1">
        <v>1118240000</v>
      </c>
      <c r="J1597" s="1">
        <v>132447000</v>
      </c>
      <c r="K1597">
        <v>0</v>
      </c>
      <c r="L1597" s="1">
        <v>629908000</v>
      </c>
      <c r="M1597" t="s">
        <v>79</v>
      </c>
      <c r="N1597" t="s">
        <v>80</v>
      </c>
    </row>
    <row r="1598" spans="1:14" hidden="1" x14ac:dyDescent="0.2">
      <c r="A1598">
        <v>1663</v>
      </c>
      <c r="B1598" t="s">
        <v>706</v>
      </c>
      <c r="C1598" t="s">
        <v>15</v>
      </c>
      <c r="D1598" t="s">
        <v>18</v>
      </c>
      <c r="E1598" t="str">
        <f t="shared" si="72"/>
        <v>2014</v>
      </c>
      <c r="F1598" s="1">
        <v>2772550000</v>
      </c>
      <c r="G1598" s="1">
        <f t="shared" si="73"/>
        <v>687373000</v>
      </c>
      <c r="H1598" s="1">
        <f t="shared" si="74"/>
        <v>1560070000</v>
      </c>
      <c r="I1598" s="1">
        <v>1212480000</v>
      </c>
      <c r="J1598" s="1">
        <v>147481000</v>
      </c>
      <c r="K1598">
        <v>0</v>
      </c>
      <c r="L1598" s="1">
        <v>725216000</v>
      </c>
      <c r="M1598" t="s">
        <v>79</v>
      </c>
      <c r="N1598" t="s">
        <v>80</v>
      </c>
    </row>
    <row r="1599" spans="1:14" hidden="1" x14ac:dyDescent="0.2">
      <c r="A1599">
        <v>1664</v>
      </c>
      <c r="B1599" t="s">
        <v>706</v>
      </c>
      <c r="C1599" t="s">
        <v>17</v>
      </c>
      <c r="D1599" t="s">
        <v>20</v>
      </c>
      <c r="E1599" t="str">
        <f t="shared" si="72"/>
        <v>2015</v>
      </c>
      <c r="F1599" s="1">
        <v>3285346000</v>
      </c>
      <c r="G1599" s="1">
        <f t="shared" si="73"/>
        <v>835092000</v>
      </c>
      <c r="H1599" s="1">
        <f t="shared" si="74"/>
        <v>1875141000</v>
      </c>
      <c r="I1599" s="1">
        <v>1410205000</v>
      </c>
      <c r="J1599" s="1">
        <v>145992000</v>
      </c>
      <c r="K1599">
        <v>0</v>
      </c>
      <c r="L1599" s="1">
        <v>894057000</v>
      </c>
      <c r="M1599" t="s">
        <v>79</v>
      </c>
      <c r="N1599" t="s">
        <v>80</v>
      </c>
    </row>
    <row r="1600" spans="1:14" hidden="1" x14ac:dyDescent="0.2">
      <c r="A1600">
        <v>1665</v>
      </c>
      <c r="B1600" t="s">
        <v>706</v>
      </c>
      <c r="C1600" t="s">
        <v>19</v>
      </c>
      <c r="D1600" t="s">
        <v>83</v>
      </c>
      <c r="E1600" t="str">
        <f t="shared" si="72"/>
        <v>2016</v>
      </c>
      <c r="F1600" s="1">
        <v>3442646000</v>
      </c>
      <c r="G1600" s="1">
        <f t="shared" si="73"/>
        <v>964786000</v>
      </c>
      <c r="H1600" s="1">
        <f t="shared" si="74"/>
        <v>2000573000</v>
      </c>
      <c r="I1600" s="1">
        <v>1442073000</v>
      </c>
      <c r="J1600" s="1">
        <v>136863000</v>
      </c>
      <c r="K1600">
        <v>0</v>
      </c>
      <c r="L1600" s="1">
        <v>898924000</v>
      </c>
      <c r="M1600" t="s">
        <v>79</v>
      </c>
      <c r="N1600" t="s">
        <v>80</v>
      </c>
    </row>
    <row r="1601" spans="1:14" hidden="1" x14ac:dyDescent="0.2">
      <c r="A1601">
        <v>1666</v>
      </c>
      <c r="B1601" t="s">
        <v>707</v>
      </c>
      <c r="C1601" t="s">
        <v>11</v>
      </c>
      <c r="D1601" t="s">
        <v>12</v>
      </c>
      <c r="E1601" t="str">
        <f t="shared" si="72"/>
        <v>2012</v>
      </c>
      <c r="F1601" s="1">
        <v>115846000000</v>
      </c>
      <c r="G1601" s="1">
        <f t="shared" si="73"/>
        <v>13160000000</v>
      </c>
      <c r="H1601" s="1">
        <f t="shared" si="74"/>
        <v>69571000000</v>
      </c>
      <c r="I1601" s="1">
        <v>46275000000</v>
      </c>
      <c r="J1601" s="1">
        <v>39951000000</v>
      </c>
      <c r="K1601">
        <v>0</v>
      </c>
      <c r="L1601" s="1">
        <v>16460000000</v>
      </c>
      <c r="M1601" t="s">
        <v>267</v>
      </c>
      <c r="N1601" t="s">
        <v>268</v>
      </c>
    </row>
    <row r="1602" spans="1:14" hidden="1" x14ac:dyDescent="0.2">
      <c r="A1602">
        <v>1667</v>
      </c>
      <c r="B1602" t="s">
        <v>707</v>
      </c>
      <c r="C1602" t="s">
        <v>15</v>
      </c>
      <c r="D1602" t="s">
        <v>16</v>
      </c>
      <c r="E1602" t="str">
        <f t="shared" si="72"/>
        <v>2013</v>
      </c>
      <c r="F1602" s="1">
        <v>120550000000</v>
      </c>
      <c r="G1602" s="1">
        <f t="shared" si="73"/>
        <v>31968000000</v>
      </c>
      <c r="H1602" s="1">
        <f t="shared" si="74"/>
        <v>75663000000</v>
      </c>
      <c r="I1602" s="1">
        <v>44887000000</v>
      </c>
      <c r="J1602" s="1">
        <v>27089000000</v>
      </c>
      <c r="K1602">
        <v>0</v>
      </c>
      <c r="L1602" s="1">
        <v>16606000000</v>
      </c>
      <c r="M1602" t="s">
        <v>267</v>
      </c>
      <c r="N1602" t="s">
        <v>268</v>
      </c>
    </row>
    <row r="1603" spans="1:14" hidden="1" x14ac:dyDescent="0.2">
      <c r="A1603">
        <v>1668</v>
      </c>
      <c r="B1603" t="s">
        <v>707</v>
      </c>
      <c r="C1603" t="s">
        <v>17</v>
      </c>
      <c r="D1603" t="s">
        <v>18</v>
      </c>
      <c r="E1603" t="str">
        <f t="shared" ref="E1603:E1666" si="75">RIGHT(D1603, 4)</f>
        <v>2014</v>
      </c>
      <c r="F1603" s="1">
        <v>127079000000</v>
      </c>
      <c r="G1603" s="1">
        <f t="shared" ref="G1603:G1666" si="76">H1603-J1603-K1603-L1603</f>
        <v>19599000000</v>
      </c>
      <c r="H1603" s="1">
        <f t="shared" ref="H1603:H1666" si="77">F1603-I1603</f>
        <v>77148000000</v>
      </c>
      <c r="I1603" s="1">
        <v>49931000000</v>
      </c>
      <c r="J1603" s="1">
        <v>41016000000</v>
      </c>
      <c r="K1603">
        <v>0</v>
      </c>
      <c r="L1603" s="1">
        <v>16533000000</v>
      </c>
      <c r="M1603" t="s">
        <v>267</v>
      </c>
      <c r="N1603" t="s">
        <v>268</v>
      </c>
    </row>
    <row r="1604" spans="1:14" hidden="1" x14ac:dyDescent="0.2">
      <c r="A1604">
        <v>1669</v>
      </c>
      <c r="B1604" t="s">
        <v>707</v>
      </c>
      <c r="C1604" t="s">
        <v>19</v>
      </c>
      <c r="D1604" t="s">
        <v>20</v>
      </c>
      <c r="E1604" t="str">
        <f t="shared" si="75"/>
        <v>2015</v>
      </c>
      <c r="F1604" s="1">
        <v>131620000000</v>
      </c>
      <c r="G1604" s="1">
        <f t="shared" si="76"/>
        <v>33060000000</v>
      </c>
      <c r="H1604" s="1">
        <f t="shared" si="77"/>
        <v>79063000000</v>
      </c>
      <c r="I1604" s="1">
        <v>52557000000</v>
      </c>
      <c r="J1604" s="1">
        <v>29986000000</v>
      </c>
      <c r="K1604">
        <v>0</v>
      </c>
      <c r="L1604" s="1">
        <v>16017000000</v>
      </c>
      <c r="M1604" t="s">
        <v>267</v>
      </c>
      <c r="N1604" t="s">
        <v>268</v>
      </c>
    </row>
    <row r="1605" spans="1:14" hidden="1" x14ac:dyDescent="0.2">
      <c r="A1605">
        <v>1670</v>
      </c>
      <c r="B1605" t="s">
        <v>708</v>
      </c>
      <c r="C1605" t="s">
        <v>11</v>
      </c>
      <c r="D1605" t="s">
        <v>12</v>
      </c>
      <c r="E1605" t="str">
        <f t="shared" si="75"/>
        <v>2012</v>
      </c>
      <c r="F1605" s="1">
        <v>1843641000</v>
      </c>
      <c r="G1605" s="1">
        <f t="shared" si="76"/>
        <v>518924000</v>
      </c>
      <c r="H1605" s="1">
        <f t="shared" si="77"/>
        <v>1106027000</v>
      </c>
      <c r="I1605" s="1">
        <v>737614000</v>
      </c>
      <c r="J1605" s="1">
        <v>477270000</v>
      </c>
      <c r="K1605" s="1">
        <v>96004000</v>
      </c>
      <c r="L1605" s="1">
        <v>13829000</v>
      </c>
      <c r="M1605" t="s">
        <v>36</v>
      </c>
      <c r="N1605" t="s">
        <v>40</v>
      </c>
    </row>
    <row r="1606" spans="1:14" hidden="1" x14ac:dyDescent="0.2">
      <c r="A1606">
        <v>1671</v>
      </c>
      <c r="B1606" t="s">
        <v>708</v>
      </c>
      <c r="C1606" t="s">
        <v>15</v>
      </c>
      <c r="D1606" t="s">
        <v>16</v>
      </c>
      <c r="E1606" t="str">
        <f t="shared" si="75"/>
        <v>2013</v>
      </c>
      <c r="F1606" s="1">
        <v>1904218000</v>
      </c>
      <c r="G1606" s="1">
        <f t="shared" si="76"/>
        <v>517343000</v>
      </c>
      <c r="H1606" s="1">
        <f t="shared" si="77"/>
        <v>1120762000</v>
      </c>
      <c r="I1606" s="1">
        <v>783456000</v>
      </c>
      <c r="J1606" s="1">
        <v>492965000</v>
      </c>
      <c r="K1606" s="1">
        <v>100536000</v>
      </c>
      <c r="L1606" s="1">
        <v>9918000</v>
      </c>
      <c r="M1606" t="s">
        <v>36</v>
      </c>
      <c r="N1606" t="s">
        <v>40</v>
      </c>
    </row>
    <row r="1607" spans="1:14" hidden="1" x14ac:dyDescent="0.2">
      <c r="A1607">
        <v>1672</v>
      </c>
      <c r="B1607" t="s">
        <v>708</v>
      </c>
      <c r="C1607" t="s">
        <v>17</v>
      </c>
      <c r="D1607" t="s">
        <v>18</v>
      </c>
      <c r="E1607" t="str">
        <f t="shared" si="75"/>
        <v>2014</v>
      </c>
      <c r="F1607" s="1">
        <v>1989344000</v>
      </c>
      <c r="G1607" s="1">
        <f t="shared" si="76"/>
        <v>533364000</v>
      </c>
      <c r="H1607" s="1">
        <f t="shared" si="77"/>
        <v>1164431000</v>
      </c>
      <c r="I1607" s="1">
        <v>824913000</v>
      </c>
      <c r="J1607" s="1">
        <v>512707000</v>
      </c>
      <c r="K1607" s="1">
        <v>107726000</v>
      </c>
      <c r="L1607" s="1">
        <v>10634000</v>
      </c>
      <c r="M1607" t="s">
        <v>36</v>
      </c>
      <c r="N1607" t="s">
        <v>40</v>
      </c>
    </row>
    <row r="1608" spans="1:14" hidden="1" x14ac:dyDescent="0.2">
      <c r="A1608">
        <v>1673</v>
      </c>
      <c r="B1608" t="s">
        <v>708</v>
      </c>
      <c r="C1608" t="s">
        <v>19</v>
      </c>
      <c r="D1608" t="s">
        <v>20</v>
      </c>
      <c r="E1608" t="str">
        <f t="shared" si="75"/>
        <v>2015</v>
      </c>
      <c r="F1608" s="1">
        <v>2042332000</v>
      </c>
      <c r="G1608" s="1">
        <f t="shared" si="76"/>
        <v>575245000</v>
      </c>
      <c r="H1608" s="1">
        <f t="shared" si="77"/>
        <v>1199660000</v>
      </c>
      <c r="I1608" s="1">
        <v>842672000</v>
      </c>
      <c r="J1608" s="1">
        <v>495747000</v>
      </c>
      <c r="K1608" s="1">
        <v>118545000</v>
      </c>
      <c r="L1608" s="1">
        <v>10123000</v>
      </c>
      <c r="M1608" t="s">
        <v>36</v>
      </c>
      <c r="N1608" t="s">
        <v>40</v>
      </c>
    </row>
    <row r="1609" spans="1:14" hidden="1" x14ac:dyDescent="0.2">
      <c r="A1609">
        <v>1674</v>
      </c>
      <c r="B1609" t="s">
        <v>709</v>
      </c>
      <c r="C1609" t="s">
        <v>11</v>
      </c>
      <c r="D1609" t="s">
        <v>417</v>
      </c>
      <c r="E1609" t="str">
        <f t="shared" si="75"/>
        <v>2013</v>
      </c>
      <c r="F1609" s="1">
        <v>15351000000</v>
      </c>
      <c r="G1609" s="1">
        <f t="shared" si="76"/>
        <v>1266000000</v>
      </c>
      <c r="H1609" s="1">
        <f t="shared" si="77"/>
        <v>4363000000</v>
      </c>
      <c r="I1609" s="1">
        <v>10988000000</v>
      </c>
      <c r="J1609" s="1">
        <v>1525000000</v>
      </c>
      <c r="K1609" s="1">
        <v>1572000000</v>
      </c>
      <c r="L1609">
        <v>0</v>
      </c>
      <c r="M1609" t="s">
        <v>30</v>
      </c>
      <c r="N1609" t="s">
        <v>641</v>
      </c>
    </row>
    <row r="1610" spans="1:14" hidden="1" x14ac:dyDescent="0.2">
      <c r="A1610">
        <v>1675</v>
      </c>
      <c r="B1610" t="s">
        <v>709</v>
      </c>
      <c r="C1610" t="s">
        <v>15</v>
      </c>
      <c r="D1610" t="s">
        <v>419</v>
      </c>
      <c r="E1610" t="str">
        <f t="shared" si="75"/>
        <v>2014</v>
      </c>
      <c r="F1610" s="1">
        <v>15130000000</v>
      </c>
      <c r="G1610" s="1">
        <f t="shared" si="76"/>
        <v>1791000000</v>
      </c>
      <c r="H1610" s="1">
        <f t="shared" si="77"/>
        <v>4360000000</v>
      </c>
      <c r="I1610" s="1">
        <v>10770000000</v>
      </c>
      <c r="J1610" s="1">
        <v>908000000</v>
      </c>
      <c r="K1610" s="1">
        <v>1661000000</v>
      </c>
      <c r="L1610">
        <v>0</v>
      </c>
      <c r="M1610" t="s">
        <v>30</v>
      </c>
      <c r="N1610" t="s">
        <v>641</v>
      </c>
    </row>
    <row r="1611" spans="1:14" hidden="1" x14ac:dyDescent="0.2">
      <c r="A1611">
        <v>1676</v>
      </c>
      <c r="B1611" t="s">
        <v>709</v>
      </c>
      <c r="C1611" t="s">
        <v>17</v>
      </c>
      <c r="D1611" t="s">
        <v>420</v>
      </c>
      <c r="E1611" t="str">
        <f t="shared" si="75"/>
        <v>2015</v>
      </c>
      <c r="F1611" s="1">
        <v>14572000000</v>
      </c>
      <c r="G1611" s="1">
        <f t="shared" si="76"/>
        <v>1611000000</v>
      </c>
      <c r="H1611" s="1">
        <f t="shared" si="77"/>
        <v>4221000000</v>
      </c>
      <c r="I1611" s="1">
        <v>10351000000</v>
      </c>
      <c r="J1611" s="1">
        <v>964000000</v>
      </c>
      <c r="K1611" s="1">
        <v>1646000000</v>
      </c>
      <c r="L1611">
        <v>0</v>
      </c>
      <c r="M1611" t="s">
        <v>30</v>
      </c>
      <c r="N1611" t="s">
        <v>641</v>
      </c>
    </row>
    <row r="1612" spans="1:14" hidden="1" x14ac:dyDescent="0.2">
      <c r="A1612">
        <v>1677</v>
      </c>
      <c r="B1612" t="s">
        <v>709</v>
      </c>
      <c r="C1612" t="s">
        <v>19</v>
      </c>
      <c r="D1612" t="s">
        <v>421</v>
      </c>
      <c r="E1612" t="str">
        <f t="shared" si="75"/>
        <v>2016</v>
      </c>
      <c r="F1612" s="1">
        <v>12994000000</v>
      </c>
      <c r="G1612" s="1">
        <f t="shared" si="76"/>
        <v>466000000</v>
      </c>
      <c r="H1612" s="1">
        <f t="shared" si="77"/>
        <v>3435000000</v>
      </c>
      <c r="I1612" s="1">
        <v>9559000000</v>
      </c>
      <c r="J1612" s="1">
        <v>1342000000</v>
      </c>
      <c r="K1612" s="1">
        <v>1627000000</v>
      </c>
      <c r="L1612">
        <v>0</v>
      </c>
      <c r="M1612" t="s">
        <v>30</v>
      </c>
      <c r="N1612" t="s">
        <v>641</v>
      </c>
    </row>
    <row r="1613" spans="1:14" hidden="1" x14ac:dyDescent="0.2">
      <c r="A1613">
        <v>1678</v>
      </c>
      <c r="B1613" t="s">
        <v>710</v>
      </c>
      <c r="C1613" t="s">
        <v>11</v>
      </c>
      <c r="D1613" t="s">
        <v>12</v>
      </c>
      <c r="E1613" t="str">
        <f t="shared" si="75"/>
        <v>2012</v>
      </c>
      <c r="F1613" s="1">
        <v>4246400000</v>
      </c>
      <c r="G1613" s="1">
        <f t="shared" si="76"/>
        <v>1000300000</v>
      </c>
      <c r="H1613" s="1">
        <f t="shared" si="77"/>
        <v>1485900000</v>
      </c>
      <c r="I1613" s="1">
        <v>2760500000</v>
      </c>
      <c r="J1613" s="1">
        <v>121400000</v>
      </c>
      <c r="K1613">
        <v>0</v>
      </c>
      <c r="L1613" s="1">
        <v>364200000</v>
      </c>
      <c r="M1613" t="s">
        <v>69</v>
      </c>
      <c r="N1613" t="s">
        <v>72</v>
      </c>
    </row>
    <row r="1614" spans="1:14" hidden="1" x14ac:dyDescent="0.2">
      <c r="A1614">
        <v>1679</v>
      </c>
      <c r="B1614" t="s">
        <v>710</v>
      </c>
      <c r="C1614" t="s">
        <v>15</v>
      </c>
      <c r="D1614" t="s">
        <v>16</v>
      </c>
      <c r="E1614" t="str">
        <f t="shared" si="75"/>
        <v>2013</v>
      </c>
      <c r="F1614" s="1">
        <v>4519000000</v>
      </c>
      <c r="G1614" s="1">
        <f t="shared" si="76"/>
        <v>1080100000</v>
      </c>
      <c r="H1614" s="1">
        <f t="shared" si="77"/>
        <v>1536900000</v>
      </c>
      <c r="I1614" s="1">
        <v>2982100000</v>
      </c>
      <c r="J1614" s="1">
        <v>116700000</v>
      </c>
      <c r="K1614">
        <v>0</v>
      </c>
      <c r="L1614" s="1">
        <v>340100000</v>
      </c>
      <c r="M1614" t="s">
        <v>69</v>
      </c>
      <c r="N1614" t="s">
        <v>72</v>
      </c>
    </row>
    <row r="1615" spans="1:14" hidden="1" x14ac:dyDescent="0.2">
      <c r="A1615">
        <v>1680</v>
      </c>
      <c r="B1615" t="s">
        <v>710</v>
      </c>
      <c r="C1615" t="s">
        <v>17</v>
      </c>
      <c r="D1615" t="s">
        <v>18</v>
      </c>
      <c r="E1615" t="str">
        <f t="shared" si="75"/>
        <v>2014</v>
      </c>
      <c r="F1615" s="1">
        <v>4997100000</v>
      </c>
      <c r="G1615" s="1">
        <f t="shared" si="76"/>
        <v>1112100000</v>
      </c>
      <c r="H1615" s="1">
        <f t="shared" si="77"/>
        <v>1625300000</v>
      </c>
      <c r="I1615" s="1">
        <v>3371800000</v>
      </c>
      <c r="J1615" s="1">
        <v>121800000</v>
      </c>
      <c r="K1615">
        <v>0</v>
      </c>
      <c r="L1615" s="1">
        <v>391400000</v>
      </c>
      <c r="M1615" t="s">
        <v>69</v>
      </c>
      <c r="N1615" t="s">
        <v>72</v>
      </c>
    </row>
    <row r="1616" spans="1:14" hidden="1" x14ac:dyDescent="0.2">
      <c r="A1616">
        <v>1681</v>
      </c>
      <c r="B1616" t="s">
        <v>710</v>
      </c>
      <c r="C1616" t="s">
        <v>19</v>
      </c>
      <c r="D1616" t="s">
        <v>20</v>
      </c>
      <c r="E1616" t="str">
        <f t="shared" si="75"/>
        <v>2015</v>
      </c>
      <c r="F1616" s="1">
        <v>5926100000</v>
      </c>
      <c r="G1616" s="1">
        <f t="shared" si="76"/>
        <v>1250500000</v>
      </c>
      <c r="H1616" s="1">
        <f t="shared" si="77"/>
        <v>1976700000</v>
      </c>
      <c r="I1616" s="1">
        <v>3949400000</v>
      </c>
      <c r="J1616" s="1">
        <v>164400000</v>
      </c>
      <c r="K1616">
        <v>0</v>
      </c>
      <c r="L1616" s="1">
        <v>561800000</v>
      </c>
      <c r="M1616" t="s">
        <v>69</v>
      </c>
      <c r="N1616" t="s">
        <v>72</v>
      </c>
    </row>
    <row r="1617" spans="1:14" x14ac:dyDescent="0.2">
      <c r="A1617">
        <v>1682</v>
      </c>
      <c r="B1617" t="s">
        <v>711</v>
      </c>
      <c r="C1617" t="s">
        <v>11</v>
      </c>
      <c r="D1617" t="s">
        <v>12</v>
      </c>
      <c r="E1617" t="str">
        <f t="shared" si="75"/>
        <v>2012</v>
      </c>
      <c r="F1617" s="1">
        <v>91247000000</v>
      </c>
      <c r="G1617" s="1">
        <f t="shared" si="76"/>
        <v>31905000000</v>
      </c>
      <c r="H1617" s="1">
        <f t="shared" si="77"/>
        <v>89520000000</v>
      </c>
      <c r="I1617" s="1">
        <v>1727000000</v>
      </c>
      <c r="J1617" s="1">
        <v>48724000000</v>
      </c>
      <c r="K1617">
        <v>0</v>
      </c>
      <c r="L1617" s="1">
        <v>8891000000</v>
      </c>
      <c r="M1617" t="s">
        <v>74</v>
      </c>
      <c r="N1617" t="s">
        <v>145</v>
      </c>
    </row>
    <row r="1618" spans="1:14" x14ac:dyDescent="0.2">
      <c r="A1618">
        <v>1683</v>
      </c>
      <c r="B1618" t="s">
        <v>711</v>
      </c>
      <c r="C1618" t="s">
        <v>15</v>
      </c>
      <c r="D1618" t="s">
        <v>16</v>
      </c>
      <c r="E1618" t="str">
        <f t="shared" si="75"/>
        <v>2013</v>
      </c>
      <c r="F1618" s="1">
        <v>88069000000</v>
      </c>
      <c r="G1618" s="1">
        <f t="shared" si="76"/>
        <v>35581000000</v>
      </c>
      <c r="H1618" s="1">
        <f t="shared" si="77"/>
        <v>86732000000</v>
      </c>
      <c r="I1618" s="1">
        <v>1337000000</v>
      </c>
      <c r="J1618" s="1">
        <v>47338000000</v>
      </c>
      <c r="K1618">
        <v>0</v>
      </c>
      <c r="L1618" s="1">
        <v>3813000000</v>
      </c>
      <c r="M1618" t="s">
        <v>74</v>
      </c>
      <c r="N1618" t="s">
        <v>145</v>
      </c>
    </row>
    <row r="1619" spans="1:14" x14ac:dyDescent="0.2">
      <c r="A1619">
        <v>1684</v>
      </c>
      <c r="B1619" t="s">
        <v>711</v>
      </c>
      <c r="C1619" t="s">
        <v>17</v>
      </c>
      <c r="D1619" t="s">
        <v>18</v>
      </c>
      <c r="E1619" t="str">
        <f t="shared" si="75"/>
        <v>2014</v>
      </c>
      <c r="F1619" s="1">
        <v>88372000000</v>
      </c>
      <c r="G1619" s="1">
        <f t="shared" si="76"/>
        <v>36844000000</v>
      </c>
      <c r="H1619" s="1">
        <f t="shared" si="77"/>
        <v>87276000000</v>
      </c>
      <c r="I1619" s="1">
        <v>1096000000</v>
      </c>
      <c r="J1619" s="1">
        <v>47667000000</v>
      </c>
      <c r="K1619">
        <v>0</v>
      </c>
      <c r="L1619" s="1">
        <v>2765000000</v>
      </c>
      <c r="M1619" t="s">
        <v>74</v>
      </c>
      <c r="N1619" t="s">
        <v>145</v>
      </c>
    </row>
    <row r="1620" spans="1:14" x14ac:dyDescent="0.2">
      <c r="A1620">
        <v>1685</v>
      </c>
      <c r="B1620" t="s">
        <v>711</v>
      </c>
      <c r="C1620" t="s">
        <v>19</v>
      </c>
      <c r="D1620" t="s">
        <v>20</v>
      </c>
      <c r="E1620" t="str">
        <f t="shared" si="75"/>
        <v>2015</v>
      </c>
      <c r="F1620" s="1">
        <v>90033000000</v>
      </c>
      <c r="G1620" s="1">
        <f t="shared" si="76"/>
        <v>36654000000</v>
      </c>
      <c r="H1620" s="1">
        <f t="shared" si="77"/>
        <v>89070000000</v>
      </c>
      <c r="I1620" s="1">
        <v>963000000</v>
      </c>
      <c r="J1620" s="1">
        <v>48728000000</v>
      </c>
      <c r="K1620">
        <v>0</v>
      </c>
      <c r="L1620" s="1">
        <v>3688000000</v>
      </c>
      <c r="M1620" t="s">
        <v>74</v>
      </c>
      <c r="N1620" t="s">
        <v>145</v>
      </c>
    </row>
    <row r="1621" spans="1:14" hidden="1" x14ac:dyDescent="0.2">
      <c r="A1621">
        <v>1686</v>
      </c>
      <c r="B1621" t="s">
        <v>712</v>
      </c>
      <c r="C1621" t="s">
        <v>11</v>
      </c>
      <c r="D1621" t="s">
        <v>603</v>
      </c>
      <c r="E1621" t="str">
        <f t="shared" si="75"/>
        <v>2013</v>
      </c>
      <c r="F1621" s="1">
        <v>12917000000</v>
      </c>
      <c r="G1621" s="1">
        <f t="shared" si="76"/>
        <v>947000000</v>
      </c>
      <c r="H1621" s="1">
        <f t="shared" si="77"/>
        <v>4629000000</v>
      </c>
      <c r="I1621" s="1">
        <v>8288000000</v>
      </c>
      <c r="J1621" s="1">
        <v>3682000000</v>
      </c>
      <c r="K1621">
        <v>0</v>
      </c>
      <c r="L1621">
        <v>0</v>
      </c>
      <c r="M1621" t="s">
        <v>59</v>
      </c>
      <c r="N1621" t="s">
        <v>473</v>
      </c>
    </row>
    <row r="1622" spans="1:14" hidden="1" x14ac:dyDescent="0.2">
      <c r="A1622">
        <v>1687</v>
      </c>
      <c r="B1622" t="s">
        <v>712</v>
      </c>
      <c r="C1622" t="s">
        <v>15</v>
      </c>
      <c r="D1622" t="s">
        <v>604</v>
      </c>
      <c r="E1622" t="str">
        <f t="shared" si="75"/>
        <v>2014</v>
      </c>
      <c r="F1622" s="1">
        <v>14194000000</v>
      </c>
      <c r="G1622" s="1">
        <f t="shared" si="76"/>
        <v>1012000000</v>
      </c>
      <c r="H1622" s="1">
        <f t="shared" si="77"/>
        <v>5044000000</v>
      </c>
      <c r="I1622" s="1">
        <v>9150000000</v>
      </c>
      <c r="J1622" s="1">
        <v>4032000000</v>
      </c>
      <c r="K1622">
        <v>0</v>
      </c>
      <c r="L1622">
        <v>0</v>
      </c>
      <c r="M1622" t="s">
        <v>59</v>
      </c>
      <c r="N1622" t="s">
        <v>473</v>
      </c>
    </row>
    <row r="1623" spans="1:14" hidden="1" x14ac:dyDescent="0.2">
      <c r="A1623">
        <v>1688</v>
      </c>
      <c r="B1623" t="s">
        <v>712</v>
      </c>
      <c r="C1623" t="s">
        <v>17</v>
      </c>
      <c r="D1623" t="s">
        <v>605</v>
      </c>
      <c r="E1623" t="str">
        <f t="shared" si="75"/>
        <v>2015</v>
      </c>
      <c r="F1623" s="1">
        <v>15389000000</v>
      </c>
      <c r="G1623" s="1">
        <f t="shared" si="76"/>
        <v>944000000</v>
      </c>
      <c r="H1623" s="1">
        <f t="shared" si="77"/>
        <v>5416000000</v>
      </c>
      <c r="I1623" s="1">
        <v>9973000000</v>
      </c>
      <c r="J1623" s="1">
        <v>4472000000</v>
      </c>
      <c r="K1623">
        <v>0</v>
      </c>
      <c r="L1623">
        <v>0</v>
      </c>
      <c r="M1623" t="s">
        <v>59</v>
      </c>
      <c r="N1623" t="s">
        <v>473</v>
      </c>
    </row>
    <row r="1624" spans="1:14" hidden="1" x14ac:dyDescent="0.2">
      <c r="A1624">
        <v>1689</v>
      </c>
      <c r="B1624" t="s">
        <v>712</v>
      </c>
      <c r="C1624" t="s">
        <v>19</v>
      </c>
      <c r="D1624" t="s">
        <v>606</v>
      </c>
      <c r="E1624" t="str">
        <f t="shared" si="75"/>
        <v>2016</v>
      </c>
      <c r="F1624" s="1">
        <v>15724000000</v>
      </c>
      <c r="G1624" s="1">
        <f t="shared" si="76"/>
        <v>934000000</v>
      </c>
      <c r="H1624" s="1">
        <f t="shared" si="77"/>
        <v>5411000000</v>
      </c>
      <c r="I1624" s="1">
        <v>10313000000</v>
      </c>
      <c r="J1624" s="1">
        <v>4477000000</v>
      </c>
      <c r="K1624">
        <v>0</v>
      </c>
      <c r="L1624">
        <v>0</v>
      </c>
      <c r="M1624" t="s">
        <v>59</v>
      </c>
      <c r="N1624" t="s">
        <v>473</v>
      </c>
    </row>
    <row r="1625" spans="1:14" hidden="1" x14ac:dyDescent="0.2">
      <c r="A1625">
        <v>1690</v>
      </c>
      <c r="B1625" t="s">
        <v>713</v>
      </c>
      <c r="C1625" t="s">
        <v>11</v>
      </c>
      <c r="D1625" t="s">
        <v>16</v>
      </c>
      <c r="E1625" t="str">
        <f t="shared" si="75"/>
        <v>2013</v>
      </c>
      <c r="F1625" s="1">
        <v>18769000000</v>
      </c>
      <c r="G1625" s="1">
        <f t="shared" si="76"/>
        <v>1445000000</v>
      </c>
      <c r="H1625" s="1">
        <f t="shared" si="77"/>
        <v>3298000000</v>
      </c>
      <c r="I1625" s="1">
        <v>15471000000</v>
      </c>
      <c r="J1625" s="1">
        <v>1828000000</v>
      </c>
      <c r="K1625">
        <v>0</v>
      </c>
      <c r="L1625" s="1">
        <v>25000000</v>
      </c>
      <c r="M1625" t="s">
        <v>23</v>
      </c>
      <c r="N1625" t="s">
        <v>632</v>
      </c>
    </row>
    <row r="1626" spans="1:14" hidden="1" x14ac:dyDescent="0.2">
      <c r="A1626">
        <v>1691</v>
      </c>
      <c r="B1626" t="s">
        <v>713</v>
      </c>
      <c r="C1626" t="s">
        <v>15</v>
      </c>
      <c r="D1626" t="s">
        <v>18</v>
      </c>
      <c r="E1626" t="str">
        <f t="shared" si="75"/>
        <v>2014</v>
      </c>
      <c r="F1626" s="1">
        <v>19872000000</v>
      </c>
      <c r="G1626" s="1">
        <f t="shared" si="76"/>
        <v>1324000000</v>
      </c>
      <c r="H1626" s="1">
        <f t="shared" si="77"/>
        <v>3395000000</v>
      </c>
      <c r="I1626" s="1">
        <v>16477000000</v>
      </c>
      <c r="J1626" s="1">
        <v>2038000000</v>
      </c>
      <c r="K1626">
        <v>0</v>
      </c>
      <c r="L1626" s="1">
        <v>33000000</v>
      </c>
      <c r="M1626" t="s">
        <v>23</v>
      </c>
      <c r="N1626" t="s">
        <v>632</v>
      </c>
    </row>
    <row r="1627" spans="1:14" hidden="1" x14ac:dyDescent="0.2">
      <c r="A1627">
        <v>1692</v>
      </c>
      <c r="B1627" t="s">
        <v>713</v>
      </c>
      <c r="C1627" t="s">
        <v>17</v>
      </c>
      <c r="D1627" t="s">
        <v>20</v>
      </c>
      <c r="E1627" t="str">
        <f t="shared" si="75"/>
        <v>2015</v>
      </c>
      <c r="F1627" s="1">
        <v>20891000000</v>
      </c>
      <c r="G1627" s="1">
        <f t="shared" si="76"/>
        <v>1486000000</v>
      </c>
      <c r="H1627" s="1">
        <f t="shared" si="77"/>
        <v>3690000000</v>
      </c>
      <c r="I1627" s="1">
        <v>17201000000</v>
      </c>
      <c r="J1627" s="1">
        <v>2130000000</v>
      </c>
      <c r="K1627">
        <v>0</v>
      </c>
      <c r="L1627" s="1">
        <v>74000000</v>
      </c>
      <c r="M1627" t="s">
        <v>23</v>
      </c>
      <c r="N1627" t="s">
        <v>632</v>
      </c>
    </row>
    <row r="1628" spans="1:14" hidden="1" x14ac:dyDescent="0.2">
      <c r="A1628">
        <v>1693</v>
      </c>
      <c r="B1628" t="s">
        <v>713</v>
      </c>
      <c r="C1628" t="s">
        <v>19</v>
      </c>
      <c r="D1628" t="s">
        <v>83</v>
      </c>
      <c r="E1628" t="str">
        <f t="shared" si="75"/>
        <v>2016</v>
      </c>
      <c r="F1628" s="1">
        <v>20718000000</v>
      </c>
      <c r="G1628" s="1">
        <f t="shared" si="76"/>
        <v>1527000000</v>
      </c>
      <c r="H1628" s="1">
        <f t="shared" si="77"/>
        <v>3682000000</v>
      </c>
      <c r="I1628" s="1">
        <v>17036000000</v>
      </c>
      <c r="J1628" s="1">
        <v>2084000000</v>
      </c>
      <c r="K1628">
        <v>0</v>
      </c>
      <c r="L1628" s="1">
        <v>71000000</v>
      </c>
      <c r="M1628" t="s">
        <v>23</v>
      </c>
      <c r="N1628" t="s">
        <v>632</v>
      </c>
    </row>
    <row r="1629" spans="1:14" hidden="1" x14ac:dyDescent="0.2">
      <c r="A1629">
        <v>1698</v>
      </c>
      <c r="B1629" t="s">
        <v>714</v>
      </c>
      <c r="C1629" t="s">
        <v>11</v>
      </c>
      <c r="D1629" t="s">
        <v>16</v>
      </c>
      <c r="E1629" t="str">
        <f t="shared" si="75"/>
        <v>2013</v>
      </c>
      <c r="F1629" s="1">
        <v>13983000000</v>
      </c>
      <c r="G1629" s="1">
        <f t="shared" si="76"/>
        <v>2070000000</v>
      </c>
      <c r="H1629" s="1">
        <f t="shared" si="77"/>
        <v>4871000000</v>
      </c>
      <c r="I1629" s="1">
        <v>9112000000</v>
      </c>
      <c r="J1629" s="1">
        <v>1468000000</v>
      </c>
      <c r="K1629">
        <v>0</v>
      </c>
      <c r="L1629" s="1">
        <v>1333000000</v>
      </c>
      <c r="M1629" t="s">
        <v>13</v>
      </c>
      <c r="N1629" t="s">
        <v>715</v>
      </c>
    </row>
    <row r="1630" spans="1:14" hidden="1" x14ac:dyDescent="0.2">
      <c r="A1630">
        <v>1699</v>
      </c>
      <c r="B1630" t="s">
        <v>714</v>
      </c>
      <c r="C1630" t="s">
        <v>15</v>
      </c>
      <c r="D1630" t="s">
        <v>18</v>
      </c>
      <c r="E1630" t="str">
        <f t="shared" si="75"/>
        <v>2014</v>
      </c>
      <c r="F1630" s="1">
        <v>13996000000</v>
      </c>
      <c r="G1630" s="1">
        <f t="shared" si="76"/>
        <v>2221000000</v>
      </c>
      <c r="H1630" s="1">
        <f t="shared" si="77"/>
        <v>4994000000</v>
      </c>
      <c r="I1630" s="1">
        <v>9002000000</v>
      </c>
      <c r="J1630" s="1">
        <v>1481000000</v>
      </c>
      <c r="K1630">
        <v>0</v>
      </c>
      <c r="L1630" s="1">
        <v>1292000000</v>
      </c>
      <c r="M1630" t="s">
        <v>13</v>
      </c>
      <c r="N1630" t="s">
        <v>715</v>
      </c>
    </row>
    <row r="1631" spans="1:14" hidden="1" x14ac:dyDescent="0.2">
      <c r="A1631">
        <v>1700</v>
      </c>
      <c r="B1631" t="s">
        <v>714</v>
      </c>
      <c r="C1631" t="s">
        <v>17</v>
      </c>
      <c r="D1631" t="s">
        <v>20</v>
      </c>
      <c r="E1631" t="str">
        <f t="shared" si="75"/>
        <v>2015</v>
      </c>
      <c r="F1631" s="1">
        <v>12961000000</v>
      </c>
      <c r="G1631" s="1">
        <f t="shared" si="76"/>
        <v>2142000000</v>
      </c>
      <c r="H1631" s="1">
        <f t="shared" si="77"/>
        <v>4730000000</v>
      </c>
      <c r="I1631" s="1">
        <v>8231000000</v>
      </c>
      <c r="J1631" s="1">
        <v>1343000000</v>
      </c>
      <c r="K1631">
        <v>0</v>
      </c>
      <c r="L1631" s="1">
        <v>1245000000</v>
      </c>
      <c r="M1631" t="s">
        <v>13</v>
      </c>
      <c r="N1631" t="s">
        <v>715</v>
      </c>
    </row>
    <row r="1632" spans="1:14" hidden="1" x14ac:dyDescent="0.2">
      <c r="A1632">
        <v>1701</v>
      </c>
      <c r="B1632" t="s">
        <v>714</v>
      </c>
      <c r="C1632" t="s">
        <v>19</v>
      </c>
      <c r="D1632" t="s">
        <v>83</v>
      </c>
      <c r="E1632" t="str">
        <f t="shared" si="75"/>
        <v>2016</v>
      </c>
      <c r="F1632" s="1">
        <v>13609000000</v>
      </c>
      <c r="G1632" s="1">
        <f t="shared" si="76"/>
        <v>2412000000</v>
      </c>
      <c r="H1632" s="1">
        <f t="shared" si="77"/>
        <v>5123000000</v>
      </c>
      <c r="I1632" s="1">
        <v>8486000000</v>
      </c>
      <c r="J1632" s="1">
        <v>1410000000</v>
      </c>
      <c r="K1632">
        <v>0</v>
      </c>
      <c r="L1632" s="1">
        <v>1301000000</v>
      </c>
      <c r="M1632" t="s">
        <v>13</v>
      </c>
      <c r="N1632" t="s">
        <v>715</v>
      </c>
    </row>
    <row r="1633" spans="1:14" hidden="1" x14ac:dyDescent="0.2">
      <c r="A1633">
        <v>1702</v>
      </c>
      <c r="B1633" t="s">
        <v>716</v>
      </c>
      <c r="C1633" t="s">
        <v>11</v>
      </c>
      <c r="D1633" t="s">
        <v>12</v>
      </c>
      <c r="E1633" t="str">
        <f t="shared" si="75"/>
        <v>2012</v>
      </c>
      <c r="F1633" s="1">
        <v>7486000000</v>
      </c>
      <c r="G1633" s="1">
        <f t="shared" si="76"/>
        <v>1612000000</v>
      </c>
      <c r="H1633" s="1">
        <f t="shared" si="77"/>
        <v>2963000000</v>
      </c>
      <c r="I1633" s="1">
        <v>4523000000</v>
      </c>
      <c r="J1633" s="1">
        <v>595000000</v>
      </c>
      <c r="K1633">
        <v>0</v>
      </c>
      <c r="L1633" s="1">
        <v>756000000</v>
      </c>
      <c r="M1633" t="s">
        <v>115</v>
      </c>
      <c r="N1633" t="s">
        <v>116</v>
      </c>
    </row>
    <row r="1634" spans="1:14" hidden="1" x14ac:dyDescent="0.2">
      <c r="A1634">
        <v>1703</v>
      </c>
      <c r="B1634" t="s">
        <v>716</v>
      </c>
      <c r="C1634" t="s">
        <v>15</v>
      </c>
      <c r="D1634" t="s">
        <v>16</v>
      </c>
      <c r="E1634" t="str">
        <f t="shared" si="75"/>
        <v>2013</v>
      </c>
      <c r="F1634" s="1">
        <v>6860000000</v>
      </c>
      <c r="G1634" s="1">
        <f t="shared" si="76"/>
        <v>1375000000</v>
      </c>
      <c r="H1634" s="1">
        <f t="shared" si="77"/>
        <v>2736000000</v>
      </c>
      <c r="I1634" s="1">
        <v>4124000000</v>
      </c>
      <c r="J1634" s="1">
        <v>546000000</v>
      </c>
      <c r="K1634">
        <v>0</v>
      </c>
      <c r="L1634" s="1">
        <v>815000000</v>
      </c>
      <c r="M1634" t="s">
        <v>115</v>
      </c>
      <c r="N1634" t="s">
        <v>116</v>
      </c>
    </row>
    <row r="1635" spans="1:14" hidden="1" x14ac:dyDescent="0.2">
      <c r="A1635">
        <v>1704</v>
      </c>
      <c r="B1635" t="s">
        <v>716</v>
      </c>
      <c r="C1635" t="s">
        <v>17</v>
      </c>
      <c r="D1635" t="s">
        <v>18</v>
      </c>
      <c r="E1635" t="str">
        <f t="shared" si="75"/>
        <v>2014</v>
      </c>
      <c r="F1635" s="1">
        <v>7637000000</v>
      </c>
      <c r="G1635" s="1">
        <f t="shared" si="76"/>
        <v>1569000000</v>
      </c>
      <c r="H1635" s="1">
        <f t="shared" si="77"/>
        <v>3129000000</v>
      </c>
      <c r="I1635" s="1">
        <v>4508000000</v>
      </c>
      <c r="J1635" s="1">
        <v>384000000</v>
      </c>
      <c r="K1635">
        <v>0</v>
      </c>
      <c r="L1635" s="1">
        <v>1176000000</v>
      </c>
      <c r="M1635" t="s">
        <v>115</v>
      </c>
      <c r="N1635" t="s">
        <v>116</v>
      </c>
    </row>
    <row r="1636" spans="1:14" hidden="1" x14ac:dyDescent="0.2">
      <c r="A1636">
        <v>1705</v>
      </c>
      <c r="B1636" t="s">
        <v>716</v>
      </c>
      <c r="C1636" t="s">
        <v>19</v>
      </c>
      <c r="D1636" t="s">
        <v>20</v>
      </c>
      <c r="E1636" t="str">
        <f t="shared" si="75"/>
        <v>2015</v>
      </c>
      <c r="F1636" s="1">
        <v>7360000000</v>
      </c>
      <c r="G1636" s="1">
        <f t="shared" si="76"/>
        <v>1324000000</v>
      </c>
      <c r="H1636" s="1">
        <f t="shared" si="77"/>
        <v>3926000000</v>
      </c>
      <c r="I1636" s="1">
        <v>3434000000</v>
      </c>
      <c r="J1636" s="1">
        <v>864000000</v>
      </c>
      <c r="K1636">
        <v>0</v>
      </c>
      <c r="L1636" s="1">
        <v>1738000000</v>
      </c>
      <c r="M1636" t="s">
        <v>115</v>
      </c>
      <c r="N1636" t="s">
        <v>116</v>
      </c>
    </row>
    <row r="1637" spans="1:14" hidden="1" x14ac:dyDescent="0.2">
      <c r="A1637">
        <v>1706</v>
      </c>
      <c r="B1637" t="s">
        <v>717</v>
      </c>
      <c r="C1637" t="s">
        <v>11</v>
      </c>
      <c r="D1637" t="s">
        <v>64</v>
      </c>
      <c r="E1637" t="str">
        <f t="shared" si="75"/>
        <v>2013</v>
      </c>
      <c r="F1637" s="1">
        <v>468651000000</v>
      </c>
      <c r="G1637" s="1">
        <f t="shared" si="76"/>
        <v>27725000000</v>
      </c>
      <c r="H1637" s="1">
        <f t="shared" si="77"/>
        <v>116354000000</v>
      </c>
      <c r="I1637" s="1">
        <v>352297000000</v>
      </c>
      <c r="J1637" s="1">
        <v>88629000000</v>
      </c>
      <c r="K1637">
        <v>0</v>
      </c>
      <c r="L1637">
        <v>0</v>
      </c>
      <c r="M1637" t="s">
        <v>59</v>
      </c>
      <c r="N1637" t="s">
        <v>231</v>
      </c>
    </row>
    <row r="1638" spans="1:14" hidden="1" x14ac:dyDescent="0.2">
      <c r="A1638">
        <v>1707</v>
      </c>
      <c r="B1638" t="s">
        <v>717</v>
      </c>
      <c r="C1638" t="s">
        <v>15</v>
      </c>
      <c r="D1638" t="s">
        <v>65</v>
      </c>
      <c r="E1638" t="str">
        <f t="shared" si="75"/>
        <v>2014</v>
      </c>
      <c r="F1638" s="1">
        <v>476294000000</v>
      </c>
      <c r="G1638" s="1">
        <f t="shared" si="76"/>
        <v>26872000000</v>
      </c>
      <c r="H1638" s="1">
        <f t="shared" si="77"/>
        <v>118225000000</v>
      </c>
      <c r="I1638" s="1">
        <v>358069000000</v>
      </c>
      <c r="J1638" s="1">
        <v>91353000000</v>
      </c>
      <c r="K1638">
        <v>0</v>
      </c>
      <c r="L1638">
        <v>0</v>
      </c>
      <c r="M1638" t="s">
        <v>59</v>
      </c>
      <c r="N1638" t="s">
        <v>231</v>
      </c>
    </row>
    <row r="1639" spans="1:14" hidden="1" x14ac:dyDescent="0.2">
      <c r="A1639">
        <v>1708</v>
      </c>
      <c r="B1639" t="s">
        <v>717</v>
      </c>
      <c r="C1639" t="s">
        <v>17</v>
      </c>
      <c r="D1639" t="s">
        <v>66</v>
      </c>
      <c r="E1639" t="str">
        <f t="shared" si="75"/>
        <v>2015</v>
      </c>
      <c r="F1639" s="1">
        <v>485651000000</v>
      </c>
      <c r="G1639" s="1">
        <f t="shared" si="76"/>
        <v>27147000000</v>
      </c>
      <c r="H1639" s="1">
        <f t="shared" si="77"/>
        <v>120565000000</v>
      </c>
      <c r="I1639" s="1">
        <v>365086000000</v>
      </c>
      <c r="J1639" s="1">
        <v>93418000000</v>
      </c>
      <c r="K1639">
        <v>0</v>
      </c>
      <c r="L1639">
        <v>0</v>
      </c>
      <c r="M1639" t="s">
        <v>59</v>
      </c>
      <c r="N1639" t="s">
        <v>231</v>
      </c>
    </row>
    <row r="1640" spans="1:14" hidden="1" x14ac:dyDescent="0.2">
      <c r="A1640">
        <v>1709</v>
      </c>
      <c r="B1640" t="s">
        <v>717</v>
      </c>
      <c r="C1640" t="s">
        <v>19</v>
      </c>
      <c r="D1640" t="s">
        <v>67</v>
      </c>
      <c r="E1640" t="str">
        <f t="shared" si="75"/>
        <v>2016</v>
      </c>
      <c r="F1640" s="1">
        <v>482130000000</v>
      </c>
      <c r="G1640" s="1">
        <f t="shared" si="76"/>
        <v>24105000000</v>
      </c>
      <c r="H1640" s="1">
        <f t="shared" si="77"/>
        <v>121146000000</v>
      </c>
      <c r="I1640" s="1">
        <v>360984000000</v>
      </c>
      <c r="J1640" s="1">
        <v>97041000000</v>
      </c>
      <c r="K1640">
        <v>0</v>
      </c>
      <c r="L1640">
        <v>0</v>
      </c>
      <c r="M1640" t="s">
        <v>59</v>
      </c>
      <c r="N1640" t="s">
        <v>231</v>
      </c>
    </row>
    <row r="1641" spans="1:14" hidden="1" x14ac:dyDescent="0.2">
      <c r="A1641">
        <v>1710</v>
      </c>
      <c r="B1641" t="s">
        <v>718</v>
      </c>
      <c r="C1641" t="s">
        <v>11</v>
      </c>
      <c r="D1641" t="s">
        <v>41</v>
      </c>
      <c r="E1641" t="str">
        <f t="shared" si="75"/>
        <v>2014</v>
      </c>
      <c r="F1641" s="1">
        <v>9895100000</v>
      </c>
      <c r="G1641" s="1">
        <f t="shared" si="76"/>
        <v>910000000</v>
      </c>
      <c r="H1641" s="1">
        <f t="shared" si="77"/>
        <v>1933600000</v>
      </c>
      <c r="I1641" s="1">
        <v>7961500000</v>
      </c>
      <c r="J1641" s="1">
        <v>937600000</v>
      </c>
      <c r="K1641">
        <v>0</v>
      </c>
      <c r="L1641" s="1">
        <v>86000000</v>
      </c>
      <c r="M1641" t="s">
        <v>87</v>
      </c>
      <c r="N1641" t="s">
        <v>129</v>
      </c>
    </row>
    <row r="1642" spans="1:14" hidden="1" x14ac:dyDescent="0.2">
      <c r="A1642">
        <v>1711</v>
      </c>
      <c r="B1642" t="s">
        <v>718</v>
      </c>
      <c r="C1642" t="s">
        <v>15</v>
      </c>
      <c r="D1642" t="s">
        <v>42</v>
      </c>
      <c r="E1642" t="str">
        <f t="shared" si="75"/>
        <v>2015</v>
      </c>
      <c r="F1642" s="1">
        <v>11124800000</v>
      </c>
      <c r="G1642" s="1">
        <f t="shared" si="76"/>
        <v>993300000</v>
      </c>
      <c r="H1642" s="1">
        <f t="shared" si="77"/>
        <v>2138300000</v>
      </c>
      <c r="I1642" s="1">
        <v>8986500000</v>
      </c>
      <c r="J1642" s="1">
        <v>1026100000</v>
      </c>
      <c r="K1642">
        <v>0</v>
      </c>
      <c r="L1642" s="1">
        <v>118900000</v>
      </c>
      <c r="M1642" t="s">
        <v>87</v>
      </c>
      <c r="N1642" t="s">
        <v>129</v>
      </c>
    </row>
    <row r="1643" spans="1:14" hidden="1" x14ac:dyDescent="0.2">
      <c r="A1643">
        <v>1712</v>
      </c>
      <c r="B1643" t="s">
        <v>718</v>
      </c>
      <c r="C1643" t="s">
        <v>17</v>
      </c>
      <c r="D1643" t="s">
        <v>43</v>
      </c>
      <c r="E1643" t="str">
        <f t="shared" si="75"/>
        <v>2016</v>
      </c>
      <c r="F1643" s="1">
        <v>14171800000</v>
      </c>
      <c r="G1643" s="1">
        <f t="shared" si="76"/>
        <v>796700000</v>
      </c>
      <c r="H1643" s="1">
        <f t="shared" si="77"/>
        <v>2758600000</v>
      </c>
      <c r="I1643" s="1">
        <v>11413200000</v>
      </c>
      <c r="J1643" s="1">
        <v>1750100000</v>
      </c>
      <c r="K1643">
        <v>0</v>
      </c>
      <c r="L1643" s="1">
        <v>211800000</v>
      </c>
      <c r="M1643" t="s">
        <v>87</v>
      </c>
      <c r="N1643" t="s">
        <v>129</v>
      </c>
    </row>
    <row r="1644" spans="1:14" hidden="1" x14ac:dyDescent="0.2">
      <c r="A1644">
        <v>1713</v>
      </c>
      <c r="B1644" t="s">
        <v>719</v>
      </c>
      <c r="C1644" t="s">
        <v>11</v>
      </c>
      <c r="D1644" t="s">
        <v>12</v>
      </c>
      <c r="E1644" t="str">
        <f t="shared" si="75"/>
        <v>2012</v>
      </c>
      <c r="F1644" s="1">
        <v>5664800000</v>
      </c>
      <c r="G1644" s="1">
        <f t="shared" si="76"/>
        <v>1330000000</v>
      </c>
      <c r="H1644" s="1">
        <f t="shared" si="77"/>
        <v>2470600000</v>
      </c>
      <c r="I1644" s="1">
        <v>3194200000</v>
      </c>
      <c r="J1644" s="1">
        <v>1140600000</v>
      </c>
      <c r="K1644">
        <v>0</v>
      </c>
      <c r="L1644">
        <v>0</v>
      </c>
      <c r="M1644" t="s">
        <v>30</v>
      </c>
      <c r="N1644" t="s">
        <v>85</v>
      </c>
    </row>
    <row r="1645" spans="1:14" hidden="1" x14ac:dyDescent="0.2">
      <c r="A1645">
        <v>1714</v>
      </c>
      <c r="B1645" t="s">
        <v>719</v>
      </c>
      <c r="C1645" t="s">
        <v>15</v>
      </c>
      <c r="D1645" t="s">
        <v>16</v>
      </c>
      <c r="E1645" t="str">
        <f t="shared" si="75"/>
        <v>2013</v>
      </c>
      <c r="F1645" s="1">
        <v>5542000000</v>
      </c>
      <c r="G1645" s="1">
        <f t="shared" si="76"/>
        <v>1107400000</v>
      </c>
      <c r="H1645" s="1">
        <f t="shared" si="77"/>
        <v>2307000000</v>
      </c>
      <c r="I1645" s="1">
        <v>3235000000</v>
      </c>
      <c r="J1645" s="1">
        <v>1199600000</v>
      </c>
      <c r="K1645">
        <v>0</v>
      </c>
      <c r="L1645">
        <v>0</v>
      </c>
      <c r="M1645" t="s">
        <v>30</v>
      </c>
      <c r="N1645" t="s">
        <v>85</v>
      </c>
    </row>
    <row r="1646" spans="1:14" hidden="1" x14ac:dyDescent="0.2">
      <c r="A1646">
        <v>1715</v>
      </c>
      <c r="B1646" t="s">
        <v>719</v>
      </c>
      <c r="C1646" t="s">
        <v>17</v>
      </c>
      <c r="D1646" t="s">
        <v>18</v>
      </c>
      <c r="E1646" t="str">
        <f t="shared" si="75"/>
        <v>2014</v>
      </c>
      <c r="F1646" s="1">
        <v>5607200000</v>
      </c>
      <c r="G1646" s="1">
        <f t="shared" si="76"/>
        <v>1140500000</v>
      </c>
      <c r="H1646" s="1">
        <f t="shared" si="77"/>
        <v>2309800000</v>
      </c>
      <c r="I1646" s="1">
        <v>3297400000</v>
      </c>
      <c r="J1646" s="1">
        <v>1169300000</v>
      </c>
      <c r="K1646">
        <v>0</v>
      </c>
      <c r="L1646">
        <v>0</v>
      </c>
      <c r="M1646" t="s">
        <v>30</v>
      </c>
      <c r="N1646" t="s">
        <v>85</v>
      </c>
    </row>
    <row r="1647" spans="1:14" hidden="1" x14ac:dyDescent="0.2">
      <c r="A1647">
        <v>1716</v>
      </c>
      <c r="B1647" t="s">
        <v>719</v>
      </c>
      <c r="C1647" t="s">
        <v>19</v>
      </c>
      <c r="D1647" t="s">
        <v>20</v>
      </c>
      <c r="E1647" t="str">
        <f t="shared" si="75"/>
        <v>2015</v>
      </c>
      <c r="F1647" s="1">
        <v>5483700000</v>
      </c>
      <c r="G1647" s="1">
        <f t="shared" si="76"/>
        <v>1109400000</v>
      </c>
      <c r="H1647" s="1">
        <f t="shared" si="77"/>
        <v>2284300000</v>
      </c>
      <c r="I1647" s="1">
        <v>3199400000</v>
      </c>
      <c r="J1647" s="1">
        <v>1174900000</v>
      </c>
      <c r="K1647">
        <v>0</v>
      </c>
      <c r="L1647">
        <v>0</v>
      </c>
      <c r="M1647" t="s">
        <v>30</v>
      </c>
      <c r="N1647" t="s">
        <v>85</v>
      </c>
    </row>
    <row r="1648" spans="1:14" hidden="1" x14ac:dyDescent="0.2">
      <c r="A1648">
        <v>1717</v>
      </c>
      <c r="B1648" t="s">
        <v>720</v>
      </c>
      <c r="C1648" t="s">
        <v>11</v>
      </c>
      <c r="D1648" t="s">
        <v>12</v>
      </c>
      <c r="E1648" t="str">
        <f t="shared" si="75"/>
        <v>2012</v>
      </c>
      <c r="F1648" s="1">
        <v>5989000000</v>
      </c>
      <c r="G1648" s="1">
        <f t="shared" si="76"/>
        <v>644000000</v>
      </c>
      <c r="H1648" s="1">
        <f t="shared" si="77"/>
        <v>996000000</v>
      </c>
      <c r="I1648" s="1">
        <v>4993000000</v>
      </c>
      <c r="J1648" s="1">
        <v>320000000</v>
      </c>
      <c r="K1648" s="1">
        <v>32000000</v>
      </c>
      <c r="L1648">
        <v>0</v>
      </c>
      <c r="M1648" t="s">
        <v>79</v>
      </c>
      <c r="N1648" t="s">
        <v>80</v>
      </c>
    </row>
    <row r="1649" spans="1:14" hidden="1" x14ac:dyDescent="0.2">
      <c r="A1649">
        <v>1718</v>
      </c>
      <c r="B1649" t="s">
        <v>720</v>
      </c>
      <c r="C1649" t="s">
        <v>15</v>
      </c>
      <c r="D1649" t="s">
        <v>16</v>
      </c>
      <c r="E1649" t="str">
        <f t="shared" si="75"/>
        <v>2013</v>
      </c>
      <c r="F1649" s="1">
        <v>7254000000</v>
      </c>
      <c r="G1649" s="1">
        <f t="shared" si="76"/>
        <v>1011000000</v>
      </c>
      <c r="H1649" s="1">
        <f t="shared" si="77"/>
        <v>1538000000</v>
      </c>
      <c r="I1649" s="1">
        <v>5716000000</v>
      </c>
      <c r="J1649" s="1">
        <v>494000000</v>
      </c>
      <c r="K1649" s="1">
        <v>33000000</v>
      </c>
      <c r="L1649">
        <v>0</v>
      </c>
      <c r="M1649" t="s">
        <v>79</v>
      </c>
      <c r="N1649" t="s">
        <v>80</v>
      </c>
    </row>
    <row r="1650" spans="1:14" hidden="1" x14ac:dyDescent="0.2">
      <c r="A1650">
        <v>1719</v>
      </c>
      <c r="B1650" t="s">
        <v>720</v>
      </c>
      <c r="C1650" t="s">
        <v>17</v>
      </c>
      <c r="D1650" t="s">
        <v>18</v>
      </c>
      <c r="E1650" t="str">
        <f t="shared" si="75"/>
        <v>2014</v>
      </c>
      <c r="F1650" s="1">
        <v>7403000000</v>
      </c>
      <c r="G1650" s="1">
        <f t="shared" si="76"/>
        <v>1364000000</v>
      </c>
      <c r="H1650" s="1">
        <f t="shared" si="77"/>
        <v>1640000000</v>
      </c>
      <c r="I1650" s="1">
        <v>5763000000</v>
      </c>
      <c r="J1650" s="1">
        <v>249000000</v>
      </c>
      <c r="K1650" s="1">
        <v>27000000</v>
      </c>
      <c r="L1650">
        <v>0</v>
      </c>
      <c r="M1650" t="s">
        <v>79</v>
      </c>
      <c r="N1650" t="s">
        <v>80</v>
      </c>
    </row>
    <row r="1651" spans="1:14" hidden="1" x14ac:dyDescent="0.2">
      <c r="A1651">
        <v>1720</v>
      </c>
      <c r="B1651" t="s">
        <v>720</v>
      </c>
      <c r="C1651" t="s">
        <v>19</v>
      </c>
      <c r="D1651" t="s">
        <v>20</v>
      </c>
      <c r="E1651" t="str">
        <f t="shared" si="75"/>
        <v>2015</v>
      </c>
      <c r="F1651" s="1">
        <v>7082000000</v>
      </c>
      <c r="G1651" s="1">
        <f t="shared" si="76"/>
        <v>944000000</v>
      </c>
      <c r="H1651" s="1">
        <f t="shared" si="77"/>
        <v>1388000000</v>
      </c>
      <c r="I1651" s="1">
        <v>5694000000</v>
      </c>
      <c r="J1651" s="1">
        <v>420000000</v>
      </c>
      <c r="K1651" s="1">
        <v>24000000</v>
      </c>
      <c r="L1651">
        <v>0</v>
      </c>
      <c r="M1651" t="s">
        <v>79</v>
      </c>
      <c r="N1651" t="s">
        <v>80</v>
      </c>
    </row>
    <row r="1652" spans="1:14" hidden="1" x14ac:dyDescent="0.2">
      <c r="A1652">
        <v>1721</v>
      </c>
      <c r="B1652" t="s">
        <v>721</v>
      </c>
      <c r="C1652" t="s">
        <v>11</v>
      </c>
      <c r="D1652" t="s">
        <v>12</v>
      </c>
      <c r="E1652" t="str">
        <f t="shared" si="75"/>
        <v>2012</v>
      </c>
      <c r="F1652" s="1">
        <v>4534000000</v>
      </c>
      <c r="G1652" s="1">
        <f t="shared" si="76"/>
        <v>867000000</v>
      </c>
      <c r="H1652" s="1">
        <f t="shared" si="77"/>
        <v>2441000000</v>
      </c>
      <c r="I1652" s="1">
        <v>2093000000</v>
      </c>
      <c r="J1652" s="1">
        <v>1389000000</v>
      </c>
      <c r="K1652">
        <v>0</v>
      </c>
      <c r="L1652" s="1">
        <v>185000000</v>
      </c>
      <c r="M1652" t="s">
        <v>23</v>
      </c>
      <c r="N1652" t="s">
        <v>189</v>
      </c>
    </row>
    <row r="1653" spans="1:14" hidden="1" x14ac:dyDescent="0.2">
      <c r="A1653">
        <v>1722</v>
      </c>
      <c r="B1653" t="s">
        <v>721</v>
      </c>
      <c r="C1653" t="s">
        <v>15</v>
      </c>
      <c r="D1653" t="s">
        <v>16</v>
      </c>
      <c r="E1653" t="str">
        <f t="shared" si="75"/>
        <v>2013</v>
      </c>
      <c r="F1653" s="1">
        <v>5009000000</v>
      </c>
      <c r="G1653" s="1">
        <f t="shared" si="76"/>
        <v>928000000</v>
      </c>
      <c r="H1653" s="1">
        <f t="shared" si="77"/>
        <v>2615000000</v>
      </c>
      <c r="I1653" s="1">
        <v>2394000000</v>
      </c>
      <c r="J1653" s="1">
        <v>1471000000</v>
      </c>
      <c r="K1653">
        <v>0</v>
      </c>
      <c r="L1653" s="1">
        <v>216000000</v>
      </c>
      <c r="M1653" t="s">
        <v>23</v>
      </c>
      <c r="N1653" t="s">
        <v>189</v>
      </c>
    </row>
    <row r="1654" spans="1:14" hidden="1" x14ac:dyDescent="0.2">
      <c r="A1654">
        <v>1723</v>
      </c>
      <c r="B1654" t="s">
        <v>721</v>
      </c>
      <c r="C1654" t="s">
        <v>17</v>
      </c>
      <c r="D1654" t="s">
        <v>18</v>
      </c>
      <c r="E1654" t="str">
        <f t="shared" si="75"/>
        <v>2014</v>
      </c>
      <c r="F1654" s="1">
        <v>5281000000</v>
      </c>
      <c r="G1654" s="1">
        <f t="shared" si="76"/>
        <v>987000000</v>
      </c>
      <c r="H1654" s="1">
        <f t="shared" si="77"/>
        <v>2777000000</v>
      </c>
      <c r="I1654" s="1">
        <v>2504000000</v>
      </c>
      <c r="J1654" s="1">
        <v>1557000000</v>
      </c>
      <c r="K1654">
        <v>0</v>
      </c>
      <c r="L1654" s="1">
        <v>233000000</v>
      </c>
      <c r="M1654" t="s">
        <v>23</v>
      </c>
      <c r="N1654" t="s">
        <v>189</v>
      </c>
    </row>
    <row r="1655" spans="1:14" hidden="1" x14ac:dyDescent="0.2">
      <c r="A1655">
        <v>1724</v>
      </c>
      <c r="B1655" t="s">
        <v>721</v>
      </c>
      <c r="C1655" t="s">
        <v>19</v>
      </c>
      <c r="D1655" t="s">
        <v>20</v>
      </c>
      <c r="E1655" t="str">
        <f t="shared" si="75"/>
        <v>2015</v>
      </c>
      <c r="F1655" s="1">
        <v>5536000000</v>
      </c>
      <c r="G1655" s="1">
        <f t="shared" si="76"/>
        <v>1028000000</v>
      </c>
      <c r="H1655" s="1">
        <f t="shared" si="77"/>
        <v>2836000000</v>
      </c>
      <c r="I1655" s="1">
        <v>2700000000</v>
      </c>
      <c r="J1655" s="1">
        <v>1574000000</v>
      </c>
      <c r="K1655">
        <v>0</v>
      </c>
      <c r="L1655" s="1">
        <v>234000000</v>
      </c>
      <c r="M1655" t="s">
        <v>23</v>
      </c>
      <c r="N1655" t="s">
        <v>189</v>
      </c>
    </row>
    <row r="1656" spans="1:14" hidden="1" x14ac:dyDescent="0.2">
      <c r="A1656">
        <v>1725</v>
      </c>
      <c r="B1656" t="s">
        <v>722</v>
      </c>
      <c r="C1656" t="s">
        <v>11</v>
      </c>
      <c r="D1656" t="s">
        <v>12</v>
      </c>
      <c r="E1656" t="str">
        <f t="shared" si="75"/>
        <v>2012</v>
      </c>
      <c r="F1656" s="1">
        <v>5154284000</v>
      </c>
      <c r="G1656" s="1">
        <f t="shared" si="76"/>
        <v>1047833000</v>
      </c>
      <c r="H1656" s="1">
        <f t="shared" si="77"/>
        <v>1902709000</v>
      </c>
      <c r="I1656" s="1">
        <v>3251575000</v>
      </c>
      <c r="J1656" s="1">
        <v>481677000</v>
      </c>
      <c r="K1656">
        <v>0</v>
      </c>
      <c r="L1656" s="1">
        <v>373199000</v>
      </c>
      <c r="M1656" t="s">
        <v>23</v>
      </c>
      <c r="N1656" t="s">
        <v>723</v>
      </c>
    </row>
    <row r="1657" spans="1:14" hidden="1" x14ac:dyDescent="0.2">
      <c r="A1657">
        <v>1726</v>
      </c>
      <c r="B1657" t="s">
        <v>722</v>
      </c>
      <c r="C1657" t="s">
        <v>15</v>
      </c>
      <c r="D1657" t="s">
        <v>16</v>
      </c>
      <c r="E1657" t="str">
        <f t="shared" si="75"/>
        <v>2013</v>
      </c>
      <c r="F1657" s="1">
        <v>5620936000</v>
      </c>
      <c r="G1657" s="1">
        <f t="shared" si="76"/>
        <v>1305137000</v>
      </c>
      <c r="H1657" s="1">
        <f t="shared" si="77"/>
        <v>2142114000</v>
      </c>
      <c r="I1657" s="1">
        <v>3478822000</v>
      </c>
      <c r="J1657" s="1">
        <v>465926000</v>
      </c>
      <c r="K1657">
        <v>0</v>
      </c>
      <c r="L1657" s="1">
        <v>371051000</v>
      </c>
      <c r="M1657" t="s">
        <v>23</v>
      </c>
      <c r="N1657" t="s">
        <v>723</v>
      </c>
    </row>
    <row r="1658" spans="1:14" hidden="1" x14ac:dyDescent="0.2">
      <c r="A1658">
        <v>1727</v>
      </c>
      <c r="B1658" t="s">
        <v>722</v>
      </c>
      <c r="C1658" t="s">
        <v>17</v>
      </c>
      <c r="D1658" t="s">
        <v>18</v>
      </c>
      <c r="E1658" t="str">
        <f t="shared" si="75"/>
        <v>2014</v>
      </c>
      <c r="F1658" s="1">
        <v>5433661000</v>
      </c>
      <c r="G1658" s="1">
        <f t="shared" si="76"/>
        <v>1300330000</v>
      </c>
      <c r="H1658" s="1">
        <f t="shared" si="77"/>
        <v>2117350000</v>
      </c>
      <c r="I1658" s="1">
        <v>3316311000</v>
      </c>
      <c r="J1658" s="1">
        <v>502901000</v>
      </c>
      <c r="K1658">
        <v>0</v>
      </c>
      <c r="L1658" s="1">
        <v>314119000</v>
      </c>
      <c r="M1658" t="s">
        <v>23</v>
      </c>
      <c r="N1658" t="s">
        <v>723</v>
      </c>
    </row>
    <row r="1659" spans="1:14" hidden="1" x14ac:dyDescent="0.2">
      <c r="A1659">
        <v>1728</v>
      </c>
      <c r="B1659" t="s">
        <v>722</v>
      </c>
      <c r="C1659" t="s">
        <v>19</v>
      </c>
      <c r="D1659" t="s">
        <v>20</v>
      </c>
      <c r="E1659" t="str">
        <f t="shared" si="75"/>
        <v>2015</v>
      </c>
      <c r="F1659" s="1">
        <v>4075883000</v>
      </c>
      <c r="G1659" s="1">
        <f t="shared" si="76"/>
        <v>747552000</v>
      </c>
      <c r="H1659" s="1">
        <f t="shared" si="77"/>
        <v>1545509000</v>
      </c>
      <c r="I1659" s="1">
        <v>2530374000</v>
      </c>
      <c r="J1659" s="1">
        <v>475328000</v>
      </c>
      <c r="K1659">
        <v>0</v>
      </c>
      <c r="L1659" s="1">
        <v>322629000</v>
      </c>
      <c r="M1659" t="s">
        <v>23</v>
      </c>
      <c r="N1659" t="s">
        <v>723</v>
      </c>
    </row>
    <row r="1660" spans="1:14" hidden="1" x14ac:dyDescent="0.2">
      <c r="A1660">
        <v>1729</v>
      </c>
      <c r="B1660" t="s">
        <v>724</v>
      </c>
      <c r="C1660" t="s">
        <v>11</v>
      </c>
      <c r="D1660" t="s">
        <v>12</v>
      </c>
      <c r="E1660" t="str">
        <f t="shared" si="75"/>
        <v>2012</v>
      </c>
      <c r="F1660" s="1">
        <v>1623938000</v>
      </c>
      <c r="G1660" s="1">
        <f t="shared" si="76"/>
        <v>583817000</v>
      </c>
      <c r="H1660" s="1">
        <f t="shared" si="77"/>
        <v>1286035000</v>
      </c>
      <c r="I1660" s="1">
        <v>337903000</v>
      </c>
      <c r="J1660" s="1">
        <v>188302000</v>
      </c>
      <c r="K1660">
        <v>0</v>
      </c>
      <c r="L1660" s="1">
        <v>513916000</v>
      </c>
      <c r="M1660" t="s">
        <v>115</v>
      </c>
      <c r="N1660" t="s">
        <v>116</v>
      </c>
    </row>
    <row r="1661" spans="1:14" hidden="1" x14ac:dyDescent="0.2">
      <c r="A1661">
        <v>1730</v>
      </c>
      <c r="B1661" t="s">
        <v>724</v>
      </c>
      <c r="C1661" t="s">
        <v>15</v>
      </c>
      <c r="D1661" t="s">
        <v>16</v>
      </c>
      <c r="E1661" t="str">
        <f t="shared" si="75"/>
        <v>2013</v>
      </c>
      <c r="F1661" s="1">
        <v>1998051000</v>
      </c>
      <c r="G1661" s="1">
        <f t="shared" si="76"/>
        <v>903836000</v>
      </c>
      <c r="H1661" s="1">
        <f t="shared" si="77"/>
        <v>1591853000</v>
      </c>
      <c r="I1661" s="1">
        <v>406198000</v>
      </c>
      <c r="J1661" s="1">
        <v>72143000</v>
      </c>
      <c r="K1661">
        <v>0</v>
      </c>
      <c r="L1661" s="1">
        <v>615874000</v>
      </c>
      <c r="M1661" t="s">
        <v>115</v>
      </c>
      <c r="N1661" t="s">
        <v>116</v>
      </c>
    </row>
    <row r="1662" spans="1:14" hidden="1" x14ac:dyDescent="0.2">
      <c r="A1662">
        <v>1731</v>
      </c>
      <c r="B1662" t="s">
        <v>724</v>
      </c>
      <c r="C1662" t="s">
        <v>17</v>
      </c>
      <c r="D1662" t="s">
        <v>18</v>
      </c>
      <c r="E1662" t="str">
        <f t="shared" si="75"/>
        <v>2014</v>
      </c>
      <c r="F1662" s="1">
        <v>2424176000</v>
      </c>
      <c r="G1662" s="1">
        <f t="shared" si="76"/>
        <v>820254000</v>
      </c>
      <c r="H1662" s="1">
        <f t="shared" si="77"/>
        <v>1851345000</v>
      </c>
      <c r="I1662" s="1">
        <v>572831000</v>
      </c>
      <c r="J1662" s="1">
        <v>225070000</v>
      </c>
      <c r="K1662">
        <v>0</v>
      </c>
      <c r="L1662" s="1">
        <v>806021000</v>
      </c>
      <c r="M1662" t="s">
        <v>115</v>
      </c>
      <c r="N1662" t="s">
        <v>116</v>
      </c>
    </row>
    <row r="1663" spans="1:14" hidden="1" x14ac:dyDescent="0.2">
      <c r="A1663">
        <v>1732</v>
      </c>
      <c r="B1663" t="s">
        <v>724</v>
      </c>
      <c r="C1663" t="s">
        <v>19</v>
      </c>
      <c r="D1663" t="s">
        <v>20</v>
      </c>
      <c r="E1663" t="str">
        <f t="shared" si="75"/>
        <v>2015</v>
      </c>
      <c r="F1663" s="1">
        <v>1452619000</v>
      </c>
      <c r="G1663" s="1">
        <f t="shared" si="76"/>
        <v>-26045000</v>
      </c>
      <c r="H1663" s="1">
        <f t="shared" si="77"/>
        <v>932745000</v>
      </c>
      <c r="I1663" s="1">
        <v>519874000</v>
      </c>
      <c r="J1663" s="1">
        <v>179867000</v>
      </c>
      <c r="K1663">
        <v>0</v>
      </c>
      <c r="L1663" s="1">
        <v>778923000</v>
      </c>
      <c r="M1663" t="s">
        <v>115</v>
      </c>
      <c r="N1663" t="s">
        <v>116</v>
      </c>
    </row>
    <row r="1664" spans="1:14" hidden="1" x14ac:dyDescent="0.2">
      <c r="A1664">
        <v>1733</v>
      </c>
      <c r="B1664" t="s">
        <v>725</v>
      </c>
      <c r="C1664" t="s">
        <v>11</v>
      </c>
      <c r="D1664" t="s">
        <v>12</v>
      </c>
      <c r="E1664" t="str">
        <f t="shared" si="75"/>
        <v>2012</v>
      </c>
      <c r="F1664" s="1">
        <v>10128223000</v>
      </c>
      <c r="G1664" s="1">
        <f t="shared" si="76"/>
        <v>1822683000</v>
      </c>
      <c r="H1664" s="1">
        <f t="shared" si="77"/>
        <v>3418187000</v>
      </c>
      <c r="I1664" s="1">
        <v>6710036000</v>
      </c>
      <c r="J1664" s="1">
        <v>669451000</v>
      </c>
      <c r="K1664">
        <v>0</v>
      </c>
      <c r="L1664" s="1">
        <v>926053000</v>
      </c>
      <c r="M1664" t="s">
        <v>69</v>
      </c>
      <c r="N1664" t="s">
        <v>70</v>
      </c>
    </row>
    <row r="1665" spans="1:14" hidden="1" x14ac:dyDescent="0.2">
      <c r="A1665">
        <v>1734</v>
      </c>
      <c r="B1665" t="s">
        <v>725</v>
      </c>
      <c r="C1665" t="s">
        <v>15</v>
      </c>
      <c r="D1665" t="s">
        <v>16</v>
      </c>
      <c r="E1665" t="str">
        <f t="shared" si="75"/>
        <v>2013</v>
      </c>
      <c r="F1665" s="1">
        <v>10914922000</v>
      </c>
      <c r="G1665" s="1">
        <f t="shared" si="76"/>
        <v>1847555000</v>
      </c>
      <c r="H1665" s="1">
        <f t="shared" si="77"/>
        <v>3506644000</v>
      </c>
      <c r="I1665" s="1">
        <v>7408278000</v>
      </c>
      <c r="J1665" s="1">
        <v>681226000</v>
      </c>
      <c r="K1665">
        <v>0</v>
      </c>
      <c r="L1665" s="1">
        <v>977863000</v>
      </c>
      <c r="M1665" t="s">
        <v>69</v>
      </c>
      <c r="N1665" t="s">
        <v>70</v>
      </c>
    </row>
    <row r="1666" spans="1:14" hidden="1" x14ac:dyDescent="0.2">
      <c r="A1666">
        <v>1735</v>
      </c>
      <c r="B1666" t="s">
        <v>725</v>
      </c>
      <c r="C1666" t="s">
        <v>17</v>
      </c>
      <c r="D1666" t="s">
        <v>18</v>
      </c>
      <c r="E1666" t="str">
        <f t="shared" si="75"/>
        <v>2014</v>
      </c>
      <c r="F1666" s="1">
        <v>11686135000</v>
      </c>
      <c r="G1666" s="1">
        <f t="shared" si="76"/>
        <v>1948130000</v>
      </c>
      <c r="H1666" s="1">
        <f t="shared" si="77"/>
        <v>3734783000</v>
      </c>
      <c r="I1666" s="1">
        <v>7951352000</v>
      </c>
      <c r="J1666" s="1">
        <v>767608000</v>
      </c>
      <c r="K1666">
        <v>0</v>
      </c>
      <c r="L1666" s="1">
        <v>1019045000</v>
      </c>
      <c r="M1666" t="s">
        <v>69</v>
      </c>
      <c r="N1666" t="s">
        <v>70</v>
      </c>
    </row>
    <row r="1667" spans="1:14" hidden="1" x14ac:dyDescent="0.2">
      <c r="A1667">
        <v>1736</v>
      </c>
      <c r="B1667" t="s">
        <v>725</v>
      </c>
      <c r="C1667" t="s">
        <v>19</v>
      </c>
      <c r="D1667" t="s">
        <v>20</v>
      </c>
      <c r="E1667" t="str">
        <f t="shared" ref="E1667:E1711" si="78">RIGHT(D1667, 4)</f>
        <v>2015</v>
      </c>
      <c r="F1667" s="1">
        <v>11024486000</v>
      </c>
      <c r="G1667" s="1">
        <f t="shared" ref="G1667:G1711" si="79">H1667-J1667-K1667-L1667</f>
        <v>2000512000</v>
      </c>
      <c r="H1667" s="1">
        <f t="shared" ref="H1667:H1711" si="80">F1667-I1667</f>
        <v>3990853000</v>
      </c>
      <c r="I1667" s="1">
        <v>7033633000</v>
      </c>
      <c r="J1667" s="1">
        <v>865817000</v>
      </c>
      <c r="K1667">
        <v>0</v>
      </c>
      <c r="L1667" s="1">
        <v>1124524000</v>
      </c>
      <c r="M1667" t="s">
        <v>69</v>
      </c>
      <c r="N1667" t="s">
        <v>70</v>
      </c>
    </row>
    <row r="1668" spans="1:14" x14ac:dyDescent="0.2">
      <c r="A1668">
        <v>1737</v>
      </c>
      <c r="B1668" t="s">
        <v>726</v>
      </c>
      <c r="C1668" t="s">
        <v>11</v>
      </c>
      <c r="D1668" t="s">
        <v>12</v>
      </c>
      <c r="E1668" t="str">
        <f t="shared" si="78"/>
        <v>2012</v>
      </c>
      <c r="F1668" s="1">
        <v>7232397000</v>
      </c>
      <c r="G1668" s="1">
        <f t="shared" si="79"/>
        <v>893273000</v>
      </c>
      <c r="H1668" s="1">
        <f t="shared" si="80"/>
        <v>2067228000</v>
      </c>
      <c r="I1668" s="1">
        <v>5165169000</v>
      </c>
      <c r="J1668">
        <v>0</v>
      </c>
      <c r="K1668">
        <v>0</v>
      </c>
      <c r="L1668" s="1">
        <v>1173955000</v>
      </c>
      <c r="M1668" t="s">
        <v>74</v>
      </c>
      <c r="N1668" t="s">
        <v>77</v>
      </c>
    </row>
    <row r="1669" spans="1:14" x14ac:dyDescent="0.2">
      <c r="A1669">
        <v>1738</v>
      </c>
      <c r="B1669" t="s">
        <v>726</v>
      </c>
      <c r="C1669" t="s">
        <v>15</v>
      </c>
      <c r="D1669" t="s">
        <v>16</v>
      </c>
      <c r="E1669" t="str">
        <f t="shared" si="78"/>
        <v>2013</v>
      </c>
      <c r="F1669" s="1">
        <v>7541234000</v>
      </c>
      <c r="G1669" s="1">
        <f t="shared" si="79"/>
        <v>1221567000</v>
      </c>
      <c r="H1669" s="1">
        <f t="shared" si="80"/>
        <v>2434745000</v>
      </c>
      <c r="I1669" s="1">
        <v>5106489000</v>
      </c>
      <c r="J1669">
        <v>0</v>
      </c>
      <c r="K1669">
        <v>0</v>
      </c>
      <c r="L1669" s="1">
        <v>1213178000</v>
      </c>
      <c r="M1669" t="s">
        <v>74</v>
      </c>
      <c r="N1669" t="s">
        <v>77</v>
      </c>
    </row>
    <row r="1670" spans="1:14" x14ac:dyDescent="0.2">
      <c r="A1670">
        <v>1739</v>
      </c>
      <c r="B1670" t="s">
        <v>726</v>
      </c>
      <c r="C1670" t="s">
        <v>17</v>
      </c>
      <c r="D1670" t="s">
        <v>18</v>
      </c>
      <c r="E1670" t="str">
        <f t="shared" si="78"/>
        <v>2014</v>
      </c>
      <c r="F1670" s="1">
        <v>6602267000</v>
      </c>
      <c r="G1670" s="1">
        <f t="shared" si="79"/>
        <v>1021478000</v>
      </c>
      <c r="H1670" s="1">
        <f t="shared" si="80"/>
        <v>2362793000</v>
      </c>
      <c r="I1670" s="1">
        <v>4239474000</v>
      </c>
      <c r="J1670">
        <v>0</v>
      </c>
      <c r="K1670">
        <v>0</v>
      </c>
      <c r="L1670" s="1">
        <v>1341315000</v>
      </c>
      <c r="M1670" t="s">
        <v>74</v>
      </c>
      <c r="N1670" t="s">
        <v>77</v>
      </c>
    </row>
    <row r="1671" spans="1:14" x14ac:dyDescent="0.2">
      <c r="A1671">
        <v>1740</v>
      </c>
      <c r="B1671" t="s">
        <v>726</v>
      </c>
      <c r="C1671" t="s">
        <v>19</v>
      </c>
      <c r="D1671" t="s">
        <v>20</v>
      </c>
      <c r="E1671" t="str">
        <f t="shared" si="78"/>
        <v>2015</v>
      </c>
      <c r="F1671" s="1">
        <v>9308926000</v>
      </c>
      <c r="G1671" s="1">
        <f t="shared" si="79"/>
        <v>1142342000</v>
      </c>
      <c r="H1671" s="1">
        <f t="shared" si="80"/>
        <v>3109281000</v>
      </c>
      <c r="I1671" s="1">
        <v>6199645000</v>
      </c>
      <c r="J1671">
        <v>0</v>
      </c>
      <c r="K1671">
        <v>0</v>
      </c>
      <c r="L1671" s="1">
        <v>1966939000</v>
      </c>
      <c r="M1671" t="s">
        <v>74</v>
      </c>
      <c r="N1671" t="s">
        <v>77</v>
      </c>
    </row>
    <row r="1672" spans="1:14" hidden="1" x14ac:dyDescent="0.2">
      <c r="A1672">
        <v>1741</v>
      </c>
      <c r="B1672" t="s">
        <v>727</v>
      </c>
      <c r="C1672" t="s">
        <v>11</v>
      </c>
      <c r="D1672" t="s">
        <v>468</v>
      </c>
      <c r="E1672" t="str">
        <f t="shared" si="78"/>
        <v>2013</v>
      </c>
      <c r="F1672" s="1">
        <v>2168652000</v>
      </c>
      <c r="G1672" s="1">
        <f t="shared" si="79"/>
        <v>580732000</v>
      </c>
      <c r="H1672" s="1">
        <f t="shared" si="80"/>
        <v>1431446000</v>
      </c>
      <c r="I1672" s="1">
        <v>737206000</v>
      </c>
      <c r="J1672" s="1">
        <v>365684000</v>
      </c>
      <c r="K1672" s="1">
        <v>475522000</v>
      </c>
      <c r="L1672" s="1">
        <v>9508000</v>
      </c>
      <c r="M1672" t="s">
        <v>30</v>
      </c>
      <c r="N1672" t="s">
        <v>54</v>
      </c>
    </row>
    <row r="1673" spans="1:14" hidden="1" x14ac:dyDescent="0.2">
      <c r="A1673">
        <v>1742</v>
      </c>
      <c r="B1673" t="s">
        <v>727</v>
      </c>
      <c r="C1673" t="s">
        <v>15</v>
      </c>
      <c r="D1673" t="s">
        <v>469</v>
      </c>
      <c r="E1673" t="str">
        <f t="shared" si="78"/>
        <v>2014</v>
      </c>
      <c r="F1673" s="1">
        <v>2382531000</v>
      </c>
      <c r="G1673" s="1">
        <f t="shared" si="79"/>
        <v>758337000</v>
      </c>
      <c r="H1673" s="1">
        <f t="shared" si="80"/>
        <v>1639278000</v>
      </c>
      <c r="I1673" s="1">
        <v>743253000</v>
      </c>
      <c r="J1673" s="1">
        <v>378607000</v>
      </c>
      <c r="K1673" s="1">
        <v>492447000</v>
      </c>
      <c r="L1673" s="1">
        <v>9887000</v>
      </c>
      <c r="M1673" t="s">
        <v>30</v>
      </c>
      <c r="N1673" t="s">
        <v>54</v>
      </c>
    </row>
    <row r="1674" spans="1:14" hidden="1" x14ac:dyDescent="0.2">
      <c r="A1674">
        <v>1743</v>
      </c>
      <c r="B1674" t="s">
        <v>727</v>
      </c>
      <c r="C1674" t="s">
        <v>17</v>
      </c>
      <c r="D1674" t="s">
        <v>470</v>
      </c>
      <c r="E1674" t="str">
        <f t="shared" si="78"/>
        <v>2015</v>
      </c>
      <c r="F1674" s="1">
        <v>2377344000</v>
      </c>
      <c r="G1674" s="1">
        <f t="shared" si="79"/>
        <v>779569000</v>
      </c>
      <c r="H1674" s="1">
        <f t="shared" si="80"/>
        <v>1668521000</v>
      </c>
      <c r="I1674" s="1">
        <v>708823000</v>
      </c>
      <c r="J1674" s="1">
        <v>353670000</v>
      </c>
      <c r="K1674" s="1">
        <v>525745000</v>
      </c>
      <c r="L1674" s="1">
        <v>9537000</v>
      </c>
      <c r="M1674" t="s">
        <v>30</v>
      </c>
      <c r="N1674" t="s">
        <v>54</v>
      </c>
    </row>
    <row r="1675" spans="1:14" hidden="1" x14ac:dyDescent="0.2">
      <c r="A1675">
        <v>1744</v>
      </c>
      <c r="B1675" t="s">
        <v>727</v>
      </c>
      <c r="C1675" t="s">
        <v>19</v>
      </c>
      <c r="D1675" t="s">
        <v>471</v>
      </c>
      <c r="E1675" t="str">
        <f t="shared" si="78"/>
        <v>2016</v>
      </c>
      <c r="F1675" s="1">
        <v>2213881000</v>
      </c>
      <c r="G1675" s="1">
        <f t="shared" si="79"/>
        <v>669881000</v>
      </c>
      <c r="H1675" s="1">
        <f t="shared" si="80"/>
        <v>1541974000</v>
      </c>
      <c r="I1675" s="1">
        <v>671907000</v>
      </c>
      <c r="J1675" s="1">
        <v>331652000</v>
      </c>
      <c r="K1675" s="1">
        <v>533891000</v>
      </c>
      <c r="L1675" s="1">
        <v>6550000</v>
      </c>
      <c r="M1675" t="s">
        <v>30</v>
      </c>
      <c r="N1675" t="s">
        <v>54</v>
      </c>
    </row>
    <row r="1676" spans="1:14" hidden="1" x14ac:dyDescent="0.2">
      <c r="A1676">
        <v>1745</v>
      </c>
      <c r="B1676" t="s">
        <v>728</v>
      </c>
      <c r="C1676" t="s">
        <v>11</v>
      </c>
      <c r="D1676" t="s">
        <v>12</v>
      </c>
      <c r="E1676" t="str">
        <f t="shared" si="78"/>
        <v>2012</v>
      </c>
      <c r="F1676" s="1">
        <v>451509000000</v>
      </c>
      <c r="G1676" s="1">
        <f t="shared" si="79"/>
        <v>51721000000</v>
      </c>
      <c r="H1676" s="1">
        <f t="shared" si="80"/>
        <v>149453000000</v>
      </c>
      <c r="I1676" s="1">
        <v>302056000000</v>
      </c>
      <c r="J1676" s="1">
        <v>81844000000</v>
      </c>
      <c r="K1676">
        <v>0</v>
      </c>
      <c r="L1676" s="1">
        <v>15888000000</v>
      </c>
      <c r="M1676" t="s">
        <v>115</v>
      </c>
      <c r="N1676" t="s">
        <v>203</v>
      </c>
    </row>
    <row r="1677" spans="1:14" hidden="1" x14ac:dyDescent="0.2">
      <c r="A1677">
        <v>1746</v>
      </c>
      <c r="B1677" t="s">
        <v>728</v>
      </c>
      <c r="C1677" t="s">
        <v>15</v>
      </c>
      <c r="D1677" t="s">
        <v>16</v>
      </c>
      <c r="E1677" t="str">
        <f t="shared" si="78"/>
        <v>2013</v>
      </c>
      <c r="F1677" s="1">
        <v>420836000000</v>
      </c>
      <c r="G1677" s="1">
        <f t="shared" si="79"/>
        <v>42277000000</v>
      </c>
      <c r="H1677" s="1">
        <f t="shared" si="80"/>
        <v>136155000000</v>
      </c>
      <c r="I1677" s="1">
        <v>284681000000</v>
      </c>
      <c r="J1677" s="1">
        <v>76696000000</v>
      </c>
      <c r="K1677">
        <v>0</v>
      </c>
      <c r="L1677" s="1">
        <v>17182000000</v>
      </c>
      <c r="M1677" t="s">
        <v>115</v>
      </c>
      <c r="N1677" t="s">
        <v>203</v>
      </c>
    </row>
    <row r="1678" spans="1:14" hidden="1" x14ac:dyDescent="0.2">
      <c r="A1678">
        <v>1747</v>
      </c>
      <c r="B1678" t="s">
        <v>728</v>
      </c>
      <c r="C1678" t="s">
        <v>17</v>
      </c>
      <c r="D1678" t="s">
        <v>18</v>
      </c>
      <c r="E1678" t="str">
        <f t="shared" si="78"/>
        <v>2014</v>
      </c>
      <c r="F1678" s="1">
        <v>394105000000</v>
      </c>
      <c r="G1678" s="1">
        <f t="shared" si="79"/>
        <v>35751000000</v>
      </c>
      <c r="H1678" s="1">
        <f t="shared" si="80"/>
        <v>127274000000</v>
      </c>
      <c r="I1678" s="1">
        <v>266831000000</v>
      </c>
      <c r="J1678" s="1">
        <v>74226000000</v>
      </c>
      <c r="K1678">
        <v>0</v>
      </c>
      <c r="L1678" s="1">
        <v>17297000000</v>
      </c>
      <c r="M1678" t="s">
        <v>115</v>
      </c>
      <c r="N1678" t="s">
        <v>203</v>
      </c>
    </row>
    <row r="1679" spans="1:14" hidden="1" x14ac:dyDescent="0.2">
      <c r="A1679">
        <v>1748</v>
      </c>
      <c r="B1679" t="s">
        <v>728</v>
      </c>
      <c r="C1679" t="s">
        <v>19</v>
      </c>
      <c r="D1679" t="s">
        <v>20</v>
      </c>
      <c r="E1679" t="str">
        <f t="shared" si="78"/>
        <v>2015</v>
      </c>
      <c r="F1679" s="1">
        <v>259488000000</v>
      </c>
      <c r="G1679" s="1">
        <f t="shared" si="79"/>
        <v>14406000000</v>
      </c>
      <c r="H1679" s="1">
        <f t="shared" si="80"/>
        <v>93898000000</v>
      </c>
      <c r="I1679" s="1">
        <v>165590000000</v>
      </c>
      <c r="J1679" s="1">
        <v>61444000000</v>
      </c>
      <c r="K1679">
        <v>0</v>
      </c>
      <c r="L1679" s="1">
        <v>18048000000</v>
      </c>
      <c r="M1679" t="s">
        <v>115</v>
      </c>
      <c r="N1679" t="s">
        <v>203</v>
      </c>
    </row>
    <row r="1680" spans="1:14" hidden="1" x14ac:dyDescent="0.2">
      <c r="A1680">
        <v>1749</v>
      </c>
      <c r="B1680" t="s">
        <v>729</v>
      </c>
      <c r="C1680" t="s">
        <v>11</v>
      </c>
      <c r="D1680" t="s">
        <v>12</v>
      </c>
      <c r="E1680" t="str">
        <f t="shared" si="78"/>
        <v>2012</v>
      </c>
      <c r="F1680" s="1">
        <v>2928429000</v>
      </c>
      <c r="G1680" s="1">
        <f t="shared" si="79"/>
        <v>407656000</v>
      </c>
      <c r="H1680" s="1">
        <f t="shared" si="80"/>
        <v>1556387000</v>
      </c>
      <c r="I1680" s="1">
        <v>1372042000</v>
      </c>
      <c r="J1680" s="1">
        <v>1148731000</v>
      </c>
      <c r="K1680">
        <v>0</v>
      </c>
      <c r="L1680">
        <v>0</v>
      </c>
      <c r="M1680" t="s">
        <v>36</v>
      </c>
      <c r="N1680" t="s">
        <v>226</v>
      </c>
    </row>
    <row r="1681" spans="1:14" hidden="1" x14ac:dyDescent="0.2">
      <c r="A1681">
        <v>1750</v>
      </c>
      <c r="B1681" t="s">
        <v>729</v>
      </c>
      <c r="C1681" t="s">
        <v>15</v>
      </c>
      <c r="D1681" t="s">
        <v>16</v>
      </c>
      <c r="E1681" t="str">
        <f t="shared" si="78"/>
        <v>2013</v>
      </c>
      <c r="F1681" s="1">
        <v>2950800000</v>
      </c>
      <c r="G1681" s="1">
        <f t="shared" si="79"/>
        <v>432600000</v>
      </c>
      <c r="H1681" s="1">
        <f t="shared" si="80"/>
        <v>1577400000</v>
      </c>
      <c r="I1681" s="1">
        <v>1373400000</v>
      </c>
      <c r="J1681" s="1">
        <v>1144800000</v>
      </c>
      <c r="K1681">
        <v>0</v>
      </c>
      <c r="L1681">
        <v>0</v>
      </c>
      <c r="M1681" t="s">
        <v>36</v>
      </c>
      <c r="N1681" t="s">
        <v>226</v>
      </c>
    </row>
    <row r="1682" spans="1:14" hidden="1" x14ac:dyDescent="0.2">
      <c r="A1682">
        <v>1751</v>
      </c>
      <c r="B1682" t="s">
        <v>729</v>
      </c>
      <c r="C1682" t="s">
        <v>17</v>
      </c>
      <c r="D1682" t="s">
        <v>18</v>
      </c>
      <c r="E1682" t="str">
        <f t="shared" si="78"/>
        <v>2014</v>
      </c>
      <c r="F1682" s="1">
        <v>2922600000</v>
      </c>
      <c r="G1682" s="1">
        <f t="shared" si="79"/>
        <v>456700000</v>
      </c>
      <c r="H1682" s="1">
        <f t="shared" si="80"/>
        <v>1599800000</v>
      </c>
      <c r="I1682" s="1">
        <v>1322800000</v>
      </c>
      <c r="J1682" s="1">
        <v>1143100000</v>
      </c>
      <c r="K1682">
        <v>0</v>
      </c>
      <c r="L1682">
        <v>0</v>
      </c>
      <c r="M1682" t="s">
        <v>36</v>
      </c>
      <c r="N1682" t="s">
        <v>226</v>
      </c>
    </row>
    <row r="1683" spans="1:14" hidden="1" x14ac:dyDescent="0.2">
      <c r="A1683">
        <v>1752</v>
      </c>
      <c r="B1683" t="s">
        <v>729</v>
      </c>
      <c r="C1683" t="s">
        <v>19</v>
      </c>
      <c r="D1683" t="s">
        <v>20</v>
      </c>
      <c r="E1683" t="str">
        <f t="shared" si="78"/>
        <v>2015</v>
      </c>
      <c r="F1683" s="1">
        <v>2674300000</v>
      </c>
      <c r="G1683" s="1">
        <f t="shared" si="79"/>
        <v>439900000</v>
      </c>
      <c r="H1683" s="1">
        <f t="shared" si="80"/>
        <v>1517200000</v>
      </c>
      <c r="I1683" s="1">
        <v>1157100000</v>
      </c>
      <c r="J1683" s="1">
        <v>1077300000</v>
      </c>
      <c r="K1683">
        <v>0</v>
      </c>
      <c r="L1683">
        <v>0</v>
      </c>
      <c r="M1683" t="s">
        <v>36</v>
      </c>
      <c r="N1683" t="s">
        <v>226</v>
      </c>
    </row>
    <row r="1684" spans="1:14" hidden="1" x14ac:dyDescent="0.2">
      <c r="A1684">
        <v>1753</v>
      </c>
      <c r="B1684" t="s">
        <v>730</v>
      </c>
      <c r="C1684" t="s">
        <v>11</v>
      </c>
      <c r="D1684" t="s">
        <v>12</v>
      </c>
      <c r="E1684" t="str">
        <f t="shared" si="78"/>
        <v>2012</v>
      </c>
      <c r="F1684" s="1">
        <v>20421000000</v>
      </c>
      <c r="G1684" s="1">
        <f t="shared" si="79"/>
        <v>1433000000</v>
      </c>
      <c r="H1684" s="1">
        <f t="shared" si="80"/>
        <v>6787000000</v>
      </c>
      <c r="I1684" s="1">
        <v>13634000000</v>
      </c>
      <c r="J1684" s="1">
        <v>4398000000</v>
      </c>
      <c r="K1684" s="1">
        <v>655000000</v>
      </c>
      <c r="L1684" s="1">
        <v>301000000</v>
      </c>
      <c r="M1684" t="s">
        <v>30</v>
      </c>
      <c r="N1684" t="s">
        <v>254</v>
      </c>
    </row>
    <row r="1685" spans="1:14" hidden="1" x14ac:dyDescent="0.2">
      <c r="A1685">
        <v>1754</v>
      </c>
      <c r="B1685" t="s">
        <v>730</v>
      </c>
      <c r="C1685" t="s">
        <v>15</v>
      </c>
      <c r="D1685" t="s">
        <v>16</v>
      </c>
      <c r="E1685" t="str">
        <f t="shared" si="78"/>
        <v>2013</v>
      </c>
      <c r="F1685" s="1">
        <v>20006000000</v>
      </c>
      <c r="G1685" s="1">
        <f t="shared" si="79"/>
        <v>1358000000</v>
      </c>
      <c r="H1685" s="1">
        <f t="shared" si="80"/>
        <v>6485000000</v>
      </c>
      <c r="I1685" s="1">
        <v>13521000000</v>
      </c>
      <c r="J1685" s="1">
        <v>4219000000</v>
      </c>
      <c r="K1685" s="1">
        <v>603000000</v>
      </c>
      <c r="L1685" s="1">
        <v>305000000</v>
      </c>
      <c r="M1685" t="s">
        <v>30</v>
      </c>
      <c r="N1685" t="s">
        <v>254</v>
      </c>
    </row>
    <row r="1686" spans="1:14" hidden="1" x14ac:dyDescent="0.2">
      <c r="A1686">
        <v>1755</v>
      </c>
      <c r="B1686" t="s">
        <v>730</v>
      </c>
      <c r="C1686" t="s">
        <v>17</v>
      </c>
      <c r="D1686" t="s">
        <v>18</v>
      </c>
      <c r="E1686" t="str">
        <f t="shared" si="78"/>
        <v>2014</v>
      </c>
      <c r="F1686" s="1">
        <v>19540000000</v>
      </c>
      <c r="G1686" s="1">
        <f t="shared" si="79"/>
        <v>1334000000</v>
      </c>
      <c r="H1686" s="1">
        <f t="shared" si="80"/>
        <v>6246000000</v>
      </c>
      <c r="I1686" s="1">
        <v>13294000000</v>
      </c>
      <c r="J1686" s="1">
        <v>4020000000</v>
      </c>
      <c r="K1686" s="1">
        <v>577000000</v>
      </c>
      <c r="L1686" s="1">
        <v>315000000</v>
      </c>
      <c r="M1686" t="s">
        <v>30</v>
      </c>
      <c r="N1686" t="s">
        <v>254</v>
      </c>
    </row>
    <row r="1687" spans="1:14" hidden="1" x14ac:dyDescent="0.2">
      <c r="A1687">
        <v>1756</v>
      </c>
      <c r="B1687" t="s">
        <v>730</v>
      </c>
      <c r="C1687" t="s">
        <v>19</v>
      </c>
      <c r="D1687" t="s">
        <v>20</v>
      </c>
      <c r="E1687" t="str">
        <f t="shared" si="78"/>
        <v>2015</v>
      </c>
      <c r="F1687" s="1">
        <v>18045000000</v>
      </c>
      <c r="G1687" s="1">
        <f t="shared" si="79"/>
        <v>598000000</v>
      </c>
      <c r="H1687" s="1">
        <f t="shared" si="80"/>
        <v>5263000000</v>
      </c>
      <c r="I1687" s="1">
        <v>12782000000</v>
      </c>
      <c r="J1687" s="1">
        <v>3792000000</v>
      </c>
      <c r="K1687" s="1">
        <v>563000000</v>
      </c>
      <c r="L1687" s="1">
        <v>310000000</v>
      </c>
      <c r="M1687" t="s">
        <v>30</v>
      </c>
      <c r="N1687" t="s">
        <v>254</v>
      </c>
    </row>
    <row r="1688" spans="1:14" hidden="1" x14ac:dyDescent="0.2">
      <c r="A1688">
        <v>1757</v>
      </c>
      <c r="B1688" t="s">
        <v>731</v>
      </c>
      <c r="C1688" t="s">
        <v>11</v>
      </c>
      <c r="D1688" t="s">
        <v>12</v>
      </c>
      <c r="E1688" t="str">
        <f t="shared" si="78"/>
        <v>2012</v>
      </c>
      <c r="F1688" s="1">
        <v>3791000000</v>
      </c>
      <c r="G1688" s="1">
        <f t="shared" si="79"/>
        <v>460000000</v>
      </c>
      <c r="H1688" s="1">
        <f t="shared" si="80"/>
        <v>1502000000</v>
      </c>
      <c r="I1688" s="1">
        <v>2289000000</v>
      </c>
      <c r="J1688" s="1">
        <v>936000000</v>
      </c>
      <c r="K1688" s="1">
        <v>106000000</v>
      </c>
      <c r="L1688">
        <v>0</v>
      </c>
      <c r="M1688" t="s">
        <v>13</v>
      </c>
      <c r="N1688" t="s">
        <v>223</v>
      </c>
    </row>
    <row r="1689" spans="1:14" hidden="1" x14ac:dyDescent="0.2">
      <c r="A1689">
        <v>1758</v>
      </c>
      <c r="B1689" t="s">
        <v>731</v>
      </c>
      <c r="C1689" t="s">
        <v>15</v>
      </c>
      <c r="D1689" t="s">
        <v>16</v>
      </c>
      <c r="E1689" t="str">
        <f t="shared" si="78"/>
        <v>2013</v>
      </c>
      <c r="F1689" s="1">
        <v>3837000000</v>
      </c>
      <c r="G1689" s="1">
        <f t="shared" si="79"/>
        <v>405000000</v>
      </c>
      <c r="H1689" s="1">
        <f t="shared" si="80"/>
        <v>1499000000</v>
      </c>
      <c r="I1689" s="1">
        <v>2338000000</v>
      </c>
      <c r="J1689" s="1">
        <v>990000000</v>
      </c>
      <c r="K1689" s="1">
        <v>104000000</v>
      </c>
      <c r="L1689">
        <v>0</v>
      </c>
      <c r="M1689" t="s">
        <v>13</v>
      </c>
      <c r="N1689" t="s">
        <v>223</v>
      </c>
    </row>
    <row r="1690" spans="1:14" hidden="1" x14ac:dyDescent="0.2">
      <c r="A1690">
        <v>1759</v>
      </c>
      <c r="B1690" t="s">
        <v>731</v>
      </c>
      <c r="C1690" t="s">
        <v>17</v>
      </c>
      <c r="D1690" t="s">
        <v>18</v>
      </c>
      <c r="E1690" t="str">
        <f t="shared" si="78"/>
        <v>2014</v>
      </c>
      <c r="F1690" s="1">
        <v>3916000000</v>
      </c>
      <c r="G1690" s="1">
        <f t="shared" si="79"/>
        <v>489000000</v>
      </c>
      <c r="H1690" s="1">
        <f t="shared" si="80"/>
        <v>1513000000</v>
      </c>
      <c r="I1690" s="1">
        <v>2403000000</v>
      </c>
      <c r="J1690" s="1">
        <v>920000000</v>
      </c>
      <c r="K1690" s="1">
        <v>104000000</v>
      </c>
      <c r="L1690">
        <v>0</v>
      </c>
      <c r="M1690" t="s">
        <v>13</v>
      </c>
      <c r="N1690" t="s">
        <v>223</v>
      </c>
    </row>
    <row r="1691" spans="1:14" hidden="1" x14ac:dyDescent="0.2">
      <c r="A1691">
        <v>1760</v>
      </c>
      <c r="B1691" t="s">
        <v>731</v>
      </c>
      <c r="C1691" t="s">
        <v>19</v>
      </c>
      <c r="D1691" t="s">
        <v>20</v>
      </c>
      <c r="E1691" t="str">
        <f t="shared" si="78"/>
        <v>2015</v>
      </c>
      <c r="F1691" s="1">
        <v>3653000000</v>
      </c>
      <c r="G1691" s="1">
        <f t="shared" si="79"/>
        <v>455000000</v>
      </c>
      <c r="H1691" s="1">
        <f t="shared" si="80"/>
        <v>1404000000</v>
      </c>
      <c r="I1691" s="1">
        <v>2249000000</v>
      </c>
      <c r="J1691" s="1">
        <v>854000000</v>
      </c>
      <c r="K1691" s="1">
        <v>95000000</v>
      </c>
      <c r="L1691">
        <v>0</v>
      </c>
      <c r="M1691" t="s">
        <v>13</v>
      </c>
      <c r="N1691" t="s">
        <v>223</v>
      </c>
    </row>
    <row r="1692" spans="1:14" hidden="1" x14ac:dyDescent="0.2">
      <c r="A1692">
        <v>1761</v>
      </c>
      <c r="B1692" t="s">
        <v>732</v>
      </c>
      <c r="C1692" t="s">
        <v>11</v>
      </c>
      <c r="D1692" t="s">
        <v>12</v>
      </c>
      <c r="E1692" t="str">
        <f t="shared" si="78"/>
        <v>2012</v>
      </c>
      <c r="F1692" s="1">
        <v>4986566000</v>
      </c>
      <c r="G1692" s="1">
        <f t="shared" si="79"/>
        <v>802538000</v>
      </c>
      <c r="H1692" s="1">
        <f t="shared" si="80"/>
        <v>3366000000</v>
      </c>
      <c r="I1692" s="1">
        <v>1620566000</v>
      </c>
      <c r="J1692" s="1">
        <v>1641819000</v>
      </c>
      <c r="K1692" s="1">
        <v>885824000</v>
      </c>
      <c r="L1692" s="1">
        <v>35819000</v>
      </c>
      <c r="M1692" t="s">
        <v>30</v>
      </c>
      <c r="N1692" t="s">
        <v>85</v>
      </c>
    </row>
    <row r="1693" spans="1:14" hidden="1" x14ac:dyDescent="0.2">
      <c r="A1693">
        <v>1762</v>
      </c>
      <c r="B1693" t="s">
        <v>732</v>
      </c>
      <c r="C1693" t="s">
        <v>15</v>
      </c>
      <c r="D1693" t="s">
        <v>16</v>
      </c>
      <c r="E1693" t="str">
        <f t="shared" si="78"/>
        <v>2013</v>
      </c>
      <c r="F1693" s="1">
        <v>4680380000</v>
      </c>
      <c r="G1693" s="1">
        <f t="shared" si="79"/>
        <v>577297000</v>
      </c>
      <c r="H1693" s="1">
        <f t="shared" si="80"/>
        <v>3331000000</v>
      </c>
      <c r="I1693" s="1">
        <v>1349380000</v>
      </c>
      <c r="J1693" s="1">
        <v>1751275000</v>
      </c>
      <c r="K1693" s="1">
        <v>957587000</v>
      </c>
      <c r="L1693" s="1">
        <v>44841000</v>
      </c>
      <c r="M1693" t="s">
        <v>30</v>
      </c>
      <c r="N1693" t="s">
        <v>85</v>
      </c>
    </row>
    <row r="1694" spans="1:14" hidden="1" x14ac:dyDescent="0.2">
      <c r="A1694">
        <v>1763</v>
      </c>
      <c r="B1694" t="s">
        <v>732</v>
      </c>
      <c r="C1694" t="s">
        <v>17</v>
      </c>
      <c r="D1694" t="s">
        <v>18</v>
      </c>
      <c r="E1694" t="str">
        <f t="shared" si="78"/>
        <v>2014</v>
      </c>
      <c r="F1694" s="1">
        <v>4618133000</v>
      </c>
      <c r="G1694" s="1">
        <f t="shared" si="79"/>
        <v>236912000</v>
      </c>
      <c r="H1694" s="1">
        <f t="shared" si="80"/>
        <v>3230758000</v>
      </c>
      <c r="I1694" s="1">
        <v>1387375000</v>
      </c>
      <c r="J1694" s="1">
        <v>1770710000</v>
      </c>
      <c r="K1694" s="1">
        <v>1156386000</v>
      </c>
      <c r="L1694" s="1">
        <v>66750000</v>
      </c>
      <c r="M1694" t="s">
        <v>30</v>
      </c>
      <c r="N1694" t="s">
        <v>85</v>
      </c>
    </row>
    <row r="1695" spans="1:14" hidden="1" x14ac:dyDescent="0.2">
      <c r="A1695">
        <v>1764</v>
      </c>
      <c r="B1695" t="s">
        <v>732</v>
      </c>
      <c r="C1695" t="s">
        <v>19</v>
      </c>
      <c r="D1695" t="s">
        <v>20</v>
      </c>
      <c r="E1695" t="str">
        <f t="shared" si="78"/>
        <v>2015</v>
      </c>
      <c r="F1695" s="1">
        <v>4968301000</v>
      </c>
      <c r="G1695" s="1">
        <f t="shared" si="79"/>
        <v>-134934000</v>
      </c>
      <c r="H1695" s="1">
        <f t="shared" si="80"/>
        <v>2890553000</v>
      </c>
      <c r="I1695" s="1">
        <v>2077748000</v>
      </c>
      <c r="J1695" s="1">
        <v>1768522000</v>
      </c>
      <c r="K1695" s="1">
        <v>1177923000</v>
      </c>
      <c r="L1695" s="1">
        <v>79042000</v>
      </c>
      <c r="M1695" t="s">
        <v>30</v>
      </c>
      <c r="N1695" t="s">
        <v>85</v>
      </c>
    </row>
    <row r="1696" spans="1:14" hidden="1" x14ac:dyDescent="0.2">
      <c r="A1696">
        <v>1765</v>
      </c>
      <c r="B1696" t="s">
        <v>733</v>
      </c>
      <c r="C1696" t="s">
        <v>11</v>
      </c>
      <c r="D1696" t="s">
        <v>22</v>
      </c>
      <c r="E1696" t="str">
        <f t="shared" si="78"/>
        <v>2012</v>
      </c>
      <c r="F1696" s="1">
        <v>13633000000</v>
      </c>
      <c r="G1696" s="1">
        <f t="shared" si="79"/>
        <v>2331000000</v>
      </c>
      <c r="H1696" s="1">
        <f t="shared" si="80"/>
        <v>3781000000</v>
      </c>
      <c r="I1696" s="1">
        <v>9852000000</v>
      </c>
      <c r="J1696" s="1">
        <v>1450000000</v>
      </c>
      <c r="K1696">
        <v>0</v>
      </c>
      <c r="L1696">
        <v>0</v>
      </c>
      <c r="M1696" t="s">
        <v>23</v>
      </c>
      <c r="N1696" t="s">
        <v>214</v>
      </c>
    </row>
    <row r="1697" spans="1:14" hidden="1" x14ac:dyDescent="0.2">
      <c r="A1697">
        <v>1766</v>
      </c>
      <c r="B1697" t="s">
        <v>733</v>
      </c>
      <c r="C1697" t="s">
        <v>15</v>
      </c>
      <c r="D1697" t="s">
        <v>25</v>
      </c>
      <c r="E1697" t="str">
        <f t="shared" si="78"/>
        <v>2013</v>
      </c>
      <c r="F1697" s="1">
        <v>13084000000</v>
      </c>
      <c r="G1697" s="1">
        <f t="shared" si="79"/>
        <v>2129000000</v>
      </c>
      <c r="H1697" s="1">
        <f t="shared" si="80"/>
        <v>3583000000</v>
      </c>
      <c r="I1697" s="1">
        <v>9501000000</v>
      </c>
      <c r="J1697" s="1">
        <v>1454000000</v>
      </c>
      <c r="K1697">
        <v>0</v>
      </c>
      <c r="L1697">
        <v>0</v>
      </c>
      <c r="M1697" t="s">
        <v>23</v>
      </c>
      <c r="N1697" t="s">
        <v>214</v>
      </c>
    </row>
    <row r="1698" spans="1:14" hidden="1" x14ac:dyDescent="0.2">
      <c r="A1698">
        <v>1767</v>
      </c>
      <c r="B1698" t="s">
        <v>733</v>
      </c>
      <c r="C1698" t="s">
        <v>17</v>
      </c>
      <c r="D1698" t="s">
        <v>375</v>
      </c>
      <c r="E1698" t="str">
        <f t="shared" si="78"/>
        <v>2014</v>
      </c>
      <c r="F1698" s="1">
        <v>13279000000</v>
      </c>
      <c r="G1698" s="1">
        <f t="shared" si="79"/>
        <v>2092000000</v>
      </c>
      <c r="H1698" s="1">
        <f t="shared" si="80"/>
        <v>3597000000</v>
      </c>
      <c r="I1698" s="1">
        <v>9682000000</v>
      </c>
      <c r="J1698" s="1">
        <v>1505000000</v>
      </c>
      <c r="K1698">
        <v>0</v>
      </c>
      <c r="L1698">
        <v>0</v>
      </c>
      <c r="M1698" t="s">
        <v>23</v>
      </c>
      <c r="N1698" t="s">
        <v>214</v>
      </c>
    </row>
    <row r="1699" spans="1:14" hidden="1" x14ac:dyDescent="0.2">
      <c r="A1699">
        <v>1768</v>
      </c>
      <c r="B1699" t="s">
        <v>733</v>
      </c>
      <c r="C1699" t="s">
        <v>19</v>
      </c>
      <c r="D1699" t="s">
        <v>376</v>
      </c>
      <c r="E1699" t="str">
        <f t="shared" si="78"/>
        <v>2015</v>
      </c>
      <c r="F1699" s="1">
        <v>13105000000</v>
      </c>
      <c r="G1699" s="1">
        <f t="shared" si="79"/>
        <v>2000000000</v>
      </c>
      <c r="H1699" s="1">
        <f t="shared" si="80"/>
        <v>3746000000</v>
      </c>
      <c r="I1699" s="1">
        <v>9359000000</v>
      </c>
      <c r="J1699" s="1">
        <v>1746000000</v>
      </c>
      <c r="K1699">
        <v>0</v>
      </c>
      <c r="L1699">
        <v>0</v>
      </c>
      <c r="M1699" t="s">
        <v>23</v>
      </c>
      <c r="N1699" t="s">
        <v>214</v>
      </c>
    </row>
    <row r="1700" spans="1:14" hidden="1" x14ac:dyDescent="0.2">
      <c r="A1700">
        <v>1769</v>
      </c>
      <c r="B1700" t="s">
        <v>734</v>
      </c>
      <c r="C1700" t="s">
        <v>11</v>
      </c>
      <c r="D1700" t="s">
        <v>12</v>
      </c>
      <c r="E1700" t="str">
        <f t="shared" si="78"/>
        <v>2012</v>
      </c>
      <c r="F1700" s="1">
        <v>4471700000</v>
      </c>
      <c r="G1700" s="1">
        <f t="shared" si="79"/>
        <v>1298800000</v>
      </c>
      <c r="H1700" s="1">
        <f t="shared" si="80"/>
        <v>3346500000</v>
      </c>
      <c r="I1700" s="1">
        <v>1125200000</v>
      </c>
      <c r="J1700" s="1">
        <v>1822100000</v>
      </c>
      <c r="K1700" s="1">
        <v>225600000</v>
      </c>
      <c r="L1700">
        <v>0</v>
      </c>
      <c r="M1700" t="s">
        <v>36</v>
      </c>
      <c r="N1700" t="s">
        <v>45</v>
      </c>
    </row>
    <row r="1701" spans="1:14" hidden="1" x14ac:dyDescent="0.2">
      <c r="A1701">
        <v>1770</v>
      </c>
      <c r="B1701" t="s">
        <v>734</v>
      </c>
      <c r="C1701" t="s">
        <v>15</v>
      </c>
      <c r="D1701" t="s">
        <v>16</v>
      </c>
      <c r="E1701" t="str">
        <f t="shared" si="78"/>
        <v>2013</v>
      </c>
      <c r="F1701" s="1">
        <v>4623400000</v>
      </c>
      <c r="G1701" s="1">
        <f t="shared" si="79"/>
        <v>1278900000</v>
      </c>
      <c r="H1701" s="1">
        <f t="shared" si="80"/>
        <v>3356700000</v>
      </c>
      <c r="I1701" s="1">
        <v>1266700000</v>
      </c>
      <c r="J1701" s="1">
        <v>1796300000</v>
      </c>
      <c r="K1701" s="1">
        <v>203000000</v>
      </c>
      <c r="L1701" s="1">
        <v>78500000</v>
      </c>
      <c r="M1701" t="s">
        <v>36</v>
      </c>
      <c r="N1701" t="s">
        <v>45</v>
      </c>
    </row>
    <row r="1702" spans="1:14" hidden="1" x14ac:dyDescent="0.2">
      <c r="A1702">
        <v>1771</v>
      </c>
      <c r="B1702" t="s">
        <v>734</v>
      </c>
      <c r="C1702" t="s">
        <v>17</v>
      </c>
      <c r="D1702" t="s">
        <v>18</v>
      </c>
      <c r="E1702" t="str">
        <f t="shared" si="78"/>
        <v>2014</v>
      </c>
      <c r="F1702" s="1">
        <v>4673300000</v>
      </c>
      <c r="G1702" s="1">
        <f t="shared" si="79"/>
        <v>1378400000</v>
      </c>
      <c r="H1702" s="1">
        <f t="shared" si="80"/>
        <v>3430500000</v>
      </c>
      <c r="I1702" s="1">
        <v>1242800000</v>
      </c>
      <c r="J1702" s="1">
        <v>1772200000</v>
      </c>
      <c r="K1702" s="1">
        <v>187400000</v>
      </c>
      <c r="L1702" s="1">
        <v>92500000</v>
      </c>
      <c r="M1702" t="s">
        <v>36</v>
      </c>
      <c r="N1702" t="s">
        <v>45</v>
      </c>
    </row>
    <row r="1703" spans="1:14" hidden="1" x14ac:dyDescent="0.2">
      <c r="A1703">
        <v>1772</v>
      </c>
      <c r="B1703" t="s">
        <v>734</v>
      </c>
      <c r="C1703" t="s">
        <v>19</v>
      </c>
      <c r="D1703" t="s">
        <v>20</v>
      </c>
      <c r="E1703" t="str">
        <f t="shared" si="78"/>
        <v>2015</v>
      </c>
      <c r="F1703" s="1">
        <v>5997800000</v>
      </c>
      <c r="G1703" s="1">
        <f t="shared" si="79"/>
        <v>1299100000</v>
      </c>
      <c r="H1703" s="1">
        <f t="shared" si="80"/>
        <v>4197200000</v>
      </c>
      <c r="I1703" s="1">
        <v>1800600000</v>
      </c>
      <c r="J1703" s="1">
        <v>2291900000</v>
      </c>
      <c r="K1703" s="1">
        <v>268800000</v>
      </c>
      <c r="L1703" s="1">
        <v>337400000</v>
      </c>
      <c r="M1703" t="s">
        <v>36</v>
      </c>
      <c r="N1703" t="s">
        <v>45</v>
      </c>
    </row>
    <row r="1704" spans="1:14" x14ac:dyDescent="0.2">
      <c r="A1704">
        <v>1773</v>
      </c>
      <c r="B1704" t="s">
        <v>735</v>
      </c>
      <c r="C1704" t="s">
        <v>11</v>
      </c>
      <c r="D1704" t="s">
        <v>12</v>
      </c>
      <c r="E1704" t="str">
        <f t="shared" si="78"/>
        <v>2012</v>
      </c>
      <c r="F1704" s="1">
        <v>2458592000</v>
      </c>
      <c r="G1704" s="1">
        <f t="shared" si="79"/>
        <v>768202000</v>
      </c>
      <c r="H1704" s="1">
        <f t="shared" si="80"/>
        <v>2378446000</v>
      </c>
      <c r="I1704" s="1">
        <v>80146000</v>
      </c>
      <c r="J1704" s="1">
        <v>1579007000</v>
      </c>
      <c r="K1704">
        <v>0</v>
      </c>
      <c r="L1704" s="1">
        <v>31237000</v>
      </c>
      <c r="M1704" t="s">
        <v>74</v>
      </c>
      <c r="N1704" t="s">
        <v>199</v>
      </c>
    </row>
    <row r="1705" spans="1:14" x14ac:dyDescent="0.2">
      <c r="A1705">
        <v>1774</v>
      </c>
      <c r="B1705" t="s">
        <v>735</v>
      </c>
      <c r="C1705" t="s">
        <v>15</v>
      </c>
      <c r="D1705" t="s">
        <v>16</v>
      </c>
      <c r="E1705" t="str">
        <f t="shared" si="78"/>
        <v>2013</v>
      </c>
      <c r="F1705" s="1">
        <v>2278812000</v>
      </c>
      <c r="G1705" s="1">
        <f t="shared" si="79"/>
        <v>447074000</v>
      </c>
      <c r="H1705" s="1">
        <f t="shared" si="80"/>
        <v>2219899000</v>
      </c>
      <c r="I1705" s="1">
        <v>58913000</v>
      </c>
      <c r="J1705" s="1">
        <v>1700064000</v>
      </c>
      <c r="K1705">
        <v>0</v>
      </c>
      <c r="L1705" s="1">
        <v>72761000</v>
      </c>
      <c r="M1705" t="s">
        <v>74</v>
      </c>
      <c r="N1705" t="s">
        <v>199</v>
      </c>
    </row>
    <row r="1706" spans="1:14" x14ac:dyDescent="0.2">
      <c r="A1706">
        <v>1775</v>
      </c>
      <c r="B1706" t="s">
        <v>735</v>
      </c>
      <c r="C1706" t="s">
        <v>17</v>
      </c>
      <c r="D1706" t="s">
        <v>18</v>
      </c>
      <c r="E1706" t="str">
        <f t="shared" si="78"/>
        <v>2014</v>
      </c>
      <c r="F1706" s="1">
        <v>2361631000</v>
      </c>
      <c r="G1706" s="1">
        <f t="shared" si="79"/>
        <v>570367000</v>
      </c>
      <c r="H1706" s="1">
        <f t="shared" si="80"/>
        <v>2311895000</v>
      </c>
      <c r="I1706" s="1">
        <v>49736000</v>
      </c>
      <c r="J1706" s="1">
        <v>1654369000</v>
      </c>
      <c r="K1706">
        <v>0</v>
      </c>
      <c r="L1706" s="1">
        <v>87159000</v>
      </c>
      <c r="M1706" t="s">
        <v>74</v>
      </c>
      <c r="N1706" t="s">
        <v>199</v>
      </c>
    </row>
    <row r="1707" spans="1:14" x14ac:dyDescent="0.2">
      <c r="A1707">
        <v>1776</v>
      </c>
      <c r="B1707" t="s">
        <v>735</v>
      </c>
      <c r="C1707" t="s">
        <v>19</v>
      </c>
      <c r="D1707" t="s">
        <v>20</v>
      </c>
      <c r="E1707" t="str">
        <f t="shared" si="78"/>
        <v>2015</v>
      </c>
      <c r="F1707" s="1">
        <v>2210591000</v>
      </c>
      <c r="G1707" s="1">
        <f t="shared" si="79"/>
        <v>520726000</v>
      </c>
      <c r="H1707" s="1">
        <f t="shared" si="80"/>
        <v>2161247000</v>
      </c>
      <c r="I1707" s="1">
        <v>49344000</v>
      </c>
      <c r="J1707" s="1">
        <v>1591239000</v>
      </c>
      <c r="K1707">
        <v>0</v>
      </c>
      <c r="L1707" s="1">
        <v>49282000</v>
      </c>
      <c r="M1707" t="s">
        <v>74</v>
      </c>
      <c r="N1707" t="s">
        <v>199</v>
      </c>
    </row>
    <row r="1708" spans="1:14" hidden="1" x14ac:dyDescent="0.2">
      <c r="A1708">
        <v>1777</v>
      </c>
      <c r="B1708" t="s">
        <v>736</v>
      </c>
      <c r="C1708" t="s">
        <v>11</v>
      </c>
      <c r="D1708" t="s">
        <v>16</v>
      </c>
      <c r="E1708" t="str">
        <f t="shared" si="78"/>
        <v>2013</v>
      </c>
      <c r="F1708" s="1">
        <v>4561000000</v>
      </c>
      <c r="G1708" s="1">
        <f t="shared" si="79"/>
        <v>820000000</v>
      </c>
      <c r="H1708" s="1">
        <f t="shared" si="80"/>
        <v>2892000000</v>
      </c>
      <c r="I1708" s="1">
        <v>1669000000</v>
      </c>
      <c r="J1708" s="1">
        <v>1613000000</v>
      </c>
      <c r="K1708" s="1">
        <v>399000000</v>
      </c>
      <c r="L1708" s="1">
        <v>60000000</v>
      </c>
      <c r="M1708" t="s">
        <v>36</v>
      </c>
      <c r="N1708" t="s">
        <v>37</v>
      </c>
    </row>
    <row r="1709" spans="1:14" hidden="1" x14ac:dyDescent="0.2">
      <c r="A1709">
        <v>1778</v>
      </c>
      <c r="B1709" t="s">
        <v>736</v>
      </c>
      <c r="C1709" t="s">
        <v>15</v>
      </c>
      <c r="D1709" t="s">
        <v>18</v>
      </c>
      <c r="E1709" t="str">
        <f t="shared" si="78"/>
        <v>2014</v>
      </c>
      <c r="F1709" s="1">
        <v>4785000000</v>
      </c>
      <c r="G1709" s="1">
        <f t="shared" si="79"/>
        <v>969000000</v>
      </c>
      <c r="H1709" s="1">
        <f t="shared" si="80"/>
        <v>3068000000</v>
      </c>
      <c r="I1709" s="1">
        <v>1717000000</v>
      </c>
      <c r="J1709" s="1">
        <v>1643000000</v>
      </c>
      <c r="K1709" s="1">
        <v>396000000</v>
      </c>
      <c r="L1709" s="1">
        <v>60000000</v>
      </c>
      <c r="M1709" t="s">
        <v>36</v>
      </c>
      <c r="N1709" t="s">
        <v>37</v>
      </c>
    </row>
    <row r="1710" spans="1:14" hidden="1" x14ac:dyDescent="0.2">
      <c r="A1710">
        <v>1779</v>
      </c>
      <c r="B1710" t="s">
        <v>736</v>
      </c>
      <c r="C1710" t="s">
        <v>17</v>
      </c>
      <c r="D1710" t="s">
        <v>20</v>
      </c>
      <c r="E1710" t="str">
        <f t="shared" si="78"/>
        <v>2015</v>
      </c>
      <c r="F1710" s="1">
        <v>4765000000</v>
      </c>
      <c r="G1710" s="1">
        <f t="shared" si="79"/>
        <v>1070000000</v>
      </c>
      <c r="H1710" s="1">
        <f t="shared" si="80"/>
        <v>3027000000</v>
      </c>
      <c r="I1710" s="1">
        <v>1738000000</v>
      </c>
      <c r="J1710" s="1">
        <v>1532000000</v>
      </c>
      <c r="K1710" s="1">
        <v>364000000</v>
      </c>
      <c r="L1710" s="1">
        <v>61000000</v>
      </c>
      <c r="M1710" t="s">
        <v>36</v>
      </c>
      <c r="N1710" t="s">
        <v>37</v>
      </c>
    </row>
    <row r="1711" spans="1:14" hidden="1" x14ac:dyDescent="0.2">
      <c r="A1711">
        <v>1780</v>
      </c>
      <c r="B1711" t="s">
        <v>736</v>
      </c>
      <c r="C1711" t="s">
        <v>19</v>
      </c>
      <c r="D1711" t="s">
        <v>83</v>
      </c>
      <c r="E1711" t="str">
        <f t="shared" si="78"/>
        <v>2016</v>
      </c>
      <c r="F1711" s="1">
        <v>4888000000</v>
      </c>
      <c r="G1711" s="1">
        <f t="shared" si="79"/>
        <v>1397000000</v>
      </c>
      <c r="H1711" s="1">
        <f t="shared" si="80"/>
        <v>3222000000</v>
      </c>
      <c r="I1711" s="1">
        <v>1666000000</v>
      </c>
      <c r="J1711" s="1">
        <v>1364000000</v>
      </c>
      <c r="K1711" s="1">
        <v>376000000</v>
      </c>
      <c r="L1711" s="1">
        <v>85000000</v>
      </c>
      <c r="M1711" t="s">
        <v>36</v>
      </c>
      <c r="N1711" t="s">
        <v>37</v>
      </c>
    </row>
  </sheetData>
  <autoFilter ref="A1:P1711" xr:uid="{00000000-0009-0000-0000-000004000000}">
    <filterColumn colId="12">
      <filters>
        <filter val="Financial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FDF4-2926-C74C-B248-C56783D4338A}">
  <dimension ref="A1:K231"/>
  <sheetViews>
    <sheetView workbookViewId="0">
      <selection activeCell="K11" sqref="K11"/>
    </sheetView>
  </sheetViews>
  <sheetFormatPr baseColWidth="10" defaultRowHeight="16" x14ac:dyDescent="0.2"/>
  <cols>
    <col min="1" max="1" width="16.6640625" customWidth="1"/>
    <col min="2" max="2" width="19.33203125" customWidth="1"/>
    <col min="3" max="3" width="24.1640625" customWidth="1"/>
    <col min="4" max="4" width="17" customWidth="1"/>
    <col min="9" max="9" width="5.5" customWidth="1"/>
  </cols>
  <sheetData>
    <row r="1" spans="1:11" x14ac:dyDescent="0.2">
      <c r="A1" t="s">
        <v>803</v>
      </c>
      <c r="B1" t="s">
        <v>807</v>
      </c>
      <c r="C1" t="s">
        <v>804</v>
      </c>
      <c r="D1" t="s">
        <v>808</v>
      </c>
      <c r="G1" t="s">
        <v>805</v>
      </c>
      <c r="J1" t="s">
        <v>806</v>
      </c>
    </row>
    <row r="2" spans="1:11" x14ac:dyDescent="0.2">
      <c r="A2" s="1">
        <v>170910000000</v>
      </c>
      <c r="B2">
        <f>A2/1000000</f>
        <v>170910</v>
      </c>
      <c r="C2" s="1">
        <v>25364000000</v>
      </c>
      <c r="D2">
        <f>C2/1000000</f>
        <v>25364</v>
      </c>
      <c r="G2" t="s">
        <v>748</v>
      </c>
      <c r="H2">
        <f>MAX(B:B)</f>
        <v>233715</v>
      </c>
      <c r="J2" t="s">
        <v>748</v>
      </c>
      <c r="K2">
        <f>MAX(D:D)</f>
        <v>101697</v>
      </c>
    </row>
    <row r="3" spans="1:11" x14ac:dyDescent="0.2">
      <c r="A3" s="1">
        <v>182795000000</v>
      </c>
      <c r="B3">
        <f t="shared" ref="B3:B66" si="0">A3/1000000</f>
        <v>182795</v>
      </c>
      <c r="C3" s="1">
        <v>23939000000</v>
      </c>
      <c r="D3">
        <f t="shared" ref="D3:D66" si="1">C3/1000000</f>
        <v>23939</v>
      </c>
      <c r="G3" t="s">
        <v>749</v>
      </c>
      <c r="H3">
        <f>PERCENTILE(B:B, 0.75)</f>
        <v>12226</v>
      </c>
      <c r="J3" t="s">
        <v>749</v>
      </c>
      <c r="K3">
        <f>PERCENTILE(D:D, 0.75)</f>
        <v>16524.75</v>
      </c>
    </row>
    <row r="4" spans="1:11" x14ac:dyDescent="0.2">
      <c r="A4" s="1">
        <v>233715000000</v>
      </c>
      <c r="B4">
        <f t="shared" si="0"/>
        <v>233715</v>
      </c>
      <c r="C4" s="1">
        <v>22728000000</v>
      </c>
      <c r="D4">
        <f t="shared" si="1"/>
        <v>22728</v>
      </c>
      <c r="G4" t="s">
        <v>750</v>
      </c>
      <c r="H4">
        <f>MEDIAN(B:B)</f>
        <v>5039</v>
      </c>
      <c r="J4" t="s">
        <v>750</v>
      </c>
      <c r="K4">
        <f>MEDIAN(D:D)</f>
        <v>4690.375</v>
      </c>
    </row>
    <row r="5" spans="1:11" x14ac:dyDescent="0.2">
      <c r="A5" s="1">
        <v>215639000000</v>
      </c>
      <c r="B5">
        <f t="shared" si="0"/>
        <v>215639</v>
      </c>
      <c r="C5" s="1">
        <v>20872000000</v>
      </c>
      <c r="D5">
        <f t="shared" si="1"/>
        <v>20872</v>
      </c>
      <c r="G5" t="s">
        <v>747</v>
      </c>
      <c r="H5">
        <f>AVERAGE(B:B)</f>
        <v>15925.18356521739</v>
      </c>
      <c r="J5" t="s">
        <v>747</v>
      </c>
      <c r="K5">
        <f>AVERAGE(D:D)</f>
        <v>14849.550969565214</v>
      </c>
    </row>
    <row r="6" spans="1:11" x14ac:dyDescent="0.2">
      <c r="A6" s="1">
        <v>4055240000</v>
      </c>
      <c r="B6">
        <f t="shared" si="0"/>
        <v>4055.24</v>
      </c>
      <c r="C6" s="1">
        <v>71214000000</v>
      </c>
      <c r="D6">
        <f t="shared" si="1"/>
        <v>71214</v>
      </c>
      <c r="G6" t="s">
        <v>751</v>
      </c>
      <c r="H6">
        <f>PERCENTILE(B:B,0.25)</f>
        <v>2921.1775000000002</v>
      </c>
      <c r="J6" t="s">
        <v>751</v>
      </c>
      <c r="K6">
        <f>PERCENTILE(D:D,0.25)</f>
        <v>0</v>
      </c>
    </row>
    <row r="7" spans="1:11" x14ac:dyDescent="0.2">
      <c r="A7" s="1">
        <v>4147065000</v>
      </c>
      <c r="B7">
        <f t="shared" si="0"/>
        <v>4147.0649999999996</v>
      </c>
      <c r="C7" s="1">
        <v>68874000000</v>
      </c>
      <c r="D7">
        <f t="shared" si="1"/>
        <v>68874</v>
      </c>
      <c r="G7" t="s">
        <v>752</v>
      </c>
      <c r="H7">
        <f>MIN(B:B)</f>
        <v>873.59199999999998</v>
      </c>
      <c r="J7" t="s">
        <v>752</v>
      </c>
      <c r="K7">
        <f>MIN(D:D)</f>
        <v>0</v>
      </c>
    </row>
    <row r="8" spans="1:11" x14ac:dyDescent="0.2">
      <c r="A8" s="1">
        <v>4795511000</v>
      </c>
      <c r="B8">
        <f t="shared" si="0"/>
        <v>4795.5110000000004</v>
      </c>
      <c r="C8" s="1">
        <v>64406000000</v>
      </c>
      <c r="D8">
        <f t="shared" si="1"/>
        <v>64406</v>
      </c>
      <c r="G8" t="s">
        <v>753</v>
      </c>
      <c r="H8">
        <f>VAR(B:B)</f>
        <v>1028276554.9409952</v>
      </c>
      <c r="J8" t="s">
        <v>753</v>
      </c>
      <c r="K8">
        <f>VAR(D:D)</f>
        <v>586059616.06889021</v>
      </c>
    </row>
    <row r="9" spans="1:11" x14ac:dyDescent="0.2">
      <c r="A9" s="1">
        <v>5854430000</v>
      </c>
      <c r="B9">
        <f t="shared" si="0"/>
        <v>5854.43</v>
      </c>
      <c r="C9" s="1">
        <v>58327000000</v>
      </c>
      <c r="D9">
        <f t="shared" si="1"/>
        <v>58327</v>
      </c>
      <c r="G9" t="s">
        <v>754</v>
      </c>
      <c r="H9">
        <f>STDEV(B:B)</f>
        <v>32066.751549556673</v>
      </c>
      <c r="J9" t="s">
        <v>754</v>
      </c>
      <c r="K9">
        <f>STDEV(D:D)</f>
        <v>24208.668201057451</v>
      </c>
    </row>
    <row r="10" spans="1:11" x14ac:dyDescent="0.2">
      <c r="A10" s="1">
        <v>2633689000</v>
      </c>
      <c r="B10">
        <f t="shared" si="0"/>
        <v>2633.6889999999999</v>
      </c>
      <c r="C10" s="1">
        <v>9047657000</v>
      </c>
      <c r="D10">
        <f t="shared" si="1"/>
        <v>9047.6569999999992</v>
      </c>
      <c r="G10" t="s">
        <v>755</v>
      </c>
      <c r="H10" t="e">
        <f>MODE(B:B)</f>
        <v>#N/A</v>
      </c>
      <c r="J10" t="s">
        <v>755</v>
      </c>
      <c r="K10">
        <f>MODE(D:D)</f>
        <v>0</v>
      </c>
    </row>
    <row r="11" spans="1:11" x14ac:dyDescent="0.2">
      <c r="A11" s="1">
        <v>2864773000</v>
      </c>
      <c r="B11">
        <f t="shared" si="0"/>
        <v>2864.7730000000001</v>
      </c>
      <c r="C11" s="1">
        <v>10381653000</v>
      </c>
      <c r="D11">
        <f t="shared" si="1"/>
        <v>10381.653</v>
      </c>
      <c r="G11" t="s">
        <v>758</v>
      </c>
      <c r="H11">
        <f>H2-H7</f>
        <v>232841.408</v>
      </c>
      <c r="J11" t="s">
        <v>758</v>
      </c>
      <c r="K11">
        <f>K2-K7</f>
        <v>101697</v>
      </c>
    </row>
    <row r="12" spans="1:11" x14ac:dyDescent="0.2">
      <c r="A12" s="1">
        <v>3435092000</v>
      </c>
      <c r="B12">
        <f t="shared" si="0"/>
        <v>3435.0920000000001</v>
      </c>
      <c r="C12" s="1">
        <v>10325494000</v>
      </c>
      <c r="D12">
        <f t="shared" si="1"/>
        <v>10325.494000000001</v>
      </c>
      <c r="G12" t="s">
        <v>809</v>
      </c>
      <c r="H12">
        <f>H3-H6</f>
        <v>9304.8225000000002</v>
      </c>
      <c r="J12" t="s">
        <v>809</v>
      </c>
      <c r="K12">
        <f>K3-K6</f>
        <v>16524.75</v>
      </c>
    </row>
    <row r="13" spans="1:11" x14ac:dyDescent="0.2">
      <c r="A13" s="1">
        <v>3421409000</v>
      </c>
      <c r="B13">
        <f t="shared" si="0"/>
        <v>3421.4090000000001</v>
      </c>
      <c r="C13" s="1">
        <v>7531780000</v>
      </c>
      <c r="D13">
        <f t="shared" si="1"/>
        <v>7531.78</v>
      </c>
    </row>
    <row r="14" spans="1:11" x14ac:dyDescent="0.2">
      <c r="A14" s="1">
        <v>3641390000</v>
      </c>
      <c r="B14">
        <f t="shared" si="0"/>
        <v>3641.39</v>
      </c>
      <c r="C14" s="1">
        <v>33315000000</v>
      </c>
      <c r="D14">
        <f t="shared" si="1"/>
        <v>33315</v>
      </c>
    </row>
    <row r="15" spans="1:11" x14ac:dyDescent="0.2">
      <c r="A15" s="1">
        <v>4319063000</v>
      </c>
      <c r="B15">
        <f t="shared" si="0"/>
        <v>4319.0630000000001</v>
      </c>
      <c r="C15" s="1">
        <v>34507000000</v>
      </c>
      <c r="D15">
        <f t="shared" si="1"/>
        <v>34507</v>
      </c>
    </row>
    <row r="16" spans="1:11" x14ac:dyDescent="0.2">
      <c r="A16" s="1">
        <v>5302940000</v>
      </c>
      <c r="B16">
        <f t="shared" si="0"/>
        <v>5302.94</v>
      </c>
      <c r="C16" s="1">
        <v>35239000000</v>
      </c>
      <c r="D16">
        <f t="shared" si="1"/>
        <v>35239</v>
      </c>
    </row>
    <row r="17" spans="1:4" x14ac:dyDescent="0.2">
      <c r="A17" s="1">
        <v>6439746000</v>
      </c>
      <c r="B17">
        <f t="shared" si="0"/>
        <v>6439.7460000000001</v>
      </c>
      <c r="C17" s="1">
        <v>35653000000</v>
      </c>
      <c r="D17">
        <f t="shared" si="1"/>
        <v>35653</v>
      </c>
    </row>
    <row r="18" spans="1:4" x14ac:dyDescent="0.2">
      <c r="A18" s="1">
        <v>2312200000</v>
      </c>
      <c r="B18">
        <f t="shared" si="0"/>
        <v>2312.1999999999998</v>
      </c>
      <c r="C18" s="1">
        <v>10259000000</v>
      </c>
      <c r="D18">
        <f t="shared" si="1"/>
        <v>10259</v>
      </c>
    </row>
    <row r="19" spans="1:4" x14ac:dyDescent="0.2">
      <c r="A19" s="1">
        <v>2273900000</v>
      </c>
      <c r="B19">
        <f t="shared" si="0"/>
        <v>2273.9</v>
      </c>
      <c r="C19" s="1">
        <v>11230000000</v>
      </c>
      <c r="D19">
        <f t="shared" si="1"/>
        <v>11230</v>
      </c>
    </row>
    <row r="20" spans="1:4" x14ac:dyDescent="0.2">
      <c r="A20" s="1">
        <v>2512200000</v>
      </c>
      <c r="B20">
        <f t="shared" si="0"/>
        <v>2512.1999999999998</v>
      </c>
      <c r="C20" s="1">
        <v>12296000000</v>
      </c>
      <c r="D20">
        <f t="shared" si="1"/>
        <v>12296</v>
      </c>
    </row>
    <row r="21" spans="1:4" x14ac:dyDescent="0.2">
      <c r="A21" s="1">
        <v>2504100000</v>
      </c>
      <c r="B21">
        <f t="shared" si="0"/>
        <v>2504.1</v>
      </c>
      <c r="C21" s="1">
        <v>12200000000</v>
      </c>
      <c r="D21">
        <f t="shared" si="1"/>
        <v>12200</v>
      </c>
    </row>
    <row r="22" spans="1:4" x14ac:dyDescent="0.2">
      <c r="A22" s="1">
        <v>1373947000</v>
      </c>
      <c r="B22">
        <f t="shared" si="0"/>
        <v>1373.9469999999999</v>
      </c>
      <c r="C22" s="1">
        <v>33781000000</v>
      </c>
      <c r="D22">
        <f t="shared" si="1"/>
        <v>33781</v>
      </c>
    </row>
    <row r="23" spans="1:4" x14ac:dyDescent="0.2">
      <c r="A23" s="1">
        <v>1577922000</v>
      </c>
      <c r="B23">
        <f t="shared" si="0"/>
        <v>1577.922</v>
      </c>
      <c r="C23" s="1">
        <v>34828000000</v>
      </c>
      <c r="D23">
        <f t="shared" si="1"/>
        <v>34828</v>
      </c>
    </row>
    <row r="24" spans="1:4" x14ac:dyDescent="0.2">
      <c r="A24" s="1">
        <v>1963874000</v>
      </c>
      <c r="B24">
        <f t="shared" si="0"/>
        <v>1963.874</v>
      </c>
      <c r="C24" s="1">
        <v>35895000000</v>
      </c>
      <c r="D24">
        <f t="shared" si="1"/>
        <v>35895</v>
      </c>
    </row>
    <row r="25" spans="1:4" x14ac:dyDescent="0.2">
      <c r="A25" s="1">
        <v>2197448000</v>
      </c>
      <c r="B25">
        <f t="shared" si="0"/>
        <v>2197.4479999999999</v>
      </c>
      <c r="C25" s="1">
        <v>34441000000</v>
      </c>
      <c r="D25">
        <f t="shared" si="1"/>
        <v>34441</v>
      </c>
    </row>
    <row r="26" spans="1:4" x14ac:dyDescent="0.2">
      <c r="A26" s="1">
        <v>7509000000</v>
      </c>
      <c r="B26">
        <f t="shared" si="0"/>
        <v>7509</v>
      </c>
      <c r="C26" s="1">
        <v>100078000000</v>
      </c>
      <c r="D26">
        <f t="shared" si="1"/>
        <v>100078</v>
      </c>
    </row>
    <row r="27" spans="1:4" x14ac:dyDescent="0.2">
      <c r="A27" s="1">
        <v>9072000000</v>
      </c>
      <c r="B27">
        <f t="shared" si="0"/>
        <v>9072</v>
      </c>
      <c r="C27" s="1">
        <v>101697000000</v>
      </c>
      <c r="D27">
        <f t="shared" si="1"/>
        <v>101697</v>
      </c>
    </row>
    <row r="28" spans="1:4" x14ac:dyDescent="0.2">
      <c r="A28" s="1">
        <v>9659000000</v>
      </c>
      <c r="B28">
        <f t="shared" si="0"/>
        <v>9659</v>
      </c>
      <c r="C28" s="1">
        <v>95181000000</v>
      </c>
      <c r="D28">
        <f t="shared" si="1"/>
        <v>95181</v>
      </c>
    </row>
    <row r="29" spans="1:4" x14ac:dyDescent="0.2">
      <c r="A29" s="1">
        <v>10825000000</v>
      </c>
      <c r="B29">
        <f t="shared" si="0"/>
        <v>10825</v>
      </c>
      <c r="C29" s="1">
        <v>93056000000</v>
      </c>
      <c r="D29">
        <f t="shared" si="1"/>
        <v>93056</v>
      </c>
    </row>
    <row r="30" spans="1:4" x14ac:dyDescent="0.2">
      <c r="A30" s="1">
        <v>4292100000</v>
      </c>
      <c r="B30">
        <f t="shared" si="0"/>
        <v>4292.1000000000004</v>
      </c>
      <c r="C30" s="1">
        <v>10737000000</v>
      </c>
      <c r="D30">
        <f t="shared" si="1"/>
        <v>10737</v>
      </c>
    </row>
    <row r="31" spans="1:4" x14ac:dyDescent="0.2">
      <c r="A31" s="1">
        <v>4614700000</v>
      </c>
      <c r="B31">
        <f t="shared" si="0"/>
        <v>4614.7</v>
      </c>
      <c r="C31" s="1">
        <v>10543000000</v>
      </c>
      <c r="D31">
        <f t="shared" si="1"/>
        <v>10543</v>
      </c>
    </row>
    <row r="32" spans="1:4" x14ac:dyDescent="0.2">
      <c r="A32" s="1">
        <v>5345500000</v>
      </c>
      <c r="B32">
        <f t="shared" si="0"/>
        <v>5345.5</v>
      </c>
      <c r="C32" s="1">
        <v>9998000000</v>
      </c>
      <c r="D32">
        <f t="shared" si="1"/>
        <v>9998</v>
      </c>
    </row>
    <row r="33" spans="1:4" x14ac:dyDescent="0.2">
      <c r="A33" s="1">
        <v>5568700000</v>
      </c>
      <c r="B33">
        <f t="shared" si="0"/>
        <v>5568.7</v>
      </c>
      <c r="C33" s="1">
        <v>10346000000</v>
      </c>
      <c r="D33">
        <f t="shared" si="1"/>
        <v>10346</v>
      </c>
    </row>
    <row r="34" spans="1:4" x14ac:dyDescent="0.2">
      <c r="A34" s="1">
        <v>4856000000</v>
      </c>
      <c r="B34">
        <f t="shared" si="0"/>
        <v>4856</v>
      </c>
      <c r="C34" s="1">
        <v>17936000000</v>
      </c>
      <c r="D34">
        <f t="shared" si="1"/>
        <v>17936</v>
      </c>
    </row>
    <row r="35" spans="1:4" x14ac:dyDescent="0.2">
      <c r="A35" s="1">
        <v>4583000000</v>
      </c>
      <c r="B35">
        <f t="shared" si="0"/>
        <v>4583</v>
      </c>
      <c r="C35" s="1">
        <v>19261000000</v>
      </c>
      <c r="D35">
        <f t="shared" si="1"/>
        <v>19261</v>
      </c>
    </row>
    <row r="36" spans="1:4" x14ac:dyDescent="0.2">
      <c r="A36" s="1">
        <v>4408000000</v>
      </c>
      <c r="B36">
        <f t="shared" si="0"/>
        <v>4408</v>
      </c>
      <c r="C36" s="1">
        <v>19171000000</v>
      </c>
      <c r="D36">
        <f t="shared" si="1"/>
        <v>19171</v>
      </c>
    </row>
    <row r="37" spans="1:4" x14ac:dyDescent="0.2">
      <c r="A37" s="1">
        <v>4664000000</v>
      </c>
      <c r="B37">
        <f t="shared" si="0"/>
        <v>4664</v>
      </c>
      <c r="C37" s="1">
        <v>18987000000</v>
      </c>
      <c r="D37">
        <f t="shared" si="1"/>
        <v>18987</v>
      </c>
    </row>
    <row r="38" spans="1:4" x14ac:dyDescent="0.2">
      <c r="A38" s="1">
        <v>6824000000</v>
      </c>
      <c r="B38">
        <f t="shared" si="0"/>
        <v>6824</v>
      </c>
      <c r="C38" s="1">
        <v>5513000000</v>
      </c>
      <c r="D38">
        <f t="shared" si="1"/>
        <v>5513</v>
      </c>
    </row>
    <row r="39" spans="1:4" x14ac:dyDescent="0.2">
      <c r="A39" s="1">
        <v>13240000000</v>
      </c>
      <c r="B39">
        <f t="shared" si="0"/>
        <v>13240</v>
      </c>
      <c r="C39" s="1">
        <v>5133000000</v>
      </c>
      <c r="D39">
        <f t="shared" si="1"/>
        <v>5133</v>
      </c>
    </row>
    <row r="40" spans="1:4" x14ac:dyDescent="0.2">
      <c r="A40" s="1">
        <v>3050195000</v>
      </c>
      <c r="B40">
        <f t="shared" si="0"/>
        <v>3050.1950000000002</v>
      </c>
      <c r="C40" s="1">
        <v>5342000000</v>
      </c>
      <c r="D40">
        <f t="shared" si="1"/>
        <v>5342</v>
      </c>
    </row>
    <row r="41" spans="1:4" x14ac:dyDescent="0.2">
      <c r="A41" s="1">
        <v>4071003000</v>
      </c>
      <c r="B41">
        <f t="shared" si="0"/>
        <v>4071.0030000000002</v>
      </c>
      <c r="C41" s="1">
        <v>5276000000</v>
      </c>
      <c r="D41">
        <f t="shared" si="1"/>
        <v>5276</v>
      </c>
    </row>
    <row r="42" spans="1:4" x14ac:dyDescent="0.2">
      <c r="A42" s="1">
        <v>5373586000</v>
      </c>
      <c r="B42">
        <f t="shared" si="0"/>
        <v>5373.5860000000002</v>
      </c>
      <c r="C42" s="1">
        <v>4111000000</v>
      </c>
      <c r="D42">
        <f t="shared" si="1"/>
        <v>4111</v>
      </c>
    </row>
    <row r="43" spans="1:4" x14ac:dyDescent="0.2">
      <c r="A43" s="1">
        <v>6667216000</v>
      </c>
      <c r="B43">
        <f t="shared" si="0"/>
        <v>6667.2160000000003</v>
      </c>
      <c r="C43" s="1">
        <v>4531000000</v>
      </c>
      <c r="D43">
        <f t="shared" si="1"/>
        <v>4531</v>
      </c>
    </row>
    <row r="44" spans="1:4" x14ac:dyDescent="0.2">
      <c r="A44" s="1">
        <v>48607000000</v>
      </c>
      <c r="B44">
        <f t="shared" si="0"/>
        <v>48607</v>
      </c>
      <c r="C44" s="1">
        <v>4945000000</v>
      </c>
      <c r="D44">
        <f t="shared" si="1"/>
        <v>4945</v>
      </c>
    </row>
    <row r="45" spans="1:4" x14ac:dyDescent="0.2">
      <c r="A45" s="1">
        <v>47142000000</v>
      </c>
      <c r="B45">
        <f t="shared" si="0"/>
        <v>47142</v>
      </c>
      <c r="C45" s="1">
        <v>5142000000</v>
      </c>
      <c r="D45">
        <f t="shared" si="1"/>
        <v>5142</v>
      </c>
    </row>
    <row r="46" spans="1:4" x14ac:dyDescent="0.2">
      <c r="A46" s="1">
        <v>49161000000</v>
      </c>
      <c r="B46">
        <f t="shared" si="0"/>
        <v>49161</v>
      </c>
      <c r="C46" s="1">
        <v>2666000000</v>
      </c>
      <c r="D46">
        <f t="shared" si="1"/>
        <v>2666</v>
      </c>
    </row>
    <row r="47" spans="1:4" x14ac:dyDescent="0.2">
      <c r="A47" s="1">
        <v>49247000000</v>
      </c>
      <c r="B47">
        <f t="shared" si="0"/>
        <v>49247</v>
      </c>
      <c r="C47" s="1">
        <v>2607000000</v>
      </c>
      <c r="D47">
        <f t="shared" si="1"/>
        <v>2607</v>
      </c>
    </row>
    <row r="48" spans="1:4" x14ac:dyDescent="0.2">
      <c r="A48" s="1">
        <v>4069746000</v>
      </c>
      <c r="B48">
        <f t="shared" si="0"/>
        <v>4069.7460000000001</v>
      </c>
      <c r="C48" s="1">
        <v>2819000000</v>
      </c>
      <c r="D48">
        <f t="shared" si="1"/>
        <v>2819</v>
      </c>
    </row>
    <row r="49" spans="1:4" x14ac:dyDescent="0.2">
      <c r="A49" s="1">
        <v>4250447000</v>
      </c>
      <c r="B49">
        <f t="shared" si="0"/>
        <v>4250.4470000000001</v>
      </c>
      <c r="C49" s="1">
        <v>2960000000</v>
      </c>
      <c r="D49">
        <f t="shared" si="1"/>
        <v>2960</v>
      </c>
    </row>
    <row r="50" spans="1:4" x14ac:dyDescent="0.2">
      <c r="A50" s="1">
        <v>7346472000</v>
      </c>
      <c r="B50">
        <f t="shared" si="0"/>
        <v>7346.4719999999998</v>
      </c>
      <c r="C50" s="1">
        <v>23771000000</v>
      </c>
      <c r="D50">
        <f t="shared" si="1"/>
        <v>23771</v>
      </c>
    </row>
    <row r="51" spans="1:4" x14ac:dyDescent="0.2">
      <c r="A51" s="1">
        <v>8843200000</v>
      </c>
      <c r="B51">
        <f t="shared" si="0"/>
        <v>8843.2000000000007</v>
      </c>
      <c r="C51" s="1">
        <v>24176000000</v>
      </c>
      <c r="D51">
        <f t="shared" si="1"/>
        <v>24176</v>
      </c>
    </row>
    <row r="52" spans="1:4" x14ac:dyDescent="0.2">
      <c r="A52" s="1">
        <v>10262700000</v>
      </c>
      <c r="B52">
        <f t="shared" si="0"/>
        <v>10262.700000000001</v>
      </c>
      <c r="C52" s="1">
        <v>23869000000</v>
      </c>
      <c r="D52">
        <f t="shared" si="1"/>
        <v>23869</v>
      </c>
    </row>
    <row r="53" spans="1:4" x14ac:dyDescent="0.2">
      <c r="A53" s="1">
        <v>12416000000</v>
      </c>
      <c r="B53">
        <f t="shared" si="0"/>
        <v>12416</v>
      </c>
      <c r="C53" s="1">
        <v>25038000000</v>
      </c>
      <c r="D53">
        <f t="shared" si="1"/>
        <v>25038</v>
      </c>
    </row>
    <row r="54" spans="1:4" x14ac:dyDescent="0.2">
      <c r="A54" s="1">
        <v>2918434000</v>
      </c>
      <c r="B54">
        <f t="shared" si="0"/>
        <v>2918.4340000000002</v>
      </c>
      <c r="C54" s="1">
        <v>8984000000</v>
      </c>
      <c r="D54">
        <f t="shared" si="1"/>
        <v>8984</v>
      </c>
    </row>
    <row r="55" spans="1:4" x14ac:dyDescent="0.2">
      <c r="A55" s="1">
        <v>3142856000</v>
      </c>
      <c r="B55">
        <f t="shared" si="0"/>
        <v>3142.8560000000002</v>
      </c>
      <c r="C55" s="1">
        <v>9370000000</v>
      </c>
      <c r="D55">
        <f t="shared" si="1"/>
        <v>9370</v>
      </c>
    </row>
    <row r="56" spans="1:4" x14ac:dyDescent="0.2">
      <c r="A56" s="1">
        <v>3275594000</v>
      </c>
      <c r="B56">
        <f t="shared" si="0"/>
        <v>3275.5940000000001</v>
      </c>
      <c r="C56" s="1">
        <v>9611000000</v>
      </c>
      <c r="D56">
        <f t="shared" si="1"/>
        <v>9611</v>
      </c>
    </row>
    <row r="57" spans="1:4" x14ac:dyDescent="0.2">
      <c r="A57" s="1">
        <v>3418265000</v>
      </c>
      <c r="B57">
        <f t="shared" si="0"/>
        <v>3418.2649999999999</v>
      </c>
      <c r="C57" s="1">
        <v>10002000000</v>
      </c>
      <c r="D57">
        <f t="shared" si="1"/>
        <v>10002</v>
      </c>
    </row>
    <row r="58" spans="1:4" x14ac:dyDescent="0.2">
      <c r="A58" s="1">
        <v>3797000000</v>
      </c>
      <c r="B58">
        <f t="shared" si="0"/>
        <v>3797</v>
      </c>
      <c r="C58" s="1">
        <v>1365000000</v>
      </c>
      <c r="D58">
        <f t="shared" si="1"/>
        <v>1365</v>
      </c>
    </row>
    <row r="59" spans="1:4" x14ac:dyDescent="0.2">
      <c r="A59" s="1">
        <v>3575000000</v>
      </c>
      <c r="B59">
        <f t="shared" si="0"/>
        <v>3575</v>
      </c>
      <c r="C59" s="1">
        <v>1466000000</v>
      </c>
      <c r="D59">
        <f t="shared" si="1"/>
        <v>1466</v>
      </c>
    </row>
    <row r="60" spans="1:4" x14ac:dyDescent="0.2">
      <c r="A60" s="1">
        <v>4515000000</v>
      </c>
      <c r="B60">
        <f t="shared" si="0"/>
        <v>4515</v>
      </c>
      <c r="C60" s="1">
        <v>1665000000</v>
      </c>
      <c r="D60">
        <f t="shared" si="1"/>
        <v>1665</v>
      </c>
    </row>
    <row r="61" spans="1:4" x14ac:dyDescent="0.2">
      <c r="A61" s="1">
        <v>4396000000</v>
      </c>
      <c r="B61">
        <f t="shared" si="0"/>
        <v>4396</v>
      </c>
      <c r="C61" s="1">
        <v>1403000000</v>
      </c>
      <c r="D61">
        <f t="shared" si="1"/>
        <v>1403</v>
      </c>
    </row>
    <row r="62" spans="1:4" x14ac:dyDescent="0.2">
      <c r="A62" s="1">
        <v>8257000000</v>
      </c>
      <c r="B62">
        <f t="shared" si="0"/>
        <v>8257</v>
      </c>
      <c r="C62" s="1">
        <v>3036584000</v>
      </c>
      <c r="D62">
        <f t="shared" si="1"/>
        <v>3036.5839999999998</v>
      </c>
    </row>
    <row r="63" spans="1:4" x14ac:dyDescent="0.2">
      <c r="A63" s="1">
        <v>8790000000</v>
      </c>
      <c r="B63">
        <f t="shared" si="0"/>
        <v>8790</v>
      </c>
      <c r="C63" s="1">
        <v>2872833000</v>
      </c>
      <c r="D63">
        <f t="shared" si="1"/>
        <v>2872.8330000000001</v>
      </c>
    </row>
    <row r="64" spans="1:4" x14ac:dyDescent="0.2">
      <c r="A64" s="1">
        <v>8592000000</v>
      </c>
      <c r="B64">
        <f t="shared" si="0"/>
        <v>8592</v>
      </c>
      <c r="C64" s="1">
        <v>2955641000</v>
      </c>
      <c r="D64">
        <f t="shared" si="1"/>
        <v>2955.6410000000001</v>
      </c>
    </row>
    <row r="65" spans="1:4" x14ac:dyDescent="0.2">
      <c r="A65" s="1">
        <v>8979000000</v>
      </c>
      <c r="B65">
        <f t="shared" si="0"/>
        <v>8979</v>
      </c>
      <c r="C65" s="1">
        <v>3153251000</v>
      </c>
      <c r="D65">
        <f t="shared" si="1"/>
        <v>3153.2510000000002</v>
      </c>
    </row>
    <row r="66" spans="1:4" x14ac:dyDescent="0.2">
      <c r="A66" s="1">
        <v>7872000000</v>
      </c>
      <c r="B66">
        <f t="shared" si="0"/>
        <v>7872</v>
      </c>
      <c r="C66" s="1">
        <v>22086000000</v>
      </c>
      <c r="D66">
        <f t="shared" si="1"/>
        <v>22086</v>
      </c>
    </row>
    <row r="67" spans="1:4" x14ac:dyDescent="0.2">
      <c r="A67" s="1">
        <v>12466000000</v>
      </c>
      <c r="B67">
        <f t="shared" ref="B67:B130" si="2">A67/1000000</f>
        <v>12466</v>
      </c>
      <c r="C67" s="1">
        <v>20673000000</v>
      </c>
      <c r="D67">
        <f t="shared" ref="D67:D130" si="3">C67/1000000</f>
        <v>20673</v>
      </c>
    </row>
    <row r="68" spans="1:4" x14ac:dyDescent="0.2">
      <c r="A68" s="1">
        <v>17928000000</v>
      </c>
      <c r="B68">
        <f t="shared" si="2"/>
        <v>17928</v>
      </c>
      <c r="C68" s="1">
        <v>18614000000</v>
      </c>
      <c r="D68">
        <f t="shared" si="3"/>
        <v>18614</v>
      </c>
    </row>
    <row r="69" spans="1:4" x14ac:dyDescent="0.2">
      <c r="A69" s="1">
        <v>27638000000</v>
      </c>
      <c r="B69">
        <f t="shared" si="2"/>
        <v>27638</v>
      </c>
      <c r="C69" s="1">
        <v>18377000000</v>
      </c>
      <c r="D69">
        <f t="shared" si="3"/>
        <v>18377</v>
      </c>
    </row>
    <row r="70" spans="1:4" x14ac:dyDescent="0.2">
      <c r="A70" s="1">
        <v>1481314000</v>
      </c>
      <c r="B70">
        <f t="shared" si="2"/>
        <v>1481.3140000000001</v>
      </c>
      <c r="C70" s="1">
        <v>2807114000</v>
      </c>
      <c r="D70">
        <f t="shared" si="3"/>
        <v>2807.114</v>
      </c>
    </row>
    <row r="71" spans="1:4" x14ac:dyDescent="0.2">
      <c r="A71" s="1">
        <v>1732046000</v>
      </c>
      <c r="B71">
        <f t="shared" si="2"/>
        <v>1732.046</v>
      </c>
      <c r="C71" s="1">
        <v>3024295000</v>
      </c>
      <c r="D71">
        <f t="shared" si="3"/>
        <v>3024.2950000000001</v>
      </c>
    </row>
    <row r="72" spans="1:4" x14ac:dyDescent="0.2">
      <c r="A72" s="1">
        <v>1919823000</v>
      </c>
      <c r="B72">
        <f t="shared" si="2"/>
        <v>1919.8230000000001</v>
      </c>
      <c r="C72" s="1">
        <v>3078658000</v>
      </c>
      <c r="D72">
        <f t="shared" si="3"/>
        <v>3078.6579999999999</v>
      </c>
    </row>
    <row r="73" spans="1:4" x14ac:dyDescent="0.2">
      <c r="A73" s="1">
        <v>1995034000</v>
      </c>
      <c r="B73">
        <f t="shared" si="2"/>
        <v>1995.0340000000001</v>
      </c>
      <c r="C73" s="1">
        <v>3038153000</v>
      </c>
      <c r="D73">
        <f t="shared" si="3"/>
        <v>3038.1529999999998</v>
      </c>
    </row>
    <row r="74" spans="1:4" x14ac:dyDescent="0.2">
      <c r="A74" s="1">
        <v>5795800000</v>
      </c>
      <c r="B74">
        <f t="shared" si="2"/>
        <v>5795.8</v>
      </c>
      <c r="C74" s="1">
        <v>4050400000</v>
      </c>
      <c r="D74">
        <f t="shared" si="3"/>
        <v>4050.4</v>
      </c>
    </row>
    <row r="75" spans="1:4" x14ac:dyDescent="0.2">
      <c r="A75" s="1">
        <v>6063400000</v>
      </c>
      <c r="B75">
        <f t="shared" si="2"/>
        <v>6063.4</v>
      </c>
      <c r="C75" s="1">
        <v>4644600000</v>
      </c>
      <c r="D75">
        <f t="shared" si="3"/>
        <v>4644.6000000000004</v>
      </c>
    </row>
    <row r="76" spans="1:4" x14ac:dyDescent="0.2">
      <c r="A76" s="1">
        <v>6413800000</v>
      </c>
      <c r="B76">
        <f t="shared" si="2"/>
        <v>6413.8</v>
      </c>
      <c r="C76" s="1">
        <v>5147100000</v>
      </c>
      <c r="D76">
        <f t="shared" si="3"/>
        <v>5147.1000000000004</v>
      </c>
    </row>
    <row r="77" spans="1:4" x14ac:dyDescent="0.2">
      <c r="A77" s="1">
        <v>6595200000</v>
      </c>
      <c r="B77">
        <f t="shared" si="2"/>
        <v>6595.2</v>
      </c>
      <c r="C77" s="1">
        <v>5122900000</v>
      </c>
      <c r="D77">
        <f t="shared" si="3"/>
        <v>5122.8999999999996</v>
      </c>
    </row>
    <row r="78" spans="1:4" x14ac:dyDescent="0.2">
      <c r="A78" s="1">
        <v>4436000000</v>
      </c>
      <c r="B78">
        <f t="shared" si="2"/>
        <v>4436</v>
      </c>
      <c r="C78" s="1">
        <v>93646000000</v>
      </c>
      <c r="D78">
        <f t="shared" si="3"/>
        <v>93646</v>
      </c>
    </row>
    <row r="79" spans="1:4" x14ac:dyDescent="0.2">
      <c r="A79" s="1">
        <v>4814000000</v>
      </c>
      <c r="B79">
        <f t="shared" si="2"/>
        <v>4814</v>
      </c>
      <c r="C79" s="1">
        <v>97142000000</v>
      </c>
      <c r="D79">
        <f t="shared" si="3"/>
        <v>97142</v>
      </c>
    </row>
    <row r="80" spans="1:4" x14ac:dyDescent="0.2">
      <c r="A80" s="1">
        <v>5066000000</v>
      </c>
      <c r="B80">
        <f t="shared" si="2"/>
        <v>5066</v>
      </c>
      <c r="C80" s="1">
        <v>91973000000</v>
      </c>
      <c r="D80">
        <f t="shared" si="3"/>
        <v>91973</v>
      </c>
    </row>
    <row r="81" spans="1:4" x14ac:dyDescent="0.2">
      <c r="A81" s="1">
        <v>5254000000</v>
      </c>
      <c r="B81">
        <f t="shared" si="2"/>
        <v>5254</v>
      </c>
      <c r="C81" s="1">
        <v>89716000000</v>
      </c>
      <c r="D81">
        <f t="shared" si="3"/>
        <v>89716</v>
      </c>
    </row>
    <row r="82" spans="1:4" x14ac:dyDescent="0.2">
      <c r="A82" s="1">
        <v>1405358000</v>
      </c>
      <c r="B82">
        <f t="shared" si="2"/>
        <v>1405.3579999999999</v>
      </c>
      <c r="C82" s="1">
        <v>1287577000</v>
      </c>
      <c r="D82">
        <f t="shared" si="3"/>
        <v>1287.577</v>
      </c>
    </row>
    <row r="83" spans="1:4" x14ac:dyDescent="0.2">
      <c r="A83" s="1">
        <v>1496372000</v>
      </c>
      <c r="B83">
        <f t="shared" si="2"/>
        <v>1496.3720000000001</v>
      </c>
      <c r="C83" s="1">
        <v>1463767000</v>
      </c>
      <c r="D83">
        <f t="shared" si="3"/>
        <v>1463.7670000000001</v>
      </c>
    </row>
    <row r="84" spans="1:4" x14ac:dyDescent="0.2">
      <c r="A84" s="1">
        <v>1530654000</v>
      </c>
      <c r="B84">
        <f t="shared" si="2"/>
        <v>1530.654</v>
      </c>
      <c r="C84" s="1">
        <v>1627413000</v>
      </c>
      <c r="D84">
        <f t="shared" si="3"/>
        <v>1627.413</v>
      </c>
    </row>
    <row r="85" spans="1:4" x14ac:dyDescent="0.2">
      <c r="A85" s="1">
        <v>1557067000</v>
      </c>
      <c r="B85">
        <f t="shared" si="2"/>
        <v>1557.067</v>
      </c>
      <c r="C85" s="1">
        <v>1822114000</v>
      </c>
      <c r="D85">
        <f t="shared" si="3"/>
        <v>1822.114</v>
      </c>
    </row>
    <row r="86" spans="1:4" x14ac:dyDescent="0.2">
      <c r="A86" s="1">
        <v>3368545000</v>
      </c>
      <c r="B86">
        <f t="shared" si="2"/>
        <v>3368.5450000000001</v>
      </c>
      <c r="C86" s="1">
        <v>7810610000</v>
      </c>
      <c r="D86">
        <f t="shared" si="3"/>
        <v>7810.61</v>
      </c>
    </row>
    <row r="87" spans="1:4" x14ac:dyDescent="0.2">
      <c r="A87" s="1">
        <v>3309616000</v>
      </c>
      <c r="B87">
        <f t="shared" si="2"/>
        <v>3309.616</v>
      </c>
      <c r="C87" s="1">
        <v>9531778000</v>
      </c>
      <c r="D87">
        <f t="shared" si="3"/>
        <v>9531.7780000000002</v>
      </c>
    </row>
    <row r="88" spans="1:4" x14ac:dyDescent="0.2">
      <c r="A88" s="1">
        <v>3391187000</v>
      </c>
      <c r="B88">
        <f t="shared" si="2"/>
        <v>3391.1869999999999</v>
      </c>
      <c r="C88" s="1">
        <v>10681897000</v>
      </c>
      <c r="D88">
        <f t="shared" si="3"/>
        <v>10681.897000000001</v>
      </c>
    </row>
    <row r="89" spans="1:4" x14ac:dyDescent="0.2">
      <c r="A89" s="1">
        <v>3578995000</v>
      </c>
      <c r="B89">
        <f t="shared" si="2"/>
        <v>3578.9949999999999</v>
      </c>
      <c r="C89" s="1">
        <v>10116502000</v>
      </c>
      <c r="D89">
        <f t="shared" si="3"/>
        <v>10116.502</v>
      </c>
    </row>
    <row r="90" spans="1:4" x14ac:dyDescent="0.2">
      <c r="A90" s="1">
        <v>7819000000</v>
      </c>
      <c r="B90">
        <f t="shared" si="2"/>
        <v>7819</v>
      </c>
      <c r="C90" s="1">
        <v>2730300000</v>
      </c>
      <c r="D90">
        <f t="shared" si="3"/>
        <v>2730.3</v>
      </c>
    </row>
    <row r="91" spans="1:4" x14ac:dyDescent="0.2">
      <c r="A91" s="1">
        <v>9715000000</v>
      </c>
      <c r="B91">
        <f t="shared" si="2"/>
        <v>9715</v>
      </c>
      <c r="C91" s="1">
        <v>2972500000</v>
      </c>
      <c r="D91">
        <f t="shared" si="3"/>
        <v>2972.5</v>
      </c>
    </row>
    <row r="92" spans="1:4" x14ac:dyDescent="0.2">
      <c r="A92" s="1">
        <v>9111000000</v>
      </c>
      <c r="B92">
        <f t="shared" si="2"/>
        <v>9111</v>
      </c>
      <c r="C92" s="1">
        <v>3334300000</v>
      </c>
      <c r="D92">
        <f t="shared" si="3"/>
        <v>3334.3</v>
      </c>
    </row>
    <row r="93" spans="1:4" x14ac:dyDescent="0.2">
      <c r="A93" s="1">
        <v>9390000000</v>
      </c>
      <c r="B93">
        <f t="shared" si="2"/>
        <v>9390</v>
      </c>
      <c r="C93" s="1">
        <v>3484500000</v>
      </c>
      <c r="D93">
        <f t="shared" si="3"/>
        <v>3484.5</v>
      </c>
    </row>
    <row r="94" spans="1:4" x14ac:dyDescent="0.2">
      <c r="A94" s="1">
        <v>2375923000</v>
      </c>
      <c r="B94">
        <f t="shared" si="2"/>
        <v>2375.9229999999998</v>
      </c>
      <c r="C94" s="1">
        <v>68150000000</v>
      </c>
      <c r="D94">
        <f t="shared" si="3"/>
        <v>68150</v>
      </c>
    </row>
    <row r="95" spans="1:4" x14ac:dyDescent="0.2">
      <c r="A95" s="1">
        <v>2554236000</v>
      </c>
      <c r="B95">
        <f t="shared" si="2"/>
        <v>2554.2359999999999</v>
      </c>
      <c r="C95" s="1">
        <v>68199000000</v>
      </c>
      <c r="D95">
        <f t="shared" si="3"/>
        <v>68199</v>
      </c>
    </row>
    <row r="96" spans="1:4" x14ac:dyDescent="0.2">
      <c r="A96" s="1">
        <v>2773718000</v>
      </c>
      <c r="B96">
        <f t="shared" si="2"/>
        <v>2773.7179999999998</v>
      </c>
      <c r="C96" s="1">
        <v>73316000000</v>
      </c>
      <c r="D96">
        <f t="shared" si="3"/>
        <v>73316</v>
      </c>
    </row>
    <row r="97" spans="1:4" x14ac:dyDescent="0.2">
      <c r="A97" s="1">
        <v>2898150000</v>
      </c>
      <c r="B97">
        <f t="shared" si="2"/>
        <v>2898.15</v>
      </c>
      <c r="C97" s="1">
        <v>69951000000</v>
      </c>
      <c r="D97">
        <f t="shared" si="3"/>
        <v>69951</v>
      </c>
    </row>
    <row r="98" spans="1:4" x14ac:dyDescent="0.2">
      <c r="A98" s="1">
        <v>55123000000</v>
      </c>
      <c r="B98">
        <f t="shared" si="2"/>
        <v>55123</v>
      </c>
      <c r="C98" s="1">
        <v>11924000000</v>
      </c>
      <c r="D98">
        <f t="shared" si="3"/>
        <v>11924</v>
      </c>
    </row>
    <row r="99" spans="1:4" x14ac:dyDescent="0.2">
      <c r="A99" s="1">
        <v>52107000000</v>
      </c>
      <c r="B99">
        <f t="shared" si="2"/>
        <v>52107</v>
      </c>
      <c r="C99" s="1">
        <v>12261000000</v>
      </c>
      <c r="D99">
        <f t="shared" si="3"/>
        <v>12261</v>
      </c>
    </row>
    <row r="100" spans="1:4" x14ac:dyDescent="0.2">
      <c r="A100" s="1">
        <v>50123000000</v>
      </c>
      <c r="B100">
        <f t="shared" si="2"/>
        <v>50123</v>
      </c>
      <c r="C100" s="1">
        <v>12951000000</v>
      </c>
      <c r="D100">
        <f t="shared" si="3"/>
        <v>12951</v>
      </c>
    </row>
    <row r="101" spans="1:4" x14ac:dyDescent="0.2">
      <c r="A101" s="1">
        <v>112298000000</v>
      </c>
      <c r="B101">
        <f t="shared" si="2"/>
        <v>112298</v>
      </c>
      <c r="C101" s="1">
        <v>12893000000</v>
      </c>
      <c r="D101">
        <f t="shared" si="3"/>
        <v>12893</v>
      </c>
    </row>
    <row r="102" spans="1:4" x14ac:dyDescent="0.2">
      <c r="A102" s="1">
        <v>56651000000</v>
      </c>
      <c r="B102">
        <f t="shared" si="2"/>
        <v>56651</v>
      </c>
      <c r="C102" s="1">
        <v>4608955000</v>
      </c>
      <c r="D102">
        <f t="shared" si="3"/>
        <v>4608.9549999999999</v>
      </c>
    </row>
    <row r="103" spans="1:4" x14ac:dyDescent="0.2">
      <c r="A103" s="1">
        <v>51463000000</v>
      </c>
      <c r="B103">
        <f t="shared" si="2"/>
        <v>51463</v>
      </c>
      <c r="C103" s="1">
        <v>4822539000</v>
      </c>
      <c r="D103">
        <f t="shared" si="3"/>
        <v>4822.5389999999998</v>
      </c>
    </row>
    <row r="104" spans="1:4" x14ac:dyDescent="0.2">
      <c r="A104" s="1">
        <v>48238000000</v>
      </c>
      <c r="B104">
        <f t="shared" si="2"/>
        <v>48238</v>
      </c>
      <c r="C104" s="1">
        <v>4736150000</v>
      </c>
      <c r="D104">
        <f t="shared" si="3"/>
        <v>4736.1499999999996</v>
      </c>
    </row>
    <row r="105" spans="1:4" x14ac:dyDescent="0.2">
      <c r="A105" s="1">
        <v>5112000000</v>
      </c>
      <c r="B105">
        <f t="shared" si="2"/>
        <v>5112</v>
      </c>
      <c r="C105" s="1">
        <v>4995881000</v>
      </c>
      <c r="D105">
        <f t="shared" si="3"/>
        <v>4995.8810000000003</v>
      </c>
    </row>
    <row r="106" spans="1:4" x14ac:dyDescent="0.2">
      <c r="A106" s="1">
        <v>5012000000</v>
      </c>
      <c r="B106">
        <f t="shared" si="2"/>
        <v>5012</v>
      </c>
      <c r="C106" s="1">
        <v>3023000000</v>
      </c>
      <c r="D106">
        <f t="shared" si="3"/>
        <v>3023</v>
      </c>
    </row>
    <row r="107" spans="1:4" x14ac:dyDescent="0.2">
      <c r="A107" s="1">
        <v>5083000000</v>
      </c>
      <c r="B107">
        <f t="shared" si="2"/>
        <v>5083</v>
      </c>
      <c r="C107" s="1">
        <v>3100000000</v>
      </c>
      <c r="D107">
        <f t="shared" si="3"/>
        <v>3100</v>
      </c>
    </row>
    <row r="108" spans="1:4" x14ac:dyDescent="0.2">
      <c r="A108" s="1">
        <v>7467000000</v>
      </c>
      <c r="B108">
        <f t="shared" si="2"/>
        <v>7467</v>
      </c>
      <c r="C108" s="1">
        <v>3383000000</v>
      </c>
      <c r="D108">
        <f t="shared" si="3"/>
        <v>3383</v>
      </c>
    </row>
    <row r="109" spans="1:4" x14ac:dyDescent="0.2">
      <c r="A109" s="1">
        <v>102874000000</v>
      </c>
      <c r="B109">
        <f t="shared" si="2"/>
        <v>102874</v>
      </c>
      <c r="C109" s="1">
        <v>3292000000</v>
      </c>
      <c r="D109">
        <f t="shared" si="3"/>
        <v>3292</v>
      </c>
    </row>
    <row r="110" spans="1:4" x14ac:dyDescent="0.2">
      <c r="A110" s="1">
        <v>98367000000</v>
      </c>
      <c r="B110">
        <f t="shared" si="2"/>
        <v>98367</v>
      </c>
      <c r="C110" s="1">
        <v>1355300000</v>
      </c>
      <c r="D110">
        <f t="shared" si="3"/>
        <v>1355.3</v>
      </c>
    </row>
    <row r="111" spans="1:4" x14ac:dyDescent="0.2">
      <c r="A111" s="1">
        <v>92793000000</v>
      </c>
      <c r="B111">
        <f t="shared" si="2"/>
        <v>92793</v>
      </c>
      <c r="C111" s="1">
        <v>1346100000</v>
      </c>
      <c r="D111">
        <f t="shared" si="3"/>
        <v>1346.1</v>
      </c>
    </row>
    <row r="112" spans="1:4" x14ac:dyDescent="0.2">
      <c r="A112" s="1">
        <v>81741000000</v>
      </c>
      <c r="B112">
        <f t="shared" si="2"/>
        <v>81741</v>
      </c>
      <c r="C112" s="1">
        <v>1381400000</v>
      </c>
      <c r="D112">
        <f t="shared" si="3"/>
        <v>1381.4</v>
      </c>
    </row>
    <row r="113" spans="1:4" x14ac:dyDescent="0.2">
      <c r="A113" s="1">
        <v>52708000000</v>
      </c>
      <c r="B113">
        <f t="shared" si="2"/>
        <v>52708</v>
      </c>
      <c r="C113" s="1">
        <v>1421300000</v>
      </c>
      <c r="D113">
        <f t="shared" si="3"/>
        <v>1421.3</v>
      </c>
    </row>
    <row r="114" spans="1:4" x14ac:dyDescent="0.2">
      <c r="A114" s="1">
        <v>55870000000</v>
      </c>
      <c r="B114">
        <f t="shared" si="2"/>
        <v>55870</v>
      </c>
      <c r="C114" s="1">
        <v>9289500000</v>
      </c>
      <c r="D114">
        <f t="shared" si="3"/>
        <v>9289.5</v>
      </c>
    </row>
    <row r="115" spans="1:4" x14ac:dyDescent="0.2">
      <c r="A115" s="1">
        <v>55355000000</v>
      </c>
      <c r="B115">
        <f t="shared" si="2"/>
        <v>55355</v>
      </c>
      <c r="C115" s="1">
        <v>10477600000</v>
      </c>
      <c r="D115">
        <f t="shared" si="3"/>
        <v>10477.6</v>
      </c>
    </row>
    <row r="116" spans="1:4" x14ac:dyDescent="0.2">
      <c r="A116" s="1">
        <v>59387000000</v>
      </c>
      <c r="B116">
        <f t="shared" si="2"/>
        <v>59387</v>
      </c>
      <c r="C116" s="1">
        <v>11964400000</v>
      </c>
      <c r="D116">
        <f t="shared" si="3"/>
        <v>11964.4</v>
      </c>
    </row>
    <row r="117" spans="1:4" x14ac:dyDescent="0.2">
      <c r="A117" s="1">
        <v>3946000000</v>
      </c>
      <c r="B117">
        <f t="shared" si="2"/>
        <v>3946</v>
      </c>
      <c r="C117" s="1">
        <v>12394100000</v>
      </c>
      <c r="D117">
        <f t="shared" si="3"/>
        <v>12394.1</v>
      </c>
    </row>
    <row r="118" spans="1:4" x14ac:dyDescent="0.2">
      <c r="A118" s="1">
        <v>4243000000</v>
      </c>
      <c r="B118">
        <f t="shared" si="2"/>
        <v>4243</v>
      </c>
      <c r="C118" s="1">
        <v>17083900000</v>
      </c>
      <c r="D118">
        <f t="shared" si="3"/>
        <v>17083.900000000001</v>
      </c>
    </row>
    <row r="119" spans="1:4" x14ac:dyDescent="0.2">
      <c r="A119" s="1">
        <v>4192000000</v>
      </c>
      <c r="B119">
        <f t="shared" si="2"/>
        <v>4192</v>
      </c>
      <c r="C119" s="1">
        <v>18170900000</v>
      </c>
      <c r="D119">
        <f t="shared" si="3"/>
        <v>18170.900000000001</v>
      </c>
    </row>
    <row r="120" spans="1:4" x14ac:dyDescent="0.2">
      <c r="A120" s="1">
        <v>4694000000</v>
      </c>
      <c r="B120">
        <f t="shared" si="2"/>
        <v>4694</v>
      </c>
      <c r="C120" s="1">
        <v>19391400000</v>
      </c>
      <c r="D120">
        <f t="shared" si="3"/>
        <v>19391.400000000001</v>
      </c>
    </row>
    <row r="121" spans="1:4" x14ac:dyDescent="0.2">
      <c r="A121" s="1">
        <v>4365400000</v>
      </c>
      <c r="B121">
        <f t="shared" si="2"/>
        <v>4365.3999999999996</v>
      </c>
      <c r="C121" s="1">
        <v>20853800000</v>
      </c>
      <c r="D121">
        <f t="shared" si="3"/>
        <v>20853.8</v>
      </c>
    </row>
    <row r="122" spans="1:4" x14ac:dyDescent="0.2">
      <c r="A122" s="1">
        <v>4669100000</v>
      </c>
      <c r="B122">
        <f t="shared" si="2"/>
        <v>4669.1000000000004</v>
      </c>
      <c r="C122" s="1">
        <v>16606000000</v>
      </c>
      <c r="D122">
        <f t="shared" si="3"/>
        <v>16606</v>
      </c>
    </row>
    <row r="123" spans="1:4" x14ac:dyDescent="0.2">
      <c r="A123" s="1">
        <v>4627100000</v>
      </c>
      <c r="B123">
        <f t="shared" si="2"/>
        <v>4627.1000000000004</v>
      </c>
      <c r="C123" s="1">
        <v>16872000000</v>
      </c>
      <c r="D123">
        <f t="shared" si="3"/>
        <v>16872</v>
      </c>
    </row>
    <row r="124" spans="1:4" x14ac:dyDescent="0.2">
      <c r="A124" s="1">
        <v>4857800000</v>
      </c>
      <c r="B124">
        <f t="shared" si="2"/>
        <v>4857.8</v>
      </c>
      <c r="C124" s="1">
        <v>16281000000</v>
      </c>
      <c r="D124">
        <f t="shared" si="3"/>
        <v>16281</v>
      </c>
    </row>
    <row r="125" spans="1:4" x14ac:dyDescent="0.2">
      <c r="A125" s="1">
        <v>2842781000</v>
      </c>
      <c r="B125">
        <f t="shared" si="2"/>
        <v>2842.7809999999999</v>
      </c>
      <c r="C125" s="1">
        <v>16270000000</v>
      </c>
      <c r="D125">
        <f t="shared" si="3"/>
        <v>16270</v>
      </c>
    </row>
    <row r="126" spans="1:4" x14ac:dyDescent="0.2">
      <c r="A126" s="1">
        <v>2929408000</v>
      </c>
      <c r="B126">
        <f t="shared" si="2"/>
        <v>2929.4079999999999</v>
      </c>
      <c r="C126" s="1">
        <v>84847000000</v>
      </c>
      <c r="D126">
        <f t="shared" si="3"/>
        <v>84847</v>
      </c>
    </row>
    <row r="127" spans="1:4" x14ac:dyDescent="0.2">
      <c r="A127" s="1">
        <v>2814049000</v>
      </c>
      <c r="B127">
        <f t="shared" si="2"/>
        <v>2814.049</v>
      </c>
      <c r="C127" s="1">
        <v>41461000000</v>
      </c>
      <c r="D127">
        <f t="shared" si="3"/>
        <v>41461</v>
      </c>
    </row>
    <row r="128" spans="1:4" x14ac:dyDescent="0.2">
      <c r="A128" s="1">
        <v>2984493000</v>
      </c>
      <c r="B128">
        <f t="shared" si="2"/>
        <v>2984.4929999999999</v>
      </c>
      <c r="C128" s="1">
        <v>54105000000</v>
      </c>
      <c r="D128">
        <f t="shared" si="3"/>
        <v>54105</v>
      </c>
    </row>
    <row r="129" spans="1:4" x14ac:dyDescent="0.2">
      <c r="A129" s="1">
        <v>1282236000</v>
      </c>
      <c r="B129">
        <f t="shared" si="2"/>
        <v>1282.2360000000001</v>
      </c>
      <c r="C129" s="1">
        <v>57119000000</v>
      </c>
      <c r="D129">
        <f t="shared" si="3"/>
        <v>57119</v>
      </c>
    </row>
    <row r="130" spans="1:4" x14ac:dyDescent="0.2">
      <c r="A130" s="1">
        <v>1388386000</v>
      </c>
      <c r="B130">
        <f t="shared" si="2"/>
        <v>1388.386</v>
      </c>
      <c r="C130" s="1">
        <v>11240000000</v>
      </c>
      <c r="D130">
        <f t="shared" si="3"/>
        <v>11240</v>
      </c>
    </row>
    <row r="131" spans="1:4" x14ac:dyDescent="0.2">
      <c r="A131" s="1">
        <v>1475139000</v>
      </c>
      <c r="B131">
        <f t="shared" ref="B131:B194" si="4">A131/1000000</f>
        <v>1475.1389999999999</v>
      </c>
      <c r="C131" s="1">
        <v>8602000000</v>
      </c>
      <c r="D131">
        <f t="shared" ref="D131:D194" si="5">C131/1000000</f>
        <v>8602</v>
      </c>
    </row>
    <row r="132" spans="1:4" x14ac:dyDescent="0.2">
      <c r="A132" s="1">
        <v>1423936000</v>
      </c>
      <c r="B132">
        <f t="shared" si="4"/>
        <v>1423.9359999999999</v>
      </c>
      <c r="C132" s="1">
        <v>8707000000</v>
      </c>
      <c r="D132">
        <f t="shared" si="5"/>
        <v>8707</v>
      </c>
    </row>
    <row r="133" spans="1:4" x14ac:dyDescent="0.2">
      <c r="A133" s="1">
        <v>3598916000</v>
      </c>
      <c r="B133">
        <f t="shared" si="4"/>
        <v>3598.9160000000002</v>
      </c>
      <c r="C133" s="1">
        <v>8533000000</v>
      </c>
      <c r="D133">
        <f t="shared" si="5"/>
        <v>8533</v>
      </c>
    </row>
    <row r="134" spans="1:4" x14ac:dyDescent="0.2">
      <c r="A134" s="1">
        <v>4607309000</v>
      </c>
      <c r="B134">
        <f t="shared" si="4"/>
        <v>4607.3090000000002</v>
      </c>
      <c r="C134" s="1">
        <v>10793000000</v>
      </c>
      <c r="D134">
        <f t="shared" si="5"/>
        <v>10793</v>
      </c>
    </row>
    <row r="135" spans="1:4" x14ac:dyDescent="0.2">
      <c r="A135" s="1">
        <v>5259312000</v>
      </c>
      <c r="B135">
        <f t="shared" si="4"/>
        <v>5259.3119999999999</v>
      </c>
      <c r="C135" s="1">
        <v>11813000000</v>
      </c>
      <c r="D135">
        <f t="shared" si="5"/>
        <v>11813</v>
      </c>
    </row>
    <row r="136" spans="1:4" x14ac:dyDescent="0.2">
      <c r="A136" s="1">
        <v>5885893000</v>
      </c>
      <c r="B136">
        <f t="shared" si="4"/>
        <v>5885.893</v>
      </c>
      <c r="C136" s="1">
        <v>12727000000</v>
      </c>
      <c r="D136">
        <f t="shared" si="5"/>
        <v>12727</v>
      </c>
    </row>
    <row r="137" spans="1:4" x14ac:dyDescent="0.2">
      <c r="A137" s="1">
        <v>8312000000</v>
      </c>
      <c r="B137">
        <f t="shared" si="4"/>
        <v>8312</v>
      </c>
      <c r="C137" s="1">
        <v>13620000000</v>
      </c>
      <c r="D137">
        <f t="shared" si="5"/>
        <v>13620</v>
      </c>
    </row>
    <row r="138" spans="1:4" x14ac:dyDescent="0.2">
      <c r="A138" s="1">
        <v>9441000000</v>
      </c>
      <c r="B138">
        <f t="shared" si="4"/>
        <v>9441</v>
      </c>
      <c r="C138" s="1">
        <v>3589516000</v>
      </c>
      <c r="D138">
        <f t="shared" si="5"/>
        <v>3589.5160000000001</v>
      </c>
    </row>
    <row r="139" spans="1:4" x14ac:dyDescent="0.2">
      <c r="A139" s="1">
        <v>9667000000</v>
      </c>
      <c r="B139">
        <f t="shared" si="4"/>
        <v>9667</v>
      </c>
      <c r="C139" s="1">
        <v>3494253000</v>
      </c>
      <c r="D139">
        <f t="shared" si="5"/>
        <v>3494.2530000000002</v>
      </c>
    </row>
    <row r="140" spans="1:4" x14ac:dyDescent="0.2">
      <c r="A140" s="1">
        <v>10776000000</v>
      </c>
      <c r="B140">
        <f t="shared" si="4"/>
        <v>10776</v>
      </c>
      <c r="C140" s="1">
        <v>3620095000</v>
      </c>
      <c r="D140">
        <f t="shared" si="5"/>
        <v>3620.0949999999998</v>
      </c>
    </row>
    <row r="141" spans="1:4" x14ac:dyDescent="0.2">
      <c r="A141" s="1">
        <v>1581623000</v>
      </c>
      <c r="B141">
        <f t="shared" si="4"/>
        <v>1581.623</v>
      </c>
      <c r="C141" s="1">
        <v>3766065000</v>
      </c>
      <c r="D141">
        <f t="shared" si="5"/>
        <v>3766.0650000000001</v>
      </c>
    </row>
    <row r="142" spans="1:4" x14ac:dyDescent="0.2">
      <c r="A142" s="1">
        <v>1931217000</v>
      </c>
      <c r="B142">
        <f t="shared" si="4"/>
        <v>1931.2170000000001</v>
      </c>
      <c r="C142" s="1">
        <v>26191000000</v>
      </c>
      <c r="D142">
        <f t="shared" si="5"/>
        <v>26191</v>
      </c>
    </row>
    <row r="143" spans="1:4" x14ac:dyDescent="0.2">
      <c r="A143" s="1">
        <v>2147036000</v>
      </c>
      <c r="B143">
        <f t="shared" si="4"/>
        <v>2147.0360000000001</v>
      </c>
      <c r="C143" s="1">
        <v>27174000000</v>
      </c>
      <c r="D143">
        <f t="shared" si="5"/>
        <v>27174</v>
      </c>
    </row>
    <row r="144" spans="1:4" x14ac:dyDescent="0.2">
      <c r="A144" s="1">
        <v>2173334000</v>
      </c>
      <c r="B144">
        <f t="shared" si="4"/>
        <v>2173.3339999999998</v>
      </c>
      <c r="C144" s="1">
        <v>26815000000</v>
      </c>
      <c r="D144">
        <f t="shared" si="5"/>
        <v>26815</v>
      </c>
    </row>
    <row r="145" spans="1:4" x14ac:dyDescent="0.2">
      <c r="A145" s="1">
        <v>77849000000</v>
      </c>
      <c r="B145">
        <f t="shared" si="4"/>
        <v>77849</v>
      </c>
      <c r="C145" s="1">
        <v>27625000000</v>
      </c>
      <c r="D145">
        <f t="shared" si="5"/>
        <v>27625</v>
      </c>
    </row>
    <row r="146" spans="1:4" x14ac:dyDescent="0.2">
      <c r="A146" s="1">
        <v>86833000000</v>
      </c>
      <c r="B146">
        <f t="shared" si="4"/>
        <v>86833</v>
      </c>
      <c r="C146" s="1">
        <v>10515400000</v>
      </c>
      <c r="D146">
        <f t="shared" si="5"/>
        <v>10515.4</v>
      </c>
    </row>
    <row r="147" spans="1:4" x14ac:dyDescent="0.2">
      <c r="A147" s="1">
        <v>93580000000</v>
      </c>
      <c r="B147">
        <f t="shared" si="4"/>
        <v>93580</v>
      </c>
      <c r="C147" s="1">
        <v>10368600000</v>
      </c>
      <c r="D147">
        <f t="shared" si="5"/>
        <v>10368.6</v>
      </c>
    </row>
    <row r="148" spans="1:4" x14ac:dyDescent="0.2">
      <c r="A148" s="1">
        <v>85320000000</v>
      </c>
      <c r="B148">
        <f t="shared" si="4"/>
        <v>85320</v>
      </c>
      <c r="C148" s="1">
        <v>10524500000</v>
      </c>
      <c r="D148">
        <f t="shared" si="5"/>
        <v>10524.5</v>
      </c>
    </row>
    <row r="149" spans="1:4" x14ac:dyDescent="0.2">
      <c r="A149" s="1">
        <v>9073000000</v>
      </c>
      <c r="B149">
        <f t="shared" si="4"/>
        <v>9073</v>
      </c>
      <c r="C149" s="1">
        <v>10731300000</v>
      </c>
      <c r="D149">
        <f t="shared" si="5"/>
        <v>10731.3</v>
      </c>
    </row>
    <row r="150" spans="1:4" x14ac:dyDescent="0.2">
      <c r="A150" s="1">
        <v>16358000000</v>
      </c>
      <c r="B150">
        <f t="shared" si="4"/>
        <v>16358</v>
      </c>
      <c r="C150" s="1">
        <v>2436948000</v>
      </c>
      <c r="D150">
        <f t="shared" si="5"/>
        <v>2436.9479999999999</v>
      </c>
    </row>
    <row r="151" spans="1:4" x14ac:dyDescent="0.2">
      <c r="A151" s="1">
        <v>16192000000</v>
      </c>
      <c r="B151">
        <f t="shared" si="4"/>
        <v>16192</v>
      </c>
      <c r="C151" s="1">
        <v>2473500000</v>
      </c>
      <c r="D151">
        <f t="shared" si="5"/>
        <v>2473.5</v>
      </c>
    </row>
    <row r="152" spans="1:4" x14ac:dyDescent="0.2">
      <c r="A152" s="1">
        <v>12399000000</v>
      </c>
      <c r="B152">
        <f t="shared" si="4"/>
        <v>12399</v>
      </c>
      <c r="C152" s="1">
        <v>2371200000</v>
      </c>
      <c r="D152">
        <f t="shared" si="5"/>
        <v>2371.1999999999998</v>
      </c>
    </row>
    <row r="153" spans="1:4" x14ac:dyDescent="0.2">
      <c r="A153" s="1">
        <v>4374562000</v>
      </c>
      <c r="B153">
        <f t="shared" si="4"/>
        <v>4374.5619999999999</v>
      </c>
      <c r="C153" s="1">
        <v>2220300000</v>
      </c>
      <c r="D153">
        <f t="shared" si="5"/>
        <v>2220.3000000000002</v>
      </c>
    </row>
    <row r="154" spans="1:4" x14ac:dyDescent="0.2">
      <c r="A154" s="1">
        <v>5504656000</v>
      </c>
      <c r="B154">
        <f t="shared" si="4"/>
        <v>5504.6559999999999</v>
      </c>
      <c r="C154" s="1">
        <v>91247000000</v>
      </c>
      <c r="D154">
        <f t="shared" si="5"/>
        <v>91247</v>
      </c>
    </row>
    <row r="155" spans="1:4" x14ac:dyDescent="0.2">
      <c r="A155" s="1">
        <v>6779511000</v>
      </c>
      <c r="B155">
        <f t="shared" si="4"/>
        <v>6779.5110000000004</v>
      </c>
      <c r="C155" s="1">
        <v>88069000000</v>
      </c>
      <c r="D155">
        <f t="shared" si="5"/>
        <v>88069</v>
      </c>
    </row>
    <row r="156" spans="1:4" x14ac:dyDescent="0.2">
      <c r="A156" s="1">
        <v>8830669000</v>
      </c>
      <c r="B156">
        <f t="shared" si="4"/>
        <v>8830.6689999999999</v>
      </c>
      <c r="C156" s="1">
        <v>88372000000</v>
      </c>
      <c r="D156">
        <f t="shared" si="5"/>
        <v>88372</v>
      </c>
    </row>
    <row r="157" spans="1:4" x14ac:dyDescent="0.2">
      <c r="A157" s="1">
        <v>6332400000</v>
      </c>
      <c r="B157">
        <f t="shared" si="4"/>
        <v>6332.4</v>
      </c>
      <c r="C157" s="1">
        <v>90033000000</v>
      </c>
      <c r="D157">
        <f t="shared" si="5"/>
        <v>90033</v>
      </c>
    </row>
    <row r="158" spans="1:4" x14ac:dyDescent="0.2">
      <c r="A158" s="1">
        <v>6325000000</v>
      </c>
      <c r="B158">
        <f t="shared" si="4"/>
        <v>6325</v>
      </c>
      <c r="C158" s="1">
        <v>7232397000</v>
      </c>
      <c r="D158">
        <f t="shared" si="5"/>
        <v>7232.3969999999999</v>
      </c>
    </row>
    <row r="159" spans="1:4" x14ac:dyDescent="0.2">
      <c r="A159" s="1">
        <v>6123000000</v>
      </c>
      <c r="B159">
        <f t="shared" si="4"/>
        <v>6123</v>
      </c>
      <c r="C159" s="1">
        <v>7541234000</v>
      </c>
      <c r="D159">
        <f t="shared" si="5"/>
        <v>7541.2340000000004</v>
      </c>
    </row>
    <row r="160" spans="1:4" x14ac:dyDescent="0.2">
      <c r="A160" s="1">
        <v>5546000000</v>
      </c>
      <c r="B160">
        <f t="shared" si="4"/>
        <v>5546</v>
      </c>
      <c r="C160" s="1">
        <v>6602267000</v>
      </c>
      <c r="D160">
        <f t="shared" si="5"/>
        <v>6602.2669999999998</v>
      </c>
    </row>
    <row r="161" spans="1:4" x14ac:dyDescent="0.2">
      <c r="A161" s="1">
        <v>4280159000</v>
      </c>
      <c r="B161">
        <f t="shared" si="4"/>
        <v>4280.1589999999997</v>
      </c>
      <c r="C161" s="1">
        <v>9308926000</v>
      </c>
      <c r="D161">
        <f t="shared" si="5"/>
        <v>9308.9259999999995</v>
      </c>
    </row>
    <row r="162" spans="1:4" x14ac:dyDescent="0.2">
      <c r="A162" s="1">
        <v>4130000000</v>
      </c>
      <c r="B162">
        <f t="shared" si="4"/>
        <v>4130</v>
      </c>
      <c r="C162" s="1">
        <v>2458592000</v>
      </c>
      <c r="D162">
        <f t="shared" si="5"/>
        <v>2458.5920000000001</v>
      </c>
    </row>
    <row r="163" spans="1:4" x14ac:dyDescent="0.2">
      <c r="A163" s="1">
        <v>4682000000</v>
      </c>
      <c r="B163">
        <f t="shared" si="4"/>
        <v>4682</v>
      </c>
      <c r="C163" s="1">
        <v>2278812000</v>
      </c>
      <c r="D163">
        <f t="shared" si="5"/>
        <v>2278.8119999999999</v>
      </c>
    </row>
    <row r="164" spans="1:4" x14ac:dyDescent="0.2">
      <c r="A164" s="1">
        <v>5010000000</v>
      </c>
      <c r="B164">
        <f t="shared" si="4"/>
        <v>5010</v>
      </c>
      <c r="C164" s="1">
        <v>2361631000</v>
      </c>
      <c r="D164">
        <f t="shared" si="5"/>
        <v>2361.6309999999999</v>
      </c>
    </row>
    <row r="165" spans="1:4" x14ac:dyDescent="0.2">
      <c r="A165" s="1">
        <v>24866000000</v>
      </c>
      <c r="B165">
        <f t="shared" si="4"/>
        <v>24866</v>
      </c>
      <c r="C165" s="1">
        <v>2210591000</v>
      </c>
      <c r="D165">
        <f t="shared" si="5"/>
        <v>2210.5909999999999</v>
      </c>
    </row>
    <row r="166" spans="1:4" x14ac:dyDescent="0.2">
      <c r="A166" s="1">
        <v>26487000000</v>
      </c>
      <c r="B166">
        <f t="shared" si="4"/>
        <v>26487</v>
      </c>
      <c r="D166">
        <f t="shared" si="5"/>
        <v>0</v>
      </c>
    </row>
    <row r="167" spans="1:4" x14ac:dyDescent="0.2">
      <c r="A167" s="1">
        <v>25281000000</v>
      </c>
      <c r="B167">
        <f t="shared" si="4"/>
        <v>25281</v>
      </c>
      <c r="D167">
        <f t="shared" si="5"/>
        <v>0</v>
      </c>
    </row>
    <row r="168" spans="1:4" x14ac:dyDescent="0.2">
      <c r="A168" s="1">
        <v>23554000000</v>
      </c>
      <c r="B168">
        <f t="shared" si="4"/>
        <v>23554</v>
      </c>
      <c r="D168">
        <f t="shared" si="5"/>
        <v>0</v>
      </c>
    </row>
    <row r="169" spans="1:4" x14ac:dyDescent="0.2">
      <c r="A169" s="1">
        <v>1148231000</v>
      </c>
      <c r="B169">
        <f t="shared" si="4"/>
        <v>1148.231</v>
      </c>
      <c r="D169">
        <f t="shared" si="5"/>
        <v>0</v>
      </c>
    </row>
    <row r="170" spans="1:4" x14ac:dyDescent="0.2">
      <c r="A170" s="1">
        <v>1710966000</v>
      </c>
      <c r="B170">
        <f t="shared" si="4"/>
        <v>1710.9659999999999</v>
      </c>
      <c r="D170">
        <f t="shared" si="5"/>
        <v>0</v>
      </c>
    </row>
    <row r="171" spans="1:4" x14ac:dyDescent="0.2">
      <c r="A171" s="1">
        <v>2610726000</v>
      </c>
      <c r="B171">
        <f t="shared" si="4"/>
        <v>2610.7260000000001</v>
      </c>
      <c r="D171">
        <f t="shared" si="5"/>
        <v>0</v>
      </c>
    </row>
    <row r="172" spans="1:4" x14ac:dyDescent="0.2">
      <c r="A172" s="1">
        <v>1328817000</v>
      </c>
      <c r="B172">
        <f t="shared" si="4"/>
        <v>1328.817</v>
      </c>
      <c r="D172">
        <f t="shared" si="5"/>
        <v>0</v>
      </c>
    </row>
    <row r="173" spans="1:4" x14ac:dyDescent="0.2">
      <c r="A173" s="1">
        <v>1534615000</v>
      </c>
      <c r="B173">
        <f t="shared" si="4"/>
        <v>1534.615</v>
      </c>
      <c r="D173">
        <f t="shared" si="5"/>
        <v>0</v>
      </c>
    </row>
    <row r="174" spans="1:4" x14ac:dyDescent="0.2">
      <c r="A174" s="1">
        <v>1789489000</v>
      </c>
      <c r="B174">
        <f t="shared" si="4"/>
        <v>1789.489</v>
      </c>
      <c r="D174">
        <f t="shared" si="5"/>
        <v>0</v>
      </c>
    </row>
    <row r="175" spans="1:4" x14ac:dyDescent="0.2">
      <c r="A175" s="1">
        <v>2052230000</v>
      </c>
      <c r="B175">
        <f t="shared" si="4"/>
        <v>2052.23</v>
      </c>
      <c r="D175">
        <f t="shared" si="5"/>
        <v>0</v>
      </c>
    </row>
    <row r="176" spans="1:4" x14ac:dyDescent="0.2">
      <c r="A176" s="1">
        <v>14351000000</v>
      </c>
      <c r="B176">
        <f t="shared" si="4"/>
        <v>14351</v>
      </c>
      <c r="D176">
        <f t="shared" si="5"/>
        <v>0</v>
      </c>
    </row>
    <row r="177" spans="1:4" x14ac:dyDescent="0.2">
      <c r="A177" s="1">
        <v>13724000000</v>
      </c>
      <c r="B177">
        <f t="shared" si="4"/>
        <v>13724</v>
      </c>
      <c r="D177">
        <f t="shared" si="5"/>
        <v>0</v>
      </c>
    </row>
    <row r="178" spans="1:4" x14ac:dyDescent="0.2">
      <c r="A178" s="1">
        <v>13739000000</v>
      </c>
      <c r="B178">
        <f t="shared" si="4"/>
        <v>13739</v>
      </c>
      <c r="D178">
        <f t="shared" si="5"/>
        <v>0</v>
      </c>
    </row>
    <row r="179" spans="1:4" x14ac:dyDescent="0.2">
      <c r="A179" s="1">
        <v>11160000000</v>
      </c>
      <c r="B179">
        <f t="shared" si="4"/>
        <v>11160</v>
      </c>
      <c r="D179">
        <f t="shared" si="5"/>
        <v>0</v>
      </c>
    </row>
    <row r="180" spans="1:4" x14ac:dyDescent="0.2">
      <c r="A180" s="1">
        <v>1792000000</v>
      </c>
      <c r="B180">
        <f t="shared" si="4"/>
        <v>1792</v>
      </c>
      <c r="D180">
        <f t="shared" si="5"/>
        <v>0</v>
      </c>
    </row>
    <row r="181" spans="1:4" x14ac:dyDescent="0.2">
      <c r="A181" s="1">
        <v>2291500000</v>
      </c>
      <c r="B181">
        <f t="shared" si="4"/>
        <v>2291.5</v>
      </c>
      <c r="D181">
        <f t="shared" si="5"/>
        <v>0</v>
      </c>
    </row>
    <row r="182" spans="1:4" x14ac:dyDescent="0.2">
      <c r="A182" s="1">
        <v>3258400000</v>
      </c>
      <c r="B182">
        <f t="shared" si="4"/>
        <v>3258.4</v>
      </c>
      <c r="D182">
        <f t="shared" si="5"/>
        <v>0</v>
      </c>
    </row>
    <row r="183" spans="1:4" x14ac:dyDescent="0.2">
      <c r="A183" s="1">
        <v>3289000000</v>
      </c>
      <c r="B183">
        <f t="shared" si="4"/>
        <v>3289</v>
      </c>
      <c r="D183">
        <f t="shared" si="5"/>
        <v>0</v>
      </c>
    </row>
    <row r="184" spans="1:4" x14ac:dyDescent="0.2">
      <c r="A184" s="1">
        <v>6906000000</v>
      </c>
      <c r="B184">
        <f t="shared" si="4"/>
        <v>6906</v>
      </c>
      <c r="D184">
        <f t="shared" si="5"/>
        <v>0</v>
      </c>
    </row>
    <row r="185" spans="1:4" x14ac:dyDescent="0.2">
      <c r="A185" s="1">
        <v>4183000000</v>
      </c>
      <c r="B185">
        <f t="shared" si="4"/>
        <v>4183</v>
      </c>
      <c r="D185">
        <f t="shared" si="5"/>
        <v>0</v>
      </c>
    </row>
    <row r="186" spans="1:4" x14ac:dyDescent="0.2">
      <c r="A186" s="1">
        <v>3956000000</v>
      </c>
      <c r="B186">
        <f t="shared" si="4"/>
        <v>3956</v>
      </c>
      <c r="D186">
        <f t="shared" si="5"/>
        <v>0</v>
      </c>
    </row>
    <row r="187" spans="1:4" x14ac:dyDescent="0.2">
      <c r="A187" s="1">
        <v>3600000000</v>
      </c>
      <c r="B187">
        <f t="shared" si="4"/>
        <v>3600</v>
      </c>
      <c r="D187">
        <f t="shared" si="5"/>
        <v>0</v>
      </c>
    </row>
    <row r="188" spans="1:4" x14ac:dyDescent="0.2">
      <c r="A188" s="1">
        <v>2665000000</v>
      </c>
      <c r="B188">
        <f t="shared" si="4"/>
        <v>2665</v>
      </c>
      <c r="D188">
        <f t="shared" si="5"/>
        <v>0</v>
      </c>
    </row>
    <row r="189" spans="1:4" x14ac:dyDescent="0.2">
      <c r="A189" s="1">
        <v>2692000000</v>
      </c>
      <c r="B189">
        <f t="shared" si="4"/>
        <v>2692</v>
      </c>
      <c r="D189">
        <f t="shared" si="5"/>
        <v>0</v>
      </c>
    </row>
    <row r="190" spans="1:4" x14ac:dyDescent="0.2">
      <c r="A190" s="1">
        <v>2732000000</v>
      </c>
      <c r="B190">
        <f t="shared" si="4"/>
        <v>2732</v>
      </c>
      <c r="D190">
        <f t="shared" si="5"/>
        <v>0</v>
      </c>
    </row>
    <row r="191" spans="1:4" x14ac:dyDescent="0.2">
      <c r="A191" s="1">
        <v>2530000000</v>
      </c>
      <c r="B191">
        <f t="shared" si="4"/>
        <v>2530</v>
      </c>
      <c r="D191">
        <f t="shared" si="5"/>
        <v>0</v>
      </c>
    </row>
    <row r="192" spans="1:4" x14ac:dyDescent="0.2">
      <c r="A192" s="1">
        <v>11390000000</v>
      </c>
      <c r="B192">
        <f t="shared" si="4"/>
        <v>11390</v>
      </c>
      <c r="D192">
        <f t="shared" si="5"/>
        <v>0</v>
      </c>
    </row>
    <row r="193" spans="1:4" x14ac:dyDescent="0.2">
      <c r="A193" s="1">
        <v>11973000000</v>
      </c>
      <c r="B193">
        <f t="shared" si="4"/>
        <v>11973</v>
      </c>
      <c r="D193">
        <f t="shared" si="5"/>
        <v>0</v>
      </c>
    </row>
    <row r="194" spans="1:4" x14ac:dyDescent="0.2">
      <c r="A194" s="1">
        <v>12233000000</v>
      </c>
      <c r="B194">
        <f t="shared" si="4"/>
        <v>12233</v>
      </c>
      <c r="D194">
        <f t="shared" si="5"/>
        <v>0</v>
      </c>
    </row>
    <row r="195" spans="1:4" x14ac:dyDescent="0.2">
      <c r="A195" s="1">
        <v>12238000000</v>
      </c>
      <c r="B195">
        <f t="shared" ref="B195:B231" si="6">A195/1000000</f>
        <v>12238</v>
      </c>
      <c r="D195">
        <f t="shared" ref="D195:D231" si="7">C195/1000000</f>
        <v>0</v>
      </c>
    </row>
    <row r="196" spans="1:4" x14ac:dyDescent="0.2">
      <c r="A196" s="1">
        <v>1793557000</v>
      </c>
      <c r="B196">
        <f t="shared" si="6"/>
        <v>1793.557</v>
      </c>
      <c r="D196">
        <f t="shared" si="7"/>
        <v>0</v>
      </c>
    </row>
    <row r="197" spans="1:4" x14ac:dyDescent="0.2">
      <c r="A197" s="1">
        <v>2064305000</v>
      </c>
      <c r="B197">
        <f t="shared" si="6"/>
        <v>2064.3049999999998</v>
      </c>
      <c r="D197">
        <f t="shared" si="7"/>
        <v>0</v>
      </c>
    </row>
    <row r="198" spans="1:4" x14ac:dyDescent="0.2">
      <c r="A198" s="1">
        <v>2446877000</v>
      </c>
      <c r="B198">
        <f t="shared" si="6"/>
        <v>2446.877</v>
      </c>
      <c r="D198">
        <f t="shared" si="7"/>
        <v>0</v>
      </c>
    </row>
    <row r="199" spans="1:4" x14ac:dyDescent="0.2">
      <c r="A199" s="1">
        <v>2779541000</v>
      </c>
      <c r="B199">
        <f t="shared" si="6"/>
        <v>2779.5410000000002</v>
      </c>
      <c r="D199">
        <f t="shared" si="7"/>
        <v>0</v>
      </c>
    </row>
    <row r="200" spans="1:4" x14ac:dyDescent="0.2">
      <c r="A200" s="1">
        <v>12825000000</v>
      </c>
      <c r="B200">
        <f t="shared" si="6"/>
        <v>12825</v>
      </c>
      <c r="D200">
        <f t="shared" si="7"/>
        <v>0</v>
      </c>
    </row>
    <row r="201" spans="1:4" x14ac:dyDescent="0.2">
      <c r="A201" s="1">
        <v>12205000000</v>
      </c>
      <c r="B201">
        <f t="shared" si="6"/>
        <v>12205</v>
      </c>
      <c r="D201">
        <f t="shared" si="7"/>
        <v>0</v>
      </c>
    </row>
    <row r="202" spans="1:4" x14ac:dyDescent="0.2">
      <c r="A202" s="1">
        <v>13045000000</v>
      </c>
      <c r="B202">
        <f t="shared" si="6"/>
        <v>13045</v>
      </c>
      <c r="D202">
        <f t="shared" si="7"/>
        <v>0</v>
      </c>
    </row>
    <row r="203" spans="1:4" x14ac:dyDescent="0.2">
      <c r="A203" s="1">
        <v>13000000000</v>
      </c>
      <c r="B203">
        <f t="shared" si="6"/>
        <v>13000</v>
      </c>
      <c r="D203">
        <f t="shared" si="7"/>
        <v>0</v>
      </c>
    </row>
    <row r="204" spans="1:4" x14ac:dyDescent="0.2">
      <c r="A204" s="1">
        <v>11778000000</v>
      </c>
      <c r="B204">
        <f t="shared" si="6"/>
        <v>11778</v>
      </c>
      <c r="D204">
        <f t="shared" si="7"/>
        <v>0</v>
      </c>
    </row>
    <row r="205" spans="1:4" x14ac:dyDescent="0.2">
      <c r="A205" s="1">
        <v>12702000000</v>
      </c>
      <c r="B205">
        <f t="shared" si="6"/>
        <v>12702</v>
      </c>
      <c r="D205">
        <f t="shared" si="7"/>
        <v>0</v>
      </c>
    </row>
    <row r="206" spans="1:4" x14ac:dyDescent="0.2">
      <c r="A206" s="1">
        <v>13880000000</v>
      </c>
      <c r="B206">
        <f t="shared" si="6"/>
        <v>13880</v>
      </c>
      <c r="D206">
        <f t="shared" si="7"/>
        <v>0</v>
      </c>
    </row>
    <row r="207" spans="1:4" x14ac:dyDescent="0.2">
      <c r="A207" s="1">
        <v>15082000000</v>
      </c>
      <c r="B207">
        <f t="shared" si="6"/>
        <v>15082</v>
      </c>
      <c r="D207">
        <f t="shared" si="7"/>
        <v>0</v>
      </c>
    </row>
    <row r="208" spans="1:4" x14ac:dyDescent="0.2">
      <c r="A208" s="1">
        <v>873592000</v>
      </c>
      <c r="B208">
        <f t="shared" si="6"/>
        <v>873.59199999999998</v>
      </c>
      <c r="D208">
        <f t="shared" si="7"/>
        <v>0</v>
      </c>
    </row>
    <row r="209" spans="1:4" x14ac:dyDescent="0.2">
      <c r="A209" s="1">
        <v>965087000</v>
      </c>
      <c r="B209">
        <f t="shared" si="6"/>
        <v>965.08699999999999</v>
      </c>
      <c r="D209">
        <f t="shared" si="7"/>
        <v>0</v>
      </c>
    </row>
    <row r="210" spans="1:4" x14ac:dyDescent="0.2">
      <c r="A210" s="1">
        <v>1010117000</v>
      </c>
      <c r="B210">
        <f t="shared" si="6"/>
        <v>1010.117</v>
      </c>
      <c r="D210">
        <f t="shared" si="7"/>
        <v>0</v>
      </c>
    </row>
    <row r="211" spans="1:4" x14ac:dyDescent="0.2">
      <c r="A211" s="1">
        <v>1059366000</v>
      </c>
      <c r="B211">
        <f t="shared" si="6"/>
        <v>1059.366</v>
      </c>
      <c r="D211">
        <f t="shared" si="7"/>
        <v>0</v>
      </c>
    </row>
    <row r="212" spans="1:4" x14ac:dyDescent="0.2">
      <c r="A212" s="1">
        <v>15351000000</v>
      </c>
      <c r="B212">
        <f t="shared" si="6"/>
        <v>15351</v>
      </c>
      <c r="D212">
        <f t="shared" si="7"/>
        <v>0</v>
      </c>
    </row>
    <row r="213" spans="1:4" x14ac:dyDescent="0.2">
      <c r="A213" s="1">
        <v>15130000000</v>
      </c>
      <c r="B213">
        <f t="shared" si="6"/>
        <v>15130</v>
      </c>
      <c r="D213">
        <f t="shared" si="7"/>
        <v>0</v>
      </c>
    </row>
    <row r="214" spans="1:4" x14ac:dyDescent="0.2">
      <c r="A214" s="1">
        <v>14572000000</v>
      </c>
      <c r="B214">
        <f t="shared" si="6"/>
        <v>14572</v>
      </c>
      <c r="D214">
        <f t="shared" si="7"/>
        <v>0</v>
      </c>
    </row>
    <row r="215" spans="1:4" x14ac:dyDescent="0.2">
      <c r="A215" s="1">
        <v>12994000000</v>
      </c>
      <c r="B215">
        <f t="shared" si="6"/>
        <v>12994</v>
      </c>
      <c r="D215">
        <f t="shared" si="7"/>
        <v>0</v>
      </c>
    </row>
    <row r="216" spans="1:4" x14ac:dyDescent="0.2">
      <c r="A216" s="1">
        <v>5664800000</v>
      </c>
      <c r="B216">
        <f t="shared" si="6"/>
        <v>5664.8</v>
      </c>
      <c r="D216">
        <f t="shared" si="7"/>
        <v>0</v>
      </c>
    </row>
    <row r="217" spans="1:4" x14ac:dyDescent="0.2">
      <c r="A217" s="1">
        <v>5542000000</v>
      </c>
      <c r="B217">
        <f t="shared" si="6"/>
        <v>5542</v>
      </c>
      <c r="D217">
        <f t="shared" si="7"/>
        <v>0</v>
      </c>
    </row>
    <row r="218" spans="1:4" x14ac:dyDescent="0.2">
      <c r="A218" s="1">
        <v>5607200000</v>
      </c>
      <c r="B218">
        <f t="shared" si="6"/>
        <v>5607.2</v>
      </c>
      <c r="D218">
        <f t="shared" si="7"/>
        <v>0</v>
      </c>
    </row>
    <row r="219" spans="1:4" x14ac:dyDescent="0.2">
      <c r="A219" s="1">
        <v>5483700000</v>
      </c>
      <c r="B219">
        <f t="shared" si="6"/>
        <v>5483.7</v>
      </c>
      <c r="D219">
        <f t="shared" si="7"/>
        <v>0</v>
      </c>
    </row>
    <row r="220" spans="1:4" x14ac:dyDescent="0.2">
      <c r="A220" s="1">
        <v>2168652000</v>
      </c>
      <c r="B220">
        <f t="shared" si="6"/>
        <v>2168.652</v>
      </c>
      <c r="D220">
        <f t="shared" si="7"/>
        <v>0</v>
      </c>
    </row>
    <row r="221" spans="1:4" x14ac:dyDescent="0.2">
      <c r="A221" s="1">
        <v>2382531000</v>
      </c>
      <c r="B221">
        <f t="shared" si="6"/>
        <v>2382.5309999999999</v>
      </c>
      <c r="D221">
        <f t="shared" si="7"/>
        <v>0</v>
      </c>
    </row>
    <row r="222" spans="1:4" x14ac:dyDescent="0.2">
      <c r="A222" s="1">
        <v>2377344000</v>
      </c>
      <c r="B222">
        <f t="shared" si="6"/>
        <v>2377.3440000000001</v>
      </c>
      <c r="D222">
        <f t="shared" si="7"/>
        <v>0</v>
      </c>
    </row>
    <row r="223" spans="1:4" x14ac:dyDescent="0.2">
      <c r="A223" s="1">
        <v>2213881000</v>
      </c>
      <c r="B223">
        <f t="shared" si="6"/>
        <v>2213.8809999999999</v>
      </c>
      <c r="D223">
        <f t="shared" si="7"/>
        <v>0</v>
      </c>
    </row>
    <row r="224" spans="1:4" x14ac:dyDescent="0.2">
      <c r="A224" s="1">
        <v>20421000000</v>
      </c>
      <c r="B224">
        <f t="shared" si="6"/>
        <v>20421</v>
      </c>
      <c r="D224">
        <f t="shared" si="7"/>
        <v>0</v>
      </c>
    </row>
    <row r="225" spans="1:4" x14ac:dyDescent="0.2">
      <c r="A225" s="1">
        <v>20006000000</v>
      </c>
      <c r="B225">
        <f t="shared" si="6"/>
        <v>20006</v>
      </c>
      <c r="D225">
        <f t="shared" si="7"/>
        <v>0</v>
      </c>
    </row>
    <row r="226" spans="1:4" x14ac:dyDescent="0.2">
      <c r="A226" s="1">
        <v>19540000000</v>
      </c>
      <c r="B226">
        <f t="shared" si="6"/>
        <v>19540</v>
      </c>
      <c r="D226">
        <f t="shared" si="7"/>
        <v>0</v>
      </c>
    </row>
    <row r="227" spans="1:4" x14ac:dyDescent="0.2">
      <c r="A227" s="1">
        <v>18045000000</v>
      </c>
      <c r="B227">
        <f t="shared" si="6"/>
        <v>18045</v>
      </c>
      <c r="D227">
        <f t="shared" si="7"/>
        <v>0</v>
      </c>
    </row>
    <row r="228" spans="1:4" x14ac:dyDescent="0.2">
      <c r="A228" s="1">
        <v>4986566000</v>
      </c>
      <c r="B228">
        <f t="shared" si="6"/>
        <v>4986.5659999999998</v>
      </c>
      <c r="D228">
        <f t="shared" si="7"/>
        <v>0</v>
      </c>
    </row>
    <row r="229" spans="1:4" x14ac:dyDescent="0.2">
      <c r="A229" s="1">
        <v>4680380000</v>
      </c>
      <c r="B229">
        <f t="shared" si="6"/>
        <v>4680.38</v>
      </c>
      <c r="D229">
        <f t="shared" si="7"/>
        <v>0</v>
      </c>
    </row>
    <row r="230" spans="1:4" x14ac:dyDescent="0.2">
      <c r="A230" s="1">
        <v>4618133000</v>
      </c>
      <c r="B230">
        <f t="shared" si="6"/>
        <v>4618.1329999999998</v>
      </c>
      <c r="D230">
        <f t="shared" si="7"/>
        <v>0</v>
      </c>
    </row>
    <row r="231" spans="1:4" x14ac:dyDescent="0.2">
      <c r="A231" s="1">
        <v>4968301000</v>
      </c>
      <c r="B231">
        <f t="shared" si="6"/>
        <v>4968.3010000000004</v>
      </c>
      <c r="D231">
        <f t="shared" si="7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75B0-DDB2-0B4A-B304-01CBC0943183}">
  <dimension ref="A1:M231"/>
  <sheetViews>
    <sheetView workbookViewId="0">
      <selection activeCell="G17" sqref="G17"/>
    </sheetView>
  </sheetViews>
  <sheetFormatPr baseColWidth="10" defaultRowHeight="16" x14ac:dyDescent="0.2"/>
  <cols>
    <col min="5" max="6" width="16.6640625" customWidth="1"/>
    <col min="7" max="7" width="25.33203125" customWidth="1"/>
    <col min="8" max="8" width="16.33203125" customWidth="1"/>
    <col min="10" max="10" width="16.83203125" customWidth="1"/>
    <col min="11" max="11" width="15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741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770</v>
      </c>
      <c r="K1" t="s">
        <v>771</v>
      </c>
      <c r="L1" t="s">
        <v>8</v>
      </c>
      <c r="M1" t="s">
        <v>9</v>
      </c>
    </row>
    <row r="2" spans="1:13" x14ac:dyDescent="0.2">
      <c r="A2" t="s">
        <v>28</v>
      </c>
      <c r="B2" t="s">
        <v>11</v>
      </c>
      <c r="C2" t="s">
        <v>29</v>
      </c>
      <c r="D2" t="s">
        <v>743</v>
      </c>
      <c r="E2" s="1">
        <v>170910000000</v>
      </c>
      <c r="F2" s="1">
        <v>106606000000</v>
      </c>
      <c r="G2" s="1">
        <v>10830000000</v>
      </c>
      <c r="H2" s="1">
        <v>4475000000</v>
      </c>
      <c r="I2">
        <v>0</v>
      </c>
      <c r="J2" s="1">
        <v>64304000000</v>
      </c>
      <c r="K2" s="1">
        <v>48999000000</v>
      </c>
      <c r="L2" t="s">
        <v>30</v>
      </c>
      <c r="M2" t="s">
        <v>31</v>
      </c>
    </row>
    <row r="3" spans="1:13" x14ac:dyDescent="0.2">
      <c r="A3" t="s">
        <v>28</v>
      </c>
      <c r="B3" t="s">
        <v>15</v>
      </c>
      <c r="C3" t="s">
        <v>32</v>
      </c>
      <c r="D3" t="s">
        <v>744</v>
      </c>
      <c r="E3" s="1">
        <v>182795000000</v>
      </c>
      <c r="F3" s="1">
        <v>112258000000</v>
      </c>
      <c r="G3" s="1">
        <v>11993000000</v>
      </c>
      <c r="H3" s="1">
        <v>6041000000</v>
      </c>
      <c r="I3">
        <v>0</v>
      </c>
      <c r="J3" s="1">
        <v>70537000000</v>
      </c>
      <c r="K3" s="1">
        <v>52503000000</v>
      </c>
      <c r="L3" t="s">
        <v>30</v>
      </c>
      <c r="M3" t="s">
        <v>31</v>
      </c>
    </row>
    <row r="4" spans="1:13" x14ac:dyDescent="0.2">
      <c r="A4" t="s">
        <v>28</v>
      </c>
      <c r="B4" t="s">
        <v>17</v>
      </c>
      <c r="C4" t="s">
        <v>33</v>
      </c>
      <c r="D4" t="s">
        <v>745</v>
      </c>
      <c r="E4" s="1">
        <v>233715000000</v>
      </c>
      <c r="F4" s="1">
        <v>140089000000</v>
      </c>
      <c r="G4" s="1">
        <v>14329000000</v>
      </c>
      <c r="H4" s="1">
        <v>8067000000</v>
      </c>
      <c r="I4">
        <v>0</v>
      </c>
      <c r="J4" s="1">
        <v>93626000000</v>
      </c>
      <c r="K4" s="1">
        <v>71230000000</v>
      </c>
      <c r="L4" t="s">
        <v>30</v>
      </c>
      <c r="M4" t="s">
        <v>31</v>
      </c>
    </row>
    <row r="5" spans="1:13" x14ac:dyDescent="0.2">
      <c r="A5" t="s">
        <v>28</v>
      </c>
      <c r="B5" t="s">
        <v>19</v>
      </c>
      <c r="C5" t="s">
        <v>34</v>
      </c>
      <c r="D5" t="s">
        <v>746</v>
      </c>
      <c r="E5" s="1">
        <v>215639000000</v>
      </c>
      <c r="F5" s="1">
        <v>131376000000</v>
      </c>
      <c r="G5" s="1">
        <v>14194000000</v>
      </c>
      <c r="H5" s="1">
        <v>10045000000</v>
      </c>
      <c r="I5">
        <v>0</v>
      </c>
      <c r="J5" s="1">
        <v>84263000000</v>
      </c>
      <c r="K5" s="1">
        <v>60024000000</v>
      </c>
      <c r="L5" t="s">
        <v>30</v>
      </c>
      <c r="M5" t="s">
        <v>31</v>
      </c>
    </row>
    <row r="6" spans="1:13" x14ac:dyDescent="0.2">
      <c r="A6" t="s">
        <v>46</v>
      </c>
      <c r="B6" t="s">
        <v>11</v>
      </c>
      <c r="C6" t="s">
        <v>47</v>
      </c>
      <c r="D6" t="s">
        <v>743</v>
      </c>
      <c r="E6" s="1">
        <v>4055240000</v>
      </c>
      <c r="F6" s="1">
        <v>586557000</v>
      </c>
      <c r="G6" s="1">
        <v>2140578000</v>
      </c>
      <c r="H6" s="1">
        <v>826631000</v>
      </c>
      <c r="I6" s="1">
        <v>52254000</v>
      </c>
      <c r="J6" s="1">
        <v>3468683000</v>
      </c>
      <c r="K6" s="1">
        <v>449220000</v>
      </c>
      <c r="L6" t="s">
        <v>30</v>
      </c>
      <c r="M6" t="s">
        <v>48</v>
      </c>
    </row>
    <row r="7" spans="1:13" x14ac:dyDescent="0.2">
      <c r="A7" t="s">
        <v>46</v>
      </c>
      <c r="B7" t="s">
        <v>15</v>
      </c>
      <c r="C7" t="s">
        <v>49</v>
      </c>
      <c r="D7" t="s">
        <v>744</v>
      </c>
      <c r="E7" s="1">
        <v>4147065000</v>
      </c>
      <c r="F7" s="1">
        <v>622080000</v>
      </c>
      <c r="G7" s="1">
        <v>2195640000</v>
      </c>
      <c r="H7" s="1">
        <v>844353000</v>
      </c>
      <c r="I7" s="1">
        <v>52424000</v>
      </c>
      <c r="J7" s="1">
        <v>3524985000</v>
      </c>
      <c r="K7" s="1">
        <v>432568000</v>
      </c>
      <c r="L7" t="s">
        <v>30</v>
      </c>
      <c r="M7" t="s">
        <v>48</v>
      </c>
    </row>
    <row r="8" spans="1:13" x14ac:dyDescent="0.2">
      <c r="A8" t="s">
        <v>46</v>
      </c>
      <c r="B8" t="s">
        <v>17</v>
      </c>
      <c r="C8" t="s">
        <v>50</v>
      </c>
      <c r="D8" t="s">
        <v>745</v>
      </c>
      <c r="E8" s="1">
        <v>4795511000</v>
      </c>
      <c r="F8" s="1">
        <v>744317000</v>
      </c>
      <c r="G8" s="1">
        <v>2215161000</v>
      </c>
      <c r="H8" s="1">
        <v>862730000</v>
      </c>
      <c r="I8" s="1">
        <v>68649000</v>
      </c>
      <c r="J8" s="1">
        <v>4051194000</v>
      </c>
      <c r="K8" s="1">
        <v>904654000</v>
      </c>
      <c r="L8" t="s">
        <v>30</v>
      </c>
      <c r="M8" t="s">
        <v>48</v>
      </c>
    </row>
    <row r="9" spans="1:13" x14ac:dyDescent="0.2">
      <c r="A9" t="s">
        <v>46</v>
      </c>
      <c r="B9" t="s">
        <v>19</v>
      </c>
      <c r="C9" t="s">
        <v>51</v>
      </c>
      <c r="D9" t="s">
        <v>746</v>
      </c>
      <c r="E9" s="1">
        <v>5854430000</v>
      </c>
      <c r="F9" s="1">
        <v>819908000</v>
      </c>
      <c r="G9" s="1">
        <v>2487907000</v>
      </c>
      <c r="H9" s="1">
        <v>975987000</v>
      </c>
      <c r="I9" s="1">
        <v>78534000</v>
      </c>
      <c r="J9" s="1">
        <v>5034522000</v>
      </c>
      <c r="K9" s="1">
        <v>1492094000</v>
      </c>
      <c r="L9" t="s">
        <v>30</v>
      </c>
      <c r="M9" t="s">
        <v>48</v>
      </c>
    </row>
    <row r="10" spans="1:13" x14ac:dyDescent="0.2">
      <c r="A10" t="s">
        <v>52</v>
      </c>
      <c r="B10" t="s">
        <v>11</v>
      </c>
      <c r="C10" t="s">
        <v>53</v>
      </c>
      <c r="D10" t="s">
        <v>743</v>
      </c>
      <c r="E10" s="1">
        <v>2633689000</v>
      </c>
      <c r="F10" s="1">
        <v>941278000</v>
      </c>
      <c r="G10" s="1">
        <v>396233000</v>
      </c>
      <c r="H10" s="1">
        <v>513035000</v>
      </c>
      <c r="I10" s="1">
        <v>220000</v>
      </c>
      <c r="J10" s="1">
        <v>1692411000</v>
      </c>
      <c r="K10" s="1">
        <v>782923000</v>
      </c>
      <c r="L10" t="s">
        <v>30</v>
      </c>
      <c r="M10" t="s">
        <v>54</v>
      </c>
    </row>
    <row r="11" spans="1:13" x14ac:dyDescent="0.2">
      <c r="A11" t="s">
        <v>52</v>
      </c>
      <c r="B11" t="s">
        <v>15</v>
      </c>
      <c r="C11" t="s">
        <v>55</v>
      </c>
      <c r="D11" t="s">
        <v>744</v>
      </c>
      <c r="E11" s="1">
        <v>2864773000</v>
      </c>
      <c r="F11" s="1">
        <v>1034585000</v>
      </c>
      <c r="G11" s="1">
        <v>454676000</v>
      </c>
      <c r="H11" s="1">
        <v>559686000</v>
      </c>
      <c r="I11" s="1">
        <v>26020000</v>
      </c>
      <c r="J11" s="1">
        <v>1830188000</v>
      </c>
      <c r="K11" s="1">
        <v>789806000</v>
      </c>
      <c r="L11" t="s">
        <v>30</v>
      </c>
      <c r="M11" t="s">
        <v>54</v>
      </c>
    </row>
    <row r="12" spans="1:13" x14ac:dyDescent="0.2">
      <c r="A12" t="s">
        <v>52</v>
      </c>
      <c r="B12" t="s">
        <v>17</v>
      </c>
      <c r="C12" t="s">
        <v>56</v>
      </c>
      <c r="D12" t="s">
        <v>745</v>
      </c>
      <c r="E12" s="1">
        <v>3435092000</v>
      </c>
      <c r="F12" s="1">
        <v>1175830000</v>
      </c>
      <c r="G12" s="1">
        <v>702644000</v>
      </c>
      <c r="H12" s="1">
        <v>637459000</v>
      </c>
      <c r="I12" s="1">
        <v>88318000</v>
      </c>
      <c r="J12" s="1">
        <v>2259262000</v>
      </c>
      <c r="K12" s="1">
        <v>830841000</v>
      </c>
      <c r="L12" t="s">
        <v>30</v>
      </c>
      <c r="M12" t="s">
        <v>54</v>
      </c>
    </row>
    <row r="13" spans="1:13" x14ac:dyDescent="0.2">
      <c r="A13" t="s">
        <v>52</v>
      </c>
      <c r="B13" t="s">
        <v>19</v>
      </c>
      <c r="C13" t="s">
        <v>57</v>
      </c>
      <c r="D13" t="s">
        <v>746</v>
      </c>
      <c r="E13" s="1">
        <v>3421409000</v>
      </c>
      <c r="F13" s="1">
        <v>1194236000</v>
      </c>
      <c r="G13" s="1">
        <v>461438000</v>
      </c>
      <c r="H13" s="1">
        <v>653816000</v>
      </c>
      <c r="I13" s="1">
        <v>70123000</v>
      </c>
      <c r="J13" s="1">
        <v>2227173000</v>
      </c>
      <c r="K13" s="1">
        <v>1041796000</v>
      </c>
      <c r="L13" t="s">
        <v>30</v>
      </c>
      <c r="M13" t="s">
        <v>54</v>
      </c>
    </row>
    <row r="14" spans="1:13" x14ac:dyDescent="0.2">
      <c r="A14" t="s">
        <v>61</v>
      </c>
      <c r="B14" t="s">
        <v>11</v>
      </c>
      <c r="C14" t="s">
        <v>12</v>
      </c>
      <c r="D14" t="s">
        <v>742</v>
      </c>
      <c r="E14" s="1">
        <v>3641390000</v>
      </c>
      <c r="F14" s="1">
        <v>2392091000</v>
      </c>
      <c r="G14" s="1">
        <v>108059000</v>
      </c>
      <c r="H14">
        <v>0</v>
      </c>
      <c r="I14" s="1">
        <v>166876000</v>
      </c>
      <c r="J14" s="1">
        <v>1249299000</v>
      </c>
      <c r="K14" s="1">
        <v>974364000</v>
      </c>
      <c r="L14" t="s">
        <v>30</v>
      </c>
      <c r="M14" t="s">
        <v>62</v>
      </c>
    </row>
    <row r="15" spans="1:13" x14ac:dyDescent="0.2">
      <c r="A15" t="s">
        <v>61</v>
      </c>
      <c r="B15" t="s">
        <v>15</v>
      </c>
      <c r="C15" t="s">
        <v>16</v>
      </c>
      <c r="D15" t="s">
        <v>743</v>
      </c>
      <c r="E15" s="1">
        <v>4319063000</v>
      </c>
      <c r="F15" s="1">
        <v>2894917000</v>
      </c>
      <c r="G15" s="1">
        <v>109115000</v>
      </c>
      <c r="H15">
        <v>0</v>
      </c>
      <c r="I15" s="1">
        <v>216119000</v>
      </c>
      <c r="J15" s="1">
        <v>1424146000</v>
      </c>
      <c r="K15" s="1">
        <v>1098912000</v>
      </c>
      <c r="L15" t="s">
        <v>30</v>
      </c>
      <c r="M15" t="s">
        <v>62</v>
      </c>
    </row>
    <row r="16" spans="1:13" x14ac:dyDescent="0.2">
      <c r="A16" t="s">
        <v>61</v>
      </c>
      <c r="B16" t="s">
        <v>17</v>
      </c>
      <c r="C16" t="s">
        <v>18</v>
      </c>
      <c r="D16" t="s">
        <v>744</v>
      </c>
      <c r="E16" s="1">
        <v>5302940000</v>
      </c>
      <c r="F16" s="1">
        <v>3643979000</v>
      </c>
      <c r="G16" s="1">
        <v>247412000</v>
      </c>
      <c r="H16">
        <v>0</v>
      </c>
      <c r="I16" s="1">
        <v>313082000</v>
      </c>
      <c r="J16" s="1">
        <v>1658961000</v>
      </c>
      <c r="K16" s="1">
        <v>1098467000</v>
      </c>
      <c r="L16" t="s">
        <v>30</v>
      </c>
      <c r="M16" t="s">
        <v>62</v>
      </c>
    </row>
    <row r="17" spans="1:13" x14ac:dyDescent="0.2">
      <c r="A17" t="s">
        <v>61</v>
      </c>
      <c r="B17" t="s">
        <v>19</v>
      </c>
      <c r="C17" t="s">
        <v>20</v>
      </c>
      <c r="D17" t="s">
        <v>745</v>
      </c>
      <c r="E17" s="1">
        <v>6439746000</v>
      </c>
      <c r="F17" s="1">
        <v>4482700000</v>
      </c>
      <c r="G17" s="1">
        <v>203046000</v>
      </c>
      <c r="H17">
        <v>0</v>
      </c>
      <c r="I17" s="1">
        <v>492140000</v>
      </c>
      <c r="J17" s="1">
        <v>1957046000</v>
      </c>
      <c r="K17" s="1">
        <v>1261860000</v>
      </c>
      <c r="L17" t="s">
        <v>30</v>
      </c>
      <c r="M17" t="s">
        <v>62</v>
      </c>
    </row>
    <row r="18" spans="1:13" x14ac:dyDescent="0.2">
      <c r="A18" t="s">
        <v>63</v>
      </c>
      <c r="B18" t="s">
        <v>11</v>
      </c>
      <c r="C18" t="s">
        <v>64</v>
      </c>
      <c r="D18" t="s">
        <v>743</v>
      </c>
      <c r="E18" s="1">
        <v>2312200000</v>
      </c>
      <c r="F18" s="1">
        <v>238500000</v>
      </c>
      <c r="G18" s="1">
        <v>1081800000</v>
      </c>
      <c r="H18" s="1">
        <v>600000000</v>
      </c>
      <c r="I18" s="1">
        <v>42100000</v>
      </c>
      <c r="J18" s="1">
        <v>2073700000</v>
      </c>
      <c r="K18" s="1">
        <v>349800000</v>
      </c>
      <c r="L18" t="s">
        <v>30</v>
      </c>
      <c r="M18" t="s">
        <v>48</v>
      </c>
    </row>
    <row r="19" spans="1:13" x14ac:dyDescent="0.2">
      <c r="A19" t="s">
        <v>63</v>
      </c>
      <c r="B19" t="s">
        <v>15</v>
      </c>
      <c r="C19" t="s">
        <v>65</v>
      </c>
      <c r="D19" t="s">
        <v>744</v>
      </c>
      <c r="E19" s="1">
        <v>2273900000</v>
      </c>
      <c r="F19" s="1">
        <v>274300000</v>
      </c>
      <c r="G19" s="1">
        <v>1054400000</v>
      </c>
      <c r="H19" s="1">
        <v>611100000</v>
      </c>
      <c r="I19" s="1">
        <v>36500000</v>
      </c>
      <c r="J19" s="1">
        <v>1999600000</v>
      </c>
      <c r="K19" s="1">
        <v>297600000</v>
      </c>
      <c r="L19" t="s">
        <v>30</v>
      </c>
      <c r="M19" t="s">
        <v>48</v>
      </c>
    </row>
    <row r="20" spans="1:13" x14ac:dyDescent="0.2">
      <c r="A20" t="s">
        <v>63</v>
      </c>
      <c r="B20" t="s">
        <v>17</v>
      </c>
      <c r="C20" t="s">
        <v>66</v>
      </c>
      <c r="D20" t="s">
        <v>745</v>
      </c>
      <c r="E20" s="1">
        <v>2512200000</v>
      </c>
      <c r="F20" s="1">
        <v>342100000</v>
      </c>
      <c r="G20" s="1">
        <v>1281300000</v>
      </c>
      <c r="H20" s="1">
        <v>725200000</v>
      </c>
      <c r="I20" s="1">
        <v>39800000</v>
      </c>
      <c r="J20" s="1">
        <v>2170100000</v>
      </c>
      <c r="K20" s="1">
        <v>123800000</v>
      </c>
      <c r="L20" t="s">
        <v>30</v>
      </c>
      <c r="M20" t="s">
        <v>48</v>
      </c>
    </row>
    <row r="21" spans="1:13" x14ac:dyDescent="0.2">
      <c r="A21" t="s">
        <v>63</v>
      </c>
      <c r="B21" t="s">
        <v>19</v>
      </c>
      <c r="C21" t="s">
        <v>67</v>
      </c>
      <c r="D21" t="s">
        <v>746</v>
      </c>
      <c r="E21" s="1">
        <v>2504100000</v>
      </c>
      <c r="F21" s="1">
        <v>370700000</v>
      </c>
      <c r="G21" s="1">
        <v>1308900000</v>
      </c>
      <c r="H21" s="1">
        <v>790000000</v>
      </c>
      <c r="I21" s="1">
        <v>33200000</v>
      </c>
      <c r="J21" s="1">
        <v>2133400000</v>
      </c>
      <c r="K21" s="1">
        <v>1300000</v>
      </c>
      <c r="L21" t="s">
        <v>30</v>
      </c>
      <c r="M21" t="s">
        <v>48</v>
      </c>
    </row>
    <row r="22" spans="1:13" x14ac:dyDescent="0.2">
      <c r="A22" t="s">
        <v>84</v>
      </c>
      <c r="B22" t="s">
        <v>11</v>
      </c>
      <c r="C22" t="s">
        <v>12</v>
      </c>
      <c r="D22" t="s">
        <v>742</v>
      </c>
      <c r="E22" s="1">
        <v>1373947000</v>
      </c>
      <c r="F22" s="1">
        <v>529900000</v>
      </c>
      <c r="G22" s="1">
        <v>433448000</v>
      </c>
      <c r="H22" s="1">
        <v>74744000</v>
      </c>
      <c r="I22" s="1">
        <v>20962000</v>
      </c>
      <c r="J22" s="1">
        <v>844047000</v>
      </c>
      <c r="K22" s="1">
        <v>314893000</v>
      </c>
      <c r="L22" t="s">
        <v>30</v>
      </c>
      <c r="M22" t="s">
        <v>85</v>
      </c>
    </row>
    <row r="23" spans="1:13" x14ac:dyDescent="0.2">
      <c r="A23" t="s">
        <v>84</v>
      </c>
      <c r="B23" t="s">
        <v>15</v>
      </c>
      <c r="C23" t="s">
        <v>16</v>
      </c>
      <c r="D23" t="s">
        <v>743</v>
      </c>
      <c r="E23" s="1">
        <v>1577922000</v>
      </c>
      <c r="F23" s="1">
        <v>511087000</v>
      </c>
      <c r="G23" s="1">
        <v>535598000</v>
      </c>
      <c r="H23" s="1">
        <v>93879000</v>
      </c>
      <c r="I23" s="1">
        <v>21547000</v>
      </c>
      <c r="J23" s="1">
        <v>1066835000</v>
      </c>
      <c r="K23" s="1">
        <v>415811000</v>
      </c>
      <c r="L23" t="s">
        <v>30</v>
      </c>
      <c r="M23" t="s">
        <v>85</v>
      </c>
    </row>
    <row r="24" spans="1:13" x14ac:dyDescent="0.2">
      <c r="A24" t="s">
        <v>84</v>
      </c>
      <c r="B24" t="s">
        <v>17</v>
      </c>
      <c r="C24" t="s">
        <v>18</v>
      </c>
      <c r="D24" t="s">
        <v>744</v>
      </c>
      <c r="E24" s="1">
        <v>1963874000</v>
      </c>
      <c r="F24" s="1">
        <v>610943000</v>
      </c>
      <c r="G24" s="1">
        <v>704880000</v>
      </c>
      <c r="H24" s="1">
        <v>125286000</v>
      </c>
      <c r="I24" s="1">
        <v>32057000</v>
      </c>
      <c r="J24" s="1">
        <v>1352931000</v>
      </c>
      <c r="K24" s="1">
        <v>490708000</v>
      </c>
      <c r="L24" t="s">
        <v>30</v>
      </c>
      <c r="M24" t="s">
        <v>85</v>
      </c>
    </row>
    <row r="25" spans="1:13" x14ac:dyDescent="0.2">
      <c r="A25" t="s">
        <v>84</v>
      </c>
      <c r="B25" t="s">
        <v>19</v>
      </c>
      <c r="C25" t="s">
        <v>20</v>
      </c>
      <c r="D25" t="s">
        <v>745</v>
      </c>
      <c r="E25" s="1">
        <v>2197448000</v>
      </c>
      <c r="F25" s="1">
        <v>725620000</v>
      </c>
      <c r="G25" s="1">
        <v>829253000</v>
      </c>
      <c r="H25" s="1">
        <v>148591000</v>
      </c>
      <c r="I25" s="1">
        <v>27067000</v>
      </c>
      <c r="J25" s="1">
        <v>1471828000</v>
      </c>
      <c r="K25" s="1">
        <v>466917000</v>
      </c>
      <c r="L25" t="s">
        <v>30</v>
      </c>
      <c r="M25" t="s">
        <v>85</v>
      </c>
    </row>
    <row r="26" spans="1:13" x14ac:dyDescent="0.2">
      <c r="A26" t="s">
        <v>95</v>
      </c>
      <c r="B26" t="s">
        <v>11</v>
      </c>
      <c r="C26" t="s">
        <v>96</v>
      </c>
      <c r="D26" t="s">
        <v>743</v>
      </c>
      <c r="E26" s="1">
        <v>7509000000</v>
      </c>
      <c r="F26" s="1">
        <v>4518000000</v>
      </c>
      <c r="G26" s="1">
        <v>898000000</v>
      </c>
      <c r="H26" s="1">
        <v>1320000000</v>
      </c>
      <c r="I26">
        <v>0</v>
      </c>
      <c r="J26" s="1">
        <v>2991000000</v>
      </c>
      <c r="K26" s="1">
        <v>773000000</v>
      </c>
      <c r="L26" t="s">
        <v>30</v>
      </c>
      <c r="M26" t="s">
        <v>97</v>
      </c>
    </row>
    <row r="27" spans="1:13" x14ac:dyDescent="0.2">
      <c r="A27" t="s">
        <v>95</v>
      </c>
      <c r="B27" t="s">
        <v>15</v>
      </c>
      <c r="C27" t="s">
        <v>98</v>
      </c>
      <c r="D27" t="s">
        <v>744</v>
      </c>
      <c r="E27" s="1">
        <v>9072000000</v>
      </c>
      <c r="F27" s="1">
        <v>5229000000</v>
      </c>
      <c r="G27" s="1">
        <v>895000000</v>
      </c>
      <c r="H27" s="1">
        <v>1428000000</v>
      </c>
      <c r="I27">
        <v>0</v>
      </c>
      <c r="J27" s="1">
        <v>3843000000</v>
      </c>
      <c r="K27" s="1">
        <v>1520000000</v>
      </c>
      <c r="L27" t="s">
        <v>30</v>
      </c>
      <c r="M27" t="s">
        <v>97</v>
      </c>
    </row>
    <row r="28" spans="1:13" x14ac:dyDescent="0.2">
      <c r="A28" t="s">
        <v>95</v>
      </c>
      <c r="B28" t="s">
        <v>17</v>
      </c>
      <c r="C28" t="s">
        <v>99</v>
      </c>
      <c r="D28" t="s">
        <v>745</v>
      </c>
      <c r="E28" s="1">
        <v>9659000000</v>
      </c>
      <c r="F28" s="1">
        <v>5707000000</v>
      </c>
      <c r="G28" s="1">
        <v>808000000</v>
      </c>
      <c r="H28" s="1">
        <v>1451000000</v>
      </c>
      <c r="I28">
        <v>0</v>
      </c>
      <c r="J28" s="1">
        <v>3952000000</v>
      </c>
      <c r="K28" s="1">
        <v>1693000000</v>
      </c>
      <c r="L28" t="s">
        <v>30</v>
      </c>
      <c r="M28" t="s">
        <v>97</v>
      </c>
    </row>
    <row r="29" spans="1:13" x14ac:dyDescent="0.2">
      <c r="A29" t="s">
        <v>95</v>
      </c>
      <c r="B29" t="s">
        <v>19</v>
      </c>
      <c r="C29" t="s">
        <v>100</v>
      </c>
      <c r="D29" t="s">
        <v>746</v>
      </c>
      <c r="E29" s="1">
        <v>10825000000</v>
      </c>
      <c r="F29" s="1">
        <v>6314000000</v>
      </c>
      <c r="G29" s="1">
        <v>819000000</v>
      </c>
      <c r="H29" s="1">
        <v>1540000000</v>
      </c>
      <c r="I29">
        <v>0</v>
      </c>
      <c r="J29" s="1">
        <v>4511000000</v>
      </c>
      <c r="K29" s="1">
        <v>2152000000</v>
      </c>
      <c r="L29" t="s">
        <v>30</v>
      </c>
      <c r="M29" t="s">
        <v>97</v>
      </c>
    </row>
    <row r="30" spans="1:13" x14ac:dyDescent="0.2">
      <c r="A30" t="s">
        <v>120</v>
      </c>
      <c r="B30" t="s">
        <v>11</v>
      </c>
      <c r="C30" t="s">
        <v>12</v>
      </c>
      <c r="D30" t="s">
        <v>742</v>
      </c>
      <c r="E30" s="1">
        <v>4292100000</v>
      </c>
      <c r="F30" s="1">
        <v>2948900000</v>
      </c>
      <c r="G30" s="1">
        <v>512900000</v>
      </c>
      <c r="H30">
        <v>0</v>
      </c>
      <c r="I30">
        <v>0</v>
      </c>
      <c r="J30" s="1">
        <v>1343200000</v>
      </c>
      <c r="K30" s="1">
        <v>830300000</v>
      </c>
      <c r="L30" t="s">
        <v>30</v>
      </c>
      <c r="M30" t="s">
        <v>121</v>
      </c>
    </row>
    <row r="31" spans="1:13" x14ac:dyDescent="0.2">
      <c r="A31" t="s">
        <v>120</v>
      </c>
      <c r="B31" t="s">
        <v>15</v>
      </c>
      <c r="C31" t="s">
        <v>16</v>
      </c>
      <c r="D31" t="s">
        <v>743</v>
      </c>
      <c r="E31" s="1">
        <v>4614700000</v>
      </c>
      <c r="F31" s="1">
        <v>3163900000</v>
      </c>
      <c r="G31" s="1">
        <v>548000000</v>
      </c>
      <c r="H31">
        <v>0</v>
      </c>
      <c r="I31">
        <v>0</v>
      </c>
      <c r="J31" s="1">
        <v>1450800000</v>
      </c>
      <c r="K31" s="1">
        <v>902800000</v>
      </c>
      <c r="L31" t="s">
        <v>30</v>
      </c>
      <c r="M31" t="s">
        <v>121</v>
      </c>
    </row>
    <row r="32" spans="1:13" x14ac:dyDescent="0.2">
      <c r="A32" t="s">
        <v>120</v>
      </c>
      <c r="B32" t="s">
        <v>17</v>
      </c>
      <c r="C32" t="s">
        <v>18</v>
      </c>
      <c r="D32" t="s">
        <v>744</v>
      </c>
      <c r="E32" s="1">
        <v>5345500000</v>
      </c>
      <c r="F32" s="1">
        <v>3651700000</v>
      </c>
      <c r="G32" s="1">
        <v>645100000</v>
      </c>
      <c r="H32">
        <v>0</v>
      </c>
      <c r="I32">
        <v>0</v>
      </c>
      <c r="J32" s="1">
        <v>1693800000</v>
      </c>
      <c r="K32" s="1">
        <v>1048700000</v>
      </c>
      <c r="L32" t="s">
        <v>30</v>
      </c>
      <c r="M32" t="s">
        <v>121</v>
      </c>
    </row>
    <row r="33" spans="1:13" x14ac:dyDescent="0.2">
      <c r="A33" t="s">
        <v>120</v>
      </c>
      <c r="B33" t="s">
        <v>19</v>
      </c>
      <c r="C33" t="s">
        <v>20</v>
      </c>
      <c r="D33" t="s">
        <v>745</v>
      </c>
      <c r="E33" s="1">
        <v>5568700000</v>
      </c>
      <c r="F33" s="1">
        <v>3789200000</v>
      </c>
      <c r="G33" s="1">
        <v>669100000</v>
      </c>
      <c r="H33">
        <v>0</v>
      </c>
      <c r="I33">
        <v>0</v>
      </c>
      <c r="J33" s="1">
        <v>1779500000</v>
      </c>
      <c r="K33" s="1">
        <v>1110400000</v>
      </c>
      <c r="L33" t="s">
        <v>30</v>
      </c>
      <c r="M33" t="s">
        <v>121</v>
      </c>
    </row>
    <row r="34" spans="1:13" x14ac:dyDescent="0.2">
      <c r="A34" t="s">
        <v>124</v>
      </c>
      <c r="B34" t="s">
        <v>11</v>
      </c>
      <c r="C34" t="s">
        <v>12</v>
      </c>
      <c r="D34" t="s">
        <v>742</v>
      </c>
      <c r="E34" s="1">
        <v>4856000000</v>
      </c>
      <c r="F34" s="1">
        <v>1662000000</v>
      </c>
      <c r="G34" s="1">
        <v>1139000000</v>
      </c>
      <c r="H34" s="1">
        <v>604000000</v>
      </c>
      <c r="I34">
        <v>0</v>
      </c>
      <c r="J34" s="1">
        <v>3194000000</v>
      </c>
      <c r="K34" s="1">
        <v>1451000000</v>
      </c>
      <c r="L34" t="s">
        <v>30</v>
      </c>
      <c r="M34" t="s">
        <v>125</v>
      </c>
    </row>
    <row r="35" spans="1:13" x14ac:dyDescent="0.2">
      <c r="A35" t="s">
        <v>124</v>
      </c>
      <c r="B35" t="s">
        <v>15</v>
      </c>
      <c r="C35" t="s">
        <v>16</v>
      </c>
      <c r="D35" t="s">
        <v>743</v>
      </c>
      <c r="E35" s="1">
        <v>4583000000</v>
      </c>
      <c r="F35" s="1">
        <v>1531000000</v>
      </c>
      <c r="G35" s="1">
        <v>1096000000</v>
      </c>
      <c r="H35" s="1">
        <v>584000000</v>
      </c>
      <c r="I35">
        <v>0</v>
      </c>
      <c r="J35" s="1">
        <v>3052000000</v>
      </c>
      <c r="K35" s="1">
        <v>1372000000</v>
      </c>
      <c r="L35" t="s">
        <v>30</v>
      </c>
      <c r="M35" t="s">
        <v>125</v>
      </c>
    </row>
    <row r="36" spans="1:13" x14ac:dyDescent="0.2">
      <c r="A36" t="s">
        <v>124</v>
      </c>
      <c r="B36" t="s">
        <v>17</v>
      </c>
      <c r="C36" t="s">
        <v>18</v>
      </c>
      <c r="D36" t="s">
        <v>744</v>
      </c>
      <c r="E36" s="1">
        <v>4408000000</v>
      </c>
      <c r="F36" s="1">
        <v>1525000000</v>
      </c>
      <c r="G36" s="1">
        <v>1129000000</v>
      </c>
      <c r="H36" s="1">
        <v>571000000</v>
      </c>
      <c r="I36">
        <v>0</v>
      </c>
      <c r="J36" s="1">
        <v>2883000000</v>
      </c>
      <c r="K36" s="1">
        <v>1183000000</v>
      </c>
      <c r="L36" t="s">
        <v>30</v>
      </c>
      <c r="M36" t="s">
        <v>125</v>
      </c>
    </row>
    <row r="37" spans="1:13" x14ac:dyDescent="0.2">
      <c r="A37" t="s">
        <v>124</v>
      </c>
      <c r="B37" t="s">
        <v>19</v>
      </c>
      <c r="C37" t="s">
        <v>20</v>
      </c>
      <c r="D37" t="s">
        <v>745</v>
      </c>
      <c r="E37" s="1">
        <v>4664000000</v>
      </c>
      <c r="F37" s="1">
        <v>1585000000</v>
      </c>
      <c r="G37" s="1">
        <v>1114000000</v>
      </c>
      <c r="H37" s="1">
        <v>646000000</v>
      </c>
      <c r="I37">
        <v>0</v>
      </c>
      <c r="J37" s="1">
        <v>3079000000</v>
      </c>
      <c r="K37" s="1">
        <v>1319000000</v>
      </c>
      <c r="L37" t="s">
        <v>30</v>
      </c>
      <c r="M37" t="s">
        <v>125</v>
      </c>
    </row>
    <row r="38" spans="1:13" x14ac:dyDescent="0.2">
      <c r="A38" t="s">
        <v>126</v>
      </c>
      <c r="B38" t="s">
        <v>11</v>
      </c>
      <c r="C38" t="s">
        <v>127</v>
      </c>
      <c r="D38" t="s">
        <v>745</v>
      </c>
      <c r="E38" s="1">
        <v>6824000000</v>
      </c>
      <c r="F38" s="1">
        <v>3271000000</v>
      </c>
      <c r="G38" s="1">
        <v>486000000</v>
      </c>
      <c r="H38" s="1">
        <v>1049000000</v>
      </c>
      <c r="I38" s="1">
        <v>249000000</v>
      </c>
      <c r="J38" s="1">
        <v>3553000000</v>
      </c>
      <c r="K38" s="1">
        <v>1769000000</v>
      </c>
      <c r="L38" t="s">
        <v>30</v>
      </c>
      <c r="M38" t="s">
        <v>54</v>
      </c>
    </row>
    <row r="39" spans="1:13" x14ac:dyDescent="0.2">
      <c r="A39" t="s">
        <v>126</v>
      </c>
      <c r="B39" t="s">
        <v>15</v>
      </c>
      <c r="C39" t="s">
        <v>100</v>
      </c>
      <c r="D39" t="s">
        <v>746</v>
      </c>
      <c r="E39" s="1">
        <v>13240000000</v>
      </c>
      <c r="F39" s="1">
        <v>7300000000</v>
      </c>
      <c r="G39" s="1">
        <v>806000000</v>
      </c>
      <c r="H39" s="1">
        <v>2674000000</v>
      </c>
      <c r="I39" s="1">
        <v>1873000000</v>
      </c>
      <c r="J39" s="1">
        <v>5940000000</v>
      </c>
      <c r="K39" s="1">
        <v>587000000</v>
      </c>
      <c r="L39" t="s">
        <v>30</v>
      </c>
      <c r="M39" t="s">
        <v>54</v>
      </c>
    </row>
    <row r="40" spans="1:13" x14ac:dyDescent="0.2">
      <c r="A40" t="s">
        <v>245</v>
      </c>
      <c r="B40" t="s">
        <v>11</v>
      </c>
      <c r="C40" t="s">
        <v>64</v>
      </c>
      <c r="D40" t="s">
        <v>743</v>
      </c>
      <c r="E40" s="1">
        <v>3050195000</v>
      </c>
      <c r="F40" s="1">
        <v>683579000</v>
      </c>
      <c r="G40" s="1">
        <v>2047847000</v>
      </c>
      <c r="H40" s="1">
        <v>429479000</v>
      </c>
      <c r="I40">
        <v>0</v>
      </c>
      <c r="J40" s="1">
        <v>2366616000</v>
      </c>
      <c r="K40" s="1">
        <v>-110710000</v>
      </c>
      <c r="L40" t="s">
        <v>30</v>
      </c>
      <c r="M40" t="s">
        <v>85</v>
      </c>
    </row>
    <row r="41" spans="1:13" x14ac:dyDescent="0.2">
      <c r="A41" t="s">
        <v>245</v>
      </c>
      <c r="B41" t="s">
        <v>15</v>
      </c>
      <c r="C41" t="s">
        <v>65</v>
      </c>
      <c r="D41" t="s">
        <v>744</v>
      </c>
      <c r="E41" s="1">
        <v>4071003000</v>
      </c>
      <c r="F41" s="1">
        <v>968428000</v>
      </c>
      <c r="G41" s="1">
        <v>2764851000</v>
      </c>
      <c r="H41" s="1">
        <v>623798000</v>
      </c>
      <c r="I41">
        <v>0</v>
      </c>
      <c r="J41" s="1">
        <v>3102575000</v>
      </c>
      <c r="K41" s="1">
        <v>-286074000</v>
      </c>
      <c r="L41" t="s">
        <v>30</v>
      </c>
      <c r="M41" t="s">
        <v>85</v>
      </c>
    </row>
    <row r="42" spans="1:13" x14ac:dyDescent="0.2">
      <c r="A42" t="s">
        <v>245</v>
      </c>
      <c r="B42" t="s">
        <v>17</v>
      </c>
      <c r="C42" t="s">
        <v>66</v>
      </c>
      <c r="D42" t="s">
        <v>745</v>
      </c>
      <c r="E42" s="1">
        <v>5373586000</v>
      </c>
      <c r="F42" s="1">
        <v>1289270000</v>
      </c>
      <c r="G42" s="1">
        <v>3437032000</v>
      </c>
      <c r="H42" s="1">
        <v>792917000</v>
      </c>
      <c r="I42">
        <v>0</v>
      </c>
      <c r="J42" s="1">
        <v>4084316000</v>
      </c>
      <c r="K42" s="1">
        <v>-145633000</v>
      </c>
      <c r="L42" t="s">
        <v>30</v>
      </c>
      <c r="M42" t="s">
        <v>85</v>
      </c>
    </row>
    <row r="43" spans="1:13" x14ac:dyDescent="0.2">
      <c r="A43" t="s">
        <v>245</v>
      </c>
      <c r="B43" t="s">
        <v>19</v>
      </c>
      <c r="C43" t="s">
        <v>67</v>
      </c>
      <c r="D43" t="s">
        <v>746</v>
      </c>
      <c r="E43" s="1">
        <v>6667216000</v>
      </c>
      <c r="F43" s="1">
        <v>1654548000</v>
      </c>
      <c r="G43" s="1">
        <v>3951445000</v>
      </c>
      <c r="H43" s="1">
        <v>946300000</v>
      </c>
      <c r="I43">
        <v>0</v>
      </c>
      <c r="J43" s="1">
        <v>5012668000</v>
      </c>
      <c r="K43" s="1">
        <v>114923000</v>
      </c>
      <c r="L43" t="s">
        <v>30</v>
      </c>
      <c r="M43" t="s">
        <v>85</v>
      </c>
    </row>
    <row r="44" spans="1:13" x14ac:dyDescent="0.2">
      <c r="A44" t="s">
        <v>246</v>
      </c>
      <c r="B44" t="s">
        <v>11</v>
      </c>
      <c r="C44" t="s">
        <v>247</v>
      </c>
      <c r="D44" t="s">
        <v>743</v>
      </c>
      <c r="E44" s="1">
        <v>48607000000</v>
      </c>
      <c r="F44" s="1">
        <v>19167000000</v>
      </c>
      <c r="G44" s="1">
        <v>11802000000</v>
      </c>
      <c r="H44" s="1">
        <v>5942000000</v>
      </c>
      <c r="I44" s="1">
        <v>395000000</v>
      </c>
      <c r="J44" s="1">
        <v>29440000000</v>
      </c>
      <c r="K44" s="1">
        <v>11301000000</v>
      </c>
      <c r="L44" t="s">
        <v>30</v>
      </c>
      <c r="M44" t="s">
        <v>248</v>
      </c>
    </row>
    <row r="45" spans="1:13" x14ac:dyDescent="0.2">
      <c r="A45" t="s">
        <v>246</v>
      </c>
      <c r="B45" t="s">
        <v>15</v>
      </c>
      <c r="C45" t="s">
        <v>249</v>
      </c>
      <c r="D45" t="s">
        <v>744</v>
      </c>
      <c r="E45" s="1">
        <v>47142000000</v>
      </c>
      <c r="F45" s="1">
        <v>19373000000</v>
      </c>
      <c r="G45" s="1">
        <v>11437000000</v>
      </c>
      <c r="H45" s="1">
        <v>6294000000</v>
      </c>
      <c r="I45" s="1">
        <v>275000000</v>
      </c>
      <c r="J45" s="1">
        <v>27769000000</v>
      </c>
      <c r="K45" s="1">
        <v>9763000000</v>
      </c>
      <c r="L45" t="s">
        <v>30</v>
      </c>
      <c r="M45" t="s">
        <v>248</v>
      </c>
    </row>
    <row r="46" spans="1:13" x14ac:dyDescent="0.2">
      <c r="A46" t="s">
        <v>246</v>
      </c>
      <c r="B46" t="s">
        <v>17</v>
      </c>
      <c r="C46" t="s">
        <v>250</v>
      </c>
      <c r="D46" t="s">
        <v>745</v>
      </c>
      <c r="E46" s="1">
        <v>49161000000</v>
      </c>
      <c r="F46" s="1">
        <v>19480000000</v>
      </c>
      <c r="G46" s="1">
        <v>11861000000</v>
      </c>
      <c r="H46" s="1">
        <v>6207000000</v>
      </c>
      <c r="I46" s="1">
        <v>359000000</v>
      </c>
      <c r="J46" s="1">
        <v>29681000000</v>
      </c>
      <c r="K46" s="1">
        <v>11254000000</v>
      </c>
      <c r="L46" t="s">
        <v>30</v>
      </c>
      <c r="M46" t="s">
        <v>248</v>
      </c>
    </row>
    <row r="47" spans="1:13" x14ac:dyDescent="0.2">
      <c r="A47" t="s">
        <v>246</v>
      </c>
      <c r="B47" t="s">
        <v>19</v>
      </c>
      <c r="C47" t="s">
        <v>251</v>
      </c>
      <c r="D47" t="s">
        <v>746</v>
      </c>
      <c r="E47" s="1">
        <v>49247000000</v>
      </c>
      <c r="F47" s="1">
        <v>18287000000</v>
      </c>
      <c r="G47" s="1">
        <v>11433000000</v>
      </c>
      <c r="H47" s="1">
        <v>6296000000</v>
      </c>
      <c r="I47" s="1">
        <v>303000000</v>
      </c>
      <c r="J47" s="1">
        <v>30960000000</v>
      </c>
      <c r="K47" s="1">
        <v>12928000000</v>
      </c>
      <c r="L47" t="s">
        <v>30</v>
      </c>
      <c r="M47" t="s">
        <v>248</v>
      </c>
    </row>
    <row r="48" spans="1:13" x14ac:dyDescent="0.2">
      <c r="A48" t="s">
        <v>252</v>
      </c>
      <c r="B48" t="s">
        <v>11</v>
      </c>
      <c r="C48" t="s">
        <v>253</v>
      </c>
      <c r="D48" t="s">
        <v>745</v>
      </c>
      <c r="E48" s="1">
        <v>4069746000</v>
      </c>
      <c r="F48" s="1">
        <v>3282301000</v>
      </c>
      <c r="G48" s="1">
        <v>194207000</v>
      </c>
      <c r="H48">
        <v>0</v>
      </c>
      <c r="I48" s="1">
        <v>137058000</v>
      </c>
      <c r="J48" s="1">
        <v>787445000</v>
      </c>
      <c r="K48" s="1">
        <v>456180000</v>
      </c>
      <c r="L48" t="s">
        <v>30</v>
      </c>
      <c r="M48" t="s">
        <v>254</v>
      </c>
    </row>
    <row r="49" spans="1:13" x14ac:dyDescent="0.2">
      <c r="A49" t="s">
        <v>252</v>
      </c>
      <c r="B49" t="s">
        <v>15</v>
      </c>
      <c r="C49" t="s">
        <v>255</v>
      </c>
      <c r="D49" t="s">
        <v>746</v>
      </c>
      <c r="E49" s="1">
        <v>4250447000</v>
      </c>
      <c r="F49" s="1">
        <v>3575631000</v>
      </c>
      <c r="G49" s="1">
        <v>187244000</v>
      </c>
      <c r="H49">
        <v>0</v>
      </c>
      <c r="I49" s="1">
        <v>182242000</v>
      </c>
      <c r="J49" s="1">
        <v>674816000</v>
      </c>
      <c r="K49" s="1">
        <v>305330000</v>
      </c>
      <c r="L49" t="s">
        <v>30</v>
      </c>
      <c r="M49" t="s">
        <v>254</v>
      </c>
    </row>
    <row r="50" spans="1:13" x14ac:dyDescent="0.2">
      <c r="A50" t="s">
        <v>269</v>
      </c>
      <c r="B50" t="s">
        <v>11</v>
      </c>
      <c r="C50" t="s">
        <v>12</v>
      </c>
      <c r="D50" t="s">
        <v>742</v>
      </c>
      <c r="E50" s="1">
        <v>7346472000</v>
      </c>
      <c r="F50" s="1">
        <v>4278241000</v>
      </c>
      <c r="G50" s="1">
        <v>1557646000</v>
      </c>
      <c r="H50">
        <v>0</v>
      </c>
      <c r="I50" s="1">
        <v>149089000</v>
      </c>
      <c r="J50" s="1">
        <v>3068231000</v>
      </c>
      <c r="K50" s="1">
        <v>1361496000</v>
      </c>
      <c r="L50" t="s">
        <v>30</v>
      </c>
      <c r="M50" t="s">
        <v>254</v>
      </c>
    </row>
    <row r="51" spans="1:13" x14ac:dyDescent="0.2">
      <c r="A51" t="s">
        <v>269</v>
      </c>
      <c r="B51" t="s">
        <v>15</v>
      </c>
      <c r="C51" t="s">
        <v>16</v>
      </c>
      <c r="D51" t="s">
        <v>743</v>
      </c>
      <c r="E51" s="1">
        <v>8843200000</v>
      </c>
      <c r="F51" s="1">
        <v>5265500000</v>
      </c>
      <c r="G51" s="1">
        <v>1727600000</v>
      </c>
      <c r="H51">
        <v>0</v>
      </c>
      <c r="I51" s="1">
        <v>172200000</v>
      </c>
      <c r="J51" s="1">
        <v>3577700000</v>
      </c>
      <c r="K51" s="1">
        <v>1677900000</v>
      </c>
      <c r="L51" t="s">
        <v>30</v>
      </c>
      <c r="M51" t="s">
        <v>254</v>
      </c>
    </row>
    <row r="52" spans="1:13" x14ac:dyDescent="0.2">
      <c r="A52" t="s">
        <v>269</v>
      </c>
      <c r="B52" t="s">
        <v>17</v>
      </c>
      <c r="C52" t="s">
        <v>18</v>
      </c>
      <c r="D52" t="s">
        <v>744</v>
      </c>
      <c r="E52" s="1">
        <v>10262700000</v>
      </c>
      <c r="F52" s="1">
        <v>6141100000</v>
      </c>
      <c r="G52" s="1">
        <v>2037000000</v>
      </c>
      <c r="H52">
        <v>0</v>
      </c>
      <c r="I52" s="1">
        <v>199700000</v>
      </c>
      <c r="J52" s="1">
        <v>4121600000</v>
      </c>
      <c r="K52" s="1">
        <v>1884900000</v>
      </c>
      <c r="L52" t="s">
        <v>30</v>
      </c>
      <c r="M52" t="s">
        <v>254</v>
      </c>
    </row>
    <row r="53" spans="1:13" x14ac:dyDescent="0.2">
      <c r="A53" t="s">
        <v>269</v>
      </c>
      <c r="B53" t="s">
        <v>19</v>
      </c>
      <c r="C53" t="s">
        <v>20</v>
      </c>
      <c r="D53" t="s">
        <v>745</v>
      </c>
      <c r="E53" s="1">
        <v>12416000000</v>
      </c>
      <c r="F53" s="1">
        <v>7440200000</v>
      </c>
      <c r="G53" s="1">
        <v>2508600000</v>
      </c>
      <c r="H53">
        <v>0</v>
      </c>
      <c r="I53" s="1">
        <v>325200000</v>
      </c>
      <c r="J53" s="1">
        <v>4975800000</v>
      </c>
      <c r="K53" s="1">
        <v>2142000000</v>
      </c>
      <c r="L53" t="s">
        <v>30</v>
      </c>
      <c r="M53" t="s">
        <v>254</v>
      </c>
    </row>
    <row r="54" spans="1:13" x14ac:dyDescent="0.2">
      <c r="A54" t="s">
        <v>270</v>
      </c>
      <c r="B54" t="s">
        <v>11</v>
      </c>
      <c r="C54" t="s">
        <v>16</v>
      </c>
      <c r="D54" t="s">
        <v>743</v>
      </c>
      <c r="E54" s="1">
        <v>2918434000</v>
      </c>
      <c r="F54" s="1">
        <v>502795000</v>
      </c>
      <c r="G54" s="1">
        <v>1476916000</v>
      </c>
      <c r="H54" s="1">
        <v>516338000</v>
      </c>
      <c r="I54" s="1">
        <v>41668000</v>
      </c>
      <c r="J54" s="1">
        <v>2415639000</v>
      </c>
      <c r="K54" s="1">
        <v>380717000</v>
      </c>
      <c r="L54" t="s">
        <v>30</v>
      </c>
      <c r="M54" t="s">
        <v>85</v>
      </c>
    </row>
    <row r="55" spans="1:13" x14ac:dyDescent="0.2">
      <c r="A55" t="s">
        <v>270</v>
      </c>
      <c r="B55" t="s">
        <v>15</v>
      </c>
      <c r="C55" t="s">
        <v>18</v>
      </c>
      <c r="D55" t="s">
        <v>744</v>
      </c>
      <c r="E55" s="1">
        <v>3142856000</v>
      </c>
      <c r="F55" s="1">
        <v>620219000</v>
      </c>
      <c r="G55" s="1">
        <v>1600187000</v>
      </c>
      <c r="H55" s="1">
        <v>553817000</v>
      </c>
      <c r="I55" s="1">
        <v>39577000</v>
      </c>
      <c r="J55" s="1">
        <v>2522637000</v>
      </c>
      <c r="K55" s="1">
        <v>329056000</v>
      </c>
      <c r="L55" t="s">
        <v>30</v>
      </c>
      <c r="M55" t="s">
        <v>85</v>
      </c>
    </row>
    <row r="56" spans="1:13" x14ac:dyDescent="0.2">
      <c r="A56" t="s">
        <v>270</v>
      </c>
      <c r="B56" t="s">
        <v>17</v>
      </c>
      <c r="C56" t="s">
        <v>20</v>
      </c>
      <c r="D56" t="s">
        <v>745</v>
      </c>
      <c r="E56" s="1">
        <v>3275594000</v>
      </c>
      <c r="F56" s="1">
        <v>614364000</v>
      </c>
      <c r="G56" s="1">
        <v>1538027000</v>
      </c>
      <c r="H56" s="1">
        <v>563975000</v>
      </c>
      <c r="I56" s="1">
        <v>41595000</v>
      </c>
      <c r="J56" s="1">
        <v>2661230000</v>
      </c>
      <c r="K56" s="1">
        <v>517633000</v>
      </c>
      <c r="L56" t="s">
        <v>30</v>
      </c>
      <c r="M56" t="s">
        <v>85</v>
      </c>
    </row>
    <row r="57" spans="1:13" x14ac:dyDescent="0.2">
      <c r="A57" t="s">
        <v>270</v>
      </c>
      <c r="B57" t="s">
        <v>19</v>
      </c>
      <c r="C57" t="s">
        <v>83</v>
      </c>
      <c r="D57" t="s">
        <v>746</v>
      </c>
      <c r="E57" s="1">
        <v>3418265000</v>
      </c>
      <c r="F57" s="1">
        <v>559541000</v>
      </c>
      <c r="G57" s="1">
        <v>1620006000</v>
      </c>
      <c r="H57" s="1">
        <v>489265000</v>
      </c>
      <c r="I57" s="1">
        <v>29173000</v>
      </c>
      <c r="J57" s="1">
        <v>2858724000</v>
      </c>
      <c r="K57" s="1">
        <v>720280000</v>
      </c>
      <c r="L57" t="s">
        <v>30</v>
      </c>
      <c r="M57" t="s">
        <v>85</v>
      </c>
    </row>
    <row r="58" spans="1:13" x14ac:dyDescent="0.2">
      <c r="A58" t="s">
        <v>311</v>
      </c>
      <c r="B58" t="s">
        <v>11</v>
      </c>
      <c r="C58" t="s">
        <v>312</v>
      </c>
      <c r="D58" t="s">
        <v>743</v>
      </c>
      <c r="E58" s="1">
        <v>3797000000</v>
      </c>
      <c r="F58" s="1">
        <v>1388000000</v>
      </c>
      <c r="G58" s="1">
        <v>1078000000</v>
      </c>
      <c r="H58" s="1">
        <v>1153000000</v>
      </c>
      <c r="I58" s="1">
        <v>30000000</v>
      </c>
      <c r="J58" s="1">
        <v>2409000000</v>
      </c>
      <c r="K58" s="1">
        <v>148000000</v>
      </c>
      <c r="L58" t="s">
        <v>30</v>
      </c>
      <c r="M58" t="s">
        <v>125</v>
      </c>
    </row>
    <row r="59" spans="1:13" x14ac:dyDescent="0.2">
      <c r="A59" t="s">
        <v>311</v>
      </c>
      <c r="B59" t="s">
        <v>15</v>
      </c>
      <c r="C59" t="s">
        <v>313</v>
      </c>
      <c r="D59" t="s">
        <v>744</v>
      </c>
      <c r="E59" s="1">
        <v>3575000000</v>
      </c>
      <c r="F59" s="1">
        <v>1347000000</v>
      </c>
      <c r="G59" s="1">
        <v>1055000000</v>
      </c>
      <c r="H59" s="1">
        <v>1125000000</v>
      </c>
      <c r="I59" s="1">
        <v>16000000</v>
      </c>
      <c r="J59" s="1">
        <v>2228000000</v>
      </c>
      <c r="K59" s="1">
        <v>32000000</v>
      </c>
      <c r="L59" t="s">
        <v>30</v>
      </c>
      <c r="M59" t="s">
        <v>125</v>
      </c>
    </row>
    <row r="60" spans="1:13" x14ac:dyDescent="0.2">
      <c r="A60" t="s">
        <v>311</v>
      </c>
      <c r="B60" t="s">
        <v>17</v>
      </c>
      <c r="C60" t="s">
        <v>314</v>
      </c>
      <c r="D60" t="s">
        <v>745</v>
      </c>
      <c r="E60" s="1">
        <v>4515000000</v>
      </c>
      <c r="F60" s="1">
        <v>1429000000</v>
      </c>
      <c r="G60" s="1">
        <v>1030000000</v>
      </c>
      <c r="H60" s="1">
        <v>1094000000</v>
      </c>
      <c r="I60" s="1">
        <v>14000000</v>
      </c>
      <c r="J60" s="1">
        <v>3086000000</v>
      </c>
      <c r="K60" s="1">
        <v>948000000</v>
      </c>
      <c r="L60" t="s">
        <v>30</v>
      </c>
      <c r="M60" t="s">
        <v>125</v>
      </c>
    </row>
    <row r="61" spans="1:13" x14ac:dyDescent="0.2">
      <c r="A61" t="s">
        <v>311</v>
      </c>
      <c r="B61" t="s">
        <v>19</v>
      </c>
      <c r="C61" t="s">
        <v>315</v>
      </c>
      <c r="D61" t="s">
        <v>746</v>
      </c>
      <c r="E61" s="1">
        <v>4396000000</v>
      </c>
      <c r="F61" s="1">
        <v>1354000000</v>
      </c>
      <c r="G61" s="1">
        <v>1028000000</v>
      </c>
      <c r="H61" s="1">
        <v>1109000000</v>
      </c>
      <c r="I61" s="1">
        <v>7000000</v>
      </c>
      <c r="J61" s="1">
        <v>3042000000</v>
      </c>
      <c r="K61" s="1">
        <v>898000000</v>
      </c>
      <c r="L61" t="s">
        <v>30</v>
      </c>
      <c r="M61" t="s">
        <v>125</v>
      </c>
    </row>
    <row r="62" spans="1:13" x14ac:dyDescent="0.2">
      <c r="A62" t="s">
        <v>316</v>
      </c>
      <c r="B62" t="s">
        <v>11</v>
      </c>
      <c r="C62" t="s">
        <v>16</v>
      </c>
      <c r="D62" t="s">
        <v>743</v>
      </c>
      <c r="E62" s="1">
        <v>8257000000</v>
      </c>
      <c r="F62" s="1">
        <v>1492000000</v>
      </c>
      <c r="G62" s="1">
        <v>3260000000</v>
      </c>
      <c r="H62" s="1">
        <v>915000000</v>
      </c>
      <c r="I62" s="1">
        <v>136000000</v>
      </c>
      <c r="J62" s="1">
        <v>6765000000</v>
      </c>
      <c r="K62" s="1">
        <v>2454000000</v>
      </c>
      <c r="L62" t="s">
        <v>30</v>
      </c>
      <c r="M62" t="s">
        <v>85</v>
      </c>
    </row>
    <row r="63" spans="1:13" x14ac:dyDescent="0.2">
      <c r="A63" t="s">
        <v>316</v>
      </c>
      <c r="B63" t="s">
        <v>15</v>
      </c>
      <c r="C63" t="s">
        <v>18</v>
      </c>
      <c r="D63" t="s">
        <v>744</v>
      </c>
      <c r="E63" s="1">
        <v>8790000000</v>
      </c>
      <c r="F63" s="1">
        <v>1663000000</v>
      </c>
      <c r="G63" s="1">
        <v>3593000000</v>
      </c>
      <c r="H63" s="1">
        <v>983000000</v>
      </c>
      <c r="I63" s="1">
        <v>75000000</v>
      </c>
      <c r="J63" s="1">
        <v>7127000000</v>
      </c>
      <c r="K63" s="1">
        <v>2476000000</v>
      </c>
      <c r="L63" t="s">
        <v>30</v>
      </c>
      <c r="M63" t="s">
        <v>85</v>
      </c>
    </row>
    <row r="64" spans="1:13" x14ac:dyDescent="0.2">
      <c r="A64" t="s">
        <v>316</v>
      </c>
      <c r="B64" t="s">
        <v>17</v>
      </c>
      <c r="C64" t="s">
        <v>20</v>
      </c>
      <c r="D64" t="s">
        <v>745</v>
      </c>
      <c r="E64" s="1">
        <v>8592000000</v>
      </c>
      <c r="F64" s="1">
        <v>1771000000</v>
      </c>
      <c r="G64" s="1">
        <v>3660000000</v>
      </c>
      <c r="H64" s="1">
        <v>923000000</v>
      </c>
      <c r="I64" s="1">
        <v>41000000</v>
      </c>
      <c r="J64" s="1">
        <v>6821000000</v>
      </c>
      <c r="K64" s="1">
        <v>2197000000</v>
      </c>
      <c r="L64" t="s">
        <v>30</v>
      </c>
      <c r="M64" t="s">
        <v>85</v>
      </c>
    </row>
    <row r="65" spans="1:13" x14ac:dyDescent="0.2">
      <c r="A65" t="s">
        <v>316</v>
      </c>
      <c r="B65" t="s">
        <v>19</v>
      </c>
      <c r="C65" t="s">
        <v>83</v>
      </c>
      <c r="D65" t="s">
        <v>746</v>
      </c>
      <c r="E65" s="1">
        <v>8979000000</v>
      </c>
      <c r="F65" s="1">
        <v>2007000000</v>
      </c>
      <c r="G65" s="1">
        <v>3499000000</v>
      </c>
      <c r="H65" s="1">
        <v>1114000000</v>
      </c>
      <c r="I65" s="1">
        <v>34000000</v>
      </c>
      <c r="J65" s="1">
        <v>6972000000</v>
      </c>
      <c r="K65" s="1">
        <v>2325000000</v>
      </c>
      <c r="L65" t="s">
        <v>30</v>
      </c>
      <c r="M65" t="s">
        <v>85</v>
      </c>
    </row>
    <row r="66" spans="1:13" x14ac:dyDescent="0.2">
      <c r="A66" t="s">
        <v>343</v>
      </c>
      <c r="B66" t="s">
        <v>11</v>
      </c>
      <c r="C66" t="s">
        <v>16</v>
      </c>
      <c r="D66" t="s">
        <v>743</v>
      </c>
      <c r="E66" s="1">
        <v>7872000000</v>
      </c>
      <c r="F66" s="1">
        <v>1875000000</v>
      </c>
      <c r="G66" s="1">
        <v>1778000000</v>
      </c>
      <c r="H66" s="1">
        <v>1415000000</v>
      </c>
      <c r="I66">
        <v>0</v>
      </c>
      <c r="J66" s="1">
        <v>5997000000</v>
      </c>
      <c r="K66" s="1">
        <v>2804000000</v>
      </c>
      <c r="L66" t="s">
        <v>30</v>
      </c>
      <c r="M66" t="s">
        <v>85</v>
      </c>
    </row>
    <row r="67" spans="1:13" x14ac:dyDescent="0.2">
      <c r="A67" t="s">
        <v>343</v>
      </c>
      <c r="B67" t="s">
        <v>15</v>
      </c>
      <c r="C67" t="s">
        <v>18</v>
      </c>
      <c r="D67" t="s">
        <v>744</v>
      </c>
      <c r="E67" s="1">
        <v>12466000000</v>
      </c>
      <c r="F67" s="1">
        <v>2153000000</v>
      </c>
      <c r="G67" s="1">
        <v>2653000000</v>
      </c>
      <c r="H67" s="1">
        <v>2666000000</v>
      </c>
      <c r="I67">
        <v>0</v>
      </c>
      <c r="J67" s="1">
        <v>10313000000</v>
      </c>
      <c r="K67" s="1">
        <v>4994000000</v>
      </c>
      <c r="L67" t="s">
        <v>30</v>
      </c>
      <c r="M67" t="s">
        <v>85</v>
      </c>
    </row>
    <row r="68" spans="1:13" x14ac:dyDescent="0.2">
      <c r="A68" t="s">
        <v>343</v>
      </c>
      <c r="B68" t="s">
        <v>17</v>
      </c>
      <c r="C68" t="s">
        <v>20</v>
      </c>
      <c r="D68" t="s">
        <v>745</v>
      </c>
      <c r="E68" s="1">
        <v>17928000000</v>
      </c>
      <c r="F68" s="1">
        <v>2867000000</v>
      </c>
      <c r="G68" s="1">
        <v>4020000000</v>
      </c>
      <c r="H68" s="1">
        <v>4816000000</v>
      </c>
      <c r="I68">
        <v>0</v>
      </c>
      <c r="J68" s="1">
        <v>15061000000</v>
      </c>
      <c r="K68" s="1">
        <v>6225000000</v>
      </c>
      <c r="L68" t="s">
        <v>30</v>
      </c>
      <c r="M68" t="s">
        <v>85</v>
      </c>
    </row>
    <row r="69" spans="1:13" x14ac:dyDescent="0.2">
      <c r="A69" t="s">
        <v>343</v>
      </c>
      <c r="B69" t="s">
        <v>19</v>
      </c>
      <c r="C69" t="s">
        <v>83</v>
      </c>
      <c r="D69" t="s">
        <v>746</v>
      </c>
      <c r="E69" s="1">
        <v>27638000000</v>
      </c>
      <c r="F69" s="1">
        <v>3789000000</v>
      </c>
      <c r="G69" s="1">
        <v>5503000000</v>
      </c>
      <c r="H69" s="1">
        <v>5919000000</v>
      </c>
      <c r="I69">
        <v>0</v>
      </c>
      <c r="J69" s="1">
        <v>23849000000</v>
      </c>
      <c r="K69" s="1">
        <v>12427000000</v>
      </c>
      <c r="L69" t="s">
        <v>30</v>
      </c>
      <c r="M69" t="s">
        <v>85</v>
      </c>
    </row>
    <row r="70" spans="1:13" x14ac:dyDescent="0.2">
      <c r="A70" t="s">
        <v>349</v>
      </c>
      <c r="B70" t="s">
        <v>11</v>
      </c>
      <c r="C70" t="s">
        <v>39</v>
      </c>
      <c r="D70" t="s">
        <v>743</v>
      </c>
      <c r="E70" s="1">
        <v>1481314000</v>
      </c>
      <c r="F70" s="1">
        <v>253047000</v>
      </c>
      <c r="G70" s="1">
        <v>587835000</v>
      </c>
      <c r="H70" s="1">
        <v>209614000</v>
      </c>
      <c r="I70">
        <v>0</v>
      </c>
      <c r="J70" s="1">
        <v>1228267000</v>
      </c>
      <c r="K70" s="1">
        <v>430818000</v>
      </c>
      <c r="L70" t="s">
        <v>30</v>
      </c>
      <c r="M70" t="s">
        <v>248</v>
      </c>
    </row>
    <row r="71" spans="1:13" x14ac:dyDescent="0.2">
      <c r="A71" t="s">
        <v>349</v>
      </c>
      <c r="B71" t="s">
        <v>15</v>
      </c>
      <c r="C71" t="s">
        <v>41</v>
      </c>
      <c r="D71" t="s">
        <v>744</v>
      </c>
      <c r="E71" s="1">
        <v>1732046000</v>
      </c>
      <c r="F71" s="1">
        <v>309959000</v>
      </c>
      <c r="G71" s="1">
        <v>664738000</v>
      </c>
      <c r="H71" s="1">
        <v>263792000</v>
      </c>
      <c r="I71">
        <v>0</v>
      </c>
      <c r="J71" s="1">
        <v>1422087000</v>
      </c>
      <c r="K71" s="1">
        <v>493557000</v>
      </c>
      <c r="L71" t="s">
        <v>30</v>
      </c>
      <c r="M71" t="s">
        <v>248</v>
      </c>
    </row>
    <row r="72" spans="1:13" x14ac:dyDescent="0.2">
      <c r="A72" t="s">
        <v>349</v>
      </c>
      <c r="B72" t="s">
        <v>17</v>
      </c>
      <c r="C72" t="s">
        <v>42</v>
      </c>
      <c r="D72" t="s">
        <v>745</v>
      </c>
      <c r="E72" s="1">
        <v>1919823000</v>
      </c>
      <c r="F72" s="1">
        <v>332261000</v>
      </c>
      <c r="G72" s="1">
        <v>738080000</v>
      </c>
      <c r="H72" s="1">
        <v>296583000</v>
      </c>
      <c r="I72">
        <v>0</v>
      </c>
      <c r="J72" s="1">
        <v>1587562000</v>
      </c>
      <c r="K72" s="1">
        <v>552899000</v>
      </c>
      <c r="L72" t="s">
        <v>30</v>
      </c>
      <c r="M72" t="s">
        <v>248</v>
      </c>
    </row>
    <row r="73" spans="1:13" x14ac:dyDescent="0.2">
      <c r="A73" t="s">
        <v>349</v>
      </c>
      <c r="B73" t="s">
        <v>19</v>
      </c>
      <c r="C73" t="s">
        <v>43</v>
      </c>
      <c r="D73" t="s">
        <v>746</v>
      </c>
      <c r="E73" s="1">
        <v>1995034000</v>
      </c>
      <c r="F73" s="1">
        <v>337205000</v>
      </c>
      <c r="G73" s="1">
        <v>767174000</v>
      </c>
      <c r="H73" s="1">
        <v>334227000</v>
      </c>
      <c r="I73">
        <v>0</v>
      </c>
      <c r="J73" s="1">
        <v>1657829000</v>
      </c>
      <c r="K73" s="1">
        <v>556428000</v>
      </c>
      <c r="L73" t="s">
        <v>30</v>
      </c>
      <c r="M73" t="s">
        <v>248</v>
      </c>
    </row>
    <row r="74" spans="1:13" x14ac:dyDescent="0.2">
      <c r="A74" t="s">
        <v>350</v>
      </c>
      <c r="B74" t="s">
        <v>11</v>
      </c>
      <c r="C74" t="s">
        <v>12</v>
      </c>
      <c r="D74" t="s">
        <v>742</v>
      </c>
      <c r="E74" s="1">
        <v>5795800000</v>
      </c>
      <c r="F74" s="1">
        <v>3956200000</v>
      </c>
      <c r="G74" s="1">
        <v>763300000</v>
      </c>
      <c r="H74">
        <v>0</v>
      </c>
      <c r="I74">
        <v>0</v>
      </c>
      <c r="J74" s="1">
        <v>1839600000</v>
      </c>
      <c r="K74" s="1">
        <v>1076300000</v>
      </c>
      <c r="L74" t="s">
        <v>30</v>
      </c>
      <c r="M74" t="s">
        <v>85</v>
      </c>
    </row>
    <row r="75" spans="1:13" x14ac:dyDescent="0.2">
      <c r="A75" t="s">
        <v>350</v>
      </c>
      <c r="B75" t="s">
        <v>15</v>
      </c>
      <c r="C75" t="s">
        <v>16</v>
      </c>
      <c r="D75" t="s">
        <v>743</v>
      </c>
      <c r="E75" s="1">
        <v>6063400000</v>
      </c>
      <c r="F75" s="1">
        <v>4092700000</v>
      </c>
      <c r="G75" s="1">
        <v>907800000</v>
      </c>
      <c r="H75">
        <v>0</v>
      </c>
      <c r="I75">
        <v>0</v>
      </c>
      <c r="J75" s="1">
        <v>1970700000</v>
      </c>
      <c r="K75" s="1">
        <v>1062900000</v>
      </c>
      <c r="L75" t="s">
        <v>30</v>
      </c>
      <c r="M75" t="s">
        <v>85</v>
      </c>
    </row>
    <row r="76" spans="1:13" x14ac:dyDescent="0.2">
      <c r="A76" t="s">
        <v>350</v>
      </c>
      <c r="B76" t="s">
        <v>17</v>
      </c>
      <c r="C76" t="s">
        <v>18</v>
      </c>
      <c r="D76" t="s">
        <v>744</v>
      </c>
      <c r="E76" s="1">
        <v>6413800000</v>
      </c>
      <c r="F76" s="1">
        <v>4328300000</v>
      </c>
      <c r="G76" s="1">
        <v>814900000</v>
      </c>
      <c r="H76">
        <v>0</v>
      </c>
      <c r="I76">
        <v>0</v>
      </c>
      <c r="J76" s="1">
        <v>2085500000</v>
      </c>
      <c r="K76" s="1">
        <v>1270600000</v>
      </c>
      <c r="L76" t="s">
        <v>30</v>
      </c>
      <c r="M76" t="s">
        <v>85</v>
      </c>
    </row>
    <row r="77" spans="1:13" x14ac:dyDescent="0.2">
      <c r="A77" t="s">
        <v>350</v>
      </c>
      <c r="B77" t="s">
        <v>19</v>
      </c>
      <c r="C77" t="s">
        <v>20</v>
      </c>
      <c r="D77" t="s">
        <v>745</v>
      </c>
      <c r="E77" s="1">
        <v>6595200000</v>
      </c>
      <c r="F77" s="1">
        <v>4393200000</v>
      </c>
      <c r="G77" s="1">
        <v>1102800000</v>
      </c>
      <c r="H77">
        <v>0</v>
      </c>
      <c r="I77">
        <v>0</v>
      </c>
      <c r="J77" s="1">
        <v>2202000000</v>
      </c>
      <c r="K77" s="1">
        <v>1099200000</v>
      </c>
      <c r="L77" t="s">
        <v>30</v>
      </c>
      <c r="M77" t="s">
        <v>85</v>
      </c>
    </row>
    <row r="78" spans="1:13" x14ac:dyDescent="0.2">
      <c r="A78" t="s">
        <v>351</v>
      </c>
      <c r="B78" t="s">
        <v>11</v>
      </c>
      <c r="C78" t="s">
        <v>12</v>
      </c>
      <c r="D78" t="s">
        <v>742</v>
      </c>
      <c r="E78" s="1">
        <v>4436000000</v>
      </c>
      <c r="F78" s="1">
        <v>2564000000</v>
      </c>
      <c r="G78" s="1">
        <v>824000000</v>
      </c>
      <c r="H78">
        <v>0</v>
      </c>
      <c r="I78">
        <v>0</v>
      </c>
      <c r="J78" s="1">
        <v>1872000000</v>
      </c>
      <c r="K78" s="1">
        <v>1048000000</v>
      </c>
      <c r="L78" t="s">
        <v>30</v>
      </c>
      <c r="M78" t="s">
        <v>85</v>
      </c>
    </row>
    <row r="79" spans="1:13" x14ac:dyDescent="0.2">
      <c r="A79" t="s">
        <v>351</v>
      </c>
      <c r="B79" t="s">
        <v>15</v>
      </c>
      <c r="C79" t="s">
        <v>16</v>
      </c>
      <c r="D79" t="s">
        <v>743</v>
      </c>
      <c r="E79" s="1">
        <v>4814000000</v>
      </c>
      <c r="F79" s="1">
        <v>2776000000</v>
      </c>
      <c r="G79" s="1">
        <v>977000000</v>
      </c>
      <c r="H79">
        <v>0</v>
      </c>
      <c r="I79">
        <v>0</v>
      </c>
      <c r="J79" s="1">
        <v>2038000000</v>
      </c>
      <c r="K79" s="1">
        <v>1061000000</v>
      </c>
      <c r="L79" t="s">
        <v>30</v>
      </c>
      <c r="M79" t="s">
        <v>85</v>
      </c>
    </row>
    <row r="80" spans="1:13" x14ac:dyDescent="0.2">
      <c r="A80" t="s">
        <v>351</v>
      </c>
      <c r="B80" t="s">
        <v>17</v>
      </c>
      <c r="C80" t="s">
        <v>18</v>
      </c>
      <c r="D80" t="s">
        <v>744</v>
      </c>
      <c r="E80" s="1">
        <v>5066000000</v>
      </c>
      <c r="F80" s="1">
        <v>2881000000</v>
      </c>
      <c r="G80" s="1">
        <v>975000000</v>
      </c>
      <c r="H80">
        <v>0</v>
      </c>
      <c r="I80">
        <v>0</v>
      </c>
      <c r="J80" s="1">
        <v>2185000000</v>
      </c>
      <c r="K80" s="1">
        <v>1210000000</v>
      </c>
      <c r="L80" t="s">
        <v>30</v>
      </c>
      <c r="M80" t="s">
        <v>85</v>
      </c>
    </row>
    <row r="81" spans="1:13" x14ac:dyDescent="0.2">
      <c r="A81" t="s">
        <v>351</v>
      </c>
      <c r="B81" t="s">
        <v>19</v>
      </c>
      <c r="C81" t="s">
        <v>20</v>
      </c>
      <c r="D81" t="s">
        <v>745</v>
      </c>
      <c r="E81" s="1">
        <v>5254000000</v>
      </c>
      <c r="F81" s="1">
        <v>2909000000</v>
      </c>
      <c r="G81" s="1">
        <v>1034000000</v>
      </c>
      <c r="H81">
        <v>0</v>
      </c>
      <c r="I81">
        <v>0</v>
      </c>
      <c r="J81" s="1">
        <v>2345000000</v>
      </c>
      <c r="K81" s="1">
        <v>1311000000</v>
      </c>
      <c r="L81" t="s">
        <v>30</v>
      </c>
      <c r="M81" t="s">
        <v>85</v>
      </c>
    </row>
    <row r="82" spans="1:13" x14ac:dyDescent="0.2">
      <c r="A82" t="s">
        <v>354</v>
      </c>
      <c r="B82" t="s">
        <v>11</v>
      </c>
      <c r="C82" t="s">
        <v>12</v>
      </c>
      <c r="D82" t="s">
        <v>742</v>
      </c>
      <c r="E82" s="1">
        <v>1405358000</v>
      </c>
      <c r="F82" s="1">
        <v>670174000</v>
      </c>
      <c r="G82" s="1">
        <v>292500000</v>
      </c>
      <c r="H82" s="1">
        <v>137354000</v>
      </c>
      <c r="I82">
        <v>0</v>
      </c>
      <c r="J82" s="1">
        <v>735184000</v>
      </c>
      <c r="K82" s="1">
        <v>305330000</v>
      </c>
      <c r="L82" t="s">
        <v>30</v>
      </c>
      <c r="M82" t="s">
        <v>355</v>
      </c>
    </row>
    <row r="83" spans="1:13" x14ac:dyDescent="0.2">
      <c r="A83" t="s">
        <v>354</v>
      </c>
      <c r="B83" t="s">
        <v>15</v>
      </c>
      <c r="C83" t="s">
        <v>16</v>
      </c>
      <c r="D83" t="s">
        <v>743</v>
      </c>
      <c r="E83" s="1">
        <v>1496372000</v>
      </c>
      <c r="F83" s="1">
        <v>759362000</v>
      </c>
      <c r="G83" s="1">
        <v>322739000</v>
      </c>
      <c r="H83" s="1">
        <v>147696000</v>
      </c>
      <c r="I83">
        <v>0</v>
      </c>
      <c r="J83" s="1">
        <v>737010000</v>
      </c>
      <c r="K83" s="1">
        <v>266575000</v>
      </c>
      <c r="L83" t="s">
        <v>30</v>
      </c>
      <c r="M83" t="s">
        <v>355</v>
      </c>
    </row>
    <row r="84" spans="1:13" x14ac:dyDescent="0.2">
      <c r="A84" t="s">
        <v>354</v>
      </c>
      <c r="B84" t="s">
        <v>17</v>
      </c>
      <c r="C84" t="s">
        <v>18</v>
      </c>
      <c r="D84" t="s">
        <v>744</v>
      </c>
      <c r="E84" s="1">
        <v>1530654000</v>
      </c>
      <c r="F84" s="1">
        <v>780281000</v>
      </c>
      <c r="G84" s="1">
        <v>331995000</v>
      </c>
      <c r="H84" s="1">
        <v>142751000</v>
      </c>
      <c r="I84">
        <v>0</v>
      </c>
      <c r="J84" s="1">
        <v>750373000</v>
      </c>
      <c r="K84" s="1">
        <v>275627000</v>
      </c>
      <c r="L84" t="s">
        <v>30</v>
      </c>
      <c r="M84" t="s">
        <v>355</v>
      </c>
    </row>
    <row r="85" spans="1:13" x14ac:dyDescent="0.2">
      <c r="A85" t="s">
        <v>354</v>
      </c>
      <c r="B85" t="s">
        <v>19</v>
      </c>
      <c r="C85" t="s">
        <v>20</v>
      </c>
      <c r="D85" t="s">
        <v>745</v>
      </c>
      <c r="E85" s="1">
        <v>1557067000</v>
      </c>
      <c r="F85" s="1">
        <v>803506000</v>
      </c>
      <c r="G85" s="1">
        <v>313544000</v>
      </c>
      <c r="H85" s="1">
        <v>132892000</v>
      </c>
      <c r="I85">
        <v>0</v>
      </c>
      <c r="J85" s="1">
        <v>753561000</v>
      </c>
      <c r="K85" s="1">
        <v>307125000</v>
      </c>
      <c r="L85" t="s">
        <v>30</v>
      </c>
      <c r="M85" t="s">
        <v>355</v>
      </c>
    </row>
    <row r="86" spans="1:13" x14ac:dyDescent="0.2">
      <c r="A86" t="s">
        <v>362</v>
      </c>
      <c r="B86" t="s">
        <v>11</v>
      </c>
      <c r="C86" t="s">
        <v>12</v>
      </c>
      <c r="D86" t="s">
        <v>742</v>
      </c>
      <c r="E86" s="1">
        <v>3368545000</v>
      </c>
      <c r="F86" s="1">
        <v>2515796000</v>
      </c>
      <c r="G86" s="1">
        <v>280928000</v>
      </c>
      <c r="H86" s="1">
        <v>132460000</v>
      </c>
      <c r="I86">
        <v>0</v>
      </c>
      <c r="J86" s="1">
        <v>852749000</v>
      </c>
      <c r="K86" s="1">
        <v>439361000</v>
      </c>
      <c r="L86" t="s">
        <v>30</v>
      </c>
      <c r="M86" t="s">
        <v>54</v>
      </c>
    </row>
    <row r="87" spans="1:13" x14ac:dyDescent="0.2">
      <c r="A87" t="s">
        <v>362</v>
      </c>
      <c r="B87" t="s">
        <v>15</v>
      </c>
      <c r="C87" t="s">
        <v>16</v>
      </c>
      <c r="D87" t="s">
        <v>743</v>
      </c>
      <c r="E87" s="1">
        <v>3309616000</v>
      </c>
      <c r="F87" s="1">
        <v>2444984000</v>
      </c>
      <c r="G87" s="1">
        <v>270261000</v>
      </c>
      <c r="H87" s="1">
        <v>134300000</v>
      </c>
      <c r="I87">
        <v>0</v>
      </c>
      <c r="J87" s="1">
        <v>864632000</v>
      </c>
      <c r="K87" s="1">
        <v>460071000</v>
      </c>
      <c r="L87" t="s">
        <v>30</v>
      </c>
      <c r="M87" t="s">
        <v>54</v>
      </c>
    </row>
    <row r="88" spans="1:13" x14ac:dyDescent="0.2">
      <c r="A88" t="s">
        <v>362</v>
      </c>
      <c r="B88" t="s">
        <v>17</v>
      </c>
      <c r="C88" t="s">
        <v>18</v>
      </c>
      <c r="D88" t="s">
        <v>744</v>
      </c>
      <c r="E88" s="1">
        <v>3391187000</v>
      </c>
      <c r="F88" s="1">
        <v>2566246000</v>
      </c>
      <c r="G88" s="1">
        <v>253827000</v>
      </c>
      <c r="H88" s="1">
        <v>143969000</v>
      </c>
      <c r="I88">
        <v>0</v>
      </c>
      <c r="J88" s="1">
        <v>824941000</v>
      </c>
      <c r="K88" s="1">
        <v>427145000</v>
      </c>
      <c r="L88" t="s">
        <v>30</v>
      </c>
      <c r="M88" t="s">
        <v>54</v>
      </c>
    </row>
    <row r="89" spans="1:13" x14ac:dyDescent="0.2">
      <c r="A89" t="s">
        <v>362</v>
      </c>
      <c r="B89" t="s">
        <v>19</v>
      </c>
      <c r="C89" t="s">
        <v>20</v>
      </c>
      <c r="D89" t="s">
        <v>745</v>
      </c>
      <c r="E89" s="1">
        <v>3578995000</v>
      </c>
      <c r="F89" s="1">
        <v>2659728000</v>
      </c>
      <c r="G89" s="1">
        <v>255192000</v>
      </c>
      <c r="H89" s="1">
        <v>130593000</v>
      </c>
      <c r="I89">
        <v>0</v>
      </c>
      <c r="J89" s="1">
        <v>919267000</v>
      </c>
      <c r="K89" s="1">
        <v>533482000</v>
      </c>
      <c r="L89" t="s">
        <v>30</v>
      </c>
      <c r="M89" t="s">
        <v>54</v>
      </c>
    </row>
    <row r="90" spans="1:13" x14ac:dyDescent="0.2">
      <c r="A90" t="s">
        <v>368</v>
      </c>
      <c r="B90" t="s">
        <v>11</v>
      </c>
      <c r="C90" t="s">
        <v>16</v>
      </c>
      <c r="D90" t="s">
        <v>743</v>
      </c>
      <c r="E90" s="1">
        <v>7819000000</v>
      </c>
      <c r="F90" s="1">
        <v>4495000000</v>
      </c>
      <c r="G90" s="1">
        <v>1126000000</v>
      </c>
      <c r="H90" s="1">
        <v>710000000</v>
      </c>
      <c r="I90" s="1">
        <v>31000000</v>
      </c>
      <c r="J90" s="1">
        <v>3324000000</v>
      </c>
      <c r="K90" s="1">
        <v>1457000000</v>
      </c>
      <c r="L90" t="s">
        <v>30</v>
      </c>
      <c r="M90" t="s">
        <v>121</v>
      </c>
    </row>
    <row r="91" spans="1:13" x14ac:dyDescent="0.2">
      <c r="A91" t="s">
        <v>368</v>
      </c>
      <c r="B91" t="s">
        <v>15</v>
      </c>
      <c r="C91" t="s">
        <v>18</v>
      </c>
      <c r="D91" t="s">
        <v>744</v>
      </c>
      <c r="E91" s="1">
        <v>9715000000</v>
      </c>
      <c r="F91" s="1">
        <v>5663000000</v>
      </c>
      <c r="G91" s="1">
        <v>1202000000</v>
      </c>
      <c r="H91" s="1">
        <v>815000000</v>
      </c>
      <c r="I91" s="1">
        <v>33000000</v>
      </c>
      <c r="J91" s="1">
        <v>4052000000</v>
      </c>
      <c r="K91" s="1">
        <v>2002000000</v>
      </c>
      <c r="L91" t="s">
        <v>30</v>
      </c>
      <c r="M91" t="s">
        <v>121</v>
      </c>
    </row>
    <row r="92" spans="1:13" x14ac:dyDescent="0.2">
      <c r="A92" t="s">
        <v>368</v>
      </c>
      <c r="B92" t="s">
        <v>17</v>
      </c>
      <c r="C92" t="s">
        <v>20</v>
      </c>
      <c r="D92" t="s">
        <v>745</v>
      </c>
      <c r="E92" s="1">
        <v>9111000000</v>
      </c>
      <c r="F92" s="1">
        <v>5458000000</v>
      </c>
      <c r="G92" s="1">
        <v>1508000000</v>
      </c>
      <c r="H92" s="1">
        <v>769000000</v>
      </c>
      <c r="I92" s="1">
        <v>54000000</v>
      </c>
      <c r="J92" s="1">
        <v>3653000000</v>
      </c>
      <c r="K92" s="1">
        <v>1322000000</v>
      </c>
      <c r="L92" t="s">
        <v>30</v>
      </c>
      <c r="M92" t="s">
        <v>121</v>
      </c>
    </row>
    <row r="93" spans="1:13" x14ac:dyDescent="0.2">
      <c r="A93" t="s">
        <v>368</v>
      </c>
      <c r="B93" t="s">
        <v>19</v>
      </c>
      <c r="C93" t="s">
        <v>83</v>
      </c>
      <c r="D93" t="s">
        <v>746</v>
      </c>
      <c r="E93" s="1">
        <v>9390000000</v>
      </c>
      <c r="F93" s="1">
        <v>5644000000</v>
      </c>
      <c r="G93" s="1">
        <v>1472000000</v>
      </c>
      <c r="H93" s="1">
        <v>742000000</v>
      </c>
      <c r="I93" s="1">
        <v>64000000</v>
      </c>
      <c r="J93" s="1">
        <v>3746000000</v>
      </c>
      <c r="K93" s="1">
        <v>1468000000</v>
      </c>
      <c r="L93" t="s">
        <v>30</v>
      </c>
      <c r="M93" t="s">
        <v>121</v>
      </c>
    </row>
    <row r="94" spans="1:13" x14ac:dyDescent="0.2">
      <c r="A94" t="s">
        <v>371</v>
      </c>
      <c r="B94" t="s">
        <v>11</v>
      </c>
      <c r="C94" t="s">
        <v>262</v>
      </c>
      <c r="D94" t="s">
        <v>743</v>
      </c>
      <c r="E94" s="1">
        <v>2375923000</v>
      </c>
      <c r="F94" s="1">
        <v>862075000</v>
      </c>
      <c r="G94" s="1">
        <v>1156635000</v>
      </c>
      <c r="H94">
        <v>0</v>
      </c>
      <c r="I94">
        <v>0</v>
      </c>
      <c r="J94" s="1">
        <v>1513848000</v>
      </c>
      <c r="K94" s="1">
        <v>357213000</v>
      </c>
      <c r="L94" t="s">
        <v>30</v>
      </c>
      <c r="M94" t="s">
        <v>62</v>
      </c>
    </row>
    <row r="95" spans="1:13" x14ac:dyDescent="0.2">
      <c r="A95" t="s">
        <v>371</v>
      </c>
      <c r="B95" t="s">
        <v>15</v>
      </c>
      <c r="C95" t="s">
        <v>264</v>
      </c>
      <c r="D95" t="s">
        <v>744</v>
      </c>
      <c r="E95" s="1">
        <v>2554236000</v>
      </c>
      <c r="F95" s="1">
        <v>952225000</v>
      </c>
      <c r="G95" s="1">
        <v>1196512000</v>
      </c>
      <c r="H95">
        <v>0</v>
      </c>
      <c r="I95">
        <v>0</v>
      </c>
      <c r="J95" s="1">
        <v>1602011000</v>
      </c>
      <c r="K95" s="1">
        <v>405499000</v>
      </c>
      <c r="L95" t="s">
        <v>30</v>
      </c>
      <c r="M95" t="s">
        <v>62</v>
      </c>
    </row>
    <row r="96" spans="1:13" x14ac:dyDescent="0.2">
      <c r="A96" t="s">
        <v>371</v>
      </c>
      <c r="B96" t="s">
        <v>17</v>
      </c>
      <c r="C96" t="s">
        <v>174</v>
      </c>
      <c r="D96" t="s">
        <v>745</v>
      </c>
      <c r="E96" s="1">
        <v>2773718000</v>
      </c>
      <c r="F96" s="1">
        <v>1022107000</v>
      </c>
      <c r="G96" s="1">
        <v>1295014000</v>
      </c>
      <c r="H96">
        <v>0</v>
      </c>
      <c r="I96">
        <v>0</v>
      </c>
      <c r="J96" s="1">
        <v>1751611000</v>
      </c>
      <c r="K96" s="1">
        <v>456597000</v>
      </c>
      <c r="L96" t="s">
        <v>30</v>
      </c>
      <c r="M96" t="s">
        <v>62</v>
      </c>
    </row>
    <row r="97" spans="1:13" x14ac:dyDescent="0.2">
      <c r="A97" t="s">
        <v>371</v>
      </c>
      <c r="B97" t="s">
        <v>19</v>
      </c>
      <c r="C97" t="s">
        <v>265</v>
      </c>
      <c r="D97" t="s">
        <v>746</v>
      </c>
      <c r="E97" s="1">
        <v>2898150000</v>
      </c>
      <c r="F97" s="1">
        <v>1147639000</v>
      </c>
      <c r="G97" s="1">
        <v>1325567000</v>
      </c>
      <c r="H97">
        <v>0</v>
      </c>
      <c r="I97">
        <v>0</v>
      </c>
      <c r="J97" s="1">
        <v>1750511000</v>
      </c>
      <c r="K97" s="1">
        <v>424944000</v>
      </c>
      <c r="L97" t="s">
        <v>30</v>
      </c>
      <c r="M97" t="s">
        <v>62</v>
      </c>
    </row>
    <row r="98" spans="1:13" x14ac:dyDescent="0.2">
      <c r="A98" t="s">
        <v>407</v>
      </c>
      <c r="B98" t="s">
        <v>11</v>
      </c>
      <c r="C98" t="s">
        <v>227</v>
      </c>
      <c r="D98" t="s">
        <v>744</v>
      </c>
      <c r="E98" s="1">
        <v>55123000000</v>
      </c>
      <c r="F98" s="1">
        <v>39486000000</v>
      </c>
      <c r="G98" s="1">
        <v>8717000000</v>
      </c>
      <c r="H98" s="1">
        <v>2197000000</v>
      </c>
      <c r="I98" s="1">
        <v>906000000</v>
      </c>
      <c r="J98" s="1">
        <v>15637000000</v>
      </c>
      <c r="K98" s="1">
        <v>3817000000</v>
      </c>
      <c r="L98" t="s">
        <v>30</v>
      </c>
      <c r="M98" t="s">
        <v>408</v>
      </c>
    </row>
    <row r="99" spans="1:13" x14ac:dyDescent="0.2">
      <c r="A99" t="s">
        <v>407</v>
      </c>
      <c r="B99" t="s">
        <v>15</v>
      </c>
      <c r="C99" t="s">
        <v>56</v>
      </c>
      <c r="D99" t="s">
        <v>745</v>
      </c>
      <c r="E99" s="1">
        <v>52107000000</v>
      </c>
      <c r="F99" s="1">
        <v>37168000000</v>
      </c>
      <c r="G99" s="1">
        <v>9047000000</v>
      </c>
      <c r="H99" s="1">
        <v>2338000000</v>
      </c>
      <c r="I99" s="1">
        <v>852000000</v>
      </c>
      <c r="J99" s="1">
        <v>14939000000</v>
      </c>
      <c r="K99" s="1">
        <v>2702000000</v>
      </c>
      <c r="L99" t="s">
        <v>30</v>
      </c>
      <c r="M99" t="s">
        <v>408</v>
      </c>
    </row>
    <row r="100" spans="1:13" x14ac:dyDescent="0.2">
      <c r="A100" t="s">
        <v>407</v>
      </c>
      <c r="B100" t="s">
        <v>17</v>
      </c>
      <c r="C100" t="s">
        <v>228</v>
      </c>
      <c r="D100" t="s">
        <v>746</v>
      </c>
      <c r="E100" s="1">
        <v>50123000000</v>
      </c>
      <c r="F100" s="1">
        <v>35507000000</v>
      </c>
      <c r="G100" s="1">
        <v>8419000000</v>
      </c>
      <c r="H100" s="1">
        <v>2298000000</v>
      </c>
      <c r="I100" s="1">
        <v>755000000</v>
      </c>
      <c r="J100" s="1">
        <v>14616000000</v>
      </c>
      <c r="K100" s="1">
        <v>3144000000</v>
      </c>
      <c r="L100" t="s">
        <v>30</v>
      </c>
      <c r="M100" t="s">
        <v>408</v>
      </c>
    </row>
    <row r="101" spans="1:13" x14ac:dyDescent="0.2">
      <c r="A101" t="s">
        <v>409</v>
      </c>
      <c r="B101" t="s">
        <v>11</v>
      </c>
      <c r="C101" t="s">
        <v>225</v>
      </c>
      <c r="D101" t="s">
        <v>743</v>
      </c>
      <c r="E101" s="1">
        <v>112298000000</v>
      </c>
      <c r="F101" s="1">
        <v>86380000000</v>
      </c>
      <c r="G101" s="1">
        <v>13267000000</v>
      </c>
      <c r="H101" s="1">
        <v>3135000000</v>
      </c>
      <c r="I101" s="1">
        <v>1373000000</v>
      </c>
      <c r="J101" s="1">
        <v>25918000000</v>
      </c>
      <c r="K101" s="1">
        <v>8143000000</v>
      </c>
      <c r="L101" t="s">
        <v>30</v>
      </c>
      <c r="M101" t="s">
        <v>31</v>
      </c>
    </row>
    <row r="102" spans="1:13" x14ac:dyDescent="0.2">
      <c r="A102" t="s">
        <v>409</v>
      </c>
      <c r="B102" t="s">
        <v>15</v>
      </c>
      <c r="C102" t="s">
        <v>227</v>
      </c>
      <c r="D102" t="s">
        <v>744</v>
      </c>
      <c r="E102" s="1">
        <v>56651000000</v>
      </c>
      <c r="F102" s="1">
        <v>45431000000</v>
      </c>
      <c r="G102" s="1">
        <v>5361000000</v>
      </c>
      <c r="H102" s="1">
        <v>1298000000</v>
      </c>
      <c r="I102" s="1">
        <v>129000000</v>
      </c>
      <c r="J102" s="1">
        <v>11220000000</v>
      </c>
      <c r="K102" s="1">
        <v>4432000000</v>
      </c>
      <c r="L102" t="s">
        <v>30</v>
      </c>
      <c r="M102" t="s">
        <v>31</v>
      </c>
    </row>
    <row r="103" spans="1:13" x14ac:dyDescent="0.2">
      <c r="A103" t="s">
        <v>409</v>
      </c>
      <c r="B103" t="s">
        <v>17</v>
      </c>
      <c r="C103" t="s">
        <v>56</v>
      </c>
      <c r="D103" t="s">
        <v>745</v>
      </c>
      <c r="E103" s="1">
        <v>51463000000</v>
      </c>
      <c r="F103" s="1">
        <v>41524000000</v>
      </c>
      <c r="G103" s="1">
        <v>4663000000</v>
      </c>
      <c r="H103" s="1">
        <v>1191000000</v>
      </c>
      <c r="I103" s="1">
        <v>102000000</v>
      </c>
      <c r="J103" s="1">
        <v>9939000000</v>
      </c>
      <c r="K103" s="1">
        <v>3983000000</v>
      </c>
      <c r="L103" t="s">
        <v>30</v>
      </c>
      <c r="M103" t="s">
        <v>31</v>
      </c>
    </row>
    <row r="104" spans="1:13" x14ac:dyDescent="0.2">
      <c r="A104" t="s">
        <v>409</v>
      </c>
      <c r="B104" t="s">
        <v>19</v>
      </c>
      <c r="C104" t="s">
        <v>228</v>
      </c>
      <c r="D104" t="s">
        <v>746</v>
      </c>
      <c r="E104" s="1">
        <v>48238000000</v>
      </c>
      <c r="F104" s="1">
        <v>39240000000</v>
      </c>
      <c r="G104" s="1">
        <v>4019000000</v>
      </c>
      <c r="H104" s="1">
        <v>1209000000</v>
      </c>
      <c r="I104" s="1">
        <v>16000000</v>
      </c>
      <c r="J104" s="1">
        <v>8998000000</v>
      </c>
      <c r="K104" s="1">
        <v>3754000000</v>
      </c>
      <c r="L104" t="s">
        <v>30</v>
      </c>
      <c r="M104" t="s">
        <v>31</v>
      </c>
    </row>
    <row r="105" spans="1:13" x14ac:dyDescent="0.2">
      <c r="A105" t="s">
        <v>416</v>
      </c>
      <c r="B105" t="s">
        <v>11</v>
      </c>
      <c r="C105" t="s">
        <v>417</v>
      </c>
      <c r="D105" t="s">
        <v>743</v>
      </c>
      <c r="E105" s="1">
        <v>5112000000</v>
      </c>
      <c r="F105" s="1">
        <v>3385000000</v>
      </c>
      <c r="G105" s="1">
        <v>914000000</v>
      </c>
      <c r="H105">
        <v>0</v>
      </c>
      <c r="I105">
        <v>0</v>
      </c>
      <c r="J105" s="1">
        <v>1727000000</v>
      </c>
      <c r="K105" s="1">
        <v>813000000</v>
      </c>
      <c r="L105" t="s">
        <v>30</v>
      </c>
      <c r="M105" t="s">
        <v>418</v>
      </c>
    </row>
    <row r="106" spans="1:13" x14ac:dyDescent="0.2">
      <c r="A106" t="s">
        <v>416</v>
      </c>
      <c r="B106" t="s">
        <v>15</v>
      </c>
      <c r="C106" t="s">
        <v>419</v>
      </c>
      <c r="D106" t="s">
        <v>744</v>
      </c>
      <c r="E106" s="1">
        <v>5012000000</v>
      </c>
      <c r="F106" s="1">
        <v>3310000000</v>
      </c>
      <c r="G106" s="1">
        <v>820000000</v>
      </c>
      <c r="H106">
        <v>0</v>
      </c>
      <c r="I106">
        <v>0</v>
      </c>
      <c r="J106" s="1">
        <v>1702000000</v>
      </c>
      <c r="K106" s="1">
        <v>882000000</v>
      </c>
      <c r="L106" t="s">
        <v>30</v>
      </c>
      <c r="M106" t="s">
        <v>418</v>
      </c>
    </row>
    <row r="107" spans="1:13" x14ac:dyDescent="0.2">
      <c r="A107" t="s">
        <v>416</v>
      </c>
      <c r="B107" t="s">
        <v>17</v>
      </c>
      <c r="C107" t="s">
        <v>420</v>
      </c>
      <c r="D107" t="s">
        <v>745</v>
      </c>
      <c r="E107" s="1">
        <v>5083000000</v>
      </c>
      <c r="F107" s="1">
        <v>3348000000</v>
      </c>
      <c r="G107" s="1">
        <v>976000000</v>
      </c>
      <c r="H107">
        <v>0</v>
      </c>
      <c r="I107">
        <v>0</v>
      </c>
      <c r="J107" s="1">
        <v>1735000000</v>
      </c>
      <c r="K107" s="1">
        <v>759000000</v>
      </c>
      <c r="L107" t="s">
        <v>30</v>
      </c>
      <c r="M107" t="s">
        <v>418</v>
      </c>
    </row>
    <row r="108" spans="1:13" x14ac:dyDescent="0.2">
      <c r="A108" t="s">
        <v>416</v>
      </c>
      <c r="B108" t="s">
        <v>19</v>
      </c>
      <c r="C108" t="s">
        <v>421</v>
      </c>
      <c r="D108" t="s">
        <v>746</v>
      </c>
      <c r="E108" s="1">
        <v>7467000000</v>
      </c>
      <c r="F108" s="1">
        <v>5132000000</v>
      </c>
      <c r="G108" s="1">
        <v>1186000000</v>
      </c>
      <c r="H108">
        <v>0</v>
      </c>
      <c r="I108">
        <v>0</v>
      </c>
      <c r="J108" s="1">
        <v>2335000000</v>
      </c>
      <c r="K108" s="1">
        <v>1149000000</v>
      </c>
      <c r="L108" t="s">
        <v>30</v>
      </c>
      <c r="M108" t="s">
        <v>418</v>
      </c>
    </row>
    <row r="109" spans="1:13" x14ac:dyDescent="0.2">
      <c r="A109" t="s">
        <v>426</v>
      </c>
      <c r="B109" t="s">
        <v>11</v>
      </c>
      <c r="C109" t="s">
        <v>12</v>
      </c>
      <c r="D109" t="s">
        <v>742</v>
      </c>
      <c r="E109" s="1">
        <v>102874000000</v>
      </c>
      <c r="F109" s="1">
        <v>52513000000</v>
      </c>
      <c r="G109" s="1">
        <v>22389000000</v>
      </c>
      <c r="H109" s="1">
        <v>5816000000</v>
      </c>
      <c r="I109">
        <v>0</v>
      </c>
      <c r="J109" s="1">
        <v>50361000000</v>
      </c>
      <c r="K109" s="1">
        <v>22156000000</v>
      </c>
      <c r="L109" t="s">
        <v>30</v>
      </c>
      <c r="M109" t="s">
        <v>254</v>
      </c>
    </row>
    <row r="110" spans="1:13" x14ac:dyDescent="0.2">
      <c r="A110" t="s">
        <v>426</v>
      </c>
      <c r="B110" t="s">
        <v>15</v>
      </c>
      <c r="C110" t="s">
        <v>16</v>
      </c>
      <c r="D110" t="s">
        <v>743</v>
      </c>
      <c r="E110" s="1">
        <v>98367000000</v>
      </c>
      <c r="F110" s="1">
        <v>49683000000</v>
      </c>
      <c r="G110" s="1">
        <v>22629000000</v>
      </c>
      <c r="H110" s="1">
        <v>5743000000</v>
      </c>
      <c r="I110">
        <v>0</v>
      </c>
      <c r="J110" s="1">
        <v>48684000000</v>
      </c>
      <c r="K110" s="1">
        <v>20312000000</v>
      </c>
      <c r="L110" t="s">
        <v>30</v>
      </c>
      <c r="M110" t="s">
        <v>254</v>
      </c>
    </row>
    <row r="111" spans="1:13" x14ac:dyDescent="0.2">
      <c r="A111" t="s">
        <v>426</v>
      </c>
      <c r="B111" t="s">
        <v>17</v>
      </c>
      <c r="C111" t="s">
        <v>18</v>
      </c>
      <c r="D111" t="s">
        <v>744</v>
      </c>
      <c r="E111" s="1">
        <v>92793000000</v>
      </c>
      <c r="F111" s="1">
        <v>46386000000</v>
      </c>
      <c r="G111" s="1">
        <v>22438000000</v>
      </c>
      <c r="H111" s="1">
        <v>5437000000</v>
      </c>
      <c r="I111">
        <v>0</v>
      </c>
      <c r="J111" s="1">
        <v>46407000000</v>
      </c>
      <c r="K111" s="1">
        <v>18532000000</v>
      </c>
      <c r="L111" t="s">
        <v>30</v>
      </c>
      <c r="M111" t="s">
        <v>254</v>
      </c>
    </row>
    <row r="112" spans="1:13" x14ac:dyDescent="0.2">
      <c r="A112" t="s">
        <v>426</v>
      </c>
      <c r="B112" t="s">
        <v>19</v>
      </c>
      <c r="C112" t="s">
        <v>20</v>
      </c>
      <c r="D112" t="s">
        <v>745</v>
      </c>
      <c r="E112" s="1">
        <v>81741000000</v>
      </c>
      <c r="F112" s="1">
        <v>41057000000</v>
      </c>
      <c r="G112" s="1">
        <v>19748000000</v>
      </c>
      <c r="H112" s="1">
        <v>5247000000</v>
      </c>
      <c r="I112">
        <v>0</v>
      </c>
      <c r="J112" s="1">
        <v>40684000000</v>
      </c>
      <c r="K112" s="1">
        <v>15689000000</v>
      </c>
      <c r="L112" t="s">
        <v>30</v>
      </c>
      <c r="M112" t="s">
        <v>254</v>
      </c>
    </row>
    <row r="113" spans="1:13" x14ac:dyDescent="0.2">
      <c r="A113" t="s">
        <v>433</v>
      </c>
      <c r="B113" t="s">
        <v>11</v>
      </c>
      <c r="C113" t="s">
        <v>25</v>
      </c>
      <c r="D113" t="s">
        <v>743</v>
      </c>
      <c r="E113" s="1">
        <v>52708000000</v>
      </c>
      <c r="F113" s="1">
        <v>21187000000</v>
      </c>
      <c r="G113" s="1">
        <v>8088000000</v>
      </c>
      <c r="H113" s="1">
        <v>10611000000</v>
      </c>
      <c r="I113" s="1">
        <v>291000000</v>
      </c>
      <c r="J113" s="1">
        <v>31521000000</v>
      </c>
      <c r="K113" s="1">
        <v>12531000000</v>
      </c>
      <c r="L113" t="s">
        <v>30</v>
      </c>
      <c r="M113" t="s">
        <v>54</v>
      </c>
    </row>
    <row r="114" spans="1:13" x14ac:dyDescent="0.2">
      <c r="A114" t="s">
        <v>433</v>
      </c>
      <c r="B114" t="s">
        <v>15</v>
      </c>
      <c r="C114" t="s">
        <v>375</v>
      </c>
      <c r="D114" t="s">
        <v>744</v>
      </c>
      <c r="E114" s="1">
        <v>55870000000</v>
      </c>
      <c r="F114" s="1">
        <v>20261000000</v>
      </c>
      <c r="G114" s="1">
        <v>8136000000</v>
      </c>
      <c r="H114" s="1">
        <v>11537000000</v>
      </c>
      <c r="I114" s="1">
        <v>294000000</v>
      </c>
      <c r="J114" s="1">
        <v>35609000000</v>
      </c>
      <c r="K114" s="1">
        <v>15642000000</v>
      </c>
      <c r="L114" t="s">
        <v>30</v>
      </c>
      <c r="M114" t="s">
        <v>54</v>
      </c>
    </row>
    <row r="115" spans="1:13" x14ac:dyDescent="0.2">
      <c r="A115" t="s">
        <v>433</v>
      </c>
      <c r="B115" t="s">
        <v>17</v>
      </c>
      <c r="C115" t="s">
        <v>376</v>
      </c>
      <c r="D115" t="s">
        <v>745</v>
      </c>
      <c r="E115" s="1">
        <v>55355000000</v>
      </c>
      <c r="F115" s="1">
        <v>20676000000</v>
      </c>
      <c r="G115" s="1">
        <v>7930000000</v>
      </c>
      <c r="H115" s="1">
        <v>12128000000</v>
      </c>
      <c r="I115" s="1">
        <v>265000000</v>
      </c>
      <c r="J115" s="1">
        <v>34679000000</v>
      </c>
      <c r="K115" s="1">
        <v>14356000000</v>
      </c>
      <c r="L115" t="s">
        <v>30</v>
      </c>
      <c r="M115" t="s">
        <v>54</v>
      </c>
    </row>
    <row r="116" spans="1:13" x14ac:dyDescent="0.2">
      <c r="A116" t="s">
        <v>433</v>
      </c>
      <c r="B116" t="s">
        <v>19</v>
      </c>
      <c r="C116" t="s">
        <v>83</v>
      </c>
      <c r="D116" t="s">
        <v>746</v>
      </c>
      <c r="E116" s="1">
        <v>59387000000</v>
      </c>
      <c r="F116" s="1">
        <v>23196000000</v>
      </c>
      <c r="G116" s="1">
        <v>8397000000</v>
      </c>
      <c r="H116" s="1">
        <v>12740000000</v>
      </c>
      <c r="I116" s="1">
        <v>294000000</v>
      </c>
      <c r="J116" s="1">
        <v>36191000000</v>
      </c>
      <c r="K116" s="1">
        <v>14760000000</v>
      </c>
      <c r="L116" t="s">
        <v>30</v>
      </c>
      <c r="M116" t="s">
        <v>54</v>
      </c>
    </row>
    <row r="117" spans="1:13" x14ac:dyDescent="0.2">
      <c r="A117" t="s">
        <v>434</v>
      </c>
      <c r="B117" t="s">
        <v>11</v>
      </c>
      <c r="C117" t="s">
        <v>435</v>
      </c>
      <c r="D117" t="s">
        <v>743</v>
      </c>
      <c r="E117" s="1">
        <v>3946000000</v>
      </c>
      <c r="F117" s="1">
        <v>527000000</v>
      </c>
      <c r="G117" s="1">
        <v>1534000000</v>
      </c>
      <c r="H117" s="1">
        <v>647000000</v>
      </c>
      <c r="I117" s="1">
        <v>30000000</v>
      </c>
      <c r="J117" s="1">
        <v>3419000000</v>
      </c>
      <c r="K117" s="1">
        <v>1208000000</v>
      </c>
      <c r="L117" t="s">
        <v>30</v>
      </c>
      <c r="M117" t="s">
        <v>85</v>
      </c>
    </row>
    <row r="118" spans="1:13" x14ac:dyDescent="0.2">
      <c r="A118" t="s">
        <v>434</v>
      </c>
      <c r="B118" t="s">
        <v>15</v>
      </c>
      <c r="C118" t="s">
        <v>436</v>
      </c>
      <c r="D118" t="s">
        <v>744</v>
      </c>
      <c r="E118" s="1">
        <v>4243000000</v>
      </c>
      <c r="F118" s="1">
        <v>603000000</v>
      </c>
      <c r="G118" s="1">
        <v>1601000000</v>
      </c>
      <c r="H118" s="1">
        <v>714000000</v>
      </c>
      <c r="I118" s="1">
        <v>25000000</v>
      </c>
      <c r="J118" s="1">
        <v>3640000000</v>
      </c>
      <c r="K118" s="1">
        <v>1300000000</v>
      </c>
      <c r="L118" t="s">
        <v>30</v>
      </c>
      <c r="M118" t="s">
        <v>85</v>
      </c>
    </row>
    <row r="119" spans="1:13" x14ac:dyDescent="0.2">
      <c r="A119" t="s">
        <v>434</v>
      </c>
      <c r="B119" t="s">
        <v>17</v>
      </c>
      <c r="C119" t="s">
        <v>437</v>
      </c>
      <c r="D119" t="s">
        <v>745</v>
      </c>
      <c r="E119" s="1">
        <v>4192000000</v>
      </c>
      <c r="F119" s="1">
        <v>695000000</v>
      </c>
      <c r="G119" s="1">
        <v>1771000000</v>
      </c>
      <c r="H119" s="1">
        <v>798000000</v>
      </c>
      <c r="I119" s="1">
        <v>42000000</v>
      </c>
      <c r="J119" s="1">
        <v>3497000000</v>
      </c>
      <c r="K119" s="1">
        <v>886000000</v>
      </c>
      <c r="L119" t="s">
        <v>30</v>
      </c>
      <c r="M119" t="s">
        <v>85</v>
      </c>
    </row>
    <row r="120" spans="1:13" x14ac:dyDescent="0.2">
      <c r="A120" t="s">
        <v>434</v>
      </c>
      <c r="B120" t="s">
        <v>19</v>
      </c>
      <c r="C120" t="s">
        <v>244</v>
      </c>
      <c r="D120" t="s">
        <v>746</v>
      </c>
      <c r="E120" s="1">
        <v>4694000000</v>
      </c>
      <c r="F120" s="1">
        <v>730000000</v>
      </c>
      <c r="G120" s="1">
        <v>1807000000</v>
      </c>
      <c r="H120" s="1">
        <v>881000000</v>
      </c>
      <c r="I120" s="1">
        <v>34000000</v>
      </c>
      <c r="J120" s="1">
        <v>3964000000</v>
      </c>
      <c r="K120" s="1">
        <v>1242000000</v>
      </c>
      <c r="L120" t="s">
        <v>30</v>
      </c>
      <c r="M120" t="s">
        <v>85</v>
      </c>
    </row>
    <row r="121" spans="1:13" x14ac:dyDescent="0.2">
      <c r="A121" t="s">
        <v>451</v>
      </c>
      <c r="B121" t="s">
        <v>11</v>
      </c>
      <c r="C121" t="s">
        <v>12</v>
      </c>
      <c r="D121" t="s">
        <v>742</v>
      </c>
      <c r="E121" s="1">
        <v>4365400000</v>
      </c>
      <c r="F121" s="1">
        <v>1656600000</v>
      </c>
      <c r="G121" s="1">
        <v>1252300000</v>
      </c>
      <c r="H121" s="1">
        <v>1101600000</v>
      </c>
      <c r="I121">
        <v>0</v>
      </c>
      <c r="J121" s="1">
        <v>2708800000</v>
      </c>
      <c r="K121" s="1">
        <v>354900000</v>
      </c>
      <c r="L121" t="s">
        <v>30</v>
      </c>
      <c r="M121" t="s">
        <v>248</v>
      </c>
    </row>
    <row r="122" spans="1:13" x14ac:dyDescent="0.2">
      <c r="A122" t="s">
        <v>451</v>
      </c>
      <c r="B122" t="s">
        <v>15</v>
      </c>
      <c r="C122" t="s">
        <v>16</v>
      </c>
      <c r="D122" t="s">
        <v>743</v>
      </c>
      <c r="E122" s="1">
        <v>4669100000</v>
      </c>
      <c r="F122" s="1">
        <v>1727700000</v>
      </c>
      <c r="G122" s="1">
        <v>1293200000</v>
      </c>
      <c r="H122" s="1">
        <v>1043200000</v>
      </c>
      <c r="I122">
        <v>0</v>
      </c>
      <c r="J122" s="1">
        <v>2941400000</v>
      </c>
      <c r="K122" s="1">
        <v>605000000</v>
      </c>
      <c r="L122" t="s">
        <v>30</v>
      </c>
      <c r="M122" t="s">
        <v>248</v>
      </c>
    </row>
    <row r="123" spans="1:13" x14ac:dyDescent="0.2">
      <c r="A123" t="s">
        <v>451</v>
      </c>
      <c r="B123" t="s">
        <v>17</v>
      </c>
      <c r="C123" t="s">
        <v>18</v>
      </c>
      <c r="D123" t="s">
        <v>744</v>
      </c>
      <c r="E123" s="1">
        <v>4627100000</v>
      </c>
      <c r="F123" s="1">
        <v>1768900000</v>
      </c>
      <c r="G123" s="1">
        <v>1254700000</v>
      </c>
      <c r="H123" s="1">
        <v>1006200000</v>
      </c>
      <c r="I123">
        <v>0</v>
      </c>
      <c r="J123" s="1">
        <v>2858200000</v>
      </c>
      <c r="K123" s="1">
        <v>597300000</v>
      </c>
      <c r="L123" t="s">
        <v>30</v>
      </c>
      <c r="M123" t="s">
        <v>248</v>
      </c>
    </row>
    <row r="124" spans="1:13" x14ac:dyDescent="0.2">
      <c r="A124" t="s">
        <v>451</v>
      </c>
      <c r="B124" t="s">
        <v>19</v>
      </c>
      <c r="C124" t="s">
        <v>20</v>
      </c>
      <c r="D124" t="s">
        <v>745</v>
      </c>
      <c r="E124" s="1">
        <v>4857800000</v>
      </c>
      <c r="F124" s="1">
        <v>1779200000</v>
      </c>
      <c r="G124" s="1">
        <v>1172700000</v>
      </c>
      <c r="H124" s="1">
        <v>994500000</v>
      </c>
      <c r="I124">
        <v>0</v>
      </c>
      <c r="J124" s="1">
        <v>3078600000</v>
      </c>
      <c r="K124" s="1">
        <v>911400000</v>
      </c>
      <c r="L124" t="s">
        <v>30</v>
      </c>
      <c r="M124" t="s">
        <v>248</v>
      </c>
    </row>
    <row r="125" spans="1:13" x14ac:dyDescent="0.2">
      <c r="A125" t="s">
        <v>458</v>
      </c>
      <c r="B125" t="s">
        <v>11</v>
      </c>
      <c r="C125" t="s">
        <v>177</v>
      </c>
      <c r="D125" t="s">
        <v>743</v>
      </c>
      <c r="E125" s="1">
        <v>2842781000</v>
      </c>
      <c r="F125" s="1">
        <v>1237452000</v>
      </c>
      <c r="G125" s="1">
        <v>387812000</v>
      </c>
      <c r="H125" s="1">
        <v>487832000</v>
      </c>
      <c r="I125">
        <v>0</v>
      </c>
      <c r="J125" s="1">
        <v>1605329000</v>
      </c>
      <c r="K125" s="1">
        <v>729685000</v>
      </c>
      <c r="L125" t="s">
        <v>30</v>
      </c>
      <c r="M125" t="s">
        <v>97</v>
      </c>
    </row>
    <row r="126" spans="1:13" x14ac:dyDescent="0.2">
      <c r="A126" t="s">
        <v>458</v>
      </c>
      <c r="B126" t="s">
        <v>15</v>
      </c>
      <c r="C126" t="s">
        <v>178</v>
      </c>
      <c r="D126" t="s">
        <v>744</v>
      </c>
      <c r="E126" s="1">
        <v>2929408000</v>
      </c>
      <c r="F126" s="1">
        <v>1232962000</v>
      </c>
      <c r="G126" s="1">
        <v>384907000</v>
      </c>
      <c r="H126" s="1">
        <v>539469000</v>
      </c>
      <c r="I126">
        <v>0</v>
      </c>
      <c r="J126" s="1">
        <v>1696446000</v>
      </c>
      <c r="K126" s="1">
        <v>772070000</v>
      </c>
      <c r="L126" t="s">
        <v>30</v>
      </c>
      <c r="M126" t="s">
        <v>97</v>
      </c>
    </row>
    <row r="127" spans="1:13" x14ac:dyDescent="0.2">
      <c r="A127" t="s">
        <v>458</v>
      </c>
      <c r="B127" t="s">
        <v>17</v>
      </c>
      <c r="C127" t="s">
        <v>179</v>
      </c>
      <c r="D127" t="s">
        <v>745</v>
      </c>
      <c r="E127" s="1">
        <v>2814049000</v>
      </c>
      <c r="F127" s="1">
        <v>1215229000</v>
      </c>
      <c r="G127" s="1">
        <v>406864000</v>
      </c>
      <c r="H127" s="1">
        <v>530616000</v>
      </c>
      <c r="I127">
        <v>0</v>
      </c>
      <c r="J127" s="1">
        <v>1598820000</v>
      </c>
      <c r="K127" s="1">
        <v>661340000</v>
      </c>
      <c r="L127" t="s">
        <v>30</v>
      </c>
      <c r="M127" t="s">
        <v>97</v>
      </c>
    </row>
    <row r="128" spans="1:13" x14ac:dyDescent="0.2">
      <c r="A128" t="s">
        <v>458</v>
      </c>
      <c r="B128" t="s">
        <v>19</v>
      </c>
      <c r="C128" t="s">
        <v>180</v>
      </c>
      <c r="D128" t="s">
        <v>746</v>
      </c>
      <c r="E128" s="1">
        <v>2984493000</v>
      </c>
      <c r="F128" s="1">
        <v>1163391000</v>
      </c>
      <c r="G128" s="1">
        <v>379399000</v>
      </c>
      <c r="H128" s="1">
        <v>481258000</v>
      </c>
      <c r="I128">
        <v>0</v>
      </c>
      <c r="J128" s="1">
        <v>1821102000</v>
      </c>
      <c r="K128" s="1">
        <v>960445000</v>
      </c>
      <c r="L128" t="s">
        <v>30</v>
      </c>
      <c r="M128" t="s">
        <v>97</v>
      </c>
    </row>
    <row r="129" spans="1:13" x14ac:dyDescent="0.2">
      <c r="A129" t="s">
        <v>483</v>
      </c>
      <c r="B129" t="s">
        <v>11</v>
      </c>
      <c r="C129" t="s">
        <v>177</v>
      </c>
      <c r="D129" t="s">
        <v>743</v>
      </c>
      <c r="E129" s="1">
        <v>1282236000</v>
      </c>
      <c r="F129" s="1">
        <v>322516000</v>
      </c>
      <c r="G129" s="1">
        <v>151382000</v>
      </c>
      <c r="H129" s="1">
        <v>235184000</v>
      </c>
      <c r="I129">
        <v>0</v>
      </c>
      <c r="J129" s="1">
        <v>959720000</v>
      </c>
      <c r="K129" s="1">
        <v>573154000</v>
      </c>
      <c r="L129" t="s">
        <v>30</v>
      </c>
      <c r="M129" t="s">
        <v>54</v>
      </c>
    </row>
    <row r="130" spans="1:13" x14ac:dyDescent="0.2">
      <c r="A130" t="s">
        <v>483</v>
      </c>
      <c r="B130" t="s">
        <v>15</v>
      </c>
      <c r="C130" t="s">
        <v>484</v>
      </c>
      <c r="D130" t="s">
        <v>744</v>
      </c>
      <c r="E130" s="1">
        <v>1388386000</v>
      </c>
      <c r="F130" s="1">
        <v>338580000</v>
      </c>
      <c r="G130" s="1">
        <v>159642000</v>
      </c>
      <c r="H130" s="1">
        <v>250434000</v>
      </c>
      <c r="I130">
        <v>0</v>
      </c>
      <c r="J130" s="1">
        <v>1049806000</v>
      </c>
      <c r="K130" s="1">
        <v>639730000</v>
      </c>
      <c r="L130" t="s">
        <v>30</v>
      </c>
      <c r="M130" t="s">
        <v>54</v>
      </c>
    </row>
    <row r="131" spans="1:13" x14ac:dyDescent="0.2">
      <c r="A131" t="s">
        <v>483</v>
      </c>
      <c r="B131" t="s">
        <v>17</v>
      </c>
      <c r="C131" t="s">
        <v>485</v>
      </c>
      <c r="D131" t="s">
        <v>745</v>
      </c>
      <c r="E131" s="1">
        <v>1475139000</v>
      </c>
      <c r="F131" s="1">
        <v>355727000</v>
      </c>
      <c r="G131" s="1">
        <v>169952000</v>
      </c>
      <c r="H131" s="1">
        <v>266761000</v>
      </c>
      <c r="I131">
        <v>0</v>
      </c>
      <c r="J131" s="1">
        <v>1119412000</v>
      </c>
      <c r="K131" s="1">
        <v>682699000</v>
      </c>
      <c r="L131" t="s">
        <v>30</v>
      </c>
      <c r="M131" t="s">
        <v>54</v>
      </c>
    </row>
    <row r="132" spans="1:13" x14ac:dyDescent="0.2">
      <c r="A132" t="s">
        <v>483</v>
      </c>
      <c r="B132" t="s">
        <v>19</v>
      </c>
      <c r="C132" t="s">
        <v>486</v>
      </c>
      <c r="D132" t="s">
        <v>746</v>
      </c>
      <c r="E132" s="1">
        <v>1423936000</v>
      </c>
      <c r="F132" s="1">
        <v>343801000</v>
      </c>
      <c r="G132" s="1">
        <v>170120000</v>
      </c>
      <c r="H132" s="1">
        <v>276462000</v>
      </c>
      <c r="I132">
        <v>0</v>
      </c>
      <c r="J132" s="1">
        <v>1080135000</v>
      </c>
      <c r="K132" s="1">
        <v>633553000</v>
      </c>
      <c r="L132" t="s">
        <v>30</v>
      </c>
      <c r="M132" t="s">
        <v>54</v>
      </c>
    </row>
    <row r="133" spans="1:13" x14ac:dyDescent="0.2">
      <c r="A133" t="s">
        <v>491</v>
      </c>
      <c r="B133" t="s">
        <v>11</v>
      </c>
      <c r="C133" t="s">
        <v>177</v>
      </c>
      <c r="D133" t="s">
        <v>743</v>
      </c>
      <c r="E133" s="1">
        <v>3598916000</v>
      </c>
      <c r="F133" s="1">
        <v>2195857000</v>
      </c>
      <c r="G133" s="1">
        <v>601300000</v>
      </c>
      <c r="H133" s="1">
        <v>683688000</v>
      </c>
      <c r="I133">
        <v>0</v>
      </c>
      <c r="J133" s="1">
        <v>1403059000</v>
      </c>
      <c r="K133" s="1">
        <v>118071000</v>
      </c>
      <c r="L133" t="s">
        <v>30</v>
      </c>
      <c r="M133" t="s">
        <v>97</v>
      </c>
    </row>
    <row r="134" spans="1:13" x14ac:dyDescent="0.2">
      <c r="A134" t="s">
        <v>491</v>
      </c>
      <c r="B134" t="s">
        <v>15</v>
      </c>
      <c r="C134" t="s">
        <v>484</v>
      </c>
      <c r="D134" t="s">
        <v>744</v>
      </c>
      <c r="E134" s="1">
        <v>4607309000</v>
      </c>
      <c r="F134" s="1">
        <v>2599828000</v>
      </c>
      <c r="G134" s="1">
        <v>613341000</v>
      </c>
      <c r="H134" s="1">
        <v>716471000</v>
      </c>
      <c r="I134">
        <v>0</v>
      </c>
      <c r="J134" s="1">
        <v>2007481000</v>
      </c>
      <c r="K134" s="1">
        <v>677669000</v>
      </c>
      <c r="L134" t="s">
        <v>30</v>
      </c>
      <c r="M134" t="s">
        <v>97</v>
      </c>
    </row>
    <row r="135" spans="1:13" x14ac:dyDescent="0.2">
      <c r="A135" t="s">
        <v>491</v>
      </c>
      <c r="B135" t="s">
        <v>17</v>
      </c>
      <c r="C135" t="s">
        <v>485</v>
      </c>
      <c r="D135" t="s">
        <v>745</v>
      </c>
      <c r="E135" s="1">
        <v>5259312000</v>
      </c>
      <c r="F135" s="1">
        <v>2974976000</v>
      </c>
      <c r="G135" s="1">
        <v>591611000</v>
      </c>
      <c r="H135" s="1">
        <v>825242000</v>
      </c>
      <c r="I135">
        <v>0</v>
      </c>
      <c r="J135" s="1">
        <v>2284336000</v>
      </c>
      <c r="K135" s="1">
        <v>867483000</v>
      </c>
      <c r="L135" t="s">
        <v>30</v>
      </c>
      <c r="M135" t="s">
        <v>97</v>
      </c>
    </row>
    <row r="136" spans="1:13" x14ac:dyDescent="0.2">
      <c r="A136" t="s">
        <v>491</v>
      </c>
      <c r="B136" t="s">
        <v>19</v>
      </c>
      <c r="C136" t="s">
        <v>492</v>
      </c>
      <c r="D136" t="s">
        <v>746</v>
      </c>
      <c r="E136" s="1">
        <v>5885893000</v>
      </c>
      <c r="F136" s="1">
        <v>3266971000</v>
      </c>
      <c r="G136" s="1">
        <v>630954000</v>
      </c>
      <c r="H136" s="1">
        <v>913712000</v>
      </c>
      <c r="I136">
        <v>0</v>
      </c>
      <c r="J136" s="1">
        <v>2618922000</v>
      </c>
      <c r="K136" s="1">
        <v>1074256000</v>
      </c>
      <c r="L136" t="s">
        <v>30</v>
      </c>
      <c r="M136" t="s">
        <v>97</v>
      </c>
    </row>
    <row r="137" spans="1:13" x14ac:dyDescent="0.2">
      <c r="A137" t="s">
        <v>500</v>
      </c>
      <c r="B137" t="s">
        <v>11</v>
      </c>
      <c r="C137" t="s">
        <v>16</v>
      </c>
      <c r="D137" t="s">
        <v>743</v>
      </c>
      <c r="E137" s="1">
        <v>8312000000</v>
      </c>
      <c r="F137">
        <v>0</v>
      </c>
      <c r="G137" s="1">
        <v>3456000000</v>
      </c>
      <c r="H137">
        <v>0</v>
      </c>
      <c r="I137" s="1">
        <v>258000000</v>
      </c>
      <c r="J137" s="1">
        <v>8312000000</v>
      </c>
      <c r="K137" s="1">
        <v>4598000000</v>
      </c>
      <c r="L137" t="s">
        <v>30</v>
      </c>
      <c r="M137" t="s">
        <v>85</v>
      </c>
    </row>
    <row r="138" spans="1:13" x14ac:dyDescent="0.2">
      <c r="A138" t="s">
        <v>500</v>
      </c>
      <c r="B138" t="s">
        <v>15</v>
      </c>
      <c r="C138" t="s">
        <v>18</v>
      </c>
      <c r="D138" t="s">
        <v>744</v>
      </c>
      <c r="E138" s="1">
        <v>9441000000</v>
      </c>
      <c r="F138">
        <v>0</v>
      </c>
      <c r="G138" s="1">
        <v>4014000000</v>
      </c>
      <c r="H138">
        <v>0</v>
      </c>
      <c r="I138" s="1">
        <v>321000000</v>
      </c>
      <c r="J138" s="1">
        <v>9441000000</v>
      </c>
      <c r="K138" s="1">
        <v>5106000000</v>
      </c>
      <c r="L138" t="s">
        <v>30</v>
      </c>
      <c r="M138" t="s">
        <v>85</v>
      </c>
    </row>
    <row r="139" spans="1:13" x14ac:dyDescent="0.2">
      <c r="A139" t="s">
        <v>500</v>
      </c>
      <c r="B139" t="s">
        <v>17</v>
      </c>
      <c r="C139" t="s">
        <v>20</v>
      </c>
      <c r="D139" t="s">
        <v>745</v>
      </c>
      <c r="E139" s="1">
        <v>9667000000</v>
      </c>
      <c r="F139">
        <v>0</v>
      </c>
      <c r="G139" s="1">
        <v>4162000000</v>
      </c>
      <c r="H139">
        <v>0</v>
      </c>
      <c r="I139" s="1">
        <v>366000000</v>
      </c>
      <c r="J139" s="1">
        <v>9667000000</v>
      </c>
      <c r="K139" s="1">
        <v>5139000000</v>
      </c>
      <c r="L139" t="s">
        <v>30</v>
      </c>
      <c r="M139" t="s">
        <v>85</v>
      </c>
    </row>
    <row r="140" spans="1:13" x14ac:dyDescent="0.2">
      <c r="A140" t="s">
        <v>500</v>
      </c>
      <c r="B140" t="s">
        <v>19</v>
      </c>
      <c r="C140" t="s">
        <v>83</v>
      </c>
      <c r="D140" t="s">
        <v>746</v>
      </c>
      <c r="E140" s="1">
        <v>10776000000</v>
      </c>
      <c r="F140">
        <v>0</v>
      </c>
      <c r="G140" s="1">
        <v>4525000000</v>
      </c>
      <c r="H140">
        <v>0</v>
      </c>
      <c r="I140" s="1">
        <v>373000000</v>
      </c>
      <c r="J140" s="1">
        <v>10776000000</v>
      </c>
      <c r="K140" s="1">
        <v>5878000000</v>
      </c>
      <c r="L140" t="s">
        <v>30</v>
      </c>
      <c r="M140" t="s">
        <v>85</v>
      </c>
    </row>
    <row r="141" spans="1:13" x14ac:dyDescent="0.2">
      <c r="A141" t="s">
        <v>507</v>
      </c>
      <c r="B141" t="s">
        <v>11</v>
      </c>
      <c r="C141" t="s">
        <v>312</v>
      </c>
      <c r="D141" t="s">
        <v>743</v>
      </c>
      <c r="E141" s="1">
        <v>1581623000</v>
      </c>
      <c r="F141" s="1">
        <v>743164000</v>
      </c>
      <c r="G141" s="1">
        <v>261471000</v>
      </c>
      <c r="H141" s="1">
        <v>254723000</v>
      </c>
      <c r="I141" s="1">
        <v>111537000</v>
      </c>
      <c r="J141" s="1">
        <v>838459000</v>
      </c>
      <c r="K141" s="1">
        <v>210728000</v>
      </c>
      <c r="L141" t="s">
        <v>30</v>
      </c>
      <c r="M141" t="s">
        <v>54</v>
      </c>
    </row>
    <row r="142" spans="1:13" x14ac:dyDescent="0.2">
      <c r="A142" t="s">
        <v>507</v>
      </c>
      <c r="B142" t="s">
        <v>15</v>
      </c>
      <c r="C142" t="s">
        <v>313</v>
      </c>
      <c r="D142" t="s">
        <v>744</v>
      </c>
      <c r="E142" s="1">
        <v>1931217000</v>
      </c>
      <c r="F142" s="1">
        <v>802474000</v>
      </c>
      <c r="G142" s="1">
        <v>267278000</v>
      </c>
      <c r="H142" s="1">
        <v>305043000</v>
      </c>
      <c r="I142" s="1">
        <v>94534000</v>
      </c>
      <c r="J142" s="1">
        <v>1128743000</v>
      </c>
      <c r="K142" s="1">
        <v>461888000</v>
      </c>
      <c r="L142" t="s">
        <v>30</v>
      </c>
      <c r="M142" t="s">
        <v>54</v>
      </c>
    </row>
    <row r="143" spans="1:13" x14ac:dyDescent="0.2">
      <c r="A143" t="s">
        <v>507</v>
      </c>
      <c r="B143" t="s">
        <v>17</v>
      </c>
      <c r="C143" t="s">
        <v>314</v>
      </c>
      <c r="D143" t="s">
        <v>745</v>
      </c>
      <c r="E143" s="1">
        <v>2147036000</v>
      </c>
      <c r="F143" s="1">
        <v>917472000</v>
      </c>
      <c r="G143" s="1">
        <v>274815000</v>
      </c>
      <c r="H143" s="1">
        <v>349543000</v>
      </c>
      <c r="I143" s="1">
        <v>176746000</v>
      </c>
      <c r="J143" s="1">
        <v>1229564000</v>
      </c>
      <c r="K143" s="1">
        <v>428460000</v>
      </c>
      <c r="L143" t="s">
        <v>30</v>
      </c>
      <c r="M143" t="s">
        <v>54</v>
      </c>
    </row>
    <row r="144" spans="1:13" x14ac:dyDescent="0.2">
      <c r="A144" t="s">
        <v>507</v>
      </c>
      <c r="B144" t="s">
        <v>19</v>
      </c>
      <c r="C144" t="s">
        <v>315</v>
      </c>
      <c r="D144" t="s">
        <v>746</v>
      </c>
      <c r="E144" s="1">
        <v>2173334000</v>
      </c>
      <c r="F144" s="1">
        <v>967870000</v>
      </c>
      <c r="G144" s="1">
        <v>301670000</v>
      </c>
      <c r="H144" s="1">
        <v>372596000</v>
      </c>
      <c r="I144" s="1">
        <v>174896000</v>
      </c>
      <c r="J144" s="1">
        <v>1205464000</v>
      </c>
      <c r="K144" s="1">
        <v>356302000</v>
      </c>
      <c r="L144" t="s">
        <v>30</v>
      </c>
      <c r="M144" t="s">
        <v>54</v>
      </c>
    </row>
    <row r="145" spans="1:13" x14ac:dyDescent="0.2">
      <c r="A145" t="s">
        <v>530</v>
      </c>
      <c r="B145" t="s">
        <v>11</v>
      </c>
      <c r="C145" t="s">
        <v>177</v>
      </c>
      <c r="D145" t="s">
        <v>743</v>
      </c>
      <c r="E145" s="1">
        <v>77849000000</v>
      </c>
      <c r="F145" s="1">
        <v>20385000000</v>
      </c>
      <c r="G145" s="1">
        <v>20289000000</v>
      </c>
      <c r="H145" s="1">
        <v>10411000000</v>
      </c>
      <c r="I145">
        <v>0</v>
      </c>
      <c r="J145" s="1">
        <v>57464000000</v>
      </c>
      <c r="K145" s="1">
        <v>26764000000</v>
      </c>
      <c r="L145" t="s">
        <v>30</v>
      </c>
      <c r="M145" t="s">
        <v>531</v>
      </c>
    </row>
    <row r="146" spans="1:13" x14ac:dyDescent="0.2">
      <c r="A146" t="s">
        <v>530</v>
      </c>
      <c r="B146" t="s">
        <v>15</v>
      </c>
      <c r="C146" t="s">
        <v>178</v>
      </c>
      <c r="D146" t="s">
        <v>744</v>
      </c>
      <c r="E146" s="1">
        <v>86833000000</v>
      </c>
      <c r="F146" s="1">
        <v>27078000000</v>
      </c>
      <c r="G146" s="1">
        <v>20488000000</v>
      </c>
      <c r="H146" s="1">
        <v>11381000000</v>
      </c>
      <c r="I146">
        <v>0</v>
      </c>
      <c r="J146" s="1">
        <v>59755000000</v>
      </c>
      <c r="K146" s="1">
        <v>27886000000</v>
      </c>
      <c r="L146" t="s">
        <v>30</v>
      </c>
      <c r="M146" t="s">
        <v>531</v>
      </c>
    </row>
    <row r="147" spans="1:13" x14ac:dyDescent="0.2">
      <c r="A147" t="s">
        <v>530</v>
      </c>
      <c r="B147" t="s">
        <v>17</v>
      </c>
      <c r="C147" t="s">
        <v>179</v>
      </c>
      <c r="D147" t="s">
        <v>745</v>
      </c>
      <c r="E147" s="1">
        <v>93580000000</v>
      </c>
      <c r="F147" s="1">
        <v>33038000000</v>
      </c>
      <c r="G147" s="1">
        <v>20324000000</v>
      </c>
      <c r="H147" s="1">
        <v>12046000000</v>
      </c>
      <c r="I147">
        <v>0</v>
      </c>
      <c r="J147" s="1">
        <v>60542000000</v>
      </c>
      <c r="K147" s="1">
        <v>28172000000</v>
      </c>
      <c r="L147" t="s">
        <v>30</v>
      </c>
      <c r="M147" t="s">
        <v>531</v>
      </c>
    </row>
    <row r="148" spans="1:13" x14ac:dyDescent="0.2">
      <c r="A148" t="s">
        <v>530</v>
      </c>
      <c r="B148" t="s">
        <v>19</v>
      </c>
      <c r="C148" t="s">
        <v>180</v>
      </c>
      <c r="D148" t="s">
        <v>746</v>
      </c>
      <c r="E148" s="1">
        <v>85320000000</v>
      </c>
      <c r="F148" s="1">
        <v>32780000000</v>
      </c>
      <c r="G148" s="1">
        <v>19260000000</v>
      </c>
      <c r="H148" s="1">
        <v>11988000000</v>
      </c>
      <c r="I148">
        <v>0</v>
      </c>
      <c r="J148" s="1">
        <v>52540000000</v>
      </c>
      <c r="K148" s="1">
        <v>21292000000</v>
      </c>
      <c r="L148" t="s">
        <v>30</v>
      </c>
      <c r="M148" t="s">
        <v>531</v>
      </c>
    </row>
    <row r="149" spans="1:13" x14ac:dyDescent="0.2">
      <c r="A149" t="s">
        <v>534</v>
      </c>
      <c r="B149" t="s">
        <v>11</v>
      </c>
      <c r="C149" t="s">
        <v>535</v>
      </c>
      <c r="D149" t="s">
        <v>743</v>
      </c>
      <c r="E149" s="1">
        <v>9073000000</v>
      </c>
      <c r="F149" s="1">
        <v>7226000000</v>
      </c>
      <c r="G149" s="1">
        <v>554000000</v>
      </c>
      <c r="H149" s="1">
        <v>931000000</v>
      </c>
      <c r="I149">
        <v>0</v>
      </c>
      <c r="J149" s="1">
        <v>1847000000</v>
      </c>
      <c r="K149" s="1">
        <v>362000000</v>
      </c>
      <c r="L149" t="s">
        <v>30</v>
      </c>
      <c r="M149" t="s">
        <v>54</v>
      </c>
    </row>
    <row r="150" spans="1:13" x14ac:dyDescent="0.2">
      <c r="A150" t="s">
        <v>534</v>
      </c>
      <c r="B150" t="s">
        <v>15</v>
      </c>
      <c r="C150" t="s">
        <v>536</v>
      </c>
      <c r="D150" t="s">
        <v>744</v>
      </c>
      <c r="E150" s="1">
        <v>16358000000</v>
      </c>
      <c r="F150" s="1">
        <v>10921000000</v>
      </c>
      <c r="G150" s="1">
        <v>939000000</v>
      </c>
      <c r="H150" s="1">
        <v>1371000000</v>
      </c>
      <c r="I150">
        <v>0</v>
      </c>
      <c r="J150" s="1">
        <v>5437000000</v>
      </c>
      <c r="K150" s="1">
        <v>3127000000</v>
      </c>
      <c r="L150" t="s">
        <v>30</v>
      </c>
      <c r="M150" t="s">
        <v>54</v>
      </c>
    </row>
    <row r="151" spans="1:13" x14ac:dyDescent="0.2">
      <c r="A151" t="s">
        <v>534</v>
      </c>
      <c r="B151" t="s">
        <v>17</v>
      </c>
      <c r="C151" t="s">
        <v>537</v>
      </c>
      <c r="D151" t="s">
        <v>745</v>
      </c>
      <c r="E151" s="1">
        <v>16192000000</v>
      </c>
      <c r="F151" s="1">
        <v>10977000000</v>
      </c>
      <c r="G151" s="1">
        <v>674000000</v>
      </c>
      <c r="H151" s="1">
        <v>1540000000</v>
      </c>
      <c r="I151">
        <v>0</v>
      </c>
      <c r="J151" s="1">
        <v>5215000000</v>
      </c>
      <c r="K151" s="1">
        <v>3001000000</v>
      </c>
      <c r="L151" t="s">
        <v>30</v>
      </c>
      <c r="M151" t="s">
        <v>54</v>
      </c>
    </row>
    <row r="152" spans="1:13" x14ac:dyDescent="0.2">
      <c r="A152" t="s">
        <v>534</v>
      </c>
      <c r="B152" t="s">
        <v>19</v>
      </c>
      <c r="C152" t="s">
        <v>538</v>
      </c>
      <c r="D152" t="s">
        <v>746</v>
      </c>
      <c r="E152" s="1">
        <v>12399000000</v>
      </c>
      <c r="F152" s="1">
        <v>9894000000</v>
      </c>
      <c r="G152" s="1">
        <v>653000000</v>
      </c>
      <c r="H152" s="1">
        <v>1617000000</v>
      </c>
      <c r="I152">
        <v>0</v>
      </c>
      <c r="J152" s="1">
        <v>2505000000</v>
      </c>
      <c r="K152" s="1">
        <v>235000000</v>
      </c>
      <c r="L152" t="s">
        <v>30</v>
      </c>
      <c r="M152" t="s">
        <v>54</v>
      </c>
    </row>
    <row r="153" spans="1:13" x14ac:dyDescent="0.2">
      <c r="A153" t="s">
        <v>546</v>
      </c>
      <c r="B153" t="s">
        <v>11</v>
      </c>
      <c r="C153" t="s">
        <v>16</v>
      </c>
      <c r="D153" t="s">
        <v>743</v>
      </c>
      <c r="E153" s="1">
        <v>4374562000</v>
      </c>
      <c r="F153" s="1">
        <v>3117203000</v>
      </c>
      <c r="G153" s="1">
        <v>650243000</v>
      </c>
      <c r="H153" s="1">
        <v>378769000</v>
      </c>
      <c r="I153">
        <v>0</v>
      </c>
      <c r="J153" s="1">
        <v>1257359000</v>
      </c>
      <c r="K153" s="1">
        <v>228347000</v>
      </c>
      <c r="L153" t="s">
        <v>30</v>
      </c>
      <c r="M153" t="s">
        <v>85</v>
      </c>
    </row>
    <row r="154" spans="1:13" x14ac:dyDescent="0.2">
      <c r="A154" t="s">
        <v>546</v>
      </c>
      <c r="B154" t="s">
        <v>15</v>
      </c>
      <c r="C154" t="s">
        <v>18</v>
      </c>
      <c r="D154" t="s">
        <v>744</v>
      </c>
      <c r="E154" s="1">
        <v>5504656000</v>
      </c>
      <c r="F154" s="1">
        <v>3752760000</v>
      </c>
      <c r="G154" s="1">
        <v>876927000</v>
      </c>
      <c r="H154" s="1">
        <v>472321000</v>
      </c>
      <c r="I154">
        <v>0</v>
      </c>
      <c r="J154" s="1">
        <v>1751896000</v>
      </c>
      <c r="K154" s="1">
        <v>402648000</v>
      </c>
      <c r="L154" t="s">
        <v>30</v>
      </c>
      <c r="M154" t="s">
        <v>85</v>
      </c>
    </row>
    <row r="155" spans="1:13" x14ac:dyDescent="0.2">
      <c r="A155" t="s">
        <v>546</v>
      </c>
      <c r="B155" t="s">
        <v>17</v>
      </c>
      <c r="C155" t="s">
        <v>20</v>
      </c>
      <c r="D155" t="s">
        <v>745</v>
      </c>
      <c r="E155" s="1">
        <v>6779511000</v>
      </c>
      <c r="F155" s="1">
        <v>4591476000</v>
      </c>
      <c r="G155" s="1">
        <v>1231421000</v>
      </c>
      <c r="H155" s="1">
        <v>650788000</v>
      </c>
      <c r="I155">
        <v>0</v>
      </c>
      <c r="J155" s="1">
        <v>2188035000</v>
      </c>
      <c r="K155" s="1">
        <v>305826000</v>
      </c>
      <c r="L155" t="s">
        <v>30</v>
      </c>
      <c r="M155" t="s">
        <v>85</v>
      </c>
    </row>
    <row r="156" spans="1:13" x14ac:dyDescent="0.2">
      <c r="A156" t="s">
        <v>546</v>
      </c>
      <c r="B156" t="s">
        <v>19</v>
      </c>
      <c r="C156" t="s">
        <v>83</v>
      </c>
      <c r="D156" t="s">
        <v>746</v>
      </c>
      <c r="E156" s="1">
        <v>8830669000</v>
      </c>
      <c r="F156" s="1">
        <v>6029901000</v>
      </c>
      <c r="G156" s="1">
        <v>1568877000</v>
      </c>
      <c r="H156" s="1">
        <v>852098000</v>
      </c>
      <c r="I156">
        <v>0</v>
      </c>
      <c r="J156" s="1">
        <v>2800768000</v>
      </c>
      <c r="K156" s="1">
        <v>379793000</v>
      </c>
      <c r="L156" t="s">
        <v>30</v>
      </c>
      <c r="M156" t="s">
        <v>85</v>
      </c>
    </row>
    <row r="157" spans="1:13" x14ac:dyDescent="0.2">
      <c r="A157" t="s">
        <v>552</v>
      </c>
      <c r="B157" t="s">
        <v>11</v>
      </c>
      <c r="C157" t="s">
        <v>553</v>
      </c>
      <c r="D157" t="s">
        <v>743</v>
      </c>
      <c r="E157" s="1">
        <v>6332400000</v>
      </c>
      <c r="F157" s="1">
        <v>2571300000</v>
      </c>
      <c r="G157" s="1">
        <v>2247400000</v>
      </c>
      <c r="H157" s="1">
        <v>904200000</v>
      </c>
      <c r="I157">
        <v>0</v>
      </c>
      <c r="J157" s="1">
        <v>3761100000</v>
      </c>
      <c r="K157" s="1">
        <v>609500000</v>
      </c>
      <c r="L157" t="s">
        <v>30</v>
      </c>
      <c r="M157" t="s">
        <v>85</v>
      </c>
    </row>
    <row r="158" spans="1:13" x14ac:dyDescent="0.2">
      <c r="A158" t="s">
        <v>552</v>
      </c>
      <c r="B158" t="s">
        <v>15</v>
      </c>
      <c r="C158" t="s">
        <v>554</v>
      </c>
      <c r="D158" t="s">
        <v>744</v>
      </c>
      <c r="E158" s="1">
        <v>6325000000</v>
      </c>
      <c r="F158" s="1">
        <v>2406000000</v>
      </c>
      <c r="G158" s="1">
        <v>2179000000</v>
      </c>
      <c r="H158" s="1">
        <v>918000000</v>
      </c>
      <c r="I158">
        <v>0</v>
      </c>
      <c r="J158" s="1">
        <v>3919000000</v>
      </c>
      <c r="K158" s="1">
        <v>822000000</v>
      </c>
      <c r="L158" t="s">
        <v>30</v>
      </c>
      <c r="M158" t="s">
        <v>85</v>
      </c>
    </row>
    <row r="159" spans="1:13" x14ac:dyDescent="0.2">
      <c r="A159" t="s">
        <v>552</v>
      </c>
      <c r="B159" t="s">
        <v>17</v>
      </c>
      <c r="C159" t="s">
        <v>555</v>
      </c>
      <c r="D159" t="s">
        <v>745</v>
      </c>
      <c r="E159" s="1">
        <v>6123000000</v>
      </c>
      <c r="F159" s="1">
        <v>2290000000</v>
      </c>
      <c r="G159" s="1">
        <v>2197000000</v>
      </c>
      <c r="H159" s="1">
        <v>920000000</v>
      </c>
      <c r="I159">
        <v>0</v>
      </c>
      <c r="J159" s="1">
        <v>3833000000</v>
      </c>
      <c r="K159" s="1">
        <v>716000000</v>
      </c>
      <c r="L159" t="s">
        <v>30</v>
      </c>
      <c r="M159" t="s">
        <v>85</v>
      </c>
    </row>
    <row r="160" spans="1:13" x14ac:dyDescent="0.2">
      <c r="A160" t="s">
        <v>552</v>
      </c>
      <c r="B160" t="s">
        <v>19</v>
      </c>
      <c r="C160" t="s">
        <v>556</v>
      </c>
      <c r="D160" t="s">
        <v>746</v>
      </c>
      <c r="E160" s="1">
        <v>5546000000</v>
      </c>
      <c r="F160" s="1">
        <v>2173000000</v>
      </c>
      <c r="G160" s="1">
        <v>2099000000</v>
      </c>
      <c r="H160" s="1">
        <v>861000000</v>
      </c>
      <c r="I160">
        <v>0</v>
      </c>
      <c r="J160" s="1">
        <v>3373000000</v>
      </c>
      <c r="K160" s="1">
        <v>413000000</v>
      </c>
      <c r="L160" t="s">
        <v>30</v>
      </c>
      <c r="M160" t="s">
        <v>85</v>
      </c>
    </row>
    <row r="161" spans="1:13" x14ac:dyDescent="0.2">
      <c r="A161" t="s">
        <v>559</v>
      </c>
      <c r="B161" t="s">
        <v>11</v>
      </c>
      <c r="C161" t="s">
        <v>560</v>
      </c>
      <c r="D161" t="s">
        <v>743</v>
      </c>
      <c r="E161" s="1">
        <v>4280159000</v>
      </c>
      <c r="F161" s="1">
        <v>2053816000</v>
      </c>
      <c r="G161" s="1">
        <v>430822000</v>
      </c>
      <c r="H161" s="1">
        <v>1147282000</v>
      </c>
      <c r="I161">
        <v>0</v>
      </c>
      <c r="J161" s="1">
        <v>2226343000</v>
      </c>
      <c r="K161" s="1">
        <v>648239000</v>
      </c>
      <c r="L161" t="s">
        <v>30</v>
      </c>
      <c r="M161" t="s">
        <v>54</v>
      </c>
    </row>
    <row r="162" spans="1:13" x14ac:dyDescent="0.2">
      <c r="A162" t="s">
        <v>559</v>
      </c>
      <c r="B162" t="s">
        <v>15</v>
      </c>
      <c r="C162" t="s">
        <v>561</v>
      </c>
      <c r="D162" t="s">
        <v>744</v>
      </c>
      <c r="E162" s="1">
        <v>4130000000</v>
      </c>
      <c r="F162" s="1">
        <v>1862000000</v>
      </c>
      <c r="G162" s="1">
        <v>436000000</v>
      </c>
      <c r="H162" s="1">
        <v>1336000000</v>
      </c>
      <c r="I162">
        <v>0</v>
      </c>
      <c r="J162" s="1">
        <v>2268000000</v>
      </c>
      <c r="K162" s="1">
        <v>496000000</v>
      </c>
      <c r="L162" t="s">
        <v>30</v>
      </c>
      <c r="M162" t="s">
        <v>54</v>
      </c>
    </row>
    <row r="163" spans="1:13" x14ac:dyDescent="0.2">
      <c r="A163" t="s">
        <v>559</v>
      </c>
      <c r="B163" t="s">
        <v>17</v>
      </c>
      <c r="C163" t="s">
        <v>562</v>
      </c>
      <c r="D163" t="s">
        <v>745</v>
      </c>
      <c r="E163" s="1">
        <v>4682000000</v>
      </c>
      <c r="F163" s="1">
        <v>2083000000</v>
      </c>
      <c r="G163" s="1">
        <v>480000000</v>
      </c>
      <c r="H163" s="1">
        <v>1360000000</v>
      </c>
      <c r="I163">
        <v>0</v>
      </c>
      <c r="J163" s="1">
        <v>2599000000</v>
      </c>
      <c r="K163" s="1">
        <v>759000000</v>
      </c>
      <c r="L163" t="s">
        <v>30</v>
      </c>
      <c r="M163" t="s">
        <v>54</v>
      </c>
    </row>
    <row r="164" spans="1:13" x14ac:dyDescent="0.2">
      <c r="A164" t="s">
        <v>559</v>
      </c>
      <c r="B164" t="s">
        <v>19</v>
      </c>
      <c r="C164" t="s">
        <v>67</v>
      </c>
      <c r="D164" t="s">
        <v>746</v>
      </c>
      <c r="E164" s="1">
        <v>5010000000</v>
      </c>
      <c r="F164" s="1">
        <v>2199000000</v>
      </c>
      <c r="G164" s="1">
        <v>602000000</v>
      </c>
      <c r="H164" s="1">
        <v>1331000000</v>
      </c>
      <c r="I164">
        <v>0</v>
      </c>
      <c r="J164" s="1">
        <v>2811000000</v>
      </c>
      <c r="K164" s="1">
        <v>878000000</v>
      </c>
      <c r="L164" t="s">
        <v>30</v>
      </c>
      <c r="M164" t="s">
        <v>54</v>
      </c>
    </row>
    <row r="165" spans="1:13" x14ac:dyDescent="0.2">
      <c r="A165" t="s">
        <v>602</v>
      </c>
      <c r="B165" t="s">
        <v>11</v>
      </c>
      <c r="C165" t="s">
        <v>603</v>
      </c>
      <c r="D165" t="s">
        <v>743</v>
      </c>
      <c r="E165" s="1">
        <v>24866000000</v>
      </c>
      <c r="F165" s="1">
        <v>9820000000</v>
      </c>
      <c r="G165" s="1">
        <v>2849000000</v>
      </c>
      <c r="H165" s="1">
        <v>4967000000</v>
      </c>
      <c r="I165">
        <v>0</v>
      </c>
      <c r="J165" s="1">
        <v>15046000000</v>
      </c>
      <c r="K165" s="1">
        <v>7230000000</v>
      </c>
      <c r="L165" t="s">
        <v>30</v>
      </c>
      <c r="M165" t="s">
        <v>54</v>
      </c>
    </row>
    <row r="166" spans="1:13" x14ac:dyDescent="0.2">
      <c r="A166" t="s">
        <v>602</v>
      </c>
      <c r="B166" t="s">
        <v>15</v>
      </c>
      <c r="C166" t="s">
        <v>604</v>
      </c>
      <c r="D166" t="s">
        <v>744</v>
      </c>
      <c r="E166" s="1">
        <v>26487000000</v>
      </c>
      <c r="F166" s="1">
        <v>10686000000</v>
      </c>
      <c r="G166" s="1">
        <v>2774000000</v>
      </c>
      <c r="H166" s="1">
        <v>5477000000</v>
      </c>
      <c r="I166">
        <v>0</v>
      </c>
      <c r="J166" s="1">
        <v>15801000000</v>
      </c>
      <c r="K166" s="1">
        <v>7550000000</v>
      </c>
      <c r="L166" t="s">
        <v>30</v>
      </c>
      <c r="M166" t="s">
        <v>54</v>
      </c>
    </row>
    <row r="167" spans="1:13" x14ac:dyDescent="0.2">
      <c r="A167" t="s">
        <v>602</v>
      </c>
      <c r="B167" t="s">
        <v>17</v>
      </c>
      <c r="C167" t="s">
        <v>605</v>
      </c>
      <c r="D167" t="s">
        <v>745</v>
      </c>
      <c r="E167" s="1">
        <v>25281000000</v>
      </c>
      <c r="F167" s="1">
        <v>10378000000</v>
      </c>
      <c r="G167" s="1">
        <v>3637000000</v>
      </c>
      <c r="H167" s="1">
        <v>5490000000</v>
      </c>
      <c r="I167">
        <v>0</v>
      </c>
      <c r="J167" s="1">
        <v>14903000000</v>
      </c>
      <c r="K167" s="1">
        <v>5776000000</v>
      </c>
      <c r="L167" t="s">
        <v>30</v>
      </c>
      <c r="M167" t="s">
        <v>54</v>
      </c>
    </row>
    <row r="168" spans="1:13" x14ac:dyDescent="0.2">
      <c r="A168" t="s">
        <v>602</v>
      </c>
      <c r="B168" t="s">
        <v>19</v>
      </c>
      <c r="C168" t="s">
        <v>606</v>
      </c>
      <c r="D168" t="s">
        <v>746</v>
      </c>
      <c r="E168" s="1">
        <v>23554000000</v>
      </c>
      <c r="F168" s="1">
        <v>9749000000</v>
      </c>
      <c r="G168" s="1">
        <v>2159000000</v>
      </c>
      <c r="H168" s="1">
        <v>5151000000</v>
      </c>
      <c r="I168">
        <v>0</v>
      </c>
      <c r="J168" s="1">
        <v>13805000000</v>
      </c>
      <c r="K168" s="1">
        <v>6495000000</v>
      </c>
      <c r="L168" t="s">
        <v>30</v>
      </c>
      <c r="M168" t="s">
        <v>54</v>
      </c>
    </row>
    <row r="169" spans="1:13" x14ac:dyDescent="0.2">
      <c r="A169" t="s">
        <v>607</v>
      </c>
      <c r="B169" t="s">
        <v>11</v>
      </c>
      <c r="C169" t="s">
        <v>469</v>
      </c>
      <c r="D169" t="s">
        <v>744</v>
      </c>
      <c r="E169" s="1">
        <v>1148231000</v>
      </c>
      <c r="F169" s="1">
        <v>743304000</v>
      </c>
      <c r="G169" s="1">
        <v>180317000</v>
      </c>
      <c r="H169" s="1">
        <v>197269000</v>
      </c>
      <c r="I169">
        <v>0</v>
      </c>
      <c r="J169" s="1">
        <v>404927000</v>
      </c>
      <c r="K169" s="1">
        <v>27341000</v>
      </c>
      <c r="L169" t="s">
        <v>30</v>
      </c>
      <c r="M169" t="s">
        <v>54</v>
      </c>
    </row>
    <row r="170" spans="1:13" x14ac:dyDescent="0.2">
      <c r="A170" t="s">
        <v>607</v>
      </c>
      <c r="B170" t="s">
        <v>15</v>
      </c>
      <c r="C170" t="s">
        <v>470</v>
      </c>
      <c r="D170" t="s">
        <v>745</v>
      </c>
      <c r="E170" s="1">
        <v>1710966000</v>
      </c>
      <c r="F170" s="1">
        <v>1021658000</v>
      </c>
      <c r="G170" s="1">
        <v>309348000</v>
      </c>
      <c r="H170" s="1">
        <v>257494000</v>
      </c>
      <c r="I170">
        <v>0</v>
      </c>
      <c r="J170" s="1">
        <v>689308000</v>
      </c>
      <c r="K170" s="1">
        <v>122466000</v>
      </c>
      <c r="L170" t="s">
        <v>30</v>
      </c>
      <c r="M170" t="s">
        <v>54</v>
      </c>
    </row>
    <row r="171" spans="1:13" x14ac:dyDescent="0.2">
      <c r="A171" t="s">
        <v>607</v>
      </c>
      <c r="B171" t="s">
        <v>17</v>
      </c>
      <c r="C171" t="s">
        <v>471</v>
      </c>
      <c r="D171" t="s">
        <v>746</v>
      </c>
      <c r="E171" s="1">
        <v>2610726000</v>
      </c>
      <c r="F171" s="1">
        <v>1561173000</v>
      </c>
      <c r="G171" s="1">
        <v>588822000</v>
      </c>
      <c r="H171" s="1">
        <v>448763000</v>
      </c>
      <c r="I171">
        <v>0</v>
      </c>
      <c r="J171" s="1">
        <v>1049553000</v>
      </c>
      <c r="K171" s="1">
        <v>11968000</v>
      </c>
      <c r="L171" t="s">
        <v>30</v>
      </c>
      <c r="M171" t="s">
        <v>54</v>
      </c>
    </row>
    <row r="172" spans="1:13" x14ac:dyDescent="0.2">
      <c r="A172" t="s">
        <v>613</v>
      </c>
      <c r="B172" t="s">
        <v>11</v>
      </c>
      <c r="C172" t="s">
        <v>463</v>
      </c>
      <c r="D172" t="s">
        <v>743</v>
      </c>
      <c r="E172" s="1">
        <v>1328817000</v>
      </c>
      <c r="F172" s="1">
        <v>200600000</v>
      </c>
      <c r="G172" s="1">
        <v>660887000</v>
      </c>
      <c r="H172" s="1">
        <v>263150000</v>
      </c>
      <c r="I172">
        <v>0</v>
      </c>
      <c r="J172" s="1">
        <v>1128217000</v>
      </c>
      <c r="K172" s="1">
        <v>204180000</v>
      </c>
      <c r="L172" t="s">
        <v>30</v>
      </c>
      <c r="M172" t="s">
        <v>531</v>
      </c>
    </row>
    <row r="173" spans="1:13" x14ac:dyDescent="0.2">
      <c r="A173" t="s">
        <v>613</v>
      </c>
      <c r="B173" t="s">
        <v>15</v>
      </c>
      <c r="C173" t="s">
        <v>464</v>
      </c>
      <c r="D173" t="s">
        <v>744</v>
      </c>
      <c r="E173" s="1">
        <v>1534615000</v>
      </c>
      <c r="F173" s="1">
        <v>232600000</v>
      </c>
      <c r="G173" s="1">
        <v>750292000</v>
      </c>
      <c r="H173" s="1">
        <v>317263000</v>
      </c>
      <c r="I173">
        <v>0</v>
      </c>
      <c r="J173" s="1">
        <v>1302015000</v>
      </c>
      <c r="K173" s="1">
        <v>234460000</v>
      </c>
      <c r="L173" t="s">
        <v>30</v>
      </c>
      <c r="M173" t="s">
        <v>531</v>
      </c>
    </row>
    <row r="174" spans="1:13" x14ac:dyDescent="0.2">
      <c r="A174" t="s">
        <v>613</v>
      </c>
      <c r="B174" t="s">
        <v>17</v>
      </c>
      <c r="C174" t="s">
        <v>150</v>
      </c>
      <c r="D174" t="s">
        <v>745</v>
      </c>
      <c r="E174" s="1">
        <v>1789489000</v>
      </c>
      <c r="F174" s="1">
        <v>273199000</v>
      </c>
      <c r="G174" s="1">
        <v>898440000</v>
      </c>
      <c r="H174" s="1">
        <v>367856000</v>
      </c>
      <c r="I174">
        <v>0</v>
      </c>
      <c r="J174" s="1">
        <v>1516290000</v>
      </c>
      <c r="K174" s="1">
        <v>249994000</v>
      </c>
      <c r="L174" t="s">
        <v>30</v>
      </c>
      <c r="M174" t="s">
        <v>531</v>
      </c>
    </row>
    <row r="175" spans="1:13" x14ac:dyDescent="0.2">
      <c r="A175" t="s">
        <v>613</v>
      </c>
      <c r="B175" t="s">
        <v>19</v>
      </c>
      <c r="C175" t="s">
        <v>465</v>
      </c>
      <c r="D175" t="s">
        <v>746</v>
      </c>
      <c r="E175" s="1">
        <v>2052230000</v>
      </c>
      <c r="F175" s="1">
        <v>309629000</v>
      </c>
      <c r="G175" s="1">
        <v>1041231000</v>
      </c>
      <c r="H175" s="1">
        <v>413322000</v>
      </c>
      <c r="I175">
        <v>0</v>
      </c>
      <c r="J175" s="1">
        <v>1742601000</v>
      </c>
      <c r="K175" s="1">
        <v>288048000</v>
      </c>
      <c r="L175" t="s">
        <v>30</v>
      </c>
      <c r="M175" t="s">
        <v>531</v>
      </c>
    </row>
    <row r="176" spans="1:13" x14ac:dyDescent="0.2">
      <c r="A176" t="s">
        <v>640</v>
      </c>
      <c r="B176" t="s">
        <v>11</v>
      </c>
      <c r="C176" t="s">
        <v>417</v>
      </c>
      <c r="D176" t="s">
        <v>743</v>
      </c>
      <c r="E176" s="1">
        <v>14351000000</v>
      </c>
      <c r="F176" s="1">
        <v>10411000000</v>
      </c>
      <c r="G176" s="1">
        <v>635000000</v>
      </c>
      <c r="H176" s="1">
        <v>1133000000</v>
      </c>
      <c r="I176" s="1">
        <v>79000000</v>
      </c>
      <c r="J176" s="1">
        <v>3940000000</v>
      </c>
      <c r="K176" s="1">
        <v>2093000000</v>
      </c>
      <c r="L176" t="s">
        <v>30</v>
      </c>
      <c r="M176" t="s">
        <v>641</v>
      </c>
    </row>
    <row r="177" spans="1:13" x14ac:dyDescent="0.2">
      <c r="A177" t="s">
        <v>640</v>
      </c>
      <c r="B177" t="s">
        <v>15</v>
      </c>
      <c r="C177" t="s">
        <v>419</v>
      </c>
      <c r="D177" t="s">
        <v>744</v>
      </c>
      <c r="E177" s="1">
        <v>13724000000</v>
      </c>
      <c r="F177" s="1">
        <v>9878000000</v>
      </c>
      <c r="G177" s="1">
        <v>722000000</v>
      </c>
      <c r="H177" s="1">
        <v>1226000000</v>
      </c>
      <c r="I177" s="1">
        <v>98000000</v>
      </c>
      <c r="J177" s="1">
        <v>3846000000</v>
      </c>
      <c r="K177" s="1">
        <v>1800000000</v>
      </c>
      <c r="L177" t="s">
        <v>30</v>
      </c>
      <c r="M177" t="s">
        <v>641</v>
      </c>
    </row>
    <row r="178" spans="1:13" x14ac:dyDescent="0.2">
      <c r="A178" t="s">
        <v>640</v>
      </c>
      <c r="B178" t="s">
        <v>17</v>
      </c>
      <c r="C178" t="s">
        <v>420</v>
      </c>
      <c r="D178" t="s">
        <v>745</v>
      </c>
      <c r="E178" s="1">
        <v>13739000000</v>
      </c>
      <c r="F178" s="1">
        <v>9930000000</v>
      </c>
      <c r="G178" s="1">
        <v>237000000</v>
      </c>
      <c r="H178" s="1">
        <v>1353000000</v>
      </c>
      <c r="I178" s="1">
        <v>129000000</v>
      </c>
      <c r="J178" s="1">
        <v>3809000000</v>
      </c>
      <c r="K178" s="1">
        <v>2090000000</v>
      </c>
      <c r="L178" t="s">
        <v>30</v>
      </c>
      <c r="M178" t="s">
        <v>641</v>
      </c>
    </row>
    <row r="179" spans="1:13" x14ac:dyDescent="0.2">
      <c r="A179" t="s">
        <v>640</v>
      </c>
      <c r="B179" t="s">
        <v>19</v>
      </c>
      <c r="C179" t="s">
        <v>421</v>
      </c>
      <c r="D179" t="s">
        <v>746</v>
      </c>
      <c r="E179" s="1">
        <v>11160000000</v>
      </c>
      <c r="F179" s="1">
        <v>8545000000</v>
      </c>
      <c r="G179" s="1">
        <v>635000000</v>
      </c>
      <c r="H179" s="1">
        <v>1237000000</v>
      </c>
      <c r="I179" s="1">
        <v>123000000</v>
      </c>
      <c r="J179" s="1">
        <v>2615000000</v>
      </c>
      <c r="K179" s="1">
        <v>620000000</v>
      </c>
      <c r="L179" t="s">
        <v>30</v>
      </c>
      <c r="M179" t="s">
        <v>641</v>
      </c>
    </row>
    <row r="180" spans="1:13" x14ac:dyDescent="0.2">
      <c r="A180" t="s">
        <v>645</v>
      </c>
      <c r="B180" t="s">
        <v>11</v>
      </c>
      <c r="C180" t="s">
        <v>448</v>
      </c>
      <c r="D180" t="s">
        <v>743</v>
      </c>
      <c r="E180" s="1">
        <v>1792000000</v>
      </c>
      <c r="F180" s="1">
        <v>1025400000</v>
      </c>
      <c r="G180" s="1">
        <v>159700000</v>
      </c>
      <c r="H180" s="1">
        <v>226300000</v>
      </c>
      <c r="I180" s="1">
        <v>29100000</v>
      </c>
      <c r="J180" s="1">
        <v>766600000</v>
      </c>
      <c r="K180" s="1">
        <v>351500000</v>
      </c>
      <c r="L180" t="s">
        <v>30</v>
      </c>
      <c r="M180" t="s">
        <v>54</v>
      </c>
    </row>
    <row r="181" spans="1:13" x14ac:dyDescent="0.2">
      <c r="A181" t="s">
        <v>645</v>
      </c>
      <c r="B181" t="s">
        <v>15</v>
      </c>
      <c r="C181" t="s">
        <v>646</v>
      </c>
      <c r="D181" t="s">
        <v>744</v>
      </c>
      <c r="E181" s="1">
        <v>2291500000</v>
      </c>
      <c r="F181" s="1">
        <v>1268800000</v>
      </c>
      <c r="G181" s="1">
        <v>179100000</v>
      </c>
      <c r="H181" s="1">
        <v>252200000</v>
      </c>
      <c r="I181" s="1">
        <v>25900000</v>
      </c>
      <c r="J181" s="1">
        <v>1022700000</v>
      </c>
      <c r="K181" s="1">
        <v>565500000</v>
      </c>
      <c r="L181" t="s">
        <v>30</v>
      </c>
      <c r="M181" t="s">
        <v>54</v>
      </c>
    </row>
    <row r="182" spans="1:13" x14ac:dyDescent="0.2">
      <c r="A182" t="s">
        <v>645</v>
      </c>
      <c r="B182" t="s">
        <v>17</v>
      </c>
      <c r="C182" t="s">
        <v>450</v>
      </c>
      <c r="D182" t="s">
        <v>745</v>
      </c>
      <c r="E182" s="1">
        <v>3258400000</v>
      </c>
      <c r="F182" s="1">
        <v>1703900000</v>
      </c>
      <c r="G182" s="1">
        <v>191300000</v>
      </c>
      <c r="H182" s="1">
        <v>303200000</v>
      </c>
      <c r="I182" s="1">
        <v>33500000</v>
      </c>
      <c r="J182" s="1">
        <v>1554500000</v>
      </c>
      <c r="K182" s="1">
        <v>1026500000</v>
      </c>
      <c r="L182" t="s">
        <v>30</v>
      </c>
      <c r="M182" t="s">
        <v>54</v>
      </c>
    </row>
    <row r="183" spans="1:13" x14ac:dyDescent="0.2">
      <c r="A183" t="s">
        <v>645</v>
      </c>
      <c r="B183" t="s">
        <v>19</v>
      </c>
      <c r="C183" t="s">
        <v>43</v>
      </c>
      <c r="D183" t="s">
        <v>746</v>
      </c>
      <c r="E183" s="1">
        <v>3289000000</v>
      </c>
      <c r="F183" s="1">
        <v>1623800000</v>
      </c>
      <c r="G183" s="1">
        <v>195900000</v>
      </c>
      <c r="H183" s="1">
        <v>312400000</v>
      </c>
      <c r="I183" s="1">
        <v>33400000</v>
      </c>
      <c r="J183" s="1">
        <v>1665200000</v>
      </c>
      <c r="K183" s="1">
        <v>1123500000</v>
      </c>
      <c r="L183" t="s">
        <v>30</v>
      </c>
      <c r="M183" t="s">
        <v>54</v>
      </c>
    </row>
    <row r="184" spans="1:13" x14ac:dyDescent="0.2">
      <c r="A184" t="s">
        <v>650</v>
      </c>
      <c r="B184" t="s">
        <v>11</v>
      </c>
      <c r="C184" t="s">
        <v>651</v>
      </c>
      <c r="D184" t="s">
        <v>743</v>
      </c>
      <c r="E184" s="1">
        <v>6906000000</v>
      </c>
      <c r="F184" s="1">
        <v>1175000000</v>
      </c>
      <c r="G184" s="1">
        <v>3236000000</v>
      </c>
      <c r="H184" s="1">
        <v>1026000000</v>
      </c>
      <c r="I184" s="1">
        <v>286000000</v>
      </c>
      <c r="J184" s="1">
        <v>5731000000</v>
      </c>
      <c r="K184" s="1">
        <v>1183000000</v>
      </c>
      <c r="L184" t="s">
        <v>30</v>
      </c>
      <c r="M184" t="s">
        <v>48</v>
      </c>
    </row>
    <row r="185" spans="1:13" x14ac:dyDescent="0.2">
      <c r="A185" t="s">
        <v>650</v>
      </c>
      <c r="B185" t="s">
        <v>15</v>
      </c>
      <c r="C185" t="s">
        <v>652</v>
      </c>
      <c r="D185" t="s">
        <v>744</v>
      </c>
      <c r="E185" s="1">
        <v>4183000000</v>
      </c>
      <c r="F185" s="1">
        <v>791000000</v>
      </c>
      <c r="G185" s="1">
        <v>2186000000</v>
      </c>
      <c r="H185" s="1">
        <v>722000000</v>
      </c>
      <c r="I185" s="1">
        <v>93000000</v>
      </c>
      <c r="J185" s="1">
        <v>3392000000</v>
      </c>
      <c r="K185" s="1">
        <v>391000000</v>
      </c>
      <c r="L185" t="s">
        <v>30</v>
      </c>
      <c r="M185" t="s">
        <v>48</v>
      </c>
    </row>
    <row r="186" spans="1:13" x14ac:dyDescent="0.2">
      <c r="A186" t="s">
        <v>650</v>
      </c>
      <c r="B186" t="s">
        <v>17</v>
      </c>
      <c r="C186" t="s">
        <v>253</v>
      </c>
      <c r="D186" t="s">
        <v>745</v>
      </c>
      <c r="E186" s="1">
        <v>3956000000</v>
      </c>
      <c r="F186" s="1">
        <v>727000000</v>
      </c>
      <c r="G186" s="1">
        <v>2012000000</v>
      </c>
      <c r="H186" s="1">
        <v>812000000</v>
      </c>
      <c r="I186" s="1">
        <v>87000000</v>
      </c>
      <c r="J186" s="1">
        <v>3229000000</v>
      </c>
      <c r="K186" s="1">
        <v>318000000</v>
      </c>
      <c r="L186" t="s">
        <v>30</v>
      </c>
      <c r="M186" t="s">
        <v>48</v>
      </c>
    </row>
    <row r="187" spans="1:13" x14ac:dyDescent="0.2">
      <c r="A187" t="s">
        <v>650</v>
      </c>
      <c r="B187" t="s">
        <v>19</v>
      </c>
      <c r="C187" t="s">
        <v>255</v>
      </c>
      <c r="D187" t="s">
        <v>746</v>
      </c>
      <c r="E187" s="1">
        <v>3600000000</v>
      </c>
      <c r="F187" s="1">
        <v>615000000</v>
      </c>
      <c r="G187" s="1">
        <v>1587000000</v>
      </c>
      <c r="H187" s="1">
        <v>748000000</v>
      </c>
      <c r="I187" s="1">
        <v>57000000</v>
      </c>
      <c r="J187" s="1">
        <v>2985000000</v>
      </c>
      <c r="K187" s="1">
        <v>593000000</v>
      </c>
      <c r="L187" t="s">
        <v>30</v>
      </c>
      <c r="M187" t="s">
        <v>48</v>
      </c>
    </row>
    <row r="188" spans="1:13" x14ac:dyDescent="0.2">
      <c r="A188" t="s">
        <v>662</v>
      </c>
      <c r="B188" t="s">
        <v>11</v>
      </c>
      <c r="C188" t="s">
        <v>12</v>
      </c>
      <c r="D188" t="s">
        <v>742</v>
      </c>
      <c r="E188" s="1">
        <v>2665000000</v>
      </c>
      <c r="F188" s="1">
        <v>1174000000</v>
      </c>
      <c r="G188" s="1">
        <v>728000000</v>
      </c>
      <c r="H188" s="1">
        <v>183000000</v>
      </c>
      <c r="I188">
        <v>0</v>
      </c>
      <c r="J188" s="1">
        <v>1491000000</v>
      </c>
      <c r="K188" s="1">
        <v>580000000</v>
      </c>
      <c r="L188" t="s">
        <v>30</v>
      </c>
      <c r="M188" t="s">
        <v>48</v>
      </c>
    </row>
    <row r="189" spans="1:13" x14ac:dyDescent="0.2">
      <c r="A189" t="s">
        <v>662</v>
      </c>
      <c r="B189" t="s">
        <v>15</v>
      </c>
      <c r="C189" t="s">
        <v>16</v>
      </c>
      <c r="D189" t="s">
        <v>743</v>
      </c>
      <c r="E189" s="1">
        <v>2692000000</v>
      </c>
      <c r="F189" s="1">
        <v>1219000000</v>
      </c>
      <c r="G189" s="1">
        <v>757000000</v>
      </c>
      <c r="H189" s="1">
        <v>184000000</v>
      </c>
      <c r="I189">
        <v>0</v>
      </c>
      <c r="J189" s="1">
        <v>1473000000</v>
      </c>
      <c r="K189" s="1">
        <v>532000000</v>
      </c>
      <c r="L189" t="s">
        <v>30</v>
      </c>
      <c r="M189" t="s">
        <v>48</v>
      </c>
    </row>
    <row r="190" spans="1:13" x14ac:dyDescent="0.2">
      <c r="A190" t="s">
        <v>662</v>
      </c>
      <c r="B190" t="s">
        <v>17</v>
      </c>
      <c r="C190" t="s">
        <v>18</v>
      </c>
      <c r="D190" t="s">
        <v>744</v>
      </c>
      <c r="E190" s="1">
        <v>2732000000</v>
      </c>
      <c r="F190" s="1">
        <v>1253000000</v>
      </c>
      <c r="G190" s="1">
        <v>770000000</v>
      </c>
      <c r="H190" s="1">
        <v>206000000</v>
      </c>
      <c r="I190">
        <v>0</v>
      </c>
      <c r="J190" s="1">
        <v>1479000000</v>
      </c>
      <c r="K190" s="1">
        <v>503000000</v>
      </c>
      <c r="L190" t="s">
        <v>30</v>
      </c>
      <c r="M190" t="s">
        <v>48</v>
      </c>
    </row>
    <row r="191" spans="1:13" x14ac:dyDescent="0.2">
      <c r="A191" t="s">
        <v>662</v>
      </c>
      <c r="B191" t="s">
        <v>19</v>
      </c>
      <c r="C191" t="s">
        <v>20</v>
      </c>
      <c r="D191" t="s">
        <v>745</v>
      </c>
      <c r="E191" s="1">
        <v>2530000000</v>
      </c>
      <c r="F191" s="1">
        <v>1254000000</v>
      </c>
      <c r="G191" s="1">
        <v>765000000</v>
      </c>
      <c r="H191" s="1">
        <v>228000000</v>
      </c>
      <c r="I191">
        <v>0</v>
      </c>
      <c r="J191" s="1">
        <v>1276000000</v>
      </c>
      <c r="K191" s="1">
        <v>283000000</v>
      </c>
      <c r="L191" t="s">
        <v>30</v>
      </c>
      <c r="M191" t="s">
        <v>48</v>
      </c>
    </row>
    <row r="192" spans="1:13" x14ac:dyDescent="0.2">
      <c r="A192" t="s">
        <v>664</v>
      </c>
      <c r="B192" t="s">
        <v>11</v>
      </c>
      <c r="C192" t="s">
        <v>448</v>
      </c>
      <c r="D192" t="s">
        <v>743</v>
      </c>
      <c r="E192" s="1">
        <v>11390000000</v>
      </c>
      <c r="F192" s="1">
        <v>7739000000</v>
      </c>
      <c r="G192" s="1">
        <v>1440000000</v>
      </c>
      <c r="H192" s="1">
        <v>590000000</v>
      </c>
      <c r="I192">
        <v>0</v>
      </c>
      <c r="J192" s="1">
        <v>3651000000</v>
      </c>
      <c r="K192" s="1">
        <v>1621000000</v>
      </c>
      <c r="L192" t="s">
        <v>30</v>
      </c>
      <c r="M192" t="s">
        <v>665</v>
      </c>
    </row>
    <row r="193" spans="1:13" x14ac:dyDescent="0.2">
      <c r="A193" t="s">
        <v>664</v>
      </c>
      <c r="B193" t="s">
        <v>15</v>
      </c>
      <c r="C193" t="s">
        <v>449</v>
      </c>
      <c r="D193" t="s">
        <v>744</v>
      </c>
      <c r="E193" s="1">
        <v>11973000000</v>
      </c>
      <c r="F193" s="1">
        <v>8001000000</v>
      </c>
      <c r="G193" s="1">
        <v>1534000000</v>
      </c>
      <c r="H193" s="1">
        <v>583000000</v>
      </c>
      <c r="I193">
        <v>0</v>
      </c>
      <c r="J193" s="1">
        <v>3972000000</v>
      </c>
      <c r="K193" s="1">
        <v>1855000000</v>
      </c>
      <c r="L193" t="s">
        <v>30</v>
      </c>
      <c r="M193" t="s">
        <v>665</v>
      </c>
    </row>
    <row r="194" spans="1:13" x14ac:dyDescent="0.2">
      <c r="A194" t="s">
        <v>664</v>
      </c>
      <c r="B194" t="s">
        <v>17</v>
      </c>
      <c r="C194" t="s">
        <v>666</v>
      </c>
      <c r="D194" t="s">
        <v>745</v>
      </c>
      <c r="E194" s="1">
        <v>12233000000</v>
      </c>
      <c r="F194" s="1">
        <v>8146000000</v>
      </c>
      <c r="G194" s="1">
        <v>1504000000</v>
      </c>
      <c r="H194" s="1">
        <v>627000000</v>
      </c>
      <c r="I194">
        <v>0</v>
      </c>
      <c r="J194" s="1">
        <v>4087000000</v>
      </c>
      <c r="K194" s="1">
        <v>1956000000</v>
      </c>
      <c r="L194" t="s">
        <v>30</v>
      </c>
      <c r="M194" t="s">
        <v>665</v>
      </c>
    </row>
    <row r="195" spans="1:13" x14ac:dyDescent="0.2">
      <c r="A195" t="s">
        <v>664</v>
      </c>
      <c r="B195" t="s">
        <v>19</v>
      </c>
      <c r="C195" t="s">
        <v>43</v>
      </c>
      <c r="D195" t="s">
        <v>746</v>
      </c>
      <c r="E195" s="1">
        <v>12238000000</v>
      </c>
      <c r="F195" s="1">
        <v>8205000000</v>
      </c>
      <c r="G195" s="1">
        <v>1463000000</v>
      </c>
      <c r="H195" s="1">
        <v>644000000</v>
      </c>
      <c r="I195">
        <v>0</v>
      </c>
      <c r="J195" s="1">
        <v>4033000000</v>
      </c>
      <c r="K195" s="1">
        <v>1926000000</v>
      </c>
      <c r="L195" t="s">
        <v>30</v>
      </c>
      <c r="M195" t="s">
        <v>665</v>
      </c>
    </row>
    <row r="196" spans="1:13" x14ac:dyDescent="0.2">
      <c r="A196" t="s">
        <v>681</v>
      </c>
      <c r="B196" t="s">
        <v>11</v>
      </c>
      <c r="C196" t="s">
        <v>12</v>
      </c>
      <c r="D196" t="s">
        <v>742</v>
      </c>
      <c r="E196" s="1">
        <v>1793557000</v>
      </c>
      <c r="F196" s="1">
        <v>1189341000</v>
      </c>
      <c r="G196" s="1">
        <v>247597000</v>
      </c>
      <c r="H196">
        <v>0</v>
      </c>
      <c r="I196">
        <v>0</v>
      </c>
      <c r="J196" s="1">
        <v>604216000</v>
      </c>
      <c r="K196" s="1">
        <v>356619000</v>
      </c>
      <c r="L196" t="s">
        <v>30</v>
      </c>
      <c r="M196" t="s">
        <v>85</v>
      </c>
    </row>
    <row r="197" spans="1:13" x14ac:dyDescent="0.2">
      <c r="A197" t="s">
        <v>681</v>
      </c>
      <c r="B197" t="s">
        <v>15</v>
      </c>
      <c r="C197" t="s">
        <v>16</v>
      </c>
      <c r="D197" t="s">
        <v>743</v>
      </c>
      <c r="E197" s="1">
        <v>2064305000</v>
      </c>
      <c r="F197" s="1">
        <v>1369438000</v>
      </c>
      <c r="G197" s="1">
        <v>312367000</v>
      </c>
      <c r="H197">
        <v>0</v>
      </c>
      <c r="I197">
        <v>0</v>
      </c>
      <c r="J197" s="1">
        <v>694867000</v>
      </c>
      <c r="K197" s="1">
        <v>382500000</v>
      </c>
      <c r="L197" t="s">
        <v>30</v>
      </c>
      <c r="M197" t="s">
        <v>85</v>
      </c>
    </row>
    <row r="198" spans="1:13" x14ac:dyDescent="0.2">
      <c r="A198" t="s">
        <v>681</v>
      </c>
      <c r="B198" t="s">
        <v>17</v>
      </c>
      <c r="C198" t="s">
        <v>18</v>
      </c>
      <c r="D198" t="s">
        <v>744</v>
      </c>
      <c r="E198" s="1">
        <v>2446877000</v>
      </c>
      <c r="F198" s="1">
        <v>1668892000</v>
      </c>
      <c r="G198" s="1">
        <v>346345000</v>
      </c>
      <c r="H198">
        <v>0</v>
      </c>
      <c r="I198">
        <v>0</v>
      </c>
      <c r="J198" s="1">
        <v>777985000</v>
      </c>
      <c r="K198" s="1">
        <v>431640000</v>
      </c>
      <c r="L198" t="s">
        <v>30</v>
      </c>
      <c r="M198" t="s">
        <v>85</v>
      </c>
    </row>
    <row r="199" spans="1:13" x14ac:dyDescent="0.2">
      <c r="A199" t="s">
        <v>681</v>
      </c>
      <c r="B199" t="s">
        <v>19</v>
      </c>
      <c r="C199" t="s">
        <v>20</v>
      </c>
      <c r="D199" t="s">
        <v>745</v>
      </c>
      <c r="E199" s="1">
        <v>2779541000</v>
      </c>
      <c r="F199" s="1">
        <v>1855181000</v>
      </c>
      <c r="G199" s="1">
        <v>390253000</v>
      </c>
      <c r="H199">
        <v>0</v>
      </c>
      <c r="I199">
        <v>0</v>
      </c>
      <c r="J199" s="1">
        <v>924360000</v>
      </c>
      <c r="K199" s="1">
        <v>534107000</v>
      </c>
      <c r="L199" t="s">
        <v>30</v>
      </c>
      <c r="M199" t="s">
        <v>85</v>
      </c>
    </row>
    <row r="200" spans="1:13" x14ac:dyDescent="0.2">
      <c r="A200" t="s">
        <v>682</v>
      </c>
      <c r="B200" t="s">
        <v>11</v>
      </c>
      <c r="C200" t="s">
        <v>12</v>
      </c>
      <c r="D200" t="s">
        <v>742</v>
      </c>
      <c r="E200" s="1">
        <v>12825000000</v>
      </c>
      <c r="F200" s="1">
        <v>6457000000</v>
      </c>
      <c r="G200" s="1">
        <v>1804000000</v>
      </c>
      <c r="H200" s="1">
        <v>1877000000</v>
      </c>
      <c r="I200">
        <v>0</v>
      </c>
      <c r="J200" s="1">
        <v>6368000000</v>
      </c>
      <c r="K200" s="1">
        <v>2687000000</v>
      </c>
      <c r="L200" t="s">
        <v>30</v>
      </c>
      <c r="M200" t="s">
        <v>54</v>
      </c>
    </row>
    <row r="201" spans="1:13" x14ac:dyDescent="0.2">
      <c r="A201" t="s">
        <v>682</v>
      </c>
      <c r="B201" t="s">
        <v>15</v>
      </c>
      <c r="C201" t="s">
        <v>16</v>
      </c>
      <c r="D201" t="s">
        <v>743</v>
      </c>
      <c r="E201" s="1">
        <v>12205000000</v>
      </c>
      <c r="F201" s="1">
        <v>5841000000</v>
      </c>
      <c r="G201" s="1">
        <v>1858000000</v>
      </c>
      <c r="H201" s="1">
        <v>1522000000</v>
      </c>
      <c r="I201">
        <v>0</v>
      </c>
      <c r="J201" s="1">
        <v>6364000000</v>
      </c>
      <c r="K201" s="1">
        <v>2984000000</v>
      </c>
      <c r="L201" t="s">
        <v>30</v>
      </c>
      <c r="M201" t="s">
        <v>54</v>
      </c>
    </row>
    <row r="202" spans="1:13" x14ac:dyDescent="0.2">
      <c r="A202" t="s">
        <v>682</v>
      </c>
      <c r="B202" t="s">
        <v>17</v>
      </c>
      <c r="C202" t="s">
        <v>18</v>
      </c>
      <c r="D202" t="s">
        <v>744</v>
      </c>
      <c r="E202" s="1">
        <v>13045000000</v>
      </c>
      <c r="F202" s="1">
        <v>5618000000</v>
      </c>
      <c r="G202" s="1">
        <v>1843000000</v>
      </c>
      <c r="H202" s="1">
        <v>1358000000</v>
      </c>
      <c r="I202">
        <v>0</v>
      </c>
      <c r="J202" s="1">
        <v>7427000000</v>
      </c>
      <c r="K202" s="1">
        <v>4226000000</v>
      </c>
      <c r="L202" t="s">
        <v>30</v>
      </c>
      <c r="M202" t="s">
        <v>54</v>
      </c>
    </row>
    <row r="203" spans="1:13" x14ac:dyDescent="0.2">
      <c r="A203" t="s">
        <v>682</v>
      </c>
      <c r="B203" t="s">
        <v>19</v>
      </c>
      <c r="C203" t="s">
        <v>20</v>
      </c>
      <c r="D203" t="s">
        <v>745</v>
      </c>
      <c r="E203" s="1">
        <v>13000000000</v>
      </c>
      <c r="F203" s="1">
        <v>5440000000</v>
      </c>
      <c r="G203" s="1">
        <v>1748000000</v>
      </c>
      <c r="H203" s="1">
        <v>1280000000</v>
      </c>
      <c r="I203">
        <v>0</v>
      </c>
      <c r="J203" s="1">
        <v>7560000000</v>
      </c>
      <c r="K203" s="1">
        <v>4532000000</v>
      </c>
      <c r="L203" t="s">
        <v>30</v>
      </c>
      <c r="M203" t="s">
        <v>54</v>
      </c>
    </row>
    <row r="204" spans="1:13" x14ac:dyDescent="0.2">
      <c r="A204" t="s">
        <v>696</v>
      </c>
      <c r="B204" t="s">
        <v>11</v>
      </c>
      <c r="C204" t="s">
        <v>39</v>
      </c>
      <c r="D204" t="s">
        <v>743</v>
      </c>
      <c r="E204" s="1">
        <v>11778000000</v>
      </c>
      <c r="F204" s="1">
        <v>1932000000</v>
      </c>
      <c r="G204" s="1">
        <v>2207000000</v>
      </c>
      <c r="H204">
        <v>0</v>
      </c>
      <c r="I204" s="1">
        <v>397000000</v>
      </c>
      <c r="J204" s="1">
        <v>9846000000</v>
      </c>
      <c r="K204" s="1">
        <v>7242000000</v>
      </c>
      <c r="L204" t="s">
        <v>30</v>
      </c>
      <c r="M204" t="s">
        <v>85</v>
      </c>
    </row>
    <row r="205" spans="1:13" x14ac:dyDescent="0.2">
      <c r="A205" t="s">
        <v>696</v>
      </c>
      <c r="B205" t="s">
        <v>15</v>
      </c>
      <c r="C205" t="s">
        <v>41</v>
      </c>
      <c r="D205" t="s">
        <v>744</v>
      </c>
      <c r="E205" s="1">
        <v>12702000000</v>
      </c>
      <c r="F205" s="1">
        <v>1875000000</v>
      </c>
      <c r="G205" s="1">
        <v>2242000000</v>
      </c>
      <c r="H205">
        <v>0</v>
      </c>
      <c r="I205" s="1">
        <v>435000000</v>
      </c>
      <c r="J205" s="1">
        <v>10827000000</v>
      </c>
      <c r="K205" s="1">
        <v>8150000000</v>
      </c>
      <c r="L205" t="s">
        <v>30</v>
      </c>
      <c r="M205" t="s">
        <v>85</v>
      </c>
    </row>
    <row r="206" spans="1:13" x14ac:dyDescent="0.2">
      <c r="A206" t="s">
        <v>696</v>
      </c>
      <c r="B206" t="s">
        <v>17</v>
      </c>
      <c r="C206" t="s">
        <v>42</v>
      </c>
      <c r="D206" t="s">
        <v>745</v>
      </c>
      <c r="E206" s="1">
        <v>13880000000</v>
      </c>
      <c r="F206" s="1">
        <v>2079000000</v>
      </c>
      <c r="G206" s="1">
        <v>2229000000</v>
      </c>
      <c r="H206">
        <v>0</v>
      </c>
      <c r="I206" s="1">
        <v>494000000</v>
      </c>
      <c r="J206" s="1">
        <v>11801000000</v>
      </c>
      <c r="K206" s="1">
        <v>9078000000</v>
      </c>
      <c r="L206" t="s">
        <v>30</v>
      </c>
      <c r="M206" t="s">
        <v>85</v>
      </c>
    </row>
    <row r="207" spans="1:13" x14ac:dyDescent="0.2">
      <c r="A207" t="s">
        <v>696</v>
      </c>
      <c r="B207" t="s">
        <v>19</v>
      </c>
      <c r="C207" t="s">
        <v>43</v>
      </c>
      <c r="D207" t="s">
        <v>746</v>
      </c>
      <c r="E207" s="1">
        <v>15082000000</v>
      </c>
      <c r="F207" s="1">
        <v>2226000000</v>
      </c>
      <c r="G207" s="1">
        <v>4469000000</v>
      </c>
      <c r="H207">
        <v>0</v>
      </c>
      <c r="I207" s="1">
        <v>502000000</v>
      </c>
      <c r="J207" s="1">
        <v>12856000000</v>
      </c>
      <c r="K207" s="1">
        <v>7885000000</v>
      </c>
      <c r="L207" t="s">
        <v>30</v>
      </c>
      <c r="M207" t="s">
        <v>85</v>
      </c>
    </row>
    <row r="208" spans="1:13" x14ac:dyDescent="0.2">
      <c r="A208" t="s">
        <v>704</v>
      </c>
      <c r="B208" t="s">
        <v>11</v>
      </c>
      <c r="C208" t="s">
        <v>12</v>
      </c>
      <c r="D208" t="s">
        <v>742</v>
      </c>
      <c r="E208" s="1">
        <v>873592000</v>
      </c>
      <c r="F208" s="1">
        <v>167600000</v>
      </c>
      <c r="G208" s="1">
        <v>186971000</v>
      </c>
      <c r="H208" s="1">
        <v>61694000</v>
      </c>
      <c r="I208">
        <v>0</v>
      </c>
      <c r="J208" s="1">
        <v>705992000</v>
      </c>
      <c r="K208" s="1">
        <v>457327000</v>
      </c>
      <c r="L208" t="s">
        <v>30</v>
      </c>
      <c r="M208" t="s">
        <v>85</v>
      </c>
    </row>
    <row r="209" spans="1:13" x14ac:dyDescent="0.2">
      <c r="A209" t="s">
        <v>704</v>
      </c>
      <c r="B209" t="s">
        <v>15</v>
      </c>
      <c r="C209" t="s">
        <v>16</v>
      </c>
      <c r="D209" t="s">
        <v>743</v>
      </c>
      <c r="E209" s="1">
        <v>965087000</v>
      </c>
      <c r="F209" s="1">
        <v>187013000</v>
      </c>
      <c r="G209" s="1">
        <v>179545000</v>
      </c>
      <c r="H209" s="1">
        <v>70297000</v>
      </c>
      <c r="I209">
        <v>0</v>
      </c>
      <c r="J209" s="1">
        <v>778074000</v>
      </c>
      <c r="K209" s="1">
        <v>528232000</v>
      </c>
      <c r="L209" t="s">
        <v>30</v>
      </c>
      <c r="M209" t="s">
        <v>85</v>
      </c>
    </row>
    <row r="210" spans="1:13" x14ac:dyDescent="0.2">
      <c r="A210" t="s">
        <v>704</v>
      </c>
      <c r="B210" t="s">
        <v>17</v>
      </c>
      <c r="C210" t="s">
        <v>18</v>
      </c>
      <c r="D210" t="s">
        <v>744</v>
      </c>
      <c r="E210" s="1">
        <v>1010117000</v>
      </c>
      <c r="F210" s="1">
        <v>188425000</v>
      </c>
      <c r="G210" s="1">
        <v>189488000</v>
      </c>
      <c r="H210" s="1">
        <v>67777000</v>
      </c>
      <c r="I210">
        <v>0</v>
      </c>
      <c r="J210" s="1">
        <v>821692000</v>
      </c>
      <c r="K210" s="1">
        <v>564427000</v>
      </c>
      <c r="L210" t="s">
        <v>30</v>
      </c>
      <c r="M210" t="s">
        <v>85</v>
      </c>
    </row>
    <row r="211" spans="1:13" x14ac:dyDescent="0.2">
      <c r="A211" t="s">
        <v>704</v>
      </c>
      <c r="B211" t="s">
        <v>19</v>
      </c>
      <c r="C211" t="s">
        <v>20</v>
      </c>
      <c r="D211" t="s">
        <v>745</v>
      </c>
      <c r="E211" s="1">
        <v>1059366000</v>
      </c>
      <c r="F211" s="1">
        <v>192788000</v>
      </c>
      <c r="G211" s="1">
        <v>196914000</v>
      </c>
      <c r="H211" s="1">
        <v>63718000</v>
      </c>
      <c r="I211">
        <v>0</v>
      </c>
      <c r="J211" s="1">
        <v>866578000</v>
      </c>
      <c r="K211" s="1">
        <v>605946000</v>
      </c>
      <c r="L211" t="s">
        <v>30</v>
      </c>
      <c r="M211" t="s">
        <v>85</v>
      </c>
    </row>
    <row r="212" spans="1:13" x14ac:dyDescent="0.2">
      <c r="A212" t="s">
        <v>709</v>
      </c>
      <c r="B212" t="s">
        <v>11</v>
      </c>
      <c r="C212" t="s">
        <v>417</v>
      </c>
      <c r="D212" t="s">
        <v>743</v>
      </c>
      <c r="E212" s="1">
        <v>15351000000</v>
      </c>
      <c r="F212" s="1">
        <v>10988000000</v>
      </c>
      <c r="G212" s="1">
        <v>1525000000</v>
      </c>
      <c r="H212" s="1">
        <v>1572000000</v>
      </c>
      <c r="I212">
        <v>0</v>
      </c>
      <c r="J212" s="1">
        <v>4363000000</v>
      </c>
      <c r="K212" s="1">
        <v>1266000000</v>
      </c>
      <c r="L212" t="s">
        <v>30</v>
      </c>
      <c r="M212" t="s">
        <v>641</v>
      </c>
    </row>
    <row r="213" spans="1:13" x14ac:dyDescent="0.2">
      <c r="A213" t="s">
        <v>709</v>
      </c>
      <c r="B213" t="s">
        <v>15</v>
      </c>
      <c r="C213" t="s">
        <v>419</v>
      </c>
      <c r="D213" t="s">
        <v>744</v>
      </c>
      <c r="E213" s="1">
        <v>15130000000</v>
      </c>
      <c r="F213" s="1">
        <v>10770000000</v>
      </c>
      <c r="G213" s="1">
        <v>908000000</v>
      </c>
      <c r="H213" s="1">
        <v>1661000000</v>
      </c>
      <c r="I213">
        <v>0</v>
      </c>
      <c r="J213" s="1">
        <v>4360000000</v>
      </c>
      <c r="K213" s="1">
        <v>1791000000</v>
      </c>
      <c r="L213" t="s">
        <v>30</v>
      </c>
      <c r="M213" t="s">
        <v>641</v>
      </c>
    </row>
    <row r="214" spans="1:13" x14ac:dyDescent="0.2">
      <c r="A214" t="s">
        <v>709</v>
      </c>
      <c r="B214" t="s">
        <v>17</v>
      </c>
      <c r="C214" t="s">
        <v>420</v>
      </c>
      <c r="D214" t="s">
        <v>745</v>
      </c>
      <c r="E214" s="1">
        <v>14572000000</v>
      </c>
      <c r="F214" s="1">
        <v>10351000000</v>
      </c>
      <c r="G214" s="1">
        <v>964000000</v>
      </c>
      <c r="H214" s="1">
        <v>1646000000</v>
      </c>
      <c r="I214">
        <v>0</v>
      </c>
      <c r="J214" s="1">
        <v>4221000000</v>
      </c>
      <c r="K214" s="1">
        <v>1611000000</v>
      </c>
      <c r="L214" t="s">
        <v>30</v>
      </c>
      <c r="M214" t="s">
        <v>641</v>
      </c>
    </row>
    <row r="215" spans="1:13" x14ac:dyDescent="0.2">
      <c r="A215" t="s">
        <v>709</v>
      </c>
      <c r="B215" t="s">
        <v>19</v>
      </c>
      <c r="C215" t="s">
        <v>421</v>
      </c>
      <c r="D215" t="s">
        <v>746</v>
      </c>
      <c r="E215" s="1">
        <v>12994000000</v>
      </c>
      <c r="F215" s="1">
        <v>9559000000</v>
      </c>
      <c r="G215" s="1">
        <v>1342000000</v>
      </c>
      <c r="H215" s="1">
        <v>1627000000</v>
      </c>
      <c r="I215">
        <v>0</v>
      </c>
      <c r="J215" s="1">
        <v>3435000000</v>
      </c>
      <c r="K215" s="1">
        <v>466000000</v>
      </c>
      <c r="L215" t="s">
        <v>30</v>
      </c>
      <c r="M215" t="s">
        <v>641</v>
      </c>
    </row>
    <row r="216" spans="1:13" x14ac:dyDescent="0.2">
      <c r="A216" t="s">
        <v>719</v>
      </c>
      <c r="B216" t="s">
        <v>11</v>
      </c>
      <c r="C216" t="s">
        <v>12</v>
      </c>
      <c r="D216" t="s">
        <v>742</v>
      </c>
      <c r="E216" s="1">
        <v>5664800000</v>
      </c>
      <c r="F216" s="1">
        <v>3194200000</v>
      </c>
      <c r="G216" s="1">
        <v>1140600000</v>
      </c>
      <c r="H216">
        <v>0</v>
      </c>
      <c r="I216">
        <v>0</v>
      </c>
      <c r="J216" s="1">
        <v>2470600000</v>
      </c>
      <c r="K216" s="1">
        <v>1330000000</v>
      </c>
      <c r="L216" t="s">
        <v>30</v>
      </c>
      <c r="M216" t="s">
        <v>85</v>
      </c>
    </row>
    <row r="217" spans="1:13" x14ac:dyDescent="0.2">
      <c r="A217" t="s">
        <v>719</v>
      </c>
      <c r="B217" t="s">
        <v>15</v>
      </c>
      <c r="C217" t="s">
        <v>16</v>
      </c>
      <c r="D217" t="s">
        <v>743</v>
      </c>
      <c r="E217" s="1">
        <v>5542000000</v>
      </c>
      <c r="F217" s="1">
        <v>3235000000</v>
      </c>
      <c r="G217" s="1">
        <v>1199600000</v>
      </c>
      <c r="H217">
        <v>0</v>
      </c>
      <c r="I217">
        <v>0</v>
      </c>
      <c r="J217" s="1">
        <v>2307000000</v>
      </c>
      <c r="K217" s="1">
        <v>1107400000</v>
      </c>
      <c r="L217" t="s">
        <v>30</v>
      </c>
      <c r="M217" t="s">
        <v>85</v>
      </c>
    </row>
    <row r="218" spans="1:13" x14ac:dyDescent="0.2">
      <c r="A218" t="s">
        <v>719</v>
      </c>
      <c r="B218" t="s">
        <v>17</v>
      </c>
      <c r="C218" t="s">
        <v>18</v>
      </c>
      <c r="D218" t="s">
        <v>744</v>
      </c>
      <c r="E218" s="1">
        <v>5607200000</v>
      </c>
      <c r="F218" s="1">
        <v>3297400000</v>
      </c>
      <c r="G218" s="1">
        <v>1169300000</v>
      </c>
      <c r="H218">
        <v>0</v>
      </c>
      <c r="I218">
        <v>0</v>
      </c>
      <c r="J218" s="1">
        <v>2309800000</v>
      </c>
      <c r="K218" s="1">
        <v>1140500000</v>
      </c>
      <c r="L218" t="s">
        <v>30</v>
      </c>
      <c r="M218" t="s">
        <v>85</v>
      </c>
    </row>
    <row r="219" spans="1:13" x14ac:dyDescent="0.2">
      <c r="A219" t="s">
        <v>719</v>
      </c>
      <c r="B219" t="s">
        <v>19</v>
      </c>
      <c r="C219" t="s">
        <v>20</v>
      </c>
      <c r="D219" t="s">
        <v>745</v>
      </c>
      <c r="E219" s="1">
        <v>5483700000</v>
      </c>
      <c r="F219" s="1">
        <v>3199400000</v>
      </c>
      <c r="G219" s="1">
        <v>1174900000</v>
      </c>
      <c r="H219">
        <v>0</v>
      </c>
      <c r="I219">
        <v>0</v>
      </c>
      <c r="J219" s="1">
        <v>2284300000</v>
      </c>
      <c r="K219" s="1">
        <v>1109400000</v>
      </c>
      <c r="L219" t="s">
        <v>30</v>
      </c>
      <c r="M219" t="s">
        <v>85</v>
      </c>
    </row>
    <row r="220" spans="1:13" x14ac:dyDescent="0.2">
      <c r="A220" t="s">
        <v>727</v>
      </c>
      <c r="B220" t="s">
        <v>11</v>
      </c>
      <c r="C220" t="s">
        <v>468</v>
      </c>
      <c r="D220" t="s">
        <v>743</v>
      </c>
      <c r="E220" s="1">
        <v>2168652000</v>
      </c>
      <c r="F220" s="1">
        <v>737206000</v>
      </c>
      <c r="G220" s="1">
        <v>365684000</v>
      </c>
      <c r="H220" s="1">
        <v>475522000</v>
      </c>
      <c r="I220" s="1">
        <v>9508000</v>
      </c>
      <c r="J220" s="1">
        <v>1431446000</v>
      </c>
      <c r="K220" s="1">
        <v>580732000</v>
      </c>
      <c r="L220" t="s">
        <v>30</v>
      </c>
      <c r="M220" t="s">
        <v>54</v>
      </c>
    </row>
    <row r="221" spans="1:13" x14ac:dyDescent="0.2">
      <c r="A221" t="s">
        <v>727</v>
      </c>
      <c r="B221" t="s">
        <v>15</v>
      </c>
      <c r="C221" t="s">
        <v>469</v>
      </c>
      <c r="D221" t="s">
        <v>744</v>
      </c>
      <c r="E221" s="1">
        <v>2382531000</v>
      </c>
      <c r="F221" s="1">
        <v>743253000</v>
      </c>
      <c r="G221" s="1">
        <v>378607000</v>
      </c>
      <c r="H221" s="1">
        <v>492447000</v>
      </c>
      <c r="I221" s="1">
        <v>9887000</v>
      </c>
      <c r="J221" s="1">
        <v>1639278000</v>
      </c>
      <c r="K221" s="1">
        <v>758337000</v>
      </c>
      <c r="L221" t="s">
        <v>30</v>
      </c>
      <c r="M221" t="s">
        <v>54</v>
      </c>
    </row>
    <row r="222" spans="1:13" x14ac:dyDescent="0.2">
      <c r="A222" t="s">
        <v>727</v>
      </c>
      <c r="B222" t="s">
        <v>17</v>
      </c>
      <c r="C222" t="s">
        <v>470</v>
      </c>
      <c r="D222" t="s">
        <v>745</v>
      </c>
      <c r="E222" s="1">
        <v>2377344000</v>
      </c>
      <c r="F222" s="1">
        <v>708823000</v>
      </c>
      <c r="G222" s="1">
        <v>353670000</v>
      </c>
      <c r="H222" s="1">
        <v>525745000</v>
      </c>
      <c r="I222" s="1">
        <v>9537000</v>
      </c>
      <c r="J222" s="1">
        <v>1668521000</v>
      </c>
      <c r="K222" s="1">
        <v>779569000</v>
      </c>
      <c r="L222" t="s">
        <v>30</v>
      </c>
      <c r="M222" t="s">
        <v>54</v>
      </c>
    </row>
    <row r="223" spans="1:13" x14ac:dyDescent="0.2">
      <c r="A223" t="s">
        <v>727</v>
      </c>
      <c r="B223" t="s">
        <v>19</v>
      </c>
      <c r="C223" t="s">
        <v>471</v>
      </c>
      <c r="D223" t="s">
        <v>746</v>
      </c>
      <c r="E223" s="1">
        <v>2213881000</v>
      </c>
      <c r="F223" s="1">
        <v>671907000</v>
      </c>
      <c r="G223" s="1">
        <v>331652000</v>
      </c>
      <c r="H223" s="1">
        <v>533891000</v>
      </c>
      <c r="I223" s="1">
        <v>6550000</v>
      </c>
      <c r="J223" s="1">
        <v>1541974000</v>
      </c>
      <c r="K223" s="1">
        <v>669881000</v>
      </c>
      <c r="L223" t="s">
        <v>30</v>
      </c>
      <c r="M223" t="s">
        <v>54</v>
      </c>
    </row>
    <row r="224" spans="1:13" x14ac:dyDescent="0.2">
      <c r="A224" t="s">
        <v>730</v>
      </c>
      <c r="B224" t="s">
        <v>11</v>
      </c>
      <c r="C224" t="s">
        <v>12</v>
      </c>
      <c r="D224" t="s">
        <v>742</v>
      </c>
      <c r="E224" s="1">
        <v>20421000000</v>
      </c>
      <c r="F224" s="1">
        <v>13634000000</v>
      </c>
      <c r="G224" s="1">
        <v>4398000000</v>
      </c>
      <c r="H224" s="1">
        <v>655000000</v>
      </c>
      <c r="I224" s="1">
        <v>301000000</v>
      </c>
      <c r="J224" s="1">
        <v>6787000000</v>
      </c>
      <c r="K224" s="1">
        <v>1433000000</v>
      </c>
      <c r="L224" t="s">
        <v>30</v>
      </c>
      <c r="M224" t="s">
        <v>254</v>
      </c>
    </row>
    <row r="225" spans="1:13" x14ac:dyDescent="0.2">
      <c r="A225" t="s">
        <v>730</v>
      </c>
      <c r="B225" t="s">
        <v>15</v>
      </c>
      <c r="C225" t="s">
        <v>16</v>
      </c>
      <c r="D225" t="s">
        <v>743</v>
      </c>
      <c r="E225" s="1">
        <v>20006000000</v>
      </c>
      <c r="F225" s="1">
        <v>13521000000</v>
      </c>
      <c r="G225" s="1">
        <v>4219000000</v>
      </c>
      <c r="H225" s="1">
        <v>603000000</v>
      </c>
      <c r="I225" s="1">
        <v>305000000</v>
      </c>
      <c r="J225" s="1">
        <v>6485000000</v>
      </c>
      <c r="K225" s="1">
        <v>1358000000</v>
      </c>
      <c r="L225" t="s">
        <v>30</v>
      </c>
      <c r="M225" t="s">
        <v>254</v>
      </c>
    </row>
    <row r="226" spans="1:13" x14ac:dyDescent="0.2">
      <c r="A226" t="s">
        <v>730</v>
      </c>
      <c r="B226" t="s">
        <v>17</v>
      </c>
      <c r="C226" t="s">
        <v>18</v>
      </c>
      <c r="D226" t="s">
        <v>744</v>
      </c>
      <c r="E226" s="1">
        <v>19540000000</v>
      </c>
      <c r="F226" s="1">
        <v>13294000000</v>
      </c>
      <c r="G226" s="1">
        <v>4020000000</v>
      </c>
      <c r="H226" s="1">
        <v>577000000</v>
      </c>
      <c r="I226" s="1">
        <v>315000000</v>
      </c>
      <c r="J226" s="1">
        <v>6246000000</v>
      </c>
      <c r="K226" s="1">
        <v>1334000000</v>
      </c>
      <c r="L226" t="s">
        <v>30</v>
      </c>
      <c r="M226" t="s">
        <v>254</v>
      </c>
    </row>
    <row r="227" spans="1:13" x14ac:dyDescent="0.2">
      <c r="A227" t="s">
        <v>730</v>
      </c>
      <c r="B227" t="s">
        <v>19</v>
      </c>
      <c r="C227" t="s">
        <v>20</v>
      </c>
      <c r="D227" t="s">
        <v>745</v>
      </c>
      <c r="E227" s="1">
        <v>18045000000</v>
      </c>
      <c r="F227" s="1">
        <v>12782000000</v>
      </c>
      <c r="G227" s="1">
        <v>3792000000</v>
      </c>
      <c r="H227" s="1">
        <v>563000000</v>
      </c>
      <c r="I227" s="1">
        <v>310000000</v>
      </c>
      <c r="J227" s="1">
        <v>5263000000</v>
      </c>
      <c r="K227" s="1">
        <v>598000000</v>
      </c>
      <c r="L227" t="s">
        <v>30</v>
      </c>
      <c r="M227" t="s">
        <v>254</v>
      </c>
    </row>
    <row r="228" spans="1:13" x14ac:dyDescent="0.2">
      <c r="A228" t="s">
        <v>732</v>
      </c>
      <c r="B228" t="s">
        <v>11</v>
      </c>
      <c r="C228" t="s">
        <v>12</v>
      </c>
      <c r="D228" t="s">
        <v>742</v>
      </c>
      <c r="E228" s="1">
        <v>4986566000</v>
      </c>
      <c r="F228" s="1">
        <v>1620566000</v>
      </c>
      <c r="G228" s="1">
        <v>1641819000</v>
      </c>
      <c r="H228" s="1">
        <v>885824000</v>
      </c>
      <c r="I228" s="1">
        <v>35819000</v>
      </c>
      <c r="J228" s="1">
        <v>3366000000</v>
      </c>
      <c r="K228" s="1">
        <v>802538000</v>
      </c>
      <c r="L228" t="s">
        <v>30</v>
      </c>
      <c r="M228" t="s">
        <v>85</v>
      </c>
    </row>
    <row r="229" spans="1:13" x14ac:dyDescent="0.2">
      <c r="A229" t="s">
        <v>732</v>
      </c>
      <c r="B229" t="s">
        <v>15</v>
      </c>
      <c r="C229" t="s">
        <v>16</v>
      </c>
      <c r="D229" t="s">
        <v>743</v>
      </c>
      <c r="E229" s="1">
        <v>4680380000</v>
      </c>
      <c r="F229" s="1">
        <v>1349380000</v>
      </c>
      <c r="G229" s="1">
        <v>1751275000</v>
      </c>
      <c r="H229" s="1">
        <v>957587000</v>
      </c>
      <c r="I229" s="1">
        <v>44841000</v>
      </c>
      <c r="J229" s="1">
        <v>3331000000</v>
      </c>
      <c r="K229" s="1">
        <v>577297000</v>
      </c>
      <c r="L229" t="s">
        <v>30</v>
      </c>
      <c r="M229" t="s">
        <v>85</v>
      </c>
    </row>
    <row r="230" spans="1:13" x14ac:dyDescent="0.2">
      <c r="A230" t="s">
        <v>732</v>
      </c>
      <c r="B230" t="s">
        <v>17</v>
      </c>
      <c r="C230" t="s">
        <v>18</v>
      </c>
      <c r="D230" t="s">
        <v>744</v>
      </c>
      <c r="E230" s="1">
        <v>4618133000</v>
      </c>
      <c r="F230" s="1">
        <v>1387375000</v>
      </c>
      <c r="G230" s="1">
        <v>1770710000</v>
      </c>
      <c r="H230" s="1">
        <v>1156386000</v>
      </c>
      <c r="I230" s="1">
        <v>66750000</v>
      </c>
      <c r="J230" s="1">
        <v>3230758000</v>
      </c>
      <c r="K230" s="1">
        <v>236912000</v>
      </c>
      <c r="L230" t="s">
        <v>30</v>
      </c>
      <c r="M230" t="s">
        <v>85</v>
      </c>
    </row>
    <row r="231" spans="1:13" x14ac:dyDescent="0.2">
      <c r="A231" t="s">
        <v>732</v>
      </c>
      <c r="B231" t="s">
        <v>19</v>
      </c>
      <c r="C231" t="s">
        <v>20</v>
      </c>
      <c r="D231" t="s">
        <v>745</v>
      </c>
      <c r="E231" s="1">
        <v>4968301000</v>
      </c>
      <c r="F231" s="1">
        <v>2077748000</v>
      </c>
      <c r="G231" s="1">
        <v>1768522000</v>
      </c>
      <c r="H231" s="1">
        <v>1177923000</v>
      </c>
      <c r="I231" s="1">
        <v>79042000</v>
      </c>
      <c r="J231" s="1">
        <v>2890553000</v>
      </c>
      <c r="K231" s="1">
        <v>-134934000</v>
      </c>
      <c r="L231" t="s">
        <v>30</v>
      </c>
      <c r="M231" t="s">
        <v>85</v>
      </c>
    </row>
  </sheetData>
  <autoFilter ref="A1:M231" xr:uid="{97589EE1-7B82-2D4E-94EA-DAC8816D48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13AB-BA32-584A-86DD-9CE6BF286441}">
  <dimension ref="A3:I21"/>
  <sheetViews>
    <sheetView workbookViewId="0">
      <selection activeCell="M12" sqref="M12"/>
    </sheetView>
  </sheetViews>
  <sheetFormatPr baseColWidth="10" defaultRowHeight="16" x14ac:dyDescent="0.2"/>
  <cols>
    <col min="1" max="1" width="38.5" bestFit="1" customWidth="1"/>
    <col min="2" max="2" width="33.1640625" customWidth="1"/>
  </cols>
  <sheetData>
    <row r="3" spans="1:9" x14ac:dyDescent="0.2">
      <c r="A3" s="2" t="s">
        <v>9</v>
      </c>
      <c r="B3" t="s">
        <v>760</v>
      </c>
      <c r="D3" s="5" t="s">
        <v>9</v>
      </c>
      <c r="E3" s="5" t="s">
        <v>762</v>
      </c>
      <c r="F3" s="5" t="s">
        <v>761</v>
      </c>
      <c r="H3" t="s">
        <v>748</v>
      </c>
      <c r="I3">
        <f>MAX(E:E)</f>
        <v>1072</v>
      </c>
    </row>
    <row r="4" spans="1:9" x14ac:dyDescent="0.2">
      <c r="A4" s="3" t="s">
        <v>48</v>
      </c>
      <c r="B4" s="4">
        <v>57718646000</v>
      </c>
      <c r="D4" s="3" t="s">
        <v>31</v>
      </c>
      <c r="E4">
        <f>ROUND(F4/(10^9), 0)</f>
        <v>1072</v>
      </c>
      <c r="F4" s="4">
        <v>1071709000000</v>
      </c>
      <c r="H4" t="s">
        <v>749</v>
      </c>
      <c r="I4">
        <f>PERCENTILE(E:E, 0.75)</f>
        <v>361.75</v>
      </c>
    </row>
    <row r="5" spans="1:9" x14ac:dyDescent="0.2">
      <c r="A5" s="3" t="s">
        <v>31</v>
      </c>
      <c r="B5" s="4">
        <v>1071709000000</v>
      </c>
      <c r="D5" s="3" t="s">
        <v>54</v>
      </c>
      <c r="E5">
        <f t="shared" ref="E5:E19" si="0">ROUND(F5/(10^9), 0)</f>
        <v>531</v>
      </c>
      <c r="F5" s="4">
        <v>531420603000</v>
      </c>
      <c r="H5" t="s">
        <v>750</v>
      </c>
      <c r="I5">
        <f>MEDIAN(E:E)</f>
        <v>89.5</v>
      </c>
    </row>
    <row r="6" spans="1:9" x14ac:dyDescent="0.2">
      <c r="A6" s="3" t="s">
        <v>641</v>
      </c>
      <c r="B6" s="4">
        <v>111021000000</v>
      </c>
      <c r="D6" s="3" t="s">
        <v>254</v>
      </c>
      <c r="E6">
        <f t="shared" si="0"/>
        <v>501</v>
      </c>
      <c r="F6" s="4">
        <v>500975565000</v>
      </c>
      <c r="H6" t="s">
        <v>747</v>
      </c>
      <c r="I6">
        <f>AVERAGE(E:E)</f>
        <v>228.9375</v>
      </c>
    </row>
    <row r="7" spans="1:9" x14ac:dyDescent="0.2">
      <c r="A7" s="3" t="s">
        <v>62</v>
      </c>
      <c r="B7" s="4">
        <v>30305166000</v>
      </c>
      <c r="D7" s="3" t="s">
        <v>85</v>
      </c>
      <c r="E7">
        <f t="shared" si="0"/>
        <v>397</v>
      </c>
      <c r="F7" s="4">
        <v>397062860000</v>
      </c>
      <c r="H7" t="s">
        <v>751</v>
      </c>
      <c r="I7">
        <f>PERCENTILE(E:E,0.25)</f>
        <v>44.75</v>
      </c>
    </row>
    <row r="8" spans="1:9" x14ac:dyDescent="0.2">
      <c r="A8" s="3" t="s">
        <v>121</v>
      </c>
      <c r="B8" s="4">
        <v>55856000000</v>
      </c>
      <c r="D8" s="3" t="s">
        <v>531</v>
      </c>
      <c r="E8">
        <f t="shared" si="0"/>
        <v>350</v>
      </c>
      <c r="F8" s="4">
        <v>350287151000</v>
      </c>
      <c r="H8" t="s">
        <v>752</v>
      </c>
      <c r="I8">
        <f>MIN(E:E)</f>
        <v>6</v>
      </c>
    </row>
    <row r="9" spans="1:9" x14ac:dyDescent="0.2">
      <c r="A9" s="3" t="s">
        <v>355</v>
      </c>
      <c r="B9" s="4">
        <v>5989451000</v>
      </c>
      <c r="D9" s="3" t="s">
        <v>248</v>
      </c>
      <c r="E9">
        <f t="shared" si="0"/>
        <v>220</v>
      </c>
      <c r="F9" s="4">
        <v>219804617000</v>
      </c>
      <c r="H9" t="s">
        <v>753</v>
      </c>
      <c r="I9">
        <f>VAR(E:E)</f>
        <v>81676.329166666663</v>
      </c>
    </row>
    <row r="10" spans="1:9" x14ac:dyDescent="0.2">
      <c r="A10" s="3" t="s">
        <v>665</v>
      </c>
      <c r="B10" s="4">
        <v>47834000000</v>
      </c>
      <c r="D10" s="3" t="s">
        <v>408</v>
      </c>
      <c r="E10">
        <f t="shared" si="0"/>
        <v>157</v>
      </c>
      <c r="F10" s="4">
        <v>157353000000</v>
      </c>
      <c r="H10" t="s">
        <v>754</v>
      </c>
      <c r="I10">
        <f>STDEV(E:E)</f>
        <v>285.79070867798811</v>
      </c>
    </row>
    <row r="11" spans="1:9" x14ac:dyDescent="0.2">
      <c r="A11" s="3" t="s">
        <v>125</v>
      </c>
      <c r="B11" s="4">
        <v>34794000000</v>
      </c>
      <c r="D11" s="3" t="s">
        <v>641</v>
      </c>
      <c r="E11">
        <f t="shared" si="0"/>
        <v>111</v>
      </c>
      <c r="F11" s="4">
        <v>111021000000</v>
      </c>
      <c r="H11" t="s">
        <v>755</v>
      </c>
      <c r="I11" t="e">
        <f>MODE(E:E)</f>
        <v>#N/A</v>
      </c>
    </row>
    <row r="12" spans="1:9" x14ac:dyDescent="0.2">
      <c r="A12" s="3" t="s">
        <v>85</v>
      </c>
      <c r="B12" s="4">
        <v>397062860000</v>
      </c>
      <c r="D12" s="3" t="s">
        <v>97</v>
      </c>
      <c r="E12">
        <f t="shared" si="0"/>
        <v>68</v>
      </c>
      <c r="F12" s="4">
        <v>67987161000</v>
      </c>
      <c r="H12" t="s">
        <v>758</v>
      </c>
      <c r="I12">
        <f>I3-I8</f>
        <v>1066</v>
      </c>
    </row>
    <row r="13" spans="1:9" x14ac:dyDescent="0.2">
      <c r="A13" s="3" t="s">
        <v>254</v>
      </c>
      <c r="B13" s="4">
        <v>500975565000</v>
      </c>
      <c r="D13" s="3" t="s">
        <v>48</v>
      </c>
      <c r="E13">
        <f t="shared" si="0"/>
        <v>58</v>
      </c>
      <c r="F13" s="4">
        <v>57718646000</v>
      </c>
      <c r="H13" t="s">
        <v>759</v>
      </c>
      <c r="I13">
        <f>I4-I7</f>
        <v>317</v>
      </c>
    </row>
    <row r="14" spans="1:9" x14ac:dyDescent="0.2">
      <c r="A14" s="3" t="s">
        <v>248</v>
      </c>
      <c r="B14" s="4">
        <v>219804617000</v>
      </c>
      <c r="D14" s="3" t="s">
        <v>121</v>
      </c>
      <c r="E14">
        <f t="shared" si="0"/>
        <v>56</v>
      </c>
      <c r="F14" s="4">
        <v>55856000000</v>
      </c>
    </row>
    <row r="15" spans="1:9" x14ac:dyDescent="0.2">
      <c r="A15" s="3" t="s">
        <v>97</v>
      </c>
      <c r="B15" s="4">
        <v>67987161000</v>
      </c>
      <c r="D15" s="3" t="s">
        <v>665</v>
      </c>
      <c r="E15">
        <f t="shared" si="0"/>
        <v>48</v>
      </c>
      <c r="F15" s="4">
        <v>47834000000</v>
      </c>
    </row>
    <row r="16" spans="1:9" x14ac:dyDescent="0.2">
      <c r="A16" s="3" t="s">
        <v>54</v>
      </c>
      <c r="B16" s="4">
        <v>531420603000</v>
      </c>
      <c r="D16" s="3" t="s">
        <v>125</v>
      </c>
      <c r="E16">
        <f t="shared" si="0"/>
        <v>35</v>
      </c>
      <c r="F16" s="4">
        <v>34794000000</v>
      </c>
    </row>
    <row r="17" spans="1:6" x14ac:dyDescent="0.2">
      <c r="A17" s="3" t="s">
        <v>531</v>
      </c>
      <c r="B17" s="4">
        <v>350287151000</v>
      </c>
      <c r="D17" s="3" t="s">
        <v>62</v>
      </c>
      <c r="E17">
        <f t="shared" si="0"/>
        <v>30</v>
      </c>
      <c r="F17" s="4">
        <v>30305166000</v>
      </c>
    </row>
    <row r="18" spans="1:6" x14ac:dyDescent="0.2">
      <c r="A18" s="3" t="s">
        <v>408</v>
      </c>
      <c r="B18" s="4">
        <v>157353000000</v>
      </c>
      <c r="D18" s="3" t="s">
        <v>418</v>
      </c>
      <c r="E18">
        <f t="shared" si="0"/>
        <v>23</v>
      </c>
      <c r="F18" s="4">
        <v>22674000000</v>
      </c>
    </row>
    <row r="19" spans="1:6" x14ac:dyDescent="0.2">
      <c r="A19" s="3" t="s">
        <v>418</v>
      </c>
      <c r="B19" s="4">
        <v>22674000000</v>
      </c>
      <c r="D19" s="3" t="s">
        <v>355</v>
      </c>
      <c r="E19">
        <f t="shared" si="0"/>
        <v>6</v>
      </c>
      <c r="F19" s="4">
        <v>5989451000</v>
      </c>
    </row>
    <row r="20" spans="1:6" x14ac:dyDescent="0.2">
      <c r="A20" s="3" t="s">
        <v>739</v>
      </c>
      <c r="B20" s="4"/>
    </row>
    <row r="21" spans="1:6" x14ac:dyDescent="0.2">
      <c r="A21" s="3" t="s">
        <v>740</v>
      </c>
      <c r="B21" s="4">
        <v>3662792220000</v>
      </c>
    </row>
  </sheetData>
  <autoFilter ref="D3:F3" xr:uid="{4B9D426D-EDD4-6D49-8408-F9C0E58B4DFF}">
    <sortState ref="D4:F19">
      <sortCondition descending="1" ref="F3:F19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DB71-1C81-D449-939E-8F19CEEAE59C}">
  <dimension ref="A3:I21"/>
  <sheetViews>
    <sheetView topLeftCell="A2" workbookViewId="0">
      <selection activeCell="H3" sqref="H3:I13"/>
    </sheetView>
  </sheetViews>
  <sheetFormatPr baseColWidth="10" defaultRowHeight="16" x14ac:dyDescent="0.2"/>
  <cols>
    <col min="1" max="1" width="38.5" bestFit="1" customWidth="1"/>
    <col min="2" max="2" width="17.5" bestFit="1" customWidth="1"/>
    <col min="4" max="5" width="16.5" customWidth="1"/>
    <col min="6" max="6" width="13.33203125" customWidth="1"/>
    <col min="7" max="7" width="7.33203125" customWidth="1"/>
  </cols>
  <sheetData>
    <row r="3" spans="1:9" x14ac:dyDescent="0.2">
      <c r="A3" s="2" t="s">
        <v>765</v>
      </c>
      <c r="B3" t="s">
        <v>764</v>
      </c>
      <c r="D3" t="s">
        <v>765</v>
      </c>
      <c r="E3" t="s">
        <v>763</v>
      </c>
      <c r="F3" t="s">
        <v>757</v>
      </c>
      <c r="H3" t="s">
        <v>748</v>
      </c>
      <c r="I3">
        <f>MAX(E:E)</f>
        <v>368805</v>
      </c>
    </row>
    <row r="4" spans="1:9" x14ac:dyDescent="0.2">
      <c r="A4" s="3" t="s">
        <v>48</v>
      </c>
      <c r="B4" s="4">
        <v>45512184000</v>
      </c>
      <c r="D4" t="s">
        <v>31</v>
      </c>
      <c r="E4">
        <v>368805</v>
      </c>
      <c r="F4">
        <v>368805000000</v>
      </c>
      <c r="H4" t="s">
        <v>749</v>
      </c>
      <c r="I4">
        <f>PERCENTILE(E:E, 0.75)</f>
        <v>230089.75</v>
      </c>
    </row>
    <row r="5" spans="1:9" x14ac:dyDescent="0.2">
      <c r="A5" s="3" t="s">
        <v>31</v>
      </c>
      <c r="B5" s="4">
        <v>368805000000</v>
      </c>
      <c r="D5" t="s">
        <v>54</v>
      </c>
      <c r="E5">
        <v>293191</v>
      </c>
      <c r="F5">
        <v>293191276000</v>
      </c>
      <c r="H5" t="s">
        <v>750</v>
      </c>
      <c r="I5">
        <f>MEDIAN(E:E)</f>
        <v>37890.5</v>
      </c>
    </row>
    <row r="6" spans="1:9" x14ac:dyDescent="0.2">
      <c r="A6" s="3" t="s">
        <v>641</v>
      </c>
      <c r="B6" s="4">
        <v>30589000000</v>
      </c>
      <c r="D6" t="s">
        <v>85</v>
      </c>
      <c r="E6">
        <v>278497</v>
      </c>
      <c r="F6">
        <v>278496779000</v>
      </c>
      <c r="H6" t="s">
        <v>747</v>
      </c>
      <c r="I6">
        <f>AVERAGE(E:E)</f>
        <v>110919</v>
      </c>
    </row>
    <row r="7" spans="1:9" x14ac:dyDescent="0.2">
      <c r="A7" s="3" t="s">
        <v>62</v>
      </c>
      <c r="B7" s="4">
        <v>12907433000</v>
      </c>
      <c r="D7" t="s">
        <v>531</v>
      </c>
      <c r="E7">
        <v>235990</v>
      </c>
      <c r="F7">
        <v>235990123000</v>
      </c>
      <c r="H7" t="s">
        <v>751</v>
      </c>
      <c r="I7">
        <f>PERCENTILE(E:E,0.25)</f>
        <v>19717.25</v>
      </c>
    </row>
    <row r="8" spans="1:9" x14ac:dyDescent="0.2">
      <c r="A8" s="3" t="s">
        <v>121</v>
      </c>
      <c r="B8" s="4">
        <v>21042300000</v>
      </c>
      <c r="D8" t="s">
        <v>254</v>
      </c>
      <c r="E8">
        <v>228123</v>
      </c>
      <c r="F8">
        <v>228122592000</v>
      </c>
      <c r="H8" t="s">
        <v>752</v>
      </c>
      <c r="I8">
        <f>MIN(E:E)</f>
        <v>2976</v>
      </c>
    </row>
    <row r="9" spans="1:9" x14ac:dyDescent="0.2">
      <c r="A9" s="3" t="s">
        <v>355</v>
      </c>
      <c r="B9" s="4">
        <v>2976128000</v>
      </c>
      <c r="D9" t="s">
        <v>248</v>
      </c>
      <c r="E9">
        <v>135333</v>
      </c>
      <c r="F9">
        <v>135332745000</v>
      </c>
      <c r="H9" t="s">
        <v>753</v>
      </c>
      <c r="I9">
        <f>VAR(E:E)</f>
        <v>15743740371.866667</v>
      </c>
    </row>
    <row r="10" spans="1:9" x14ac:dyDescent="0.2">
      <c r="A10" s="3" t="s">
        <v>665</v>
      </c>
      <c r="B10" s="4">
        <v>15743000000</v>
      </c>
      <c r="D10" t="s">
        <v>48</v>
      </c>
      <c r="E10">
        <v>45512</v>
      </c>
      <c r="F10">
        <v>45512184000</v>
      </c>
      <c r="H10" t="s">
        <v>754</v>
      </c>
      <c r="I10">
        <f>STDEV(E:E)</f>
        <v>125474.06254627554</v>
      </c>
    </row>
    <row r="11" spans="1:9" x14ac:dyDescent="0.2">
      <c r="A11" s="3" t="s">
        <v>125</v>
      </c>
      <c r="B11" s="4">
        <v>22973000000</v>
      </c>
      <c r="D11" t="s">
        <v>408</v>
      </c>
      <c r="E11">
        <v>45192</v>
      </c>
      <c r="F11">
        <v>45192000000</v>
      </c>
      <c r="H11" t="s">
        <v>755</v>
      </c>
      <c r="I11" t="e">
        <f>MODE(E:E)</f>
        <v>#N/A</v>
      </c>
    </row>
    <row r="12" spans="1:9" x14ac:dyDescent="0.2">
      <c r="A12" s="3" t="s">
        <v>85</v>
      </c>
      <c r="B12" s="4">
        <v>278496779000</v>
      </c>
      <c r="D12" t="s">
        <v>641</v>
      </c>
      <c r="E12">
        <v>30589</v>
      </c>
      <c r="F12">
        <v>30589000000</v>
      </c>
      <c r="H12" t="s">
        <v>758</v>
      </c>
      <c r="I12">
        <f>I3-I8</f>
        <v>365829</v>
      </c>
    </row>
    <row r="13" spans="1:9" x14ac:dyDescent="0.2">
      <c r="A13" s="3" t="s">
        <v>254</v>
      </c>
      <c r="B13" s="4">
        <v>228122592000</v>
      </c>
      <c r="D13" t="s">
        <v>97</v>
      </c>
      <c r="E13">
        <v>30332</v>
      </c>
      <c r="F13">
        <v>30332495000</v>
      </c>
      <c r="H13" t="s">
        <v>759</v>
      </c>
      <c r="I13">
        <f>I4-I7</f>
        <v>210372.5</v>
      </c>
    </row>
    <row r="14" spans="1:9" x14ac:dyDescent="0.2">
      <c r="A14" s="3" t="s">
        <v>248</v>
      </c>
      <c r="B14" s="4">
        <v>135332745000</v>
      </c>
      <c r="D14" t="s">
        <v>125</v>
      </c>
      <c r="E14">
        <v>22973</v>
      </c>
      <c r="F14">
        <v>22973000000</v>
      </c>
    </row>
    <row r="15" spans="1:9" x14ac:dyDescent="0.2">
      <c r="A15" s="3" t="s">
        <v>97</v>
      </c>
      <c r="B15" s="4">
        <v>30332495000</v>
      </c>
      <c r="D15" t="s">
        <v>121</v>
      </c>
      <c r="E15">
        <v>21042</v>
      </c>
      <c r="F15">
        <v>21042300000</v>
      </c>
    </row>
    <row r="16" spans="1:9" x14ac:dyDescent="0.2">
      <c r="A16" s="3" t="s">
        <v>54</v>
      </c>
      <c r="B16" s="4">
        <v>293191276000</v>
      </c>
      <c r="D16" t="s">
        <v>665</v>
      </c>
      <c r="E16">
        <v>15743</v>
      </c>
      <c r="F16">
        <v>15743000000</v>
      </c>
    </row>
    <row r="17" spans="1:6" x14ac:dyDescent="0.2">
      <c r="A17" s="3" t="s">
        <v>531</v>
      </c>
      <c r="B17" s="4">
        <v>235990123000</v>
      </c>
      <c r="D17" t="s">
        <v>62</v>
      </c>
      <c r="E17">
        <v>12907</v>
      </c>
      <c r="F17">
        <v>12907433000</v>
      </c>
    </row>
    <row r="18" spans="1:6" x14ac:dyDescent="0.2">
      <c r="A18" s="3" t="s">
        <v>408</v>
      </c>
      <c r="B18" s="4">
        <v>45192000000</v>
      </c>
      <c r="D18" t="s">
        <v>418</v>
      </c>
      <c r="E18">
        <v>7499</v>
      </c>
      <c r="F18">
        <v>7499000000</v>
      </c>
    </row>
    <row r="19" spans="1:6" x14ac:dyDescent="0.2">
      <c r="A19" s="3" t="s">
        <v>418</v>
      </c>
      <c r="B19" s="4">
        <v>7499000000</v>
      </c>
      <c r="D19" t="s">
        <v>355</v>
      </c>
      <c r="E19">
        <v>2976</v>
      </c>
      <c r="F19">
        <v>2976128000</v>
      </c>
    </row>
    <row r="20" spans="1:6" x14ac:dyDescent="0.2">
      <c r="A20" s="3" t="s">
        <v>739</v>
      </c>
      <c r="B20" s="4"/>
    </row>
    <row r="21" spans="1:6" x14ac:dyDescent="0.2">
      <c r="A21" s="3" t="s">
        <v>740</v>
      </c>
      <c r="B21" s="4">
        <v>1774705055000</v>
      </c>
    </row>
  </sheetData>
  <autoFilter ref="D3:F3" xr:uid="{E2244F5E-00E6-6749-9272-34374AEB27D9}">
    <sortState ref="D4:F19">
      <sortCondition descending="1" ref="E3:E19"/>
    </sortState>
  </autoFilter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1"/>
  <sheetViews>
    <sheetView workbookViewId="0">
      <selection activeCell="J26" sqref="J26"/>
    </sheetView>
  </sheetViews>
  <sheetFormatPr baseColWidth="10" defaultRowHeight="16" x14ac:dyDescent="0.2"/>
  <cols>
    <col min="1" max="2" width="22.33203125" customWidth="1"/>
    <col min="4" max="4" width="15.1640625" customWidth="1"/>
  </cols>
  <sheetData>
    <row r="1" spans="1:5" x14ac:dyDescent="0.2">
      <c r="A1" t="s">
        <v>6</v>
      </c>
      <c r="B1" t="s">
        <v>766</v>
      </c>
      <c r="C1" t="s">
        <v>748</v>
      </c>
      <c r="D1">
        <f>MAX(A:A)</f>
        <v>12740000000</v>
      </c>
      <c r="E1">
        <f>MAX(B:B)</f>
        <v>12740</v>
      </c>
    </row>
    <row r="2" spans="1:5" x14ac:dyDescent="0.2">
      <c r="A2" s="1">
        <v>4475000000</v>
      </c>
      <c r="B2" s="1">
        <f>ROUND(A2/1000000, 0)</f>
        <v>4475</v>
      </c>
      <c r="C2" t="s">
        <v>749</v>
      </c>
      <c r="D2">
        <f>PERCENTILE(A:A, 0.75)</f>
        <v>1172538750</v>
      </c>
      <c r="E2">
        <f>PERCENTILE(B:B, 0.75)</f>
        <v>1172.5</v>
      </c>
    </row>
    <row r="3" spans="1:5" x14ac:dyDescent="0.2">
      <c r="A3" s="1">
        <v>6041000000</v>
      </c>
      <c r="B3" s="1">
        <f t="shared" ref="B3:B66" si="0">ROUND(A3/1000000, 0)</f>
        <v>6041</v>
      </c>
      <c r="C3" t="s">
        <v>750</v>
      </c>
      <c r="D3">
        <f>MEDIAN(A:A)</f>
        <v>607550000</v>
      </c>
      <c r="E3">
        <f>MEDIAN(B:B)</f>
        <v>607.5</v>
      </c>
    </row>
    <row r="4" spans="1:5" x14ac:dyDescent="0.2">
      <c r="A4" s="1">
        <v>8067000000</v>
      </c>
      <c r="B4" s="1">
        <f t="shared" si="0"/>
        <v>8067</v>
      </c>
      <c r="C4" t="s">
        <v>747</v>
      </c>
      <c r="D4">
        <f>AVERAGE(A:A)</f>
        <v>1413211465.2173913</v>
      </c>
      <c r="E4">
        <f>AVERAGE(B:B)</f>
        <v>1413.2086956521739</v>
      </c>
    </row>
    <row r="5" spans="1:5" x14ac:dyDescent="0.2">
      <c r="A5" s="1">
        <v>10045000000</v>
      </c>
      <c r="B5" s="1">
        <f t="shared" si="0"/>
        <v>10045</v>
      </c>
      <c r="C5" t="s">
        <v>751</v>
      </c>
      <c r="D5">
        <f>PERCENTILE(A:A,0.25)</f>
        <v>138703250</v>
      </c>
      <c r="E5">
        <f>PERCENTILE(B:B,0.25)</f>
        <v>138.5</v>
      </c>
    </row>
    <row r="6" spans="1:5" x14ac:dyDescent="0.2">
      <c r="A6" s="1">
        <v>826631000</v>
      </c>
      <c r="B6" s="1">
        <f t="shared" si="0"/>
        <v>827</v>
      </c>
      <c r="C6" t="s">
        <v>752</v>
      </c>
      <c r="D6">
        <f>MIN(A:A)</f>
        <v>0</v>
      </c>
      <c r="E6">
        <f>MIN(B:B)</f>
        <v>0</v>
      </c>
    </row>
    <row r="7" spans="1:5" x14ac:dyDescent="0.2">
      <c r="A7" s="1">
        <v>844353000</v>
      </c>
      <c r="B7" s="1">
        <f t="shared" si="0"/>
        <v>844</v>
      </c>
      <c r="C7" t="s">
        <v>753</v>
      </c>
      <c r="D7">
        <f>VAR(A:A)</f>
        <v>6.2817793800333302E+18</v>
      </c>
      <c r="E7">
        <f>VAR(B:B)</f>
        <v>6281784.1833301689</v>
      </c>
    </row>
    <row r="8" spans="1:5" x14ac:dyDescent="0.2">
      <c r="A8" s="1">
        <v>862730000</v>
      </c>
      <c r="B8" s="1">
        <f t="shared" si="0"/>
        <v>863</v>
      </c>
      <c r="C8" t="s">
        <v>754</v>
      </c>
      <c r="D8">
        <f>STDEV(A:A)</f>
        <v>2506347817.050405</v>
      </c>
      <c r="E8">
        <f>STDEV(B:B)</f>
        <v>2506.3487752765313</v>
      </c>
    </row>
    <row r="9" spans="1:5" x14ac:dyDescent="0.2">
      <c r="A9" s="1">
        <v>975987000</v>
      </c>
      <c r="B9" s="1">
        <f t="shared" si="0"/>
        <v>976</v>
      </c>
      <c r="C9" t="s">
        <v>755</v>
      </c>
      <c r="D9">
        <f>MODE(A:A)</f>
        <v>0</v>
      </c>
      <c r="E9">
        <f>MODE(B:B)</f>
        <v>0</v>
      </c>
    </row>
    <row r="10" spans="1:5" x14ac:dyDescent="0.2">
      <c r="A10" s="1">
        <v>513035000</v>
      </c>
      <c r="B10" s="1">
        <f t="shared" si="0"/>
        <v>513</v>
      </c>
      <c r="C10" t="s">
        <v>758</v>
      </c>
      <c r="D10">
        <f>D1-D6</f>
        <v>12740000000</v>
      </c>
      <c r="E10">
        <f>E1-E6</f>
        <v>12740</v>
      </c>
    </row>
    <row r="11" spans="1:5" x14ac:dyDescent="0.2">
      <c r="A11" s="1">
        <v>559686000</v>
      </c>
      <c r="B11" s="1">
        <f t="shared" si="0"/>
        <v>560</v>
      </c>
      <c r="C11" t="s">
        <v>759</v>
      </c>
      <c r="D11">
        <f>D2-D5</f>
        <v>1033835500</v>
      </c>
      <c r="E11">
        <f>E2-E5</f>
        <v>1034</v>
      </c>
    </row>
    <row r="12" spans="1:5" x14ac:dyDescent="0.2">
      <c r="A12" s="1">
        <v>637459000</v>
      </c>
      <c r="B12" s="1">
        <f t="shared" si="0"/>
        <v>637</v>
      </c>
    </row>
    <row r="13" spans="1:5" x14ac:dyDescent="0.2">
      <c r="A13" s="1">
        <v>653816000</v>
      </c>
      <c r="B13" s="1">
        <f t="shared" si="0"/>
        <v>654</v>
      </c>
    </row>
    <row r="14" spans="1:5" x14ac:dyDescent="0.2">
      <c r="A14">
        <v>0</v>
      </c>
      <c r="B14" s="1">
        <f t="shared" si="0"/>
        <v>0</v>
      </c>
    </row>
    <row r="15" spans="1:5" x14ac:dyDescent="0.2">
      <c r="A15">
        <v>0</v>
      </c>
      <c r="B15" s="1">
        <f t="shared" si="0"/>
        <v>0</v>
      </c>
    </row>
    <row r="16" spans="1:5" x14ac:dyDescent="0.2">
      <c r="A16">
        <v>0</v>
      </c>
      <c r="B16" s="1">
        <f t="shared" si="0"/>
        <v>0</v>
      </c>
    </row>
    <row r="17" spans="1:2" x14ac:dyDescent="0.2">
      <c r="A17">
        <v>0</v>
      </c>
      <c r="B17" s="1">
        <f t="shared" si="0"/>
        <v>0</v>
      </c>
    </row>
    <row r="18" spans="1:2" x14ac:dyDescent="0.2">
      <c r="A18" s="1">
        <v>600000000</v>
      </c>
      <c r="B18" s="1">
        <f t="shared" si="0"/>
        <v>600</v>
      </c>
    </row>
    <row r="19" spans="1:2" x14ac:dyDescent="0.2">
      <c r="A19" s="1">
        <v>611100000</v>
      </c>
      <c r="B19" s="1">
        <f t="shared" si="0"/>
        <v>611</v>
      </c>
    </row>
    <row r="20" spans="1:2" x14ac:dyDescent="0.2">
      <c r="A20" s="1">
        <v>725200000</v>
      </c>
      <c r="B20" s="1">
        <f t="shared" si="0"/>
        <v>725</v>
      </c>
    </row>
    <row r="21" spans="1:2" x14ac:dyDescent="0.2">
      <c r="A21" s="1">
        <v>790000000</v>
      </c>
      <c r="B21" s="1">
        <f t="shared" si="0"/>
        <v>790</v>
      </c>
    </row>
    <row r="22" spans="1:2" x14ac:dyDescent="0.2">
      <c r="A22" s="1">
        <v>74744000</v>
      </c>
      <c r="B22" s="1">
        <f t="shared" si="0"/>
        <v>75</v>
      </c>
    </row>
    <row r="23" spans="1:2" x14ac:dyDescent="0.2">
      <c r="A23" s="1">
        <v>93879000</v>
      </c>
      <c r="B23" s="1">
        <f t="shared" si="0"/>
        <v>94</v>
      </c>
    </row>
    <row r="24" spans="1:2" x14ac:dyDescent="0.2">
      <c r="A24" s="1">
        <v>125286000</v>
      </c>
      <c r="B24" s="1">
        <f t="shared" si="0"/>
        <v>125</v>
      </c>
    </row>
    <row r="25" spans="1:2" x14ac:dyDescent="0.2">
      <c r="A25" s="1">
        <v>148591000</v>
      </c>
      <c r="B25" s="1">
        <f t="shared" si="0"/>
        <v>149</v>
      </c>
    </row>
    <row r="26" spans="1:2" x14ac:dyDescent="0.2">
      <c r="A26" s="1">
        <v>1320000000</v>
      </c>
      <c r="B26" s="1">
        <f t="shared" si="0"/>
        <v>1320</v>
      </c>
    </row>
    <row r="27" spans="1:2" x14ac:dyDescent="0.2">
      <c r="A27" s="1">
        <v>1428000000</v>
      </c>
      <c r="B27" s="1">
        <f t="shared" si="0"/>
        <v>1428</v>
      </c>
    </row>
    <row r="28" spans="1:2" x14ac:dyDescent="0.2">
      <c r="A28" s="1">
        <v>1451000000</v>
      </c>
      <c r="B28" s="1">
        <f t="shared" si="0"/>
        <v>1451</v>
      </c>
    </row>
    <row r="29" spans="1:2" x14ac:dyDescent="0.2">
      <c r="A29" s="1">
        <v>1540000000</v>
      </c>
      <c r="B29" s="1">
        <f t="shared" si="0"/>
        <v>1540</v>
      </c>
    </row>
    <row r="30" spans="1:2" x14ac:dyDescent="0.2">
      <c r="A30">
        <v>0</v>
      </c>
      <c r="B30" s="1">
        <f t="shared" si="0"/>
        <v>0</v>
      </c>
    </row>
    <row r="31" spans="1:2" x14ac:dyDescent="0.2">
      <c r="A31">
        <v>0</v>
      </c>
      <c r="B31" s="1">
        <f t="shared" si="0"/>
        <v>0</v>
      </c>
    </row>
    <row r="32" spans="1:2" x14ac:dyDescent="0.2">
      <c r="A32">
        <v>0</v>
      </c>
      <c r="B32" s="1">
        <f t="shared" si="0"/>
        <v>0</v>
      </c>
    </row>
    <row r="33" spans="1:2" x14ac:dyDescent="0.2">
      <c r="A33">
        <v>0</v>
      </c>
      <c r="B33" s="1">
        <f t="shared" si="0"/>
        <v>0</v>
      </c>
    </row>
    <row r="34" spans="1:2" x14ac:dyDescent="0.2">
      <c r="A34" s="1">
        <v>604000000</v>
      </c>
      <c r="B34" s="1">
        <f t="shared" si="0"/>
        <v>604</v>
      </c>
    </row>
    <row r="35" spans="1:2" x14ac:dyDescent="0.2">
      <c r="A35" s="1">
        <v>584000000</v>
      </c>
      <c r="B35" s="1">
        <f t="shared" si="0"/>
        <v>584</v>
      </c>
    </row>
    <row r="36" spans="1:2" x14ac:dyDescent="0.2">
      <c r="A36" s="1">
        <v>571000000</v>
      </c>
      <c r="B36" s="1">
        <f t="shared" si="0"/>
        <v>571</v>
      </c>
    </row>
    <row r="37" spans="1:2" x14ac:dyDescent="0.2">
      <c r="A37" s="1">
        <v>646000000</v>
      </c>
      <c r="B37" s="1">
        <f t="shared" si="0"/>
        <v>646</v>
      </c>
    </row>
    <row r="38" spans="1:2" x14ac:dyDescent="0.2">
      <c r="A38" s="1">
        <v>1049000000</v>
      </c>
      <c r="B38" s="1">
        <f t="shared" si="0"/>
        <v>1049</v>
      </c>
    </row>
    <row r="39" spans="1:2" x14ac:dyDescent="0.2">
      <c r="A39" s="1">
        <v>2674000000</v>
      </c>
      <c r="B39" s="1">
        <f t="shared" si="0"/>
        <v>2674</v>
      </c>
    </row>
    <row r="40" spans="1:2" x14ac:dyDescent="0.2">
      <c r="A40" s="1">
        <v>429479000</v>
      </c>
      <c r="B40" s="1">
        <f t="shared" si="0"/>
        <v>429</v>
      </c>
    </row>
    <row r="41" spans="1:2" x14ac:dyDescent="0.2">
      <c r="A41" s="1">
        <v>623798000</v>
      </c>
      <c r="B41" s="1">
        <f t="shared" si="0"/>
        <v>624</v>
      </c>
    </row>
    <row r="42" spans="1:2" x14ac:dyDescent="0.2">
      <c r="A42" s="1">
        <v>792917000</v>
      </c>
      <c r="B42" s="1">
        <f t="shared" si="0"/>
        <v>793</v>
      </c>
    </row>
    <row r="43" spans="1:2" x14ac:dyDescent="0.2">
      <c r="A43" s="1">
        <v>946300000</v>
      </c>
      <c r="B43" s="1">
        <f t="shared" si="0"/>
        <v>946</v>
      </c>
    </row>
    <row r="44" spans="1:2" x14ac:dyDescent="0.2">
      <c r="A44" s="1">
        <v>5942000000</v>
      </c>
      <c r="B44" s="1">
        <f t="shared" si="0"/>
        <v>5942</v>
      </c>
    </row>
    <row r="45" spans="1:2" x14ac:dyDescent="0.2">
      <c r="A45" s="1">
        <v>6294000000</v>
      </c>
      <c r="B45" s="1">
        <f t="shared" si="0"/>
        <v>6294</v>
      </c>
    </row>
    <row r="46" spans="1:2" x14ac:dyDescent="0.2">
      <c r="A46" s="1">
        <v>6207000000</v>
      </c>
      <c r="B46" s="1">
        <f t="shared" si="0"/>
        <v>6207</v>
      </c>
    </row>
    <row r="47" spans="1:2" x14ac:dyDescent="0.2">
      <c r="A47" s="1">
        <v>6296000000</v>
      </c>
      <c r="B47" s="1">
        <f t="shared" si="0"/>
        <v>6296</v>
      </c>
    </row>
    <row r="48" spans="1:2" x14ac:dyDescent="0.2">
      <c r="A48">
        <v>0</v>
      </c>
      <c r="B48" s="1">
        <f t="shared" si="0"/>
        <v>0</v>
      </c>
    </row>
    <row r="49" spans="1:2" x14ac:dyDescent="0.2">
      <c r="A49">
        <v>0</v>
      </c>
      <c r="B49" s="1">
        <f t="shared" si="0"/>
        <v>0</v>
      </c>
    </row>
    <row r="50" spans="1:2" x14ac:dyDescent="0.2">
      <c r="A50">
        <v>0</v>
      </c>
      <c r="B50" s="1">
        <f t="shared" si="0"/>
        <v>0</v>
      </c>
    </row>
    <row r="51" spans="1:2" x14ac:dyDescent="0.2">
      <c r="A51">
        <v>0</v>
      </c>
      <c r="B51" s="1">
        <f t="shared" si="0"/>
        <v>0</v>
      </c>
    </row>
    <row r="52" spans="1:2" x14ac:dyDescent="0.2">
      <c r="A52">
        <v>0</v>
      </c>
      <c r="B52" s="1">
        <f t="shared" si="0"/>
        <v>0</v>
      </c>
    </row>
    <row r="53" spans="1:2" x14ac:dyDescent="0.2">
      <c r="A53">
        <v>0</v>
      </c>
      <c r="B53" s="1">
        <f t="shared" si="0"/>
        <v>0</v>
      </c>
    </row>
    <row r="54" spans="1:2" x14ac:dyDescent="0.2">
      <c r="A54" s="1">
        <v>516338000</v>
      </c>
      <c r="B54" s="1">
        <f t="shared" si="0"/>
        <v>516</v>
      </c>
    </row>
    <row r="55" spans="1:2" x14ac:dyDescent="0.2">
      <c r="A55" s="1">
        <v>553817000</v>
      </c>
      <c r="B55" s="1">
        <f t="shared" si="0"/>
        <v>554</v>
      </c>
    </row>
    <row r="56" spans="1:2" x14ac:dyDescent="0.2">
      <c r="A56" s="1">
        <v>563975000</v>
      </c>
      <c r="B56" s="1">
        <f t="shared" si="0"/>
        <v>564</v>
      </c>
    </row>
    <row r="57" spans="1:2" x14ac:dyDescent="0.2">
      <c r="A57" s="1">
        <v>489265000</v>
      </c>
      <c r="B57" s="1">
        <f t="shared" si="0"/>
        <v>489</v>
      </c>
    </row>
    <row r="58" spans="1:2" x14ac:dyDescent="0.2">
      <c r="A58" s="1">
        <v>1153000000</v>
      </c>
      <c r="B58" s="1">
        <f t="shared" si="0"/>
        <v>1153</v>
      </c>
    </row>
    <row r="59" spans="1:2" x14ac:dyDescent="0.2">
      <c r="A59" s="1">
        <v>1125000000</v>
      </c>
      <c r="B59" s="1">
        <f t="shared" si="0"/>
        <v>1125</v>
      </c>
    </row>
    <row r="60" spans="1:2" x14ac:dyDescent="0.2">
      <c r="A60" s="1">
        <v>1094000000</v>
      </c>
      <c r="B60" s="1">
        <f t="shared" si="0"/>
        <v>1094</v>
      </c>
    </row>
    <row r="61" spans="1:2" x14ac:dyDescent="0.2">
      <c r="A61" s="1">
        <v>1109000000</v>
      </c>
      <c r="B61" s="1">
        <f t="shared" si="0"/>
        <v>1109</v>
      </c>
    </row>
    <row r="62" spans="1:2" x14ac:dyDescent="0.2">
      <c r="A62" s="1">
        <v>915000000</v>
      </c>
      <c r="B62" s="1">
        <f t="shared" si="0"/>
        <v>915</v>
      </c>
    </row>
    <row r="63" spans="1:2" x14ac:dyDescent="0.2">
      <c r="A63" s="1">
        <v>983000000</v>
      </c>
      <c r="B63" s="1">
        <f t="shared" si="0"/>
        <v>983</v>
      </c>
    </row>
    <row r="64" spans="1:2" x14ac:dyDescent="0.2">
      <c r="A64" s="1">
        <v>923000000</v>
      </c>
      <c r="B64" s="1">
        <f t="shared" si="0"/>
        <v>923</v>
      </c>
    </row>
    <row r="65" spans="1:2" x14ac:dyDescent="0.2">
      <c r="A65" s="1">
        <v>1114000000</v>
      </c>
      <c r="B65" s="1">
        <f t="shared" si="0"/>
        <v>1114</v>
      </c>
    </row>
    <row r="66" spans="1:2" x14ac:dyDescent="0.2">
      <c r="A66" s="1">
        <v>1415000000</v>
      </c>
      <c r="B66" s="1">
        <f t="shared" si="0"/>
        <v>1415</v>
      </c>
    </row>
    <row r="67" spans="1:2" x14ac:dyDescent="0.2">
      <c r="A67" s="1">
        <v>2666000000</v>
      </c>
      <c r="B67" s="1">
        <f t="shared" ref="B67:B130" si="1">ROUND(A67/1000000, 0)</f>
        <v>2666</v>
      </c>
    </row>
    <row r="68" spans="1:2" x14ac:dyDescent="0.2">
      <c r="A68" s="1">
        <v>4816000000</v>
      </c>
      <c r="B68" s="1">
        <f t="shared" si="1"/>
        <v>4816</v>
      </c>
    </row>
    <row r="69" spans="1:2" x14ac:dyDescent="0.2">
      <c r="A69" s="1">
        <v>5919000000</v>
      </c>
      <c r="B69" s="1">
        <f t="shared" si="1"/>
        <v>5919</v>
      </c>
    </row>
    <row r="70" spans="1:2" x14ac:dyDescent="0.2">
      <c r="A70" s="1">
        <v>209614000</v>
      </c>
      <c r="B70" s="1">
        <f t="shared" si="1"/>
        <v>210</v>
      </c>
    </row>
    <row r="71" spans="1:2" x14ac:dyDescent="0.2">
      <c r="A71" s="1">
        <v>263792000</v>
      </c>
      <c r="B71" s="1">
        <f t="shared" si="1"/>
        <v>264</v>
      </c>
    </row>
    <row r="72" spans="1:2" x14ac:dyDescent="0.2">
      <c r="A72" s="1">
        <v>296583000</v>
      </c>
      <c r="B72" s="1">
        <f t="shared" si="1"/>
        <v>297</v>
      </c>
    </row>
    <row r="73" spans="1:2" x14ac:dyDescent="0.2">
      <c r="A73" s="1">
        <v>334227000</v>
      </c>
      <c r="B73" s="1">
        <f t="shared" si="1"/>
        <v>334</v>
      </c>
    </row>
    <row r="74" spans="1:2" x14ac:dyDescent="0.2">
      <c r="A74">
        <v>0</v>
      </c>
      <c r="B74" s="1">
        <f t="shared" si="1"/>
        <v>0</v>
      </c>
    </row>
    <row r="75" spans="1:2" x14ac:dyDescent="0.2">
      <c r="A75">
        <v>0</v>
      </c>
      <c r="B75" s="1">
        <f t="shared" si="1"/>
        <v>0</v>
      </c>
    </row>
    <row r="76" spans="1:2" x14ac:dyDescent="0.2">
      <c r="A76">
        <v>0</v>
      </c>
      <c r="B76" s="1">
        <f t="shared" si="1"/>
        <v>0</v>
      </c>
    </row>
    <row r="77" spans="1:2" x14ac:dyDescent="0.2">
      <c r="A77">
        <v>0</v>
      </c>
      <c r="B77" s="1">
        <f t="shared" si="1"/>
        <v>0</v>
      </c>
    </row>
    <row r="78" spans="1:2" x14ac:dyDescent="0.2">
      <c r="A78">
        <v>0</v>
      </c>
      <c r="B78" s="1">
        <f t="shared" si="1"/>
        <v>0</v>
      </c>
    </row>
    <row r="79" spans="1:2" x14ac:dyDescent="0.2">
      <c r="A79">
        <v>0</v>
      </c>
      <c r="B79" s="1">
        <f t="shared" si="1"/>
        <v>0</v>
      </c>
    </row>
    <row r="80" spans="1:2" x14ac:dyDescent="0.2">
      <c r="A80">
        <v>0</v>
      </c>
      <c r="B80" s="1">
        <f t="shared" si="1"/>
        <v>0</v>
      </c>
    </row>
    <row r="81" spans="1:2" x14ac:dyDescent="0.2">
      <c r="A81">
        <v>0</v>
      </c>
      <c r="B81" s="1">
        <f t="shared" si="1"/>
        <v>0</v>
      </c>
    </row>
    <row r="82" spans="1:2" x14ac:dyDescent="0.2">
      <c r="A82" s="1">
        <v>137354000</v>
      </c>
      <c r="B82" s="1">
        <f t="shared" si="1"/>
        <v>137</v>
      </c>
    </row>
    <row r="83" spans="1:2" x14ac:dyDescent="0.2">
      <c r="A83" s="1">
        <v>147696000</v>
      </c>
      <c r="B83" s="1">
        <f t="shared" si="1"/>
        <v>148</v>
      </c>
    </row>
    <row r="84" spans="1:2" x14ac:dyDescent="0.2">
      <c r="A84" s="1">
        <v>142751000</v>
      </c>
      <c r="B84" s="1">
        <f t="shared" si="1"/>
        <v>143</v>
      </c>
    </row>
    <row r="85" spans="1:2" x14ac:dyDescent="0.2">
      <c r="A85" s="1">
        <v>132892000</v>
      </c>
      <c r="B85" s="1">
        <f t="shared" si="1"/>
        <v>133</v>
      </c>
    </row>
    <row r="86" spans="1:2" x14ac:dyDescent="0.2">
      <c r="A86" s="1">
        <v>132460000</v>
      </c>
      <c r="B86" s="1">
        <f t="shared" si="1"/>
        <v>132</v>
      </c>
    </row>
    <row r="87" spans="1:2" x14ac:dyDescent="0.2">
      <c r="A87" s="1">
        <v>134300000</v>
      </c>
      <c r="B87" s="1">
        <f t="shared" si="1"/>
        <v>134</v>
      </c>
    </row>
    <row r="88" spans="1:2" x14ac:dyDescent="0.2">
      <c r="A88" s="1">
        <v>143969000</v>
      </c>
      <c r="B88" s="1">
        <f t="shared" si="1"/>
        <v>144</v>
      </c>
    </row>
    <row r="89" spans="1:2" x14ac:dyDescent="0.2">
      <c r="A89" s="1">
        <v>130593000</v>
      </c>
      <c r="B89" s="1">
        <f t="shared" si="1"/>
        <v>131</v>
      </c>
    </row>
    <row r="90" spans="1:2" x14ac:dyDescent="0.2">
      <c r="A90" s="1">
        <v>710000000</v>
      </c>
      <c r="B90" s="1">
        <f t="shared" si="1"/>
        <v>710</v>
      </c>
    </row>
    <row r="91" spans="1:2" x14ac:dyDescent="0.2">
      <c r="A91" s="1">
        <v>815000000</v>
      </c>
      <c r="B91" s="1">
        <f t="shared" si="1"/>
        <v>815</v>
      </c>
    </row>
    <row r="92" spans="1:2" x14ac:dyDescent="0.2">
      <c r="A92" s="1">
        <v>769000000</v>
      </c>
      <c r="B92" s="1">
        <f t="shared" si="1"/>
        <v>769</v>
      </c>
    </row>
    <row r="93" spans="1:2" x14ac:dyDescent="0.2">
      <c r="A93" s="1">
        <v>742000000</v>
      </c>
      <c r="B93" s="1">
        <f t="shared" si="1"/>
        <v>742</v>
      </c>
    </row>
    <row r="94" spans="1:2" x14ac:dyDescent="0.2">
      <c r="A94">
        <v>0</v>
      </c>
      <c r="B94" s="1">
        <f t="shared" si="1"/>
        <v>0</v>
      </c>
    </row>
    <row r="95" spans="1:2" x14ac:dyDescent="0.2">
      <c r="A95">
        <v>0</v>
      </c>
      <c r="B95" s="1">
        <f t="shared" si="1"/>
        <v>0</v>
      </c>
    </row>
    <row r="96" spans="1:2" x14ac:dyDescent="0.2">
      <c r="A96">
        <v>0</v>
      </c>
      <c r="B96" s="1">
        <f t="shared" si="1"/>
        <v>0</v>
      </c>
    </row>
    <row r="97" spans="1:2" x14ac:dyDescent="0.2">
      <c r="A97">
        <v>0</v>
      </c>
      <c r="B97" s="1">
        <f t="shared" si="1"/>
        <v>0</v>
      </c>
    </row>
    <row r="98" spans="1:2" x14ac:dyDescent="0.2">
      <c r="A98" s="1">
        <v>2197000000</v>
      </c>
      <c r="B98" s="1">
        <f t="shared" si="1"/>
        <v>2197</v>
      </c>
    </row>
    <row r="99" spans="1:2" x14ac:dyDescent="0.2">
      <c r="A99" s="1">
        <v>2338000000</v>
      </c>
      <c r="B99" s="1">
        <f t="shared" si="1"/>
        <v>2338</v>
      </c>
    </row>
    <row r="100" spans="1:2" x14ac:dyDescent="0.2">
      <c r="A100" s="1">
        <v>2298000000</v>
      </c>
      <c r="B100" s="1">
        <f t="shared" si="1"/>
        <v>2298</v>
      </c>
    </row>
    <row r="101" spans="1:2" x14ac:dyDescent="0.2">
      <c r="A101" s="1">
        <v>3135000000</v>
      </c>
      <c r="B101" s="1">
        <f t="shared" si="1"/>
        <v>3135</v>
      </c>
    </row>
    <row r="102" spans="1:2" x14ac:dyDescent="0.2">
      <c r="A102" s="1">
        <v>1298000000</v>
      </c>
      <c r="B102" s="1">
        <f t="shared" si="1"/>
        <v>1298</v>
      </c>
    </row>
    <row r="103" spans="1:2" x14ac:dyDescent="0.2">
      <c r="A103" s="1">
        <v>1191000000</v>
      </c>
      <c r="B103" s="1">
        <f t="shared" si="1"/>
        <v>1191</v>
      </c>
    </row>
    <row r="104" spans="1:2" x14ac:dyDescent="0.2">
      <c r="A104" s="1">
        <v>1209000000</v>
      </c>
      <c r="B104" s="1">
        <f t="shared" si="1"/>
        <v>1209</v>
      </c>
    </row>
    <row r="105" spans="1:2" x14ac:dyDescent="0.2">
      <c r="A105">
        <v>0</v>
      </c>
      <c r="B105" s="1">
        <f t="shared" si="1"/>
        <v>0</v>
      </c>
    </row>
    <row r="106" spans="1:2" x14ac:dyDescent="0.2">
      <c r="A106">
        <v>0</v>
      </c>
      <c r="B106" s="1">
        <f t="shared" si="1"/>
        <v>0</v>
      </c>
    </row>
    <row r="107" spans="1:2" x14ac:dyDescent="0.2">
      <c r="A107">
        <v>0</v>
      </c>
      <c r="B107" s="1">
        <f t="shared" si="1"/>
        <v>0</v>
      </c>
    </row>
    <row r="108" spans="1:2" x14ac:dyDescent="0.2">
      <c r="A108">
        <v>0</v>
      </c>
      <c r="B108" s="1">
        <f t="shared" si="1"/>
        <v>0</v>
      </c>
    </row>
    <row r="109" spans="1:2" x14ac:dyDescent="0.2">
      <c r="A109" s="1">
        <v>5816000000</v>
      </c>
      <c r="B109" s="1">
        <f t="shared" si="1"/>
        <v>5816</v>
      </c>
    </row>
    <row r="110" spans="1:2" x14ac:dyDescent="0.2">
      <c r="A110" s="1">
        <v>5743000000</v>
      </c>
      <c r="B110" s="1">
        <f t="shared" si="1"/>
        <v>5743</v>
      </c>
    </row>
    <row r="111" spans="1:2" x14ac:dyDescent="0.2">
      <c r="A111" s="1">
        <v>5437000000</v>
      </c>
      <c r="B111" s="1">
        <f t="shared" si="1"/>
        <v>5437</v>
      </c>
    </row>
    <row r="112" spans="1:2" x14ac:dyDescent="0.2">
      <c r="A112" s="1">
        <v>5247000000</v>
      </c>
      <c r="B112" s="1">
        <f t="shared" si="1"/>
        <v>5247</v>
      </c>
    </row>
    <row r="113" spans="1:2" x14ac:dyDescent="0.2">
      <c r="A113" s="1">
        <v>10611000000</v>
      </c>
      <c r="B113" s="1">
        <f t="shared" si="1"/>
        <v>10611</v>
      </c>
    </row>
    <row r="114" spans="1:2" x14ac:dyDescent="0.2">
      <c r="A114" s="1">
        <v>11537000000</v>
      </c>
      <c r="B114" s="1">
        <f t="shared" si="1"/>
        <v>11537</v>
      </c>
    </row>
    <row r="115" spans="1:2" x14ac:dyDescent="0.2">
      <c r="A115" s="1">
        <v>12128000000</v>
      </c>
      <c r="B115" s="1">
        <f t="shared" si="1"/>
        <v>12128</v>
      </c>
    </row>
    <row r="116" spans="1:2" x14ac:dyDescent="0.2">
      <c r="A116" s="1">
        <v>12740000000</v>
      </c>
      <c r="B116" s="1">
        <f t="shared" si="1"/>
        <v>12740</v>
      </c>
    </row>
    <row r="117" spans="1:2" x14ac:dyDescent="0.2">
      <c r="A117" s="1">
        <v>647000000</v>
      </c>
      <c r="B117" s="1">
        <f t="shared" si="1"/>
        <v>647</v>
      </c>
    </row>
    <row r="118" spans="1:2" x14ac:dyDescent="0.2">
      <c r="A118" s="1">
        <v>714000000</v>
      </c>
      <c r="B118" s="1">
        <f t="shared" si="1"/>
        <v>714</v>
      </c>
    </row>
    <row r="119" spans="1:2" x14ac:dyDescent="0.2">
      <c r="A119" s="1">
        <v>798000000</v>
      </c>
      <c r="B119" s="1">
        <f t="shared" si="1"/>
        <v>798</v>
      </c>
    </row>
    <row r="120" spans="1:2" x14ac:dyDescent="0.2">
      <c r="A120" s="1">
        <v>881000000</v>
      </c>
      <c r="B120" s="1">
        <f t="shared" si="1"/>
        <v>881</v>
      </c>
    </row>
    <row r="121" spans="1:2" x14ac:dyDescent="0.2">
      <c r="A121" s="1">
        <v>1101600000</v>
      </c>
      <c r="B121" s="1">
        <f t="shared" si="1"/>
        <v>1102</v>
      </c>
    </row>
    <row r="122" spans="1:2" x14ac:dyDescent="0.2">
      <c r="A122" s="1">
        <v>1043200000</v>
      </c>
      <c r="B122" s="1">
        <f t="shared" si="1"/>
        <v>1043</v>
      </c>
    </row>
    <row r="123" spans="1:2" x14ac:dyDescent="0.2">
      <c r="A123" s="1">
        <v>1006200000</v>
      </c>
      <c r="B123" s="1">
        <f t="shared" si="1"/>
        <v>1006</v>
      </c>
    </row>
    <row r="124" spans="1:2" x14ac:dyDescent="0.2">
      <c r="A124" s="1">
        <v>994500000</v>
      </c>
      <c r="B124" s="1">
        <f t="shared" si="1"/>
        <v>995</v>
      </c>
    </row>
    <row r="125" spans="1:2" x14ac:dyDescent="0.2">
      <c r="A125" s="1">
        <v>487832000</v>
      </c>
      <c r="B125" s="1">
        <f t="shared" si="1"/>
        <v>488</v>
      </c>
    </row>
    <row r="126" spans="1:2" x14ac:dyDescent="0.2">
      <c r="A126" s="1">
        <v>539469000</v>
      </c>
      <c r="B126" s="1">
        <f t="shared" si="1"/>
        <v>539</v>
      </c>
    </row>
    <row r="127" spans="1:2" x14ac:dyDescent="0.2">
      <c r="A127" s="1">
        <v>530616000</v>
      </c>
      <c r="B127" s="1">
        <f t="shared" si="1"/>
        <v>531</v>
      </c>
    </row>
    <row r="128" spans="1:2" x14ac:dyDescent="0.2">
      <c r="A128" s="1">
        <v>481258000</v>
      </c>
      <c r="B128" s="1">
        <f t="shared" si="1"/>
        <v>481</v>
      </c>
    </row>
    <row r="129" spans="1:2" x14ac:dyDescent="0.2">
      <c r="A129" s="1">
        <v>235184000</v>
      </c>
      <c r="B129" s="1">
        <f t="shared" si="1"/>
        <v>235</v>
      </c>
    </row>
    <row r="130" spans="1:2" x14ac:dyDescent="0.2">
      <c r="A130" s="1">
        <v>250434000</v>
      </c>
      <c r="B130" s="1">
        <f t="shared" si="1"/>
        <v>250</v>
      </c>
    </row>
    <row r="131" spans="1:2" x14ac:dyDescent="0.2">
      <c r="A131" s="1">
        <v>266761000</v>
      </c>
      <c r="B131" s="1">
        <f t="shared" ref="B131:B194" si="2">ROUND(A131/1000000, 0)</f>
        <v>267</v>
      </c>
    </row>
    <row r="132" spans="1:2" x14ac:dyDescent="0.2">
      <c r="A132" s="1">
        <v>276462000</v>
      </c>
      <c r="B132" s="1">
        <f t="shared" si="2"/>
        <v>276</v>
      </c>
    </row>
    <row r="133" spans="1:2" x14ac:dyDescent="0.2">
      <c r="A133" s="1">
        <v>683688000</v>
      </c>
      <c r="B133" s="1">
        <f t="shared" si="2"/>
        <v>684</v>
      </c>
    </row>
    <row r="134" spans="1:2" x14ac:dyDescent="0.2">
      <c r="A134" s="1">
        <v>716471000</v>
      </c>
      <c r="B134" s="1">
        <f t="shared" si="2"/>
        <v>716</v>
      </c>
    </row>
    <row r="135" spans="1:2" x14ac:dyDescent="0.2">
      <c r="A135" s="1">
        <v>825242000</v>
      </c>
      <c r="B135" s="1">
        <f t="shared" si="2"/>
        <v>825</v>
      </c>
    </row>
    <row r="136" spans="1:2" x14ac:dyDescent="0.2">
      <c r="A136" s="1">
        <v>913712000</v>
      </c>
      <c r="B136" s="1">
        <f t="shared" si="2"/>
        <v>914</v>
      </c>
    </row>
    <row r="137" spans="1:2" x14ac:dyDescent="0.2">
      <c r="A137">
        <v>0</v>
      </c>
      <c r="B137" s="1">
        <f t="shared" si="2"/>
        <v>0</v>
      </c>
    </row>
    <row r="138" spans="1:2" x14ac:dyDescent="0.2">
      <c r="A138">
        <v>0</v>
      </c>
      <c r="B138" s="1">
        <f t="shared" si="2"/>
        <v>0</v>
      </c>
    </row>
    <row r="139" spans="1:2" x14ac:dyDescent="0.2">
      <c r="A139">
        <v>0</v>
      </c>
      <c r="B139" s="1">
        <f t="shared" si="2"/>
        <v>0</v>
      </c>
    </row>
    <row r="140" spans="1:2" x14ac:dyDescent="0.2">
      <c r="A140">
        <v>0</v>
      </c>
      <c r="B140" s="1">
        <f t="shared" si="2"/>
        <v>0</v>
      </c>
    </row>
    <row r="141" spans="1:2" x14ac:dyDescent="0.2">
      <c r="A141" s="1">
        <v>254723000</v>
      </c>
      <c r="B141" s="1">
        <f t="shared" si="2"/>
        <v>255</v>
      </c>
    </row>
    <row r="142" spans="1:2" x14ac:dyDescent="0.2">
      <c r="A142" s="1">
        <v>305043000</v>
      </c>
      <c r="B142" s="1">
        <f t="shared" si="2"/>
        <v>305</v>
      </c>
    </row>
    <row r="143" spans="1:2" x14ac:dyDescent="0.2">
      <c r="A143" s="1">
        <v>349543000</v>
      </c>
      <c r="B143" s="1">
        <f t="shared" si="2"/>
        <v>350</v>
      </c>
    </row>
    <row r="144" spans="1:2" x14ac:dyDescent="0.2">
      <c r="A144" s="1">
        <v>372596000</v>
      </c>
      <c r="B144" s="1">
        <f t="shared" si="2"/>
        <v>373</v>
      </c>
    </row>
    <row r="145" spans="1:2" x14ac:dyDescent="0.2">
      <c r="A145" s="1">
        <v>10411000000</v>
      </c>
      <c r="B145" s="1">
        <f t="shared" si="2"/>
        <v>10411</v>
      </c>
    </row>
    <row r="146" spans="1:2" x14ac:dyDescent="0.2">
      <c r="A146" s="1">
        <v>11381000000</v>
      </c>
      <c r="B146" s="1">
        <f t="shared" si="2"/>
        <v>11381</v>
      </c>
    </row>
    <row r="147" spans="1:2" x14ac:dyDescent="0.2">
      <c r="A147" s="1">
        <v>12046000000</v>
      </c>
      <c r="B147" s="1">
        <f t="shared" si="2"/>
        <v>12046</v>
      </c>
    </row>
    <row r="148" spans="1:2" x14ac:dyDescent="0.2">
      <c r="A148" s="1">
        <v>11988000000</v>
      </c>
      <c r="B148" s="1">
        <f t="shared" si="2"/>
        <v>11988</v>
      </c>
    </row>
    <row r="149" spans="1:2" x14ac:dyDescent="0.2">
      <c r="A149" s="1">
        <v>931000000</v>
      </c>
      <c r="B149" s="1">
        <f t="shared" si="2"/>
        <v>931</v>
      </c>
    </row>
    <row r="150" spans="1:2" x14ac:dyDescent="0.2">
      <c r="A150" s="1">
        <v>1371000000</v>
      </c>
      <c r="B150" s="1">
        <f t="shared" si="2"/>
        <v>1371</v>
      </c>
    </row>
    <row r="151" spans="1:2" x14ac:dyDescent="0.2">
      <c r="A151" s="1">
        <v>1540000000</v>
      </c>
      <c r="B151" s="1">
        <f t="shared" si="2"/>
        <v>1540</v>
      </c>
    </row>
    <row r="152" spans="1:2" x14ac:dyDescent="0.2">
      <c r="A152" s="1">
        <v>1617000000</v>
      </c>
      <c r="B152" s="1">
        <f t="shared" si="2"/>
        <v>1617</v>
      </c>
    </row>
    <row r="153" spans="1:2" x14ac:dyDescent="0.2">
      <c r="A153" s="1">
        <v>378769000</v>
      </c>
      <c r="B153" s="1">
        <f t="shared" si="2"/>
        <v>379</v>
      </c>
    </row>
    <row r="154" spans="1:2" x14ac:dyDescent="0.2">
      <c r="A154" s="1">
        <v>472321000</v>
      </c>
      <c r="B154" s="1">
        <f t="shared" si="2"/>
        <v>472</v>
      </c>
    </row>
    <row r="155" spans="1:2" x14ac:dyDescent="0.2">
      <c r="A155" s="1">
        <v>650788000</v>
      </c>
      <c r="B155" s="1">
        <f t="shared" si="2"/>
        <v>651</v>
      </c>
    </row>
    <row r="156" spans="1:2" x14ac:dyDescent="0.2">
      <c r="A156" s="1">
        <v>852098000</v>
      </c>
      <c r="B156" s="1">
        <f t="shared" si="2"/>
        <v>852</v>
      </c>
    </row>
    <row r="157" spans="1:2" x14ac:dyDescent="0.2">
      <c r="A157" s="1">
        <v>904200000</v>
      </c>
      <c r="B157" s="1">
        <f t="shared" si="2"/>
        <v>904</v>
      </c>
    </row>
    <row r="158" spans="1:2" x14ac:dyDescent="0.2">
      <c r="A158" s="1">
        <v>918000000</v>
      </c>
      <c r="B158" s="1">
        <f t="shared" si="2"/>
        <v>918</v>
      </c>
    </row>
    <row r="159" spans="1:2" x14ac:dyDescent="0.2">
      <c r="A159" s="1">
        <v>920000000</v>
      </c>
      <c r="B159" s="1">
        <f t="shared" si="2"/>
        <v>920</v>
      </c>
    </row>
    <row r="160" spans="1:2" x14ac:dyDescent="0.2">
      <c r="A160" s="1">
        <v>861000000</v>
      </c>
      <c r="B160" s="1">
        <f t="shared" si="2"/>
        <v>861</v>
      </c>
    </row>
    <row r="161" spans="1:2" x14ac:dyDescent="0.2">
      <c r="A161" s="1">
        <v>1147282000</v>
      </c>
      <c r="B161" s="1">
        <f t="shared" si="2"/>
        <v>1147</v>
      </c>
    </row>
    <row r="162" spans="1:2" x14ac:dyDescent="0.2">
      <c r="A162" s="1">
        <v>1336000000</v>
      </c>
      <c r="B162" s="1">
        <f t="shared" si="2"/>
        <v>1336</v>
      </c>
    </row>
    <row r="163" spans="1:2" x14ac:dyDescent="0.2">
      <c r="A163" s="1">
        <v>1360000000</v>
      </c>
      <c r="B163" s="1">
        <f t="shared" si="2"/>
        <v>1360</v>
      </c>
    </row>
    <row r="164" spans="1:2" x14ac:dyDescent="0.2">
      <c r="A164" s="1">
        <v>1331000000</v>
      </c>
      <c r="B164" s="1">
        <f t="shared" si="2"/>
        <v>1331</v>
      </c>
    </row>
    <row r="165" spans="1:2" x14ac:dyDescent="0.2">
      <c r="A165" s="1">
        <v>4967000000</v>
      </c>
      <c r="B165" s="1">
        <f t="shared" si="2"/>
        <v>4967</v>
      </c>
    </row>
    <row r="166" spans="1:2" x14ac:dyDescent="0.2">
      <c r="A166" s="1">
        <v>5477000000</v>
      </c>
      <c r="B166" s="1">
        <f t="shared" si="2"/>
        <v>5477</v>
      </c>
    </row>
    <row r="167" spans="1:2" x14ac:dyDescent="0.2">
      <c r="A167" s="1">
        <v>5490000000</v>
      </c>
      <c r="B167" s="1">
        <f t="shared" si="2"/>
        <v>5490</v>
      </c>
    </row>
    <row r="168" spans="1:2" x14ac:dyDescent="0.2">
      <c r="A168" s="1">
        <v>5151000000</v>
      </c>
      <c r="B168" s="1">
        <f t="shared" si="2"/>
        <v>5151</v>
      </c>
    </row>
    <row r="169" spans="1:2" x14ac:dyDescent="0.2">
      <c r="A169" s="1">
        <v>197269000</v>
      </c>
      <c r="B169" s="1">
        <f t="shared" si="2"/>
        <v>197</v>
      </c>
    </row>
    <row r="170" spans="1:2" x14ac:dyDescent="0.2">
      <c r="A170" s="1">
        <v>257494000</v>
      </c>
      <c r="B170" s="1">
        <f t="shared" si="2"/>
        <v>257</v>
      </c>
    </row>
    <row r="171" spans="1:2" x14ac:dyDescent="0.2">
      <c r="A171" s="1">
        <v>448763000</v>
      </c>
      <c r="B171" s="1">
        <f t="shared" si="2"/>
        <v>449</v>
      </c>
    </row>
    <row r="172" spans="1:2" x14ac:dyDescent="0.2">
      <c r="A172" s="1">
        <v>263150000</v>
      </c>
      <c r="B172" s="1">
        <f t="shared" si="2"/>
        <v>263</v>
      </c>
    </row>
    <row r="173" spans="1:2" x14ac:dyDescent="0.2">
      <c r="A173" s="1">
        <v>317263000</v>
      </c>
      <c r="B173" s="1">
        <f t="shared" si="2"/>
        <v>317</v>
      </c>
    </row>
    <row r="174" spans="1:2" x14ac:dyDescent="0.2">
      <c r="A174" s="1">
        <v>367856000</v>
      </c>
      <c r="B174" s="1">
        <f t="shared" si="2"/>
        <v>368</v>
      </c>
    </row>
    <row r="175" spans="1:2" x14ac:dyDescent="0.2">
      <c r="A175" s="1">
        <v>413322000</v>
      </c>
      <c r="B175" s="1">
        <f t="shared" si="2"/>
        <v>413</v>
      </c>
    </row>
    <row r="176" spans="1:2" x14ac:dyDescent="0.2">
      <c r="A176" s="1">
        <v>1133000000</v>
      </c>
      <c r="B176" s="1">
        <f t="shared" si="2"/>
        <v>1133</v>
      </c>
    </row>
    <row r="177" spans="1:2" x14ac:dyDescent="0.2">
      <c r="A177" s="1">
        <v>1226000000</v>
      </c>
      <c r="B177" s="1">
        <f t="shared" si="2"/>
        <v>1226</v>
      </c>
    </row>
    <row r="178" spans="1:2" x14ac:dyDescent="0.2">
      <c r="A178" s="1">
        <v>1353000000</v>
      </c>
      <c r="B178" s="1">
        <f t="shared" si="2"/>
        <v>1353</v>
      </c>
    </row>
    <row r="179" spans="1:2" x14ac:dyDescent="0.2">
      <c r="A179" s="1">
        <v>1237000000</v>
      </c>
      <c r="B179" s="1">
        <f t="shared" si="2"/>
        <v>1237</v>
      </c>
    </row>
    <row r="180" spans="1:2" x14ac:dyDescent="0.2">
      <c r="A180" s="1">
        <v>226300000</v>
      </c>
      <c r="B180" s="1">
        <f t="shared" si="2"/>
        <v>226</v>
      </c>
    </row>
    <row r="181" spans="1:2" x14ac:dyDescent="0.2">
      <c r="A181" s="1">
        <v>252200000</v>
      </c>
      <c r="B181" s="1">
        <f t="shared" si="2"/>
        <v>252</v>
      </c>
    </row>
    <row r="182" spans="1:2" x14ac:dyDescent="0.2">
      <c r="A182" s="1">
        <v>303200000</v>
      </c>
      <c r="B182" s="1">
        <f t="shared" si="2"/>
        <v>303</v>
      </c>
    </row>
    <row r="183" spans="1:2" x14ac:dyDescent="0.2">
      <c r="A183" s="1">
        <v>312400000</v>
      </c>
      <c r="B183" s="1">
        <f t="shared" si="2"/>
        <v>312</v>
      </c>
    </row>
    <row r="184" spans="1:2" x14ac:dyDescent="0.2">
      <c r="A184" s="1">
        <v>1026000000</v>
      </c>
      <c r="B184" s="1">
        <f t="shared" si="2"/>
        <v>1026</v>
      </c>
    </row>
    <row r="185" spans="1:2" x14ac:dyDescent="0.2">
      <c r="A185" s="1">
        <v>722000000</v>
      </c>
      <c r="B185" s="1">
        <f t="shared" si="2"/>
        <v>722</v>
      </c>
    </row>
    <row r="186" spans="1:2" x14ac:dyDescent="0.2">
      <c r="A186" s="1">
        <v>812000000</v>
      </c>
      <c r="B186" s="1">
        <f t="shared" si="2"/>
        <v>812</v>
      </c>
    </row>
    <row r="187" spans="1:2" x14ac:dyDescent="0.2">
      <c r="A187" s="1">
        <v>748000000</v>
      </c>
      <c r="B187" s="1">
        <f t="shared" si="2"/>
        <v>748</v>
      </c>
    </row>
    <row r="188" spans="1:2" x14ac:dyDescent="0.2">
      <c r="A188" s="1">
        <v>183000000</v>
      </c>
      <c r="B188" s="1">
        <f t="shared" si="2"/>
        <v>183</v>
      </c>
    </row>
    <row r="189" spans="1:2" x14ac:dyDescent="0.2">
      <c r="A189" s="1">
        <v>184000000</v>
      </c>
      <c r="B189" s="1">
        <f t="shared" si="2"/>
        <v>184</v>
      </c>
    </row>
    <row r="190" spans="1:2" x14ac:dyDescent="0.2">
      <c r="A190" s="1">
        <v>206000000</v>
      </c>
      <c r="B190" s="1">
        <f t="shared" si="2"/>
        <v>206</v>
      </c>
    </row>
    <row r="191" spans="1:2" x14ac:dyDescent="0.2">
      <c r="A191" s="1">
        <v>228000000</v>
      </c>
      <c r="B191" s="1">
        <f t="shared" si="2"/>
        <v>228</v>
      </c>
    </row>
    <row r="192" spans="1:2" x14ac:dyDescent="0.2">
      <c r="A192" s="1">
        <v>590000000</v>
      </c>
      <c r="B192" s="1">
        <f t="shared" si="2"/>
        <v>590</v>
      </c>
    </row>
    <row r="193" spans="1:2" x14ac:dyDescent="0.2">
      <c r="A193" s="1">
        <v>583000000</v>
      </c>
      <c r="B193" s="1">
        <f t="shared" si="2"/>
        <v>583</v>
      </c>
    </row>
    <row r="194" spans="1:2" x14ac:dyDescent="0.2">
      <c r="A194" s="1">
        <v>627000000</v>
      </c>
      <c r="B194" s="1">
        <f t="shared" si="2"/>
        <v>627</v>
      </c>
    </row>
    <row r="195" spans="1:2" x14ac:dyDescent="0.2">
      <c r="A195" s="1">
        <v>644000000</v>
      </c>
      <c r="B195" s="1">
        <f t="shared" ref="B195:B231" si="3">ROUND(A195/1000000, 0)</f>
        <v>644</v>
      </c>
    </row>
    <row r="196" spans="1:2" x14ac:dyDescent="0.2">
      <c r="A196">
        <v>0</v>
      </c>
      <c r="B196" s="1">
        <f t="shared" si="3"/>
        <v>0</v>
      </c>
    </row>
    <row r="197" spans="1:2" x14ac:dyDescent="0.2">
      <c r="A197">
        <v>0</v>
      </c>
      <c r="B197" s="1">
        <f t="shared" si="3"/>
        <v>0</v>
      </c>
    </row>
    <row r="198" spans="1:2" x14ac:dyDescent="0.2">
      <c r="A198">
        <v>0</v>
      </c>
      <c r="B198" s="1">
        <f t="shared" si="3"/>
        <v>0</v>
      </c>
    </row>
    <row r="199" spans="1:2" x14ac:dyDescent="0.2">
      <c r="A199">
        <v>0</v>
      </c>
      <c r="B199" s="1">
        <f t="shared" si="3"/>
        <v>0</v>
      </c>
    </row>
    <row r="200" spans="1:2" x14ac:dyDescent="0.2">
      <c r="A200" s="1">
        <v>1877000000</v>
      </c>
      <c r="B200" s="1">
        <f t="shared" si="3"/>
        <v>1877</v>
      </c>
    </row>
    <row r="201" spans="1:2" x14ac:dyDescent="0.2">
      <c r="A201" s="1">
        <v>1522000000</v>
      </c>
      <c r="B201" s="1">
        <f t="shared" si="3"/>
        <v>1522</v>
      </c>
    </row>
    <row r="202" spans="1:2" x14ac:dyDescent="0.2">
      <c r="A202" s="1">
        <v>1358000000</v>
      </c>
      <c r="B202" s="1">
        <f t="shared" si="3"/>
        <v>1358</v>
      </c>
    </row>
    <row r="203" spans="1:2" x14ac:dyDescent="0.2">
      <c r="A203" s="1">
        <v>1280000000</v>
      </c>
      <c r="B203" s="1">
        <f t="shared" si="3"/>
        <v>1280</v>
      </c>
    </row>
    <row r="204" spans="1:2" x14ac:dyDescent="0.2">
      <c r="A204">
        <v>0</v>
      </c>
      <c r="B204" s="1">
        <f t="shared" si="3"/>
        <v>0</v>
      </c>
    </row>
    <row r="205" spans="1:2" x14ac:dyDescent="0.2">
      <c r="A205">
        <v>0</v>
      </c>
      <c r="B205" s="1">
        <f t="shared" si="3"/>
        <v>0</v>
      </c>
    </row>
    <row r="206" spans="1:2" x14ac:dyDescent="0.2">
      <c r="A206">
        <v>0</v>
      </c>
      <c r="B206" s="1">
        <f t="shared" si="3"/>
        <v>0</v>
      </c>
    </row>
    <row r="207" spans="1:2" x14ac:dyDescent="0.2">
      <c r="A207">
        <v>0</v>
      </c>
      <c r="B207" s="1">
        <f t="shared" si="3"/>
        <v>0</v>
      </c>
    </row>
    <row r="208" spans="1:2" x14ac:dyDescent="0.2">
      <c r="A208" s="1">
        <v>61694000</v>
      </c>
      <c r="B208" s="1">
        <f t="shared" si="3"/>
        <v>62</v>
      </c>
    </row>
    <row r="209" spans="1:2" x14ac:dyDescent="0.2">
      <c r="A209" s="1">
        <v>70297000</v>
      </c>
      <c r="B209" s="1">
        <f t="shared" si="3"/>
        <v>70</v>
      </c>
    </row>
    <row r="210" spans="1:2" x14ac:dyDescent="0.2">
      <c r="A210" s="1">
        <v>67777000</v>
      </c>
      <c r="B210" s="1">
        <f t="shared" si="3"/>
        <v>68</v>
      </c>
    </row>
    <row r="211" spans="1:2" x14ac:dyDescent="0.2">
      <c r="A211" s="1">
        <v>63718000</v>
      </c>
      <c r="B211" s="1">
        <f t="shared" si="3"/>
        <v>64</v>
      </c>
    </row>
    <row r="212" spans="1:2" x14ac:dyDescent="0.2">
      <c r="A212" s="1">
        <v>1572000000</v>
      </c>
      <c r="B212" s="1">
        <f t="shared" si="3"/>
        <v>1572</v>
      </c>
    </row>
    <row r="213" spans="1:2" x14ac:dyDescent="0.2">
      <c r="A213" s="1">
        <v>1661000000</v>
      </c>
      <c r="B213" s="1">
        <f t="shared" si="3"/>
        <v>1661</v>
      </c>
    </row>
    <row r="214" spans="1:2" x14ac:dyDescent="0.2">
      <c r="A214" s="1">
        <v>1646000000</v>
      </c>
      <c r="B214" s="1">
        <f t="shared" si="3"/>
        <v>1646</v>
      </c>
    </row>
    <row r="215" spans="1:2" x14ac:dyDescent="0.2">
      <c r="A215" s="1">
        <v>1627000000</v>
      </c>
      <c r="B215" s="1">
        <f t="shared" si="3"/>
        <v>1627</v>
      </c>
    </row>
    <row r="216" spans="1:2" x14ac:dyDescent="0.2">
      <c r="A216">
        <v>0</v>
      </c>
      <c r="B216" s="1">
        <f t="shared" si="3"/>
        <v>0</v>
      </c>
    </row>
    <row r="217" spans="1:2" x14ac:dyDescent="0.2">
      <c r="A217">
        <v>0</v>
      </c>
      <c r="B217" s="1">
        <f t="shared" si="3"/>
        <v>0</v>
      </c>
    </row>
    <row r="218" spans="1:2" x14ac:dyDescent="0.2">
      <c r="A218">
        <v>0</v>
      </c>
      <c r="B218" s="1">
        <f t="shared" si="3"/>
        <v>0</v>
      </c>
    </row>
    <row r="219" spans="1:2" x14ac:dyDescent="0.2">
      <c r="A219">
        <v>0</v>
      </c>
      <c r="B219" s="1">
        <f t="shared" si="3"/>
        <v>0</v>
      </c>
    </row>
    <row r="220" spans="1:2" x14ac:dyDescent="0.2">
      <c r="A220" s="1">
        <v>475522000</v>
      </c>
      <c r="B220" s="1">
        <f t="shared" si="3"/>
        <v>476</v>
      </c>
    </row>
    <row r="221" spans="1:2" x14ac:dyDescent="0.2">
      <c r="A221" s="1">
        <v>492447000</v>
      </c>
      <c r="B221" s="1">
        <f t="shared" si="3"/>
        <v>492</v>
      </c>
    </row>
    <row r="222" spans="1:2" x14ac:dyDescent="0.2">
      <c r="A222" s="1">
        <v>525745000</v>
      </c>
      <c r="B222" s="1">
        <f t="shared" si="3"/>
        <v>526</v>
      </c>
    </row>
    <row r="223" spans="1:2" x14ac:dyDescent="0.2">
      <c r="A223" s="1">
        <v>533891000</v>
      </c>
      <c r="B223" s="1">
        <f t="shared" si="3"/>
        <v>534</v>
      </c>
    </row>
    <row r="224" spans="1:2" x14ac:dyDescent="0.2">
      <c r="A224" s="1">
        <v>655000000</v>
      </c>
      <c r="B224" s="1">
        <f t="shared" si="3"/>
        <v>655</v>
      </c>
    </row>
    <row r="225" spans="1:2" x14ac:dyDescent="0.2">
      <c r="A225" s="1">
        <v>603000000</v>
      </c>
      <c r="B225" s="1">
        <f t="shared" si="3"/>
        <v>603</v>
      </c>
    </row>
    <row r="226" spans="1:2" x14ac:dyDescent="0.2">
      <c r="A226" s="1">
        <v>577000000</v>
      </c>
      <c r="B226" s="1">
        <f t="shared" si="3"/>
        <v>577</v>
      </c>
    </row>
    <row r="227" spans="1:2" x14ac:dyDescent="0.2">
      <c r="A227" s="1">
        <v>563000000</v>
      </c>
      <c r="B227" s="1">
        <f t="shared" si="3"/>
        <v>563</v>
      </c>
    </row>
    <row r="228" spans="1:2" x14ac:dyDescent="0.2">
      <c r="A228" s="1">
        <v>885824000</v>
      </c>
      <c r="B228" s="1">
        <f t="shared" si="3"/>
        <v>886</v>
      </c>
    </row>
    <row r="229" spans="1:2" x14ac:dyDescent="0.2">
      <c r="A229" s="1">
        <v>957587000</v>
      </c>
      <c r="B229" s="1">
        <f t="shared" si="3"/>
        <v>958</v>
      </c>
    </row>
    <row r="230" spans="1:2" x14ac:dyDescent="0.2">
      <c r="A230" s="1">
        <v>1156386000</v>
      </c>
      <c r="B230" s="1">
        <f t="shared" si="3"/>
        <v>1156</v>
      </c>
    </row>
    <row r="231" spans="1:2" x14ac:dyDescent="0.2">
      <c r="A231" s="1">
        <v>1177923000</v>
      </c>
      <c r="B231" s="1">
        <f t="shared" si="3"/>
        <v>1178</v>
      </c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52" spans="1:2" x14ac:dyDescent="0.2">
      <c r="A352" s="1"/>
      <c r="B352" s="1"/>
    </row>
    <row r="353" spans="1:2" x14ac:dyDescent="0.2">
      <c r="A353" s="1"/>
      <c r="B353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101" spans="1:2" x14ac:dyDescent="0.2">
      <c r="A1101" s="1"/>
      <c r="B1101" s="1"/>
    </row>
    <row r="1102" spans="1:2" x14ac:dyDescent="0.2">
      <c r="A1102" s="1"/>
      <c r="B1102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81" spans="1:2" x14ac:dyDescent="0.2">
      <c r="A1581" s="1"/>
      <c r="B1581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403-4AA1-F745-8D61-6725E69934A7}">
  <dimension ref="A3:F10"/>
  <sheetViews>
    <sheetView workbookViewId="0">
      <selection activeCell="D16" sqref="D16"/>
    </sheetView>
  </sheetViews>
  <sheetFormatPr baseColWidth="10" defaultRowHeight="16" x14ac:dyDescent="0.2"/>
  <cols>
    <col min="1" max="1" width="13" bestFit="1" customWidth="1"/>
    <col min="2" max="2" width="31.83203125" bestFit="1" customWidth="1"/>
  </cols>
  <sheetData>
    <row r="3" spans="1:6" x14ac:dyDescent="0.2">
      <c r="A3" s="2" t="s">
        <v>738</v>
      </c>
      <c r="B3" t="s">
        <v>767</v>
      </c>
      <c r="D3" t="s">
        <v>741</v>
      </c>
      <c r="E3" t="s">
        <v>769</v>
      </c>
      <c r="F3" t="s">
        <v>768</v>
      </c>
    </row>
    <row r="4" spans="1:6" x14ac:dyDescent="0.2">
      <c r="A4" s="3" t="s">
        <v>742</v>
      </c>
      <c r="B4" s="4">
        <v>11528676000</v>
      </c>
      <c r="D4" s="3" t="s">
        <v>742</v>
      </c>
      <c r="E4">
        <f>ROUND(F4/1000000,0)</f>
        <v>11529</v>
      </c>
      <c r="F4">
        <v>11528676000</v>
      </c>
    </row>
    <row r="5" spans="1:6" x14ac:dyDescent="0.2">
      <c r="A5" s="3" t="s">
        <v>743</v>
      </c>
      <c r="B5" s="4">
        <v>70187706000</v>
      </c>
      <c r="D5" s="3" t="s">
        <v>743</v>
      </c>
      <c r="E5">
        <f t="shared" ref="E5:E8" si="0">ROUND(F5/1000000,0)</f>
        <v>70188</v>
      </c>
      <c r="F5">
        <v>70187706000</v>
      </c>
    </row>
    <row r="6" spans="1:6" x14ac:dyDescent="0.2">
      <c r="A6" s="3" t="s">
        <v>744</v>
      </c>
      <c r="B6" s="4">
        <v>77563832000</v>
      </c>
      <c r="D6" s="3" t="s">
        <v>744</v>
      </c>
      <c r="E6">
        <f t="shared" si="0"/>
        <v>77564</v>
      </c>
      <c r="F6">
        <v>77563832000</v>
      </c>
    </row>
    <row r="7" spans="1:6" x14ac:dyDescent="0.2">
      <c r="A7" s="3" t="s">
        <v>745</v>
      </c>
      <c r="B7" s="4">
        <v>85193326000</v>
      </c>
      <c r="D7" s="3" t="s">
        <v>745</v>
      </c>
      <c r="E7">
        <f t="shared" si="0"/>
        <v>85193</v>
      </c>
      <c r="F7">
        <v>85193326000</v>
      </c>
    </row>
    <row r="8" spans="1:6" x14ac:dyDescent="0.2">
      <c r="A8" s="3" t="s">
        <v>746</v>
      </c>
      <c r="B8" s="4">
        <v>80565097000</v>
      </c>
      <c r="D8" s="3" t="s">
        <v>746</v>
      </c>
      <c r="E8">
        <f t="shared" si="0"/>
        <v>80565</v>
      </c>
      <c r="F8">
        <v>80565097000</v>
      </c>
    </row>
    <row r="9" spans="1:6" x14ac:dyDescent="0.2">
      <c r="A9" s="3" t="s">
        <v>739</v>
      </c>
      <c r="B9" s="4"/>
    </row>
    <row r="10" spans="1:6" x14ac:dyDescent="0.2">
      <c r="A10" s="3" t="s">
        <v>740</v>
      </c>
      <c r="B10" s="4">
        <v>325038637000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E9E0-28E5-2349-80E3-930478AF75C7}">
  <dimension ref="A2:K75"/>
  <sheetViews>
    <sheetView topLeftCell="A54" workbookViewId="0">
      <selection activeCell="A17" sqref="A17:A75"/>
    </sheetView>
  </sheetViews>
  <sheetFormatPr baseColWidth="10" defaultRowHeight="16" x14ac:dyDescent="0.2"/>
  <cols>
    <col min="6" max="6" width="19.33203125" customWidth="1"/>
    <col min="7" max="7" width="15.6640625" customWidth="1"/>
    <col min="8" max="8" width="16.5" customWidth="1"/>
    <col min="9" max="9" width="16.6640625" customWidth="1"/>
  </cols>
  <sheetData>
    <row r="2" spans="1:11" x14ac:dyDescent="0.2">
      <c r="A2" t="s">
        <v>0</v>
      </c>
      <c r="B2" s="17" t="s">
        <v>343</v>
      </c>
      <c r="K2" t="s">
        <v>783</v>
      </c>
    </row>
    <row r="4" spans="1:11" x14ac:dyDescent="0.2">
      <c r="C4" s="6" t="s">
        <v>781</v>
      </c>
      <c r="D4" s="7"/>
      <c r="E4" s="7"/>
      <c r="F4" s="7"/>
      <c r="G4" s="7"/>
      <c r="H4" s="7"/>
      <c r="I4" s="7"/>
      <c r="K4" t="s">
        <v>784</v>
      </c>
    </row>
    <row r="5" spans="1:11" x14ac:dyDescent="0.2">
      <c r="F5" s="8" t="s">
        <v>11</v>
      </c>
      <c r="G5" s="8" t="s">
        <v>15</v>
      </c>
      <c r="H5" s="8" t="s">
        <v>17</v>
      </c>
      <c r="I5" s="8" t="s">
        <v>19</v>
      </c>
      <c r="K5" t="s">
        <v>785</v>
      </c>
    </row>
    <row r="6" spans="1:11" x14ac:dyDescent="0.2">
      <c r="C6" s="8" t="s">
        <v>774</v>
      </c>
      <c r="F6" s="9">
        <f t="array" ref="F6">INDEX(total_revenue, MATCH(1, ($B$2=ticker_symbol)*($F$5=Year),0))</f>
        <v>7872000000</v>
      </c>
      <c r="G6" s="9">
        <f t="array" ref="G6">INDEX(total_revenue, MATCH(1, ($B$2=ticker_symbol)*($G$5=Year),0))</f>
        <v>12466000000</v>
      </c>
      <c r="H6" s="9">
        <f t="array" ref="H6">INDEX(total_revenue, MATCH(1, ($B$2=ticker_symbol)*($H$5=Year),0))</f>
        <v>17928000000</v>
      </c>
      <c r="I6" s="9">
        <f t="array" ref="I6">INDEX(total_revenue, MATCH(1, ($B$2=ticker_symbol)*($I$5=Year),0))</f>
        <v>27638000000</v>
      </c>
      <c r="K6" t="s">
        <v>785</v>
      </c>
    </row>
    <row r="7" spans="1:11" x14ac:dyDescent="0.2">
      <c r="C7" s="10" t="s">
        <v>775</v>
      </c>
      <c r="F7" s="9">
        <f t="array" ref="F7">INDEX(COGS, MATCH(1, ($B$2=ticker_symbol)*($F$5=Year),0))</f>
        <v>1875000000</v>
      </c>
      <c r="G7" s="9">
        <f t="array" ref="G7">INDEX(COGS, MATCH(1, ($B$2=ticker_symbol)*($G$5=Year),0))</f>
        <v>2153000000</v>
      </c>
      <c r="H7" s="9">
        <f t="array" ref="H7">INDEX(COGS, MATCH(1, ($B$2=ticker_symbol)*($H$5=Year),0))</f>
        <v>2867000000</v>
      </c>
      <c r="I7" s="9">
        <f t="array" ref="I7">INDEX(COGS, MATCH(1, ($B$2=ticker_symbol)*($I$5=Year),0))</f>
        <v>3789000000</v>
      </c>
      <c r="K7" t="s">
        <v>775</v>
      </c>
    </row>
    <row r="8" spans="1:11" x14ac:dyDescent="0.2">
      <c r="C8" s="8" t="s">
        <v>776</v>
      </c>
      <c r="F8" s="11">
        <f>F6-F7</f>
        <v>5997000000</v>
      </c>
      <c r="G8" s="11">
        <f t="shared" ref="G8:I8" si="0">G6-G7</f>
        <v>10313000000</v>
      </c>
      <c r="H8" s="11">
        <f t="shared" si="0"/>
        <v>15061000000</v>
      </c>
      <c r="I8" s="11">
        <f t="shared" si="0"/>
        <v>23849000000</v>
      </c>
      <c r="K8" t="s">
        <v>782</v>
      </c>
    </row>
    <row r="9" spans="1:11" x14ac:dyDescent="0.2">
      <c r="C9" s="10" t="s">
        <v>777</v>
      </c>
      <c r="F9" s="9">
        <f t="array" ref="F9">INDEX(Sales_General_and_Admin, MATCH(1, ($B$2=ticker_symbol)*($F$5=Year),0))</f>
        <v>1778000000</v>
      </c>
      <c r="G9" s="9">
        <f t="array" ref="G9">INDEX(Sales_General_and_Admin, MATCH(1, ($B$2=ticker_symbol)*($G$5=Year),0))</f>
        <v>2653000000</v>
      </c>
      <c r="H9" s="9">
        <f t="array" ref="H9">INDEX(Sales_General_and_Admin, MATCH(1, ($B$2=ticker_symbol)*($H$5=Year),0))</f>
        <v>4020000000</v>
      </c>
      <c r="I9" s="9">
        <f t="array" ref="I9">INDEX(Sales_General_and_Admin, MATCH(1, ($B$2=ticker_symbol)*($I$5=Year),0))</f>
        <v>5503000000</v>
      </c>
      <c r="K9" t="s">
        <v>787</v>
      </c>
    </row>
    <row r="10" spans="1:11" x14ac:dyDescent="0.2">
      <c r="C10" s="10" t="s">
        <v>6</v>
      </c>
      <c r="F10" s="9">
        <f t="array" ref="F10">INDEX(R_D, MATCH(1, ($B$2=ticker_symbol)*($F$5=Year),0))</f>
        <v>1415000000</v>
      </c>
      <c r="G10" s="9">
        <f t="array" ref="G10">INDEX(R_D, MATCH(1, ($B$2=ticker_symbol)*($G$5=Year),0))</f>
        <v>2666000000</v>
      </c>
      <c r="H10" s="9">
        <f t="array" ref="H10">INDEX(R_D, MATCH(1, ($B$2=ticker_symbol)*($H$5=Year),0))</f>
        <v>4816000000</v>
      </c>
      <c r="I10" s="9">
        <f t="array" ref="I10">INDEX(R_D, MATCH(1, ($B$2=ticker_symbol)*($I$5=Year),0))</f>
        <v>5919000000</v>
      </c>
      <c r="K10" t="s">
        <v>786</v>
      </c>
    </row>
    <row r="11" spans="1:11" x14ac:dyDescent="0.2">
      <c r="C11" s="10" t="s">
        <v>778</v>
      </c>
      <c r="F11" s="9">
        <f t="array" ref="F11">INDEX(Other_Operating_Items, MATCH(1, ($B$2=ticker_symbol)*($F$5=Year),0))</f>
        <v>0</v>
      </c>
      <c r="G11" s="9">
        <f t="array" ref="G11">INDEX(Other_Operating_Items, MATCH(1, ($B$2=ticker_symbol)*($G$5=Year),0))</f>
        <v>0</v>
      </c>
      <c r="H11" s="9">
        <f t="array" ref="H11">INDEX(Other_Operating_Items, MATCH(1, ($B$2=ticker_symbol)*($H$5=Year),0))</f>
        <v>0</v>
      </c>
      <c r="I11" s="9">
        <f t="array" ref="I11">INDEX(Other_Operating_Items, MATCH(1, ($B$2=ticker_symbol)*($F$5=Year),0))</f>
        <v>0</v>
      </c>
    </row>
    <row r="12" spans="1:11" x14ac:dyDescent="0.2">
      <c r="C12" s="12" t="s">
        <v>779</v>
      </c>
      <c r="F12" s="13">
        <f>SUM(F9:F11)</f>
        <v>3193000000</v>
      </c>
      <c r="G12" s="13">
        <f t="shared" ref="G12:I12" si="1">SUM(G9:G11)</f>
        <v>5319000000</v>
      </c>
      <c r="H12" s="13">
        <f t="shared" si="1"/>
        <v>8836000000</v>
      </c>
      <c r="I12" s="13">
        <f t="shared" si="1"/>
        <v>11422000000</v>
      </c>
    </row>
    <row r="13" spans="1:11" x14ac:dyDescent="0.2">
      <c r="C13" s="14" t="s">
        <v>780</v>
      </c>
      <c r="D13" s="15"/>
      <c r="E13" s="15"/>
      <c r="F13" s="16">
        <f>F8-F12</f>
        <v>2804000000</v>
      </c>
      <c r="G13" s="16">
        <f t="shared" ref="G13:I13" si="2">G8-G12</f>
        <v>4994000000</v>
      </c>
      <c r="H13" s="16">
        <f t="shared" si="2"/>
        <v>6225000000</v>
      </c>
      <c r="I13" s="16">
        <f t="shared" si="2"/>
        <v>12427000000</v>
      </c>
    </row>
    <row r="17" spans="1:1" x14ac:dyDescent="0.2">
      <c r="A17" t="s">
        <v>28</v>
      </c>
    </row>
    <row r="18" spans="1:1" x14ac:dyDescent="0.2">
      <c r="A18" t="s">
        <v>46</v>
      </c>
    </row>
    <row r="19" spans="1:1" x14ac:dyDescent="0.2">
      <c r="A19" t="s">
        <v>52</v>
      </c>
    </row>
    <row r="20" spans="1:1" x14ac:dyDescent="0.2">
      <c r="A20" t="s">
        <v>61</v>
      </c>
    </row>
    <row r="21" spans="1:1" x14ac:dyDescent="0.2">
      <c r="A21" t="s">
        <v>63</v>
      </c>
    </row>
    <row r="22" spans="1:1" x14ac:dyDescent="0.2">
      <c r="A22" t="s">
        <v>84</v>
      </c>
    </row>
    <row r="23" spans="1:1" x14ac:dyDescent="0.2">
      <c r="A23" t="s">
        <v>95</v>
      </c>
    </row>
    <row r="24" spans="1:1" x14ac:dyDescent="0.2">
      <c r="A24" t="s">
        <v>120</v>
      </c>
    </row>
    <row r="25" spans="1:1" x14ac:dyDescent="0.2">
      <c r="A25" t="s">
        <v>124</v>
      </c>
    </row>
    <row r="26" spans="1:1" x14ac:dyDescent="0.2">
      <c r="A26" t="s">
        <v>126</v>
      </c>
    </row>
    <row r="27" spans="1:1" x14ac:dyDescent="0.2">
      <c r="A27" t="s">
        <v>245</v>
      </c>
    </row>
    <row r="28" spans="1:1" x14ac:dyDescent="0.2">
      <c r="A28" t="s">
        <v>246</v>
      </c>
    </row>
    <row r="29" spans="1:1" x14ac:dyDescent="0.2">
      <c r="A29" t="s">
        <v>252</v>
      </c>
    </row>
    <row r="30" spans="1:1" x14ac:dyDescent="0.2">
      <c r="A30" t="s">
        <v>269</v>
      </c>
    </row>
    <row r="31" spans="1:1" x14ac:dyDescent="0.2">
      <c r="A31" t="s">
        <v>270</v>
      </c>
    </row>
    <row r="32" spans="1:1" x14ac:dyDescent="0.2">
      <c r="A32" t="s">
        <v>311</v>
      </c>
    </row>
    <row r="33" spans="1:1" x14ac:dyDescent="0.2">
      <c r="A33" t="s">
        <v>316</v>
      </c>
    </row>
    <row r="34" spans="1:1" x14ac:dyDescent="0.2">
      <c r="A34" t="s">
        <v>343</v>
      </c>
    </row>
    <row r="35" spans="1:1" x14ac:dyDescent="0.2">
      <c r="A35" t="s">
        <v>349</v>
      </c>
    </row>
    <row r="36" spans="1:1" x14ac:dyDescent="0.2">
      <c r="A36" t="s">
        <v>350</v>
      </c>
    </row>
    <row r="37" spans="1:1" x14ac:dyDescent="0.2">
      <c r="A37" t="s">
        <v>351</v>
      </c>
    </row>
    <row r="38" spans="1:1" x14ac:dyDescent="0.2">
      <c r="A38" t="s">
        <v>354</v>
      </c>
    </row>
    <row r="39" spans="1:1" x14ac:dyDescent="0.2">
      <c r="A39" t="s">
        <v>362</v>
      </c>
    </row>
    <row r="40" spans="1:1" x14ac:dyDescent="0.2">
      <c r="A40" t="s">
        <v>368</v>
      </c>
    </row>
    <row r="41" spans="1:1" x14ac:dyDescent="0.2">
      <c r="A41" t="s">
        <v>371</v>
      </c>
    </row>
    <row r="42" spans="1:1" x14ac:dyDescent="0.2">
      <c r="A42" t="s">
        <v>407</v>
      </c>
    </row>
    <row r="43" spans="1:1" x14ac:dyDescent="0.2">
      <c r="A43" t="s">
        <v>409</v>
      </c>
    </row>
    <row r="44" spans="1:1" x14ac:dyDescent="0.2">
      <c r="A44" t="s">
        <v>416</v>
      </c>
    </row>
    <row r="45" spans="1:1" x14ac:dyDescent="0.2">
      <c r="A45" t="s">
        <v>426</v>
      </c>
    </row>
    <row r="46" spans="1:1" x14ac:dyDescent="0.2">
      <c r="A46" t="s">
        <v>433</v>
      </c>
    </row>
    <row r="47" spans="1:1" x14ac:dyDescent="0.2">
      <c r="A47" t="s">
        <v>434</v>
      </c>
    </row>
    <row r="48" spans="1:1" x14ac:dyDescent="0.2">
      <c r="A48" t="s">
        <v>451</v>
      </c>
    </row>
    <row r="49" spans="1:1" x14ac:dyDescent="0.2">
      <c r="A49" t="s">
        <v>458</v>
      </c>
    </row>
    <row r="50" spans="1:1" x14ac:dyDescent="0.2">
      <c r="A50" t="s">
        <v>483</v>
      </c>
    </row>
    <row r="51" spans="1:1" x14ac:dyDescent="0.2">
      <c r="A51" t="s">
        <v>491</v>
      </c>
    </row>
    <row r="52" spans="1:1" x14ac:dyDescent="0.2">
      <c r="A52" t="s">
        <v>500</v>
      </c>
    </row>
    <row r="53" spans="1:1" x14ac:dyDescent="0.2">
      <c r="A53" t="s">
        <v>507</v>
      </c>
    </row>
    <row r="54" spans="1:1" x14ac:dyDescent="0.2">
      <c r="A54" t="s">
        <v>530</v>
      </c>
    </row>
    <row r="55" spans="1:1" x14ac:dyDescent="0.2">
      <c r="A55" t="s">
        <v>534</v>
      </c>
    </row>
    <row r="56" spans="1:1" x14ac:dyDescent="0.2">
      <c r="A56" t="s">
        <v>546</v>
      </c>
    </row>
    <row r="57" spans="1:1" x14ac:dyDescent="0.2">
      <c r="A57" t="s">
        <v>552</v>
      </c>
    </row>
    <row r="58" spans="1:1" x14ac:dyDescent="0.2">
      <c r="A58" t="s">
        <v>559</v>
      </c>
    </row>
    <row r="59" spans="1:1" x14ac:dyDescent="0.2">
      <c r="A59" t="s">
        <v>602</v>
      </c>
    </row>
    <row r="60" spans="1:1" x14ac:dyDescent="0.2">
      <c r="A60" t="s">
        <v>607</v>
      </c>
    </row>
    <row r="61" spans="1:1" x14ac:dyDescent="0.2">
      <c r="A61" t="s">
        <v>613</v>
      </c>
    </row>
    <row r="62" spans="1:1" x14ac:dyDescent="0.2">
      <c r="A62" t="s">
        <v>640</v>
      </c>
    </row>
    <row r="63" spans="1:1" x14ac:dyDescent="0.2">
      <c r="A63" t="s">
        <v>645</v>
      </c>
    </row>
    <row r="64" spans="1:1" x14ac:dyDescent="0.2">
      <c r="A64" t="s">
        <v>650</v>
      </c>
    </row>
    <row r="65" spans="1:1" x14ac:dyDescent="0.2">
      <c r="A65" t="s">
        <v>662</v>
      </c>
    </row>
    <row r="66" spans="1:1" x14ac:dyDescent="0.2">
      <c r="A66" t="s">
        <v>664</v>
      </c>
    </row>
    <row r="67" spans="1:1" x14ac:dyDescent="0.2">
      <c r="A67" t="s">
        <v>681</v>
      </c>
    </row>
    <row r="68" spans="1:1" x14ac:dyDescent="0.2">
      <c r="A68" t="s">
        <v>682</v>
      </c>
    </row>
    <row r="69" spans="1:1" x14ac:dyDescent="0.2">
      <c r="A69" t="s">
        <v>696</v>
      </c>
    </row>
    <row r="70" spans="1:1" x14ac:dyDescent="0.2">
      <c r="A70" t="s">
        <v>704</v>
      </c>
    </row>
    <row r="71" spans="1:1" x14ac:dyDescent="0.2">
      <c r="A71" t="s">
        <v>709</v>
      </c>
    </row>
    <row r="72" spans="1:1" x14ac:dyDescent="0.2">
      <c r="A72" t="s">
        <v>719</v>
      </c>
    </row>
    <row r="73" spans="1:1" x14ac:dyDescent="0.2">
      <c r="A73" t="s">
        <v>727</v>
      </c>
    </row>
    <row r="74" spans="1:1" x14ac:dyDescent="0.2">
      <c r="A74" t="s">
        <v>730</v>
      </c>
    </row>
    <row r="75" spans="1:1" x14ac:dyDescent="0.2">
      <c r="A75" t="s">
        <v>732</v>
      </c>
    </row>
  </sheetData>
  <dataValidations count="1">
    <dataValidation type="list" allowBlank="1" showInputMessage="1" showErrorMessage="1" sqref="B2" xr:uid="{5539FC15-19F0-3E44-B917-174A0953FDF2}">
      <formula1>$A$17:$A$75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1C5-B14D-D046-92BE-FD21CBF0DC50}">
  <dimension ref="A1:J39"/>
  <sheetViews>
    <sheetView tabSelected="1" workbookViewId="0">
      <selection activeCell="L18" sqref="L18"/>
    </sheetView>
  </sheetViews>
  <sheetFormatPr baseColWidth="10" defaultRowHeight="16" x14ac:dyDescent="0.2"/>
  <cols>
    <col min="1" max="1" width="14.6640625" customWidth="1"/>
    <col min="5" max="5" width="17.83203125" customWidth="1"/>
    <col min="6" max="6" width="19" customWidth="1"/>
    <col min="7" max="7" width="18.1640625" customWidth="1"/>
    <col min="8" max="8" width="18.6640625" customWidth="1"/>
    <col min="9" max="9" width="20" customWidth="1"/>
    <col min="10" max="10" width="17.5" customWidth="1"/>
    <col min="11" max="11" width="16.1640625" customWidth="1"/>
  </cols>
  <sheetData>
    <row r="1" spans="1:10" x14ac:dyDescent="0.2">
      <c r="A1" t="s">
        <v>0</v>
      </c>
      <c r="B1" s="17" t="s">
        <v>28</v>
      </c>
    </row>
    <row r="3" spans="1:10" x14ac:dyDescent="0.2">
      <c r="B3" s="18" t="s">
        <v>772</v>
      </c>
      <c r="C3" s="7"/>
      <c r="D3" s="7"/>
      <c r="E3" s="7"/>
      <c r="F3" s="7"/>
      <c r="G3" s="7"/>
      <c r="H3" s="7"/>
      <c r="I3" s="7"/>
      <c r="J3" s="7"/>
    </row>
    <row r="4" spans="1:10" x14ac:dyDescent="0.2">
      <c r="B4" s="55" t="s">
        <v>773</v>
      </c>
      <c r="C4" s="55"/>
      <c r="D4" s="55"/>
      <c r="E4" s="55"/>
      <c r="F4" s="55"/>
      <c r="G4" s="55"/>
      <c r="H4" s="55"/>
      <c r="I4" s="54" t="s">
        <v>788</v>
      </c>
      <c r="J4" s="54"/>
    </row>
    <row r="5" spans="1:10" x14ac:dyDescent="0.2">
      <c r="E5" s="8" t="s">
        <v>11</v>
      </c>
      <c r="F5" s="8" t="s">
        <v>15</v>
      </c>
      <c r="G5" s="8" t="s">
        <v>17</v>
      </c>
      <c r="H5" s="8" t="s">
        <v>19</v>
      </c>
      <c r="I5" s="49" t="s">
        <v>789</v>
      </c>
      <c r="J5" s="49" t="s">
        <v>802</v>
      </c>
    </row>
    <row r="6" spans="1:10" x14ac:dyDescent="0.2">
      <c r="B6" s="8" t="s">
        <v>774</v>
      </c>
      <c r="E6" s="9">
        <f t="array" ref="E6">INDEX(total_revenue, MATCH(1, ($B$1=ticker_symbol)*(E$5=Year),0))</f>
        <v>170910000000</v>
      </c>
      <c r="F6" s="9">
        <f t="array" ref="F6">INDEX(total_revenue, MATCH(1, ($B$1=ticker_symbol)*(F$5=Year),0))</f>
        <v>182795000000</v>
      </c>
      <c r="G6" s="9">
        <f t="array" ref="G6">INDEX(total_revenue, MATCH(1, ($B$1=ticker_symbol)*(G$5=Year),0))</f>
        <v>233715000000</v>
      </c>
      <c r="H6" s="9">
        <f t="array" ref="H6">INDEX(total_revenue, MATCH(1, ($B$1=ticker_symbol)*(H$5=Year),0))</f>
        <v>215639000000</v>
      </c>
      <c r="I6" s="20">
        <f ca="1">H6*(1+I18)</f>
        <v>273669238082.99307</v>
      </c>
      <c r="J6" s="20">
        <f t="array" aca="1" ref="J6" ca="1">I6*(1+J18)</f>
        <v>347315893103.40869</v>
      </c>
    </row>
    <row r="7" spans="1:10" x14ac:dyDescent="0.2">
      <c r="B7" s="10" t="s">
        <v>775</v>
      </c>
      <c r="E7" s="9">
        <f t="array" ref="E7">INDEX(COGS, MATCH(1, ($B$1=ticker_symbol)*(E$5=Year),0))</f>
        <v>106606000000</v>
      </c>
      <c r="F7" s="9">
        <f t="array" ref="F7">INDEX(COGS, MATCH(1, ($B$1=ticker_symbol)*(F$5=Year),0))</f>
        <v>112258000000</v>
      </c>
      <c r="G7" s="9">
        <f t="array" ref="G7">INDEX(COGS, MATCH(1, ($B$1=ticker_symbol)*(G$5=Year),0))</f>
        <v>140089000000</v>
      </c>
      <c r="H7" s="9">
        <f t="array" ref="H7">INDEX(COGS, MATCH(1, ($B$1=ticker_symbol)*(H$5=Year),0))</f>
        <v>131376000000</v>
      </c>
      <c r="I7" s="21"/>
      <c r="J7" s="21"/>
    </row>
    <row r="8" spans="1:10" x14ac:dyDescent="0.2">
      <c r="B8" s="8" t="s">
        <v>776</v>
      </c>
      <c r="E8" s="11">
        <f>E6-E7</f>
        <v>64304000000</v>
      </c>
      <c r="F8" s="11">
        <f t="shared" ref="F8:H8" si="0">F6-F7</f>
        <v>70537000000</v>
      </c>
      <c r="G8" s="11">
        <f t="shared" si="0"/>
        <v>93626000000</v>
      </c>
      <c r="H8" s="11">
        <f t="shared" si="0"/>
        <v>84263000000</v>
      </c>
      <c r="I8" s="20">
        <f ca="1">I6*I19</f>
        <v>109060268309.86255</v>
      </c>
      <c r="J8" s="20">
        <f ca="1">J6*J19</f>
        <v>138409288363.82507</v>
      </c>
    </row>
    <row r="9" spans="1:10" x14ac:dyDescent="0.2">
      <c r="B9" s="10" t="s">
        <v>777</v>
      </c>
      <c r="E9" s="9">
        <f t="array" ref="E9">INDEX(Sales_General_and_Admin, MATCH(1, ($B$1=ticker_symbol)*(E$5=Year),0))</f>
        <v>10830000000</v>
      </c>
      <c r="F9" s="9">
        <f t="array" ref="F9">INDEX(Sales_General_and_Admin, MATCH(1, ($B$1=ticker_symbol)*(F$5=Year),0))</f>
        <v>11993000000</v>
      </c>
      <c r="G9" s="9">
        <f t="array" ref="G9">INDEX(Sales_General_and_Admin, MATCH(1, ($B$1=ticker_symbol)*(G$5=Year),0))</f>
        <v>14329000000</v>
      </c>
      <c r="H9" s="9">
        <f t="array" ref="H9">INDEX(Sales_General_and_Admin, MATCH(1, ($B$1=ticker_symbol)*(H$5=Year),0))</f>
        <v>14194000000</v>
      </c>
      <c r="I9" s="21"/>
      <c r="J9" s="21"/>
    </row>
    <row r="10" spans="1:10" x14ac:dyDescent="0.2">
      <c r="B10" s="10" t="s">
        <v>6</v>
      </c>
      <c r="E10" s="9">
        <f t="array" ref="E10">INDEX(R_D, MATCH(1, ($B$1=ticker_symbol)*(E$5=Year),0))</f>
        <v>4475000000</v>
      </c>
      <c r="F10" s="9">
        <f t="array" ref="F10">INDEX(R_D, MATCH(1, ($B$1=ticker_symbol)*(F$5=Year),0))</f>
        <v>6041000000</v>
      </c>
      <c r="G10" s="9">
        <f t="array" ref="G10">INDEX(R_D, MATCH(1, ($B$1=ticker_symbol)*(G$5=Year),0))</f>
        <v>8067000000</v>
      </c>
      <c r="H10" s="9">
        <f t="array" ref="H10">INDEX(R_D, MATCH(1, ($B$1=ticker_symbol)*(H$5=Year),0))</f>
        <v>10045000000</v>
      </c>
      <c r="I10" s="21"/>
      <c r="J10" s="21"/>
    </row>
    <row r="11" spans="1:10" x14ac:dyDescent="0.2">
      <c r="B11" s="10" t="s">
        <v>778</v>
      </c>
      <c r="E11" s="9">
        <f t="array" ref="E11">INDEX(Other_Operating_Items, MATCH(1, ($B$1=ticker_symbol)*(E5=Year),0))</f>
        <v>0</v>
      </c>
      <c r="F11" s="9">
        <f t="array" ref="F11">INDEX(Other_Operating_Items, MATCH(1, ($B$1=ticker_symbol)*(F5=Year),0))</f>
        <v>0</v>
      </c>
      <c r="G11" s="9">
        <f t="array" ref="G11">INDEX(Other_Operating_Items, MATCH(1, ($B$1=ticker_symbol)*(G5=Year),0))</f>
        <v>0</v>
      </c>
      <c r="H11" s="9">
        <f t="array" ref="H11">INDEX(Other_Operating_Items, MATCH(1, ($B$1=ticker_symbol)*(H5=Year),0))</f>
        <v>0</v>
      </c>
      <c r="I11" s="22"/>
      <c r="J11" s="22"/>
    </row>
    <row r="12" spans="1:10" x14ac:dyDescent="0.2">
      <c r="B12" s="12" t="s">
        <v>779</v>
      </c>
      <c r="E12" s="13">
        <f>SUM(E9:E11)</f>
        <v>15305000000</v>
      </c>
      <c r="F12" s="13">
        <f t="shared" ref="F12:H12" si="1">SUM(F9:F11)</f>
        <v>18034000000</v>
      </c>
      <c r="G12" s="13">
        <f t="shared" si="1"/>
        <v>22396000000</v>
      </c>
      <c r="H12" s="13">
        <f t="shared" si="1"/>
        <v>24239000000</v>
      </c>
      <c r="I12" s="22"/>
      <c r="J12" s="22"/>
    </row>
    <row r="13" spans="1:10" x14ac:dyDescent="0.2">
      <c r="B13" s="14" t="s">
        <v>780</v>
      </c>
      <c r="C13" s="15"/>
      <c r="D13" s="15"/>
      <c r="E13" s="16">
        <f>E8-E12</f>
        <v>48999000000</v>
      </c>
      <c r="F13" s="16">
        <f t="shared" ref="F13:H13" si="2">F8-F12</f>
        <v>52503000000</v>
      </c>
      <c r="G13" s="16">
        <f t="shared" si="2"/>
        <v>71230000000</v>
      </c>
      <c r="H13" s="16">
        <f t="shared" si="2"/>
        <v>60024000000</v>
      </c>
      <c r="I13" s="23">
        <f ca="1">I6*I20</f>
        <v>82202467278.544907</v>
      </c>
      <c r="J13" s="23">
        <f ca="1">J6*J20</f>
        <v>104323830979.83925</v>
      </c>
    </row>
    <row r="16" spans="1:10" x14ac:dyDescent="0.2">
      <c r="B16" s="24" t="s">
        <v>790</v>
      </c>
      <c r="C16" s="25"/>
      <c r="D16" s="25"/>
      <c r="E16" s="25"/>
      <c r="F16" s="18"/>
      <c r="G16" s="18"/>
      <c r="H16" s="18"/>
      <c r="I16" s="18"/>
      <c r="J16" s="18"/>
    </row>
    <row r="17" spans="1:10" ht="17" thickBot="1" x14ac:dyDescent="0.25">
      <c r="B17" s="56" t="s">
        <v>773</v>
      </c>
      <c r="C17" s="56"/>
      <c r="D17" s="56"/>
      <c r="E17" s="56"/>
      <c r="F17" s="56"/>
      <c r="G17" s="56"/>
      <c r="H17" s="56"/>
      <c r="I17" s="57" t="s">
        <v>791</v>
      </c>
      <c r="J17" s="57"/>
    </row>
    <row r="18" spans="1:10" ht="17" thickTop="1" x14ac:dyDescent="0.2">
      <c r="B18" s="26" t="s">
        <v>792</v>
      </c>
      <c r="C18" s="19"/>
      <c r="D18" s="19"/>
      <c r="E18" s="26"/>
      <c r="F18" s="27">
        <f t="array" ref="F18">F6/E6-1</f>
        <v>6.9539523725937524E-2</v>
      </c>
      <c r="G18" s="27">
        <f t="array" ref="G18">G6/F6-1</f>
        <v>0.27856341803659834</v>
      </c>
      <c r="H18" s="27">
        <f t="array" ref="H18">H6/G6-1</f>
        <v>-7.7342061913013738E-2</v>
      </c>
      <c r="I18" s="28">
        <f ca="1">OFFSET($I$27,MATCH($C$23,$B$28:$B$30,0),0)</f>
        <v>0.26910826929726578</v>
      </c>
      <c r="J18" s="28">
        <f ca="1">OFFSET($I$27,MATCH($C$23,$B$28:$B$30,0),1)</f>
        <v>0.26910826929726578</v>
      </c>
    </row>
    <row r="19" spans="1:10" x14ac:dyDescent="0.2">
      <c r="B19" s="26" t="s">
        <v>793</v>
      </c>
      <c r="C19" s="19"/>
      <c r="D19" s="19"/>
      <c r="E19" s="29">
        <f>E8/E6</f>
        <v>0.37624480720847231</v>
      </c>
      <c r="F19" s="29">
        <f t="shared" ref="F19:G19" si="3">F8/F6</f>
        <v>0.38588035777783858</v>
      </c>
      <c r="G19" s="29">
        <f t="shared" si="3"/>
        <v>0.40059902017414373</v>
      </c>
      <c r="H19" s="29">
        <f>H8/H6</f>
        <v>0.39075955648097049</v>
      </c>
      <c r="I19" s="50">
        <f ca="1">OFFSET($I$31,MATCH($C$23,$B$28:$B$30,0),0)</f>
        <v>0.39851124325777848</v>
      </c>
      <c r="J19" s="50">
        <f ca="1">OFFSET($I$31,MATCH($C$23,$B$28:$B$30,0),1)</f>
        <v>0.39851124325777848</v>
      </c>
    </row>
    <row r="20" spans="1:10" x14ac:dyDescent="0.2">
      <c r="B20" s="30" t="s">
        <v>794</v>
      </c>
      <c r="C20" s="31"/>
      <c r="D20" s="31"/>
      <c r="E20" s="32">
        <f>E13/E6</f>
        <v>0.28669475162366159</v>
      </c>
      <c r="F20" s="32">
        <f t="shared" ref="F20:G20" si="4">F13/F6</f>
        <v>0.28722339232473537</v>
      </c>
      <c r="G20" s="32">
        <f t="shared" si="4"/>
        <v>0.30477290717326661</v>
      </c>
      <c r="H20" s="32">
        <f>H13/H6</f>
        <v>0.27835410106706115</v>
      </c>
      <c r="I20" s="51">
        <f ca="1">OFFSET($I$35,MATCH($C$23,$B$28:$B$30,0),0)</f>
        <v>0.30037160133290591</v>
      </c>
      <c r="J20" s="51">
        <f ca="1">OFFSET($I$35,MATCH($C$23,$B$28:$B$30,0),1)</f>
        <v>0.30037160133290591</v>
      </c>
    </row>
    <row r="21" spans="1:10" x14ac:dyDescent="0.2">
      <c r="B21" s="19"/>
      <c r="C21" s="19"/>
      <c r="D21" s="19"/>
      <c r="E21" s="19"/>
      <c r="F21" s="19"/>
      <c r="G21" s="19"/>
      <c r="H21" s="19"/>
      <c r="I21" s="19"/>
    </row>
    <row r="22" spans="1:10" ht="17" thickBot="1" x14ac:dyDescent="0.25"/>
    <row r="23" spans="1:10" ht="17" thickBot="1" x14ac:dyDescent="0.25">
      <c r="A23" s="19"/>
      <c r="B23" s="19" t="s">
        <v>795</v>
      </c>
      <c r="C23" s="33" t="s">
        <v>798</v>
      </c>
      <c r="D23" s="19"/>
      <c r="E23" s="19"/>
      <c r="F23" s="19"/>
      <c r="G23" s="19"/>
      <c r="H23" s="19"/>
      <c r="I23" s="19"/>
      <c r="J23" s="19"/>
    </row>
    <row r="24" spans="1:10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">
      <c r="A25" s="19"/>
      <c r="B25" s="24" t="s">
        <v>797</v>
      </c>
      <c r="C25" s="25"/>
      <c r="D25" s="25"/>
      <c r="E25" s="25"/>
      <c r="F25" s="25"/>
      <c r="G25" s="25"/>
      <c r="H25" s="25"/>
      <c r="I25" s="25"/>
      <c r="J25" s="25"/>
    </row>
    <row r="26" spans="1:10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7" thickBot="1" x14ac:dyDescent="0.25">
      <c r="A27" s="19"/>
      <c r="B27" s="34" t="s">
        <v>792</v>
      </c>
      <c r="C27" s="35"/>
      <c r="D27" s="35"/>
      <c r="E27" s="35"/>
      <c r="F27" s="35"/>
      <c r="G27" s="34"/>
      <c r="H27" s="36"/>
      <c r="I27" s="37" t="s">
        <v>789</v>
      </c>
      <c r="J27" s="37" t="s">
        <v>802</v>
      </c>
    </row>
    <row r="28" spans="1:10" ht="17" thickTop="1" x14ac:dyDescent="0.2">
      <c r="A28" s="38"/>
      <c r="B28" s="19" t="s">
        <v>798</v>
      </c>
      <c r="C28" s="19"/>
      <c r="D28" s="19">
        <v>1</v>
      </c>
      <c r="E28" s="19"/>
      <c r="F28" s="19"/>
      <c r="G28" s="19"/>
      <c r="H28" s="39"/>
      <c r="I28" s="39">
        <f>I29+STDEV(F18:H18)</f>
        <v>0.26910826929726578</v>
      </c>
      <c r="J28" s="39">
        <f>I28</f>
        <v>0.26910826929726578</v>
      </c>
    </row>
    <row r="29" spans="1:10" x14ac:dyDescent="0.2">
      <c r="A29" s="38"/>
      <c r="B29" s="19" t="s">
        <v>796</v>
      </c>
      <c r="C29" s="19"/>
      <c r="D29" s="19">
        <v>2</v>
      </c>
      <c r="E29" s="19"/>
      <c r="F29" s="19"/>
      <c r="G29" s="19"/>
      <c r="H29" s="39"/>
      <c r="I29" s="39">
        <f>AVERAGE(F18:H18)</f>
        <v>9.0253626616507376E-2</v>
      </c>
      <c r="J29" s="39">
        <f>I29</f>
        <v>9.0253626616507376E-2</v>
      </c>
    </row>
    <row r="30" spans="1:10" x14ac:dyDescent="0.2">
      <c r="A30" s="38"/>
      <c r="B30" s="19" t="s">
        <v>799</v>
      </c>
      <c r="C30" s="19"/>
      <c r="D30" s="19">
        <v>3</v>
      </c>
      <c r="E30" s="19"/>
      <c r="F30" s="19"/>
      <c r="G30" s="19"/>
      <c r="H30" s="40"/>
      <c r="I30" s="39">
        <f>I29-STDEV(F18:H18)</f>
        <v>-8.8601016064251026E-2</v>
      </c>
      <c r="J30" s="39">
        <f>I30</f>
        <v>-8.8601016064251026E-2</v>
      </c>
    </row>
    <row r="31" spans="1:10" ht="17" thickBot="1" x14ac:dyDescent="0.25">
      <c r="A31" s="38"/>
      <c r="B31" s="34" t="s">
        <v>800</v>
      </c>
      <c r="C31" s="35"/>
      <c r="D31" s="35"/>
      <c r="E31" s="35"/>
      <c r="F31" s="35"/>
      <c r="G31" s="34"/>
      <c r="H31" s="41"/>
      <c r="I31" s="42"/>
      <c r="J31" s="42"/>
    </row>
    <row r="32" spans="1:10" ht="17" thickTop="1" x14ac:dyDescent="0.2">
      <c r="A32" s="38"/>
      <c r="B32" s="19" t="s">
        <v>798</v>
      </c>
      <c r="C32" s="19"/>
      <c r="D32" s="43">
        <v>1</v>
      </c>
      <c r="E32" s="19"/>
      <c r="F32" s="19"/>
      <c r="G32" s="19"/>
      <c r="H32" s="44"/>
      <c r="I32" s="52">
        <f>I33+STDEV(E19:H19)</f>
        <v>0.39851124325777848</v>
      </c>
      <c r="J32" s="52">
        <f>I32</f>
        <v>0.39851124325777848</v>
      </c>
    </row>
    <row r="33" spans="1:10" x14ac:dyDescent="0.2">
      <c r="A33" s="38"/>
      <c r="B33" s="19" t="s">
        <v>796</v>
      </c>
      <c r="C33" s="19"/>
      <c r="D33" s="43">
        <v>2</v>
      </c>
      <c r="E33" s="46"/>
      <c r="F33" s="46"/>
      <c r="G33" s="19"/>
      <c r="H33" s="44"/>
      <c r="I33" s="52">
        <f>AVERAGE(E19:H19)</f>
        <v>0.38837093541035628</v>
      </c>
      <c r="J33" s="52">
        <f t="shared" ref="J33:J34" si="5">I33</f>
        <v>0.38837093541035628</v>
      </c>
    </row>
    <row r="34" spans="1:10" x14ac:dyDescent="0.2">
      <c r="A34" s="38"/>
      <c r="B34" s="19" t="s">
        <v>799</v>
      </c>
      <c r="C34" s="19"/>
      <c r="D34" s="43">
        <v>3</v>
      </c>
      <c r="E34" s="19"/>
      <c r="F34" s="19"/>
      <c r="G34" s="19"/>
      <c r="H34" s="44"/>
      <c r="I34" s="52">
        <f>I33-STDEV(E19:H19)</f>
        <v>0.37823062756293407</v>
      </c>
      <c r="J34" s="52">
        <f t="shared" si="5"/>
        <v>0.37823062756293407</v>
      </c>
    </row>
    <row r="35" spans="1:10" ht="17" thickBot="1" x14ac:dyDescent="0.25">
      <c r="A35" s="19"/>
      <c r="B35" s="34" t="s">
        <v>801</v>
      </c>
      <c r="C35" s="35"/>
      <c r="D35" s="35"/>
      <c r="E35" s="35"/>
      <c r="F35" s="35"/>
      <c r="G35" s="34"/>
      <c r="H35" s="42"/>
      <c r="I35" s="47"/>
      <c r="J35" s="47"/>
    </row>
    <row r="36" spans="1:10" ht="17" thickTop="1" x14ac:dyDescent="0.2">
      <c r="A36" s="38"/>
      <c r="B36" s="19" t="s">
        <v>798</v>
      </c>
      <c r="C36" s="19"/>
      <c r="D36" s="19">
        <v>1</v>
      </c>
      <c r="E36" s="19"/>
      <c r="F36" s="19"/>
      <c r="G36" s="19"/>
      <c r="H36" s="45"/>
      <c r="I36" s="52">
        <f>I37+STDEV(E20:H20)</f>
        <v>0.30037160133290591</v>
      </c>
      <c r="J36" s="52">
        <f>I36</f>
        <v>0.30037160133290591</v>
      </c>
    </row>
    <row r="37" spans="1:10" x14ac:dyDescent="0.2">
      <c r="A37" s="38"/>
      <c r="B37" s="19" t="s">
        <v>796</v>
      </c>
      <c r="C37" s="19"/>
      <c r="D37" s="19">
        <v>2</v>
      </c>
      <c r="E37" s="46"/>
      <c r="F37" s="46"/>
      <c r="G37" s="19"/>
      <c r="H37" s="45"/>
      <c r="I37" s="52">
        <f>AVERAGE(E20:H20)</f>
        <v>0.28926128804718115</v>
      </c>
      <c r="J37" s="52">
        <f>I37</f>
        <v>0.28926128804718115</v>
      </c>
    </row>
    <row r="38" spans="1:10" x14ac:dyDescent="0.2">
      <c r="A38" s="38"/>
      <c r="B38" s="31" t="s">
        <v>799</v>
      </c>
      <c r="C38" s="31"/>
      <c r="D38" s="31">
        <v>3</v>
      </c>
      <c r="E38" s="31"/>
      <c r="F38" s="31"/>
      <c r="G38" s="31"/>
      <c r="H38" s="48"/>
      <c r="I38" s="53">
        <f>I37-STDEV(E20:H20)</f>
        <v>0.27815097476145639</v>
      </c>
      <c r="J38" s="53">
        <f>I38</f>
        <v>0.27815097476145639</v>
      </c>
    </row>
    <row r="39" spans="1:10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</row>
  </sheetData>
  <mergeCells count="4">
    <mergeCell ref="I4:J4"/>
    <mergeCell ref="B4:H4"/>
    <mergeCell ref="B17:H17"/>
    <mergeCell ref="I17:J17"/>
  </mergeCells>
  <dataValidations count="1">
    <dataValidation type="list" allowBlank="1" showInputMessage="1" showErrorMessage="1" sqref="C23" xr:uid="{14EA21B5-9C80-E64E-805B-64AE5AA23D78}">
      <formula1>$B$28:$B$30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2A3D91-693C-164D-A57F-0AE02F08E084}">
          <x14:formula1>
            <xm:f>'P&amp;L statement'!$A$17:$A$75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projectdata-nyse</vt:lpstr>
      <vt:lpstr>IT vs Financials</vt:lpstr>
      <vt:lpstr>IT</vt:lpstr>
      <vt:lpstr>sub_industry_total_rev</vt:lpstr>
      <vt:lpstr>sub_industry_gross_profit</vt:lpstr>
      <vt:lpstr>R&amp;D</vt:lpstr>
      <vt:lpstr>trend_of_R&amp;D</vt:lpstr>
      <vt:lpstr>P&amp;L statement</vt:lpstr>
      <vt:lpstr>financial model </vt:lpstr>
      <vt:lpstr>COGS</vt:lpstr>
      <vt:lpstr>Cost_of_Goods_Sold</vt:lpstr>
      <vt:lpstr>Other_Operating_Items</vt:lpstr>
      <vt:lpstr>R_D</vt:lpstr>
      <vt:lpstr>Sales_General_and_Admin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2020-05-26T02:55:34Z</dcterms:created>
  <dcterms:modified xsi:type="dcterms:W3CDTF">2020-05-28T02:18:05Z</dcterms:modified>
</cp:coreProperties>
</file>