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8f785b4bea38/Desktop/Skripsie/Excel/"/>
    </mc:Choice>
  </mc:AlternateContent>
  <xr:revisionPtr revIDLastSave="1110" documentId="8_{FA3B04E1-7434-42AA-88AD-453EB1694C6D}" xr6:coauthVersionLast="47" xr6:coauthVersionMax="47" xr10:uidLastSave="{C2B7F487-F1C8-4EC9-94DD-08CB58E6DCB2}"/>
  <bookViews>
    <workbookView minimized="1" xWindow="690" yWindow="1560" windowWidth="21600" windowHeight="11295" firstSheet="1" activeTab="4" xr2:uid="{1E8FBA7B-1E68-4054-A3C8-A11D251C009C}"/>
  </bookViews>
  <sheets>
    <sheet name="Full Budget" sheetId="1" r:id="rId1"/>
    <sheet name="Pin Out" sheetId="2" r:id="rId2"/>
    <sheet name="Commands" sheetId="5" r:id="rId3"/>
    <sheet name="Results anaylsis" sheetId="4" r:id="rId4"/>
    <sheet name="Lift Analysis" sheetId="6" r:id="rId5"/>
    <sheet name="Nucleo Boar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L5" i="6" s="1"/>
  <c r="O5" i="6" s="1"/>
  <c r="L8" i="6"/>
  <c r="M8" i="6"/>
  <c r="M7" i="6"/>
  <c r="L7" i="6" s="1"/>
  <c r="J28" i="6"/>
  <c r="I28" i="6" s="1"/>
  <c r="J27" i="6"/>
  <c r="I27" i="6" s="1"/>
  <c r="J21" i="6"/>
  <c r="I21" i="6" s="1"/>
  <c r="I22" i="6"/>
  <c r="I23" i="6"/>
  <c r="I24" i="6"/>
  <c r="I25" i="6"/>
  <c r="I26" i="6"/>
  <c r="J22" i="6"/>
  <c r="J23" i="6"/>
  <c r="J24" i="6"/>
  <c r="J25" i="6"/>
  <c r="J26" i="6"/>
  <c r="O3" i="6"/>
  <c r="O4" i="6"/>
  <c r="O6" i="6"/>
  <c r="O2" i="6"/>
  <c r="L2" i="6"/>
  <c r="L6" i="6"/>
  <c r="L4" i="6"/>
  <c r="L3" i="6"/>
  <c r="M2" i="6"/>
  <c r="M3" i="6"/>
  <c r="M4" i="6"/>
  <c r="M6" i="6"/>
  <c r="I14" i="6"/>
  <c r="I13" i="6"/>
  <c r="I15" i="6"/>
  <c r="I16" i="6"/>
  <c r="I17" i="6"/>
  <c r="I12" i="6"/>
  <c r="I21" i="1"/>
  <c r="I25" i="1"/>
  <c r="I22" i="1"/>
  <c r="I24" i="1"/>
  <c r="V4" i="1"/>
  <c r="I19" i="1"/>
  <c r="I20" i="1"/>
  <c r="I16" i="1"/>
  <c r="I15" i="1"/>
  <c r="I17" i="1"/>
  <c r="I18" i="1"/>
  <c r="I14" i="4"/>
  <c r="I13" i="4"/>
  <c r="I11" i="4"/>
  <c r="I12" i="4"/>
  <c r="I10" i="4"/>
  <c r="B2" i="4"/>
  <c r="C2" i="4"/>
  <c r="D2" i="4"/>
  <c r="E2" i="4"/>
  <c r="A2" i="4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F11" i="1"/>
  <c r="I11" i="1" s="1"/>
  <c r="I12" i="1"/>
  <c r="F24" i="1"/>
  <c r="I7" i="1"/>
  <c r="I8" i="1"/>
  <c r="I10" i="1"/>
  <c r="I13" i="1"/>
  <c r="I14" i="1"/>
  <c r="I23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<sst xmlns="http://schemas.openxmlformats.org/spreadsheetml/2006/main" count="1007" uniqueCount="352">
  <si>
    <t>Item</t>
  </si>
  <si>
    <t>Price per unit</t>
  </si>
  <si>
    <t>Unit</t>
  </si>
  <si>
    <t>Shipping</t>
  </si>
  <si>
    <t>Quantity</t>
  </si>
  <si>
    <t>Supplier</t>
  </si>
  <si>
    <t>HKD NRF24L01+ TRANSCEIVER MODULE</t>
  </si>
  <si>
    <t>Communica</t>
  </si>
  <si>
    <t>items</t>
  </si>
  <si>
    <t>Total</t>
  </si>
  <si>
    <t>30a Electronic Speed Control Brushless</t>
  </si>
  <si>
    <t>Takealot</t>
  </si>
  <si>
    <t>Category</t>
  </si>
  <si>
    <t>Electronics</t>
  </si>
  <si>
    <t>Electroncis</t>
  </si>
  <si>
    <t xml:space="preserve">Flash 1303.5 5500kv Brushless Motor </t>
  </si>
  <si>
    <t>FPV Fanatics</t>
  </si>
  <si>
    <t>Status</t>
  </si>
  <si>
    <t>Ordered</t>
  </si>
  <si>
    <t>Quote sent</t>
  </si>
  <si>
    <t>Not ordered</t>
  </si>
  <si>
    <t>LOCK NUT 20X32X6MM M20X1.0 THREAD BTC</t>
  </si>
  <si>
    <t xml:space="preserve">BMG </t>
  </si>
  <si>
    <t>Mechanical</t>
  </si>
  <si>
    <t>BM0805FB-ISB (Bushing)</t>
  </si>
  <si>
    <t>Bearings Online SA</t>
  </si>
  <si>
    <t>Website</t>
  </si>
  <si>
    <t>https://bmgworld.net/bmg/en/ZAR/All-Categories/Bearings/Accessories/Lock-Nuts/KM-04/p/KM%2004</t>
  </si>
  <si>
    <t>https://bearingsonlinesa.co.za/shop/bm-0805-fb-8-x-10-x-5-isb/</t>
  </si>
  <si>
    <t>51104-ISB Thrust bearing</t>
  </si>
  <si>
    <t>https://bearingsonlinesa.co.za/shop/51104-20-x-35-x-10-isb/</t>
  </si>
  <si>
    <t>s</t>
  </si>
  <si>
    <t>HQ Durable Prop 2.9X2.9X4 Grey</t>
  </si>
  <si>
    <t>Flying Robot</t>
  </si>
  <si>
    <t>set</t>
  </si>
  <si>
    <t>https://flyingrobot.co/products/hq-durable-prop-2-9x2-9x4-grey-2cw-2ccw-poly-carbonate</t>
  </si>
  <si>
    <t>Hall effect</t>
  </si>
  <si>
    <t>Micro Robotics</t>
  </si>
  <si>
    <t>packet (4)</t>
  </si>
  <si>
    <t>Magnets</t>
  </si>
  <si>
    <t>Black Bill</t>
  </si>
  <si>
    <t>Predicted total:</t>
  </si>
  <si>
    <t>3D Printing</t>
  </si>
  <si>
    <t>Workshop</t>
  </si>
  <si>
    <t>a</t>
  </si>
  <si>
    <t xml:space="preserve">Received </t>
  </si>
  <si>
    <t>Received</t>
  </si>
  <si>
    <t>Power Supply</t>
  </si>
  <si>
    <t>Slip Ring 4 Wire 20A Diameter 22mm</t>
  </si>
  <si>
    <t>Port</t>
  </si>
  <si>
    <t>Pin</t>
  </si>
  <si>
    <t>I/O Function</t>
  </si>
  <si>
    <t>USART</t>
  </si>
  <si>
    <t>ADC</t>
  </si>
  <si>
    <t>PWM</t>
  </si>
  <si>
    <t>SPI</t>
  </si>
  <si>
    <t>TIM</t>
  </si>
  <si>
    <t>FSMC</t>
  </si>
  <si>
    <t>Other</t>
  </si>
  <si>
    <t>PA</t>
  </si>
  <si>
    <t>Digital I/O</t>
  </si>
  <si>
    <t>None</t>
  </si>
  <si>
    <t>ADC1_IN0</t>
  </si>
  <si>
    <t>TIM2_CH1_ETR</t>
  </si>
  <si>
    <t>WKUP, RTC_TAMP1</t>
  </si>
  <si>
    <t>ADC1_IN1</t>
  </si>
  <si>
    <t>TIM2_CH2, TIM5_CH2</t>
  </si>
  <si>
    <t>WKUP2, RTC_TAMP2</t>
  </si>
  <si>
    <t>USART2_TX</t>
  </si>
  <si>
    <t>ADC1_IN2</t>
  </si>
  <si>
    <t>TIM2_CH3</t>
  </si>
  <si>
    <t>TIM5_CH3</t>
  </si>
  <si>
    <t>ETH_MDIO</t>
  </si>
  <si>
    <t>USART2_RX</t>
  </si>
  <si>
    <t>ADC1_IN3</t>
  </si>
  <si>
    <t>TIM2_CH4</t>
  </si>
  <si>
    <t>TIM5_CH4</t>
  </si>
  <si>
    <t>ETH_MII_COL</t>
  </si>
  <si>
    <t>ADC1_IN4</t>
  </si>
  <si>
    <t>SPI1_NSS</t>
  </si>
  <si>
    <t>TIM5_CH1</t>
  </si>
  <si>
    <t>DAC_OUT1</t>
  </si>
  <si>
    <t>ADC1_IN5</t>
  </si>
  <si>
    <t>SPI1_SCK</t>
  </si>
  <si>
    <t>TIM5_CH2</t>
  </si>
  <si>
    <t>DAC_OUT2</t>
  </si>
  <si>
    <t>ADC1_IN6</t>
  </si>
  <si>
    <t>TIM3_CH1</t>
  </si>
  <si>
    <t>SPI1_MISO</t>
  </si>
  <si>
    <t>TIM13_CH1</t>
  </si>
  <si>
    <t>ETH_MII_RX_CLK</t>
  </si>
  <si>
    <t>ADC1_IN7</t>
  </si>
  <si>
    <t>TIM3_CH2</t>
  </si>
  <si>
    <t>SPI1_MOSI</t>
  </si>
  <si>
    <t>TIM14_CH1</t>
  </si>
  <si>
    <t>ETH_MII_RX_DV</t>
  </si>
  <si>
    <t>TIM1_CH1</t>
  </si>
  <si>
    <t>TIM1_CH1N</t>
  </si>
  <si>
    <t>MCO1</t>
  </si>
  <si>
    <t>USART1_TX</t>
  </si>
  <si>
    <t>TIM1_CH2</t>
  </si>
  <si>
    <t>TIM1_CH2N</t>
  </si>
  <si>
    <t>USART1_RX</t>
  </si>
  <si>
    <t>TIM1_CH3</t>
  </si>
  <si>
    <t>TIM1_CH3N</t>
  </si>
  <si>
    <t>USART1_CTS</t>
  </si>
  <si>
    <t>TIM1_CH4</t>
  </si>
  <si>
    <t>OTG_FS_DM</t>
  </si>
  <si>
    <t>USART1_RTS</t>
  </si>
  <si>
    <t>TIM1_ETR</t>
  </si>
  <si>
    <t>OTG_FS_DP</t>
  </si>
  <si>
    <t>SWDIO</t>
  </si>
  <si>
    <t>SWCLK</t>
  </si>
  <si>
    <t>USART3_TX</t>
  </si>
  <si>
    <t>SPI3_NSS</t>
  </si>
  <si>
    <t>JTDI</t>
  </si>
  <si>
    <t>PB</t>
  </si>
  <si>
    <t>ADC1_IN8</t>
  </si>
  <si>
    <t>TIM3_CH3</t>
  </si>
  <si>
    <t>TIM8_CH2N</t>
  </si>
  <si>
    <t>ADC1_IN9</t>
  </si>
  <si>
    <t>TIM3_CH4</t>
  </si>
  <si>
    <t>TIM8_CH3N</t>
  </si>
  <si>
    <t>TIM2_CH4, TIM4_CH1</t>
  </si>
  <si>
    <t>Boot1</t>
  </si>
  <si>
    <t>USART2_CK</t>
  </si>
  <si>
    <t>JTDO/TRACESWO</t>
  </si>
  <si>
    <t>USART3_CTS</t>
  </si>
  <si>
    <t>JTRST</t>
  </si>
  <si>
    <t>USART3_RTS</t>
  </si>
  <si>
    <t>I2C1_SMBA</t>
  </si>
  <si>
    <t>TIM4_CH1</t>
  </si>
  <si>
    <t>TIM16_CH1</t>
  </si>
  <si>
    <t>I2C1_SCL</t>
  </si>
  <si>
    <t>TIM4_CH2</t>
  </si>
  <si>
    <t>TIM17_CH1</t>
  </si>
  <si>
    <t>I2C1_SDA</t>
  </si>
  <si>
    <t>USART1_CK</t>
  </si>
  <si>
    <t>TIM4_CH3</t>
  </si>
  <si>
    <t>TIM16_CH1N</t>
  </si>
  <si>
    <t>FSMC_D4</t>
  </si>
  <si>
    <t>TIM4_CH4</t>
  </si>
  <si>
    <t>TIM17_CH1N</t>
  </si>
  <si>
    <t>FSMC_D5</t>
  </si>
  <si>
    <t>TIM2_CH3, TIM5_CH3</t>
  </si>
  <si>
    <t>I2C2_SCL</t>
  </si>
  <si>
    <t>USART3_RX</t>
  </si>
  <si>
    <t>TIM2_CH4, TIM5_CH4</t>
  </si>
  <si>
    <t>I2C2_SDA</t>
  </si>
  <si>
    <t>USART3_CK</t>
  </si>
  <si>
    <t>SPI2_NSS</t>
  </si>
  <si>
    <t>FSMC_D13</t>
  </si>
  <si>
    <t>SPI2_SCK</t>
  </si>
  <si>
    <t>FSMC_D14</t>
  </si>
  <si>
    <t>SPI2_MISO</t>
  </si>
  <si>
    <t>FSMC_D15</t>
  </si>
  <si>
    <t>SPI2_MOSI</t>
  </si>
  <si>
    <t>PC</t>
  </si>
  <si>
    <t>ADC1_IN10</t>
  </si>
  <si>
    <t>TIM8_CH1, TIM3_CH1</t>
  </si>
  <si>
    <t>ADC1_IN11</t>
  </si>
  <si>
    <t>TIM8_CH2, TIM3_CH2</t>
  </si>
  <si>
    <t>ETH_MDC</t>
  </si>
  <si>
    <t>ADC1_IN12</t>
  </si>
  <si>
    <t>TIM8_CH3, TIM3_CH3</t>
  </si>
  <si>
    <t>ETH_MII_TXD2</t>
  </si>
  <si>
    <t>ADC1_IN13</t>
  </si>
  <si>
    <t>TIM8_CH4, TIM3_CH4</t>
  </si>
  <si>
    <t>ETH_MII_TX_CLK</t>
  </si>
  <si>
    <t>ADC1_IN14</t>
  </si>
  <si>
    <t>ETH_MII_RXD0, ETH_MII_RXD0</t>
  </si>
  <si>
    <t>ADC1_IN15</t>
  </si>
  <si>
    <t>ETH_MII_RXD1</t>
  </si>
  <si>
    <t>USART6_TX</t>
  </si>
  <si>
    <t>TIM8_CH1</t>
  </si>
  <si>
    <t>USART6_RX</t>
  </si>
  <si>
    <t>TIM8_CH2</t>
  </si>
  <si>
    <t>USART6_CK</t>
  </si>
  <si>
    <t>TIM8_CH3</t>
  </si>
  <si>
    <t>USART6_CTS</t>
  </si>
  <si>
    <t>TIM8_CH4</t>
  </si>
  <si>
    <t>SPI3_SCK</t>
  </si>
  <si>
    <t>SPI3_MISO</t>
  </si>
  <si>
    <t>SPI3_MOSI</t>
  </si>
  <si>
    <t>TIM8_CH4N</t>
  </si>
  <si>
    <t>RTC_TAMP1, TAMP2</t>
  </si>
  <si>
    <t>OSC32_IN</t>
  </si>
  <si>
    <t>OSC32_OUT</t>
  </si>
  <si>
    <t>PD</t>
  </si>
  <si>
    <t>FSMC_D2</t>
  </si>
  <si>
    <t>FSMC_D3</t>
  </si>
  <si>
    <t>TIM3_ETR</t>
  </si>
  <si>
    <t>TIM2_CH2</t>
  </si>
  <si>
    <t>FSMC_D6</t>
  </si>
  <si>
    <t>FSMC_D7</t>
  </si>
  <si>
    <t>FSMC_D8</t>
  </si>
  <si>
    <t>TIM2_ETR</t>
  </si>
  <si>
    <t>FSMC_D9</t>
  </si>
  <si>
    <t>FSMC_D10</t>
  </si>
  <si>
    <t>FSMC_D11</t>
  </si>
  <si>
    <t>FSMC_D12</t>
  </si>
  <si>
    <t>FSMC_A16</t>
  </si>
  <si>
    <t>FSMC_A17</t>
  </si>
  <si>
    <t>PE</t>
  </si>
  <si>
    <t>TIM4_ETR</t>
  </si>
  <si>
    <t>FSMC_NBL0</t>
  </si>
  <si>
    <t>FSMC_NBL1</t>
  </si>
  <si>
    <t>FSMC_A23</t>
  </si>
  <si>
    <t>ETH_MII_TXD3</t>
  </si>
  <si>
    <t>FSMC_A19</t>
  </si>
  <si>
    <t>FSMC_A20</t>
  </si>
  <si>
    <t>FSMC_A21</t>
  </si>
  <si>
    <t>FSMC_A22</t>
  </si>
  <si>
    <t>PH</t>
  </si>
  <si>
    <t>OSC_IN</t>
  </si>
  <si>
    <t>OSC_OUT</t>
  </si>
  <si>
    <t>Function</t>
  </si>
  <si>
    <t>Avliable</t>
  </si>
  <si>
    <t>SPI 1 Chip Enable</t>
  </si>
  <si>
    <t>SPI 1 SCK</t>
  </si>
  <si>
    <t>SPI 1 MISO</t>
  </si>
  <si>
    <t>SPI 1 MOSI</t>
  </si>
  <si>
    <t>PC7</t>
  </si>
  <si>
    <t>SPI1_CE</t>
  </si>
  <si>
    <t>PB13</t>
  </si>
  <si>
    <t>LED</t>
  </si>
  <si>
    <t>PA5</t>
  </si>
  <si>
    <t>PA7</t>
  </si>
  <si>
    <t>PA6</t>
  </si>
  <si>
    <t>PB6</t>
  </si>
  <si>
    <t>SPI1_CSN</t>
  </si>
  <si>
    <t>SP1 Chip Select 2</t>
  </si>
  <si>
    <t>SPI 1 Chip Select (Can Remove)</t>
  </si>
  <si>
    <t>Rotor Pitch 1</t>
  </si>
  <si>
    <t>Rotor Pitch 2</t>
  </si>
  <si>
    <t>Position Hall Effect Sensor</t>
  </si>
  <si>
    <t>Revolution Hall Effect Sensor</t>
  </si>
  <si>
    <t>12 V</t>
  </si>
  <si>
    <t>5 V</t>
  </si>
  <si>
    <t>3.3V</t>
  </si>
  <si>
    <t xml:space="preserve"> </t>
  </si>
  <si>
    <t>Data</t>
  </si>
  <si>
    <t>Input/Output</t>
  </si>
  <si>
    <t>analogue/sensors</t>
  </si>
  <si>
    <t>Tim3_ch 1 - PWM Top Motor, Rotor 1</t>
  </si>
  <si>
    <t>Tim3_ch 2 - PWM- Bottom Motor, Rotor 1</t>
  </si>
  <si>
    <t>Tim3_ch 4 - PWM- Bottom Motor, Rotor 2</t>
  </si>
  <si>
    <t>Tim3_ch 3 - PWM- Top Motor, Rotor 2</t>
  </si>
  <si>
    <t>WAS ACTING WERID</t>
  </si>
  <si>
    <t>Green LED for Warning</t>
  </si>
  <si>
    <t>Red LED for warning</t>
  </si>
  <si>
    <t>Commands</t>
  </si>
  <si>
    <t>&amp;_START_*</t>
  </si>
  <si>
    <t>STOP</t>
  </si>
  <si>
    <t>&amp;_CAL_PITCH_1_*</t>
  </si>
  <si>
    <t>&amp;_CAL_PITCH_2_*</t>
  </si>
  <si>
    <t>&amp;_SHW_PITCH_*</t>
  </si>
  <si>
    <t>&amp;_SHW_RPM_*</t>
  </si>
  <si>
    <t>&amp;_SHW_DATA_*</t>
  </si>
  <si>
    <t>&amp;_SHW_PWM_*</t>
  </si>
  <si>
    <t>Starts the system</t>
  </si>
  <si>
    <t>Stops the system</t>
  </si>
  <si>
    <t>Starts calibration for rotor 1</t>
  </si>
  <si>
    <t>Starts calibration for rotor 2</t>
  </si>
  <si>
    <t>Sets the target angular velocity of the aircraft</t>
  </si>
  <si>
    <t>Sets the target default pitch of the aircraft</t>
  </si>
  <si>
    <t>Sets the P, I and D values for the controller</t>
  </si>
  <si>
    <t xml:space="preserve">Sets the direction of the aircraft </t>
  </si>
  <si>
    <t>0: Hover</t>
  </si>
  <si>
    <t>1: Forward</t>
  </si>
  <si>
    <t>2: Backwards</t>
  </si>
  <si>
    <t>3: Left</t>
  </si>
  <si>
    <t>4: Right</t>
  </si>
  <si>
    <t>Displays the pitch in a User friendly format</t>
  </si>
  <si>
    <t>Displays the angular velocity in a user friendly format</t>
  </si>
  <si>
    <t>Displays data that gets sent for analysis</t>
  </si>
  <si>
    <t>Shows the PWM of each motor</t>
  </si>
  <si>
    <t>A debugging option to control each motor wihout the need  to start the system. This is used for checking individual motors.</t>
  </si>
  <si>
    <r>
      <t>&amp;_SET_SPEED_</t>
    </r>
    <r>
      <rPr>
        <sz val="11"/>
        <color theme="1"/>
        <rFont val="Calibri"/>
        <family val="2"/>
        <scheme val="minor"/>
      </rPr>
      <t>speed</t>
    </r>
    <r>
      <rPr>
        <b/>
        <sz val="11"/>
        <color theme="1"/>
        <rFont val="Calibri"/>
        <family val="2"/>
        <scheme val="minor"/>
      </rPr>
      <t>_*</t>
    </r>
  </si>
  <si>
    <r>
      <t>&amp;_SET_PITCH_</t>
    </r>
    <r>
      <rPr>
        <sz val="11"/>
        <color theme="1"/>
        <rFont val="Calibri"/>
        <family val="2"/>
        <scheme val="minor"/>
      </rPr>
      <t>pitch</t>
    </r>
    <r>
      <rPr>
        <b/>
        <sz val="11"/>
        <color theme="1"/>
        <rFont val="Calibri"/>
        <family val="2"/>
        <scheme val="minor"/>
      </rPr>
      <t>_*</t>
    </r>
  </si>
  <si>
    <r>
      <t>&amp;_SET_PID_</t>
    </r>
    <r>
      <rPr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_*</t>
    </r>
  </si>
  <si>
    <r>
      <t>&amp;_SET_DIR_</t>
    </r>
    <r>
      <rPr>
        <sz val="11"/>
        <color theme="1"/>
        <rFont val="Calibri"/>
        <family val="2"/>
        <scheme val="minor"/>
      </rPr>
      <t>direction</t>
    </r>
    <r>
      <rPr>
        <b/>
        <sz val="11"/>
        <color theme="1"/>
        <rFont val="Calibri"/>
        <family val="2"/>
        <scheme val="minor"/>
      </rPr>
      <t>_*</t>
    </r>
  </si>
  <si>
    <r>
      <t>&amp;_DBG_MODE_</t>
    </r>
    <r>
      <rPr>
        <sz val="11"/>
        <color theme="1"/>
        <rFont val="Calibri"/>
        <family val="2"/>
        <scheme val="minor"/>
      </rPr>
      <t>rotor 1 top motor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 xml:space="preserve"> rotor 1 bottom motor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rotor 2 top motor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rotor 2 bottom motor</t>
    </r>
    <r>
      <rPr>
        <b/>
        <sz val="11"/>
        <color theme="1"/>
        <rFont val="Calibri"/>
        <family val="2"/>
        <scheme val="minor"/>
      </rPr>
      <t>_*</t>
    </r>
  </si>
  <si>
    <t>Range 25 is off 100 is full power</t>
  </si>
  <si>
    <t>LEDS</t>
  </si>
  <si>
    <t>PACKET (25)</t>
  </si>
  <si>
    <t xml:space="preserve">Wiring </t>
  </si>
  <si>
    <t>m</t>
  </si>
  <si>
    <t>Regulators</t>
  </si>
  <si>
    <t>Packet</t>
  </si>
  <si>
    <t>Batterty Connectors</t>
  </si>
  <si>
    <t>3 pin connectors</t>
  </si>
  <si>
    <t>3D Prints</t>
  </si>
  <si>
    <t>Parts</t>
  </si>
  <si>
    <t>Total:</t>
  </si>
  <si>
    <t>DT_LC_1</t>
  </si>
  <si>
    <t>SCK_LC_1</t>
  </si>
  <si>
    <t>DT_LC_2</t>
  </si>
  <si>
    <t>SCK_LC_2</t>
  </si>
  <si>
    <t>DT_LC_3</t>
  </si>
  <si>
    <t>SCK_LC_3</t>
  </si>
  <si>
    <t>DT_LC_4</t>
  </si>
  <si>
    <t>SCK_LC_4</t>
  </si>
  <si>
    <t>PB12</t>
  </si>
  <si>
    <t>PB14</t>
  </si>
  <si>
    <t>PB15</t>
  </si>
  <si>
    <t>PC6</t>
  </si>
  <si>
    <t>PC8</t>
  </si>
  <si>
    <t>PC9</t>
  </si>
  <si>
    <t>0 30.1</t>
  </si>
  <si>
    <t>0 30.2</t>
  </si>
  <si>
    <t>0 60.1</t>
  </si>
  <si>
    <t>0 60.2</t>
  </si>
  <si>
    <t>0 90.1</t>
  </si>
  <si>
    <t>0 90.2</t>
  </si>
  <si>
    <t>0 120.1</t>
  </si>
  <si>
    <t>0 120.2</t>
  </si>
  <si>
    <t>0 150.1</t>
  </si>
  <si>
    <t>0 150.2</t>
  </si>
  <si>
    <t>0 180.1</t>
  </si>
  <si>
    <t>0 180.2</t>
  </si>
  <si>
    <t>10 30.1</t>
  </si>
  <si>
    <t>10 30.2</t>
  </si>
  <si>
    <t>10 60.1</t>
  </si>
  <si>
    <t>10 60.2</t>
  </si>
  <si>
    <t>10 90.1</t>
  </si>
  <si>
    <t>10 90.2</t>
  </si>
  <si>
    <t>10 120.1</t>
  </si>
  <si>
    <t>10 120.2</t>
  </si>
  <si>
    <t>10 150.1</t>
  </si>
  <si>
    <t>10 150.2</t>
  </si>
  <si>
    <t>10 180.1</t>
  </si>
  <si>
    <t>10 180.2</t>
  </si>
  <si>
    <t>20 30.1</t>
  </si>
  <si>
    <t>20 30.2</t>
  </si>
  <si>
    <t>20 60.1</t>
  </si>
  <si>
    <t>20 60.2</t>
  </si>
  <si>
    <t>20 90.1</t>
  </si>
  <si>
    <t>20 90.2</t>
  </si>
  <si>
    <t>20 120.1</t>
  </si>
  <si>
    <t>20 120.2</t>
  </si>
  <si>
    <t>20 150.1</t>
  </si>
  <si>
    <t>20 150.2</t>
  </si>
  <si>
    <t>20 180.1</t>
  </si>
  <si>
    <t>20 180.2</t>
  </si>
  <si>
    <t>Pitch</t>
  </si>
  <si>
    <t>~-5</t>
  </si>
  <si>
    <t>5 10</t>
  </si>
  <si>
    <t>~20</t>
  </si>
  <si>
    <t>15 20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</si>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</sst>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-1C09]* #,##0.00_-;\-[$R-1C09]* #,##0.00_-;_-[$R-1C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Verdan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9" fontId="1" fillId="0" borderId="0" applyFont="0" applyFill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1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2"/>
    <xf numFmtId="0" fontId="2" fillId="0" borderId="1" xfId="0" applyFont="1" applyBorder="1" applyAlignment="1">
      <alignment wrapText="1"/>
    </xf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2" fillId="0" borderId="4" xfId="0" applyFont="1" applyBorder="1" applyAlignment="1">
      <alignment wrapText="1"/>
    </xf>
    <xf numFmtId="0" fontId="0" fillId="0" borderId="4" xfId="0" applyBorder="1"/>
    <xf numFmtId="164" fontId="0" fillId="0" borderId="4" xfId="1" applyNumberFormat="1" applyFont="1" applyBorder="1"/>
    <xf numFmtId="164" fontId="0" fillId="0" borderId="4" xfId="0" applyNumberFormat="1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2" xfId="0" applyNumberFormat="1" applyBorder="1"/>
    <xf numFmtId="0" fontId="2" fillId="0" borderId="7" xfId="0" applyFont="1" applyBorder="1" applyAlignment="1">
      <alignment wrapText="1"/>
    </xf>
    <xf numFmtId="0" fontId="0" fillId="0" borderId="8" xfId="0" applyBorder="1"/>
    <xf numFmtId="164" fontId="0" fillId="0" borderId="8" xfId="1" applyNumberFormat="1" applyFont="1" applyBorder="1"/>
    <xf numFmtId="164" fontId="0" fillId="0" borderId="8" xfId="0" applyNumberForma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5" fillId="2" borderId="0" xfId="3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2" fillId="0" borderId="9" xfId="0" applyFont="1" applyBorder="1"/>
    <xf numFmtId="0" fontId="2" fillId="0" borderId="16" xfId="0" applyFont="1" applyBorder="1"/>
    <xf numFmtId="0" fontId="2" fillId="0" borderId="14" xfId="0" applyFont="1" applyBorder="1"/>
    <xf numFmtId="0" fontId="2" fillId="0" borderId="12" xfId="0" applyFont="1" applyBorder="1"/>
    <xf numFmtId="0" fontId="2" fillId="0" borderId="13" xfId="0" applyFont="1" applyBorder="1" applyAlignment="1">
      <alignment wrapText="1"/>
    </xf>
    <xf numFmtId="0" fontId="7" fillId="11" borderId="0" xfId="5"/>
    <xf numFmtId="0" fontId="8" fillId="12" borderId="0" xfId="6"/>
    <xf numFmtId="0" fontId="5" fillId="2" borderId="0" xfId="3"/>
    <xf numFmtId="0" fontId="0" fillId="13" borderId="0" xfId="0" applyFill="1"/>
    <xf numFmtId="9" fontId="0" fillId="0" borderId="0" xfId="4" applyFont="1"/>
    <xf numFmtId="0" fontId="2" fillId="0" borderId="12" xfId="0" applyFont="1" applyBorder="1" applyAlignment="1">
      <alignment horizontal="center" vertical="center"/>
    </xf>
  </cellXfs>
  <cellStyles count="7">
    <cellStyle name="Bad" xfId="3" builtinId="27"/>
    <cellStyle name="Currency" xfId="1" builtinId="4"/>
    <cellStyle name="Good" xfId="5" builtinId="26"/>
    <cellStyle name="Hyperlink" xfId="2" builtinId="8"/>
    <cellStyle name="Neutral" xfId="6" builtinId="28"/>
    <cellStyle name="Normal" xfId="0" builtinId="0"/>
    <cellStyle name="Percent" xfId="4" builtinId="5"/>
  </cellStyles>
  <dxfs count="32">
    <dxf>
      <fill>
        <patternFill>
          <bgColor rgb="FFFFD3D3"/>
        </patternFill>
      </fill>
    </dxf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F9F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7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F9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-1C09]* #,##0.00_-;\-[$R-1C09]* #,##0.00_-;_-[$R-1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-1C09]* #,##0.00_-;\-[$R-1C09]* #,##0.00_-;_-[$R-1C09]* &quot;-&quot;??_-;_-@_-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D3D3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anaylsis'!$H$10:$H$14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'Results anaylsis'!$I$10:$I$14</c:f>
              <c:numCache>
                <c:formatCode>General</c:formatCode>
                <c:ptCount val="5"/>
                <c:pt idx="0">
                  <c:v>792.4439252336449</c:v>
                </c:pt>
                <c:pt idx="1">
                  <c:v>836.8878504672897</c:v>
                </c:pt>
                <c:pt idx="2">
                  <c:v>898.40186915887853</c:v>
                </c:pt>
                <c:pt idx="3">
                  <c:v>974.55140186915889</c:v>
                </c:pt>
                <c:pt idx="4">
                  <c:v>1131.8084112149534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0-480F-B348-2C31F039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63952"/>
        <c:axId val="1593274512"/>
      </c:scatterChart>
      <c:valAx>
        <c:axId val="15932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74512"/>
        <c:crosses val="autoZero"/>
        <c:crossBetween val="midCat"/>
      </c:valAx>
      <c:valAx>
        <c:axId val="1593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'Lift Analysis'!$H$12:$H$16</c:f>
              <c:numCache>
                <c:formatCode>General</c:formatCode>
                <c:ptCount val="5"/>
                <c:pt idx="0">
                  <c:v>0.76329999999999998</c:v>
                </c:pt>
                <c:pt idx="1">
                  <c:v>1.1822999999999999</c:v>
                </c:pt>
                <c:pt idx="2">
                  <c:v>2.5678000000000001</c:v>
                </c:pt>
                <c:pt idx="3">
                  <c:v>4.3901000000000003</c:v>
                </c:pt>
                <c:pt idx="4">
                  <c:v>5.5427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695-91C7-9028D00D7F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69388735"/>
        <c:axId val="1669389695"/>
      </c:scatterChart>
      <c:valAx>
        <c:axId val="16693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9695"/>
        <c:crosses val="autoZero"/>
        <c:crossBetween val="midCat"/>
      </c:valAx>
      <c:valAx>
        <c:axId val="16693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'Lift Analysis'!$H$2:$H$6</c:f>
              <c:numCache>
                <c:formatCode>General</c:formatCode>
                <c:ptCount val="5"/>
                <c:pt idx="0">
                  <c:v>0.69120000000000004</c:v>
                </c:pt>
                <c:pt idx="1">
                  <c:v>1.3008</c:v>
                </c:pt>
                <c:pt idx="2">
                  <c:v>2.7305999999999999</c:v>
                </c:pt>
                <c:pt idx="3">
                  <c:v>4.3901000000000003</c:v>
                </c:pt>
                <c:pt idx="4">
                  <c:v>5.5427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4-49CE-8F60-46125BC6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05615"/>
        <c:axId val="1551869808"/>
      </c:scatterChart>
      <c:valAx>
        <c:axId val="16913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69808"/>
        <c:crosses val="autoZero"/>
        <c:crossBetween val="midCat"/>
      </c:valAx>
      <c:valAx>
        <c:axId val="1551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0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Analysis'!$E$2:$E$6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'Lift Analysis'!$H$2:$H$6</c:f>
              <c:numCache>
                <c:formatCode>General</c:formatCode>
                <c:ptCount val="5"/>
                <c:pt idx="0">
                  <c:v>0.69120000000000004</c:v>
                </c:pt>
                <c:pt idx="1">
                  <c:v>1.3008</c:v>
                </c:pt>
                <c:pt idx="2">
                  <c:v>2.7305999999999999</c:v>
                </c:pt>
                <c:pt idx="3">
                  <c:v>4.3901000000000003</c:v>
                </c:pt>
                <c:pt idx="4">
                  <c:v>5.5427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E8E-95BD-70C91CC9CB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Analysis'!$I$2:$I$6</c:f>
              <c:numCache>
                <c:formatCode>General</c:formatCode>
                <c:ptCount val="5"/>
                <c:pt idx="0">
                  <c:v>50</c:v>
                </c:pt>
                <c:pt idx="1">
                  <c:v>81</c:v>
                </c:pt>
                <c:pt idx="2">
                  <c:v>116</c:v>
                </c:pt>
                <c:pt idx="3">
                  <c:v>148</c:v>
                </c:pt>
                <c:pt idx="4">
                  <c:v>167</c:v>
                </c:pt>
              </c:numCache>
            </c:numRef>
          </c:xVal>
          <c:yVal>
            <c:numRef>
              <c:f>'Lift Analysis'!$J$2:$J$6</c:f>
              <c:numCache>
                <c:formatCode>General</c:formatCode>
                <c:ptCount val="5"/>
                <c:pt idx="0">
                  <c:v>0.5</c:v>
                </c:pt>
                <c:pt idx="1">
                  <c:v>1.3</c:v>
                </c:pt>
                <c:pt idx="2">
                  <c:v>2.73</c:v>
                </c:pt>
                <c:pt idx="3">
                  <c:v>4.3899999999999997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E8E-95BD-70C91CC9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26223"/>
        <c:axId val="1687824783"/>
      </c:scatterChart>
      <c:valAx>
        <c:axId val="16878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24783"/>
        <c:crosses val="autoZero"/>
        <c:crossBetween val="midCat"/>
      </c:valAx>
      <c:valAx>
        <c:axId val="16878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'Lift Analysis'!$E$2:$E$6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'Lift Analysis'!$H$2:$H$6</c:f>
              <c:numCache>
                <c:formatCode>General</c:formatCode>
                <c:ptCount val="5"/>
                <c:pt idx="0">
                  <c:v>0.69120000000000004</c:v>
                </c:pt>
                <c:pt idx="1">
                  <c:v>1.3008</c:v>
                </c:pt>
                <c:pt idx="2">
                  <c:v>2.7305999999999999</c:v>
                </c:pt>
                <c:pt idx="3">
                  <c:v>4.3901000000000003</c:v>
                </c:pt>
                <c:pt idx="4">
                  <c:v>5.5427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971-B326-804674C711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'Lift Analysis'!$E$2:$E$6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'Lift Analysis'!$L$2:$L$6</c:f>
              <c:numCache>
                <c:formatCode>General</c:formatCode>
                <c:ptCount val="5"/>
                <c:pt idx="0">
                  <c:v>0.25421136956312795</c:v>
                </c:pt>
                <c:pt idx="1">
                  <c:v>1.0168454782525118</c:v>
                </c:pt>
                <c:pt idx="2">
                  <c:v>2.2879023260681528</c:v>
                </c:pt>
                <c:pt idx="3">
                  <c:v>4.0673819130100473</c:v>
                </c:pt>
                <c:pt idx="4">
                  <c:v>6.3552842390782018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2-4971-B326-804674C7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38383"/>
        <c:axId val="513334703"/>
      </c:lineChart>
      <c:catAx>
        <c:axId val="5150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34703"/>
        <c:crosses val="autoZero"/>
        <c:auto val="1"/>
        <c:lblAlgn val="ctr"/>
        <c:lblOffset val="100"/>
        <c:noMultiLvlLbl val="0"/>
      </c:catAx>
      <c:valAx>
        <c:axId val="5133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'Lift Analysis'!$E$12:$E$17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'Lift Analysis'!$H$12:$H$17</c:f>
              <c:numCache>
                <c:formatCode>General</c:formatCode>
                <c:ptCount val="6"/>
                <c:pt idx="0">
                  <c:v>0.76329999999999998</c:v>
                </c:pt>
                <c:pt idx="1">
                  <c:v>1.1822999999999999</c:v>
                </c:pt>
                <c:pt idx="2">
                  <c:v>2.5678000000000001</c:v>
                </c:pt>
                <c:pt idx="3">
                  <c:v>4.3901000000000003</c:v>
                </c:pt>
                <c:pt idx="4">
                  <c:v>5.5427</c:v>
                </c:pt>
                <c:pt idx="5">
                  <c:v>4.7438000000000002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A55-8FDA-33DCC6B708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'Lift Analysis'!$E$12:$E$17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'Lift Analysis'!$I$12:$I$17</c:f>
              <c:numCache>
                <c:formatCode>General</c:formatCode>
                <c:ptCount val="6"/>
                <c:pt idx="0">
                  <c:v>0.17814635943966284</c:v>
                </c:pt>
                <c:pt idx="1">
                  <c:v>1.1325402530933601</c:v>
                </c:pt>
                <c:pt idx="2">
                  <c:v>2.2788967204954105</c:v>
                </c:pt>
                <c:pt idx="3">
                  <c:v>2.8503417510346054</c:v>
                </c:pt>
                <c:pt idx="4">
                  <c:v>4.4536589859915727</c:v>
                </c:pt>
                <c:pt idx="5">
                  <c:v>6.4132689398278648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A55-8FDA-33DCC6B7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88735"/>
        <c:axId val="1147285712"/>
      </c:lineChart>
      <c:catAx>
        <c:axId val="166938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85712"/>
        <c:crosses val="autoZero"/>
        <c:auto val="1"/>
        <c:lblAlgn val="ctr"/>
        <c:lblOffset val="100"/>
        <c:noMultiLvlLbl val="0"/>
      </c:catAx>
      <c:valAx>
        <c:axId val="1147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'Lift Analysis'!$E$21:$E$26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'Lift Analysis'!$H$21:$H$26</c:f>
              <c:numCache>
                <c:formatCode>General</c:formatCode>
                <c:ptCount val="6"/>
                <c:pt idx="0">
                  <c:v>0.52370000000000005</c:v>
                </c:pt>
                <c:pt idx="1">
                  <c:v>1.1376999999999999</c:v>
                </c:pt>
                <c:pt idx="2">
                  <c:v>1.6930000000000001</c:v>
                </c:pt>
                <c:pt idx="3">
                  <c:v>2.0367000000000002</c:v>
                </c:pt>
                <c:pt idx="4">
                  <c:v>1.7125999999999999</c:v>
                </c:pt>
                <c:pt idx="5">
                  <c:v>4.7438000000000002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4D86-931E-D29F95B264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'Lift Analysis'!$E$21:$E$26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'Lift Analysis'!$I$21:$I$26</c:f>
              <c:numCache>
                <c:formatCode>General</c:formatCode>
                <c:ptCount val="6"/>
                <c:pt idx="0">
                  <c:v>4.0154190590718238E-2</c:v>
                </c:pt>
                <c:pt idx="1">
                  <c:v>0.16061676236287295</c:v>
                </c:pt>
                <c:pt idx="2">
                  <c:v>0.3613877153164643</c:v>
                </c:pt>
                <c:pt idx="3">
                  <c:v>0.6424670494514918</c:v>
                </c:pt>
                <c:pt idx="4">
                  <c:v>1.0038547647679563</c:v>
                </c:pt>
                <c:pt idx="5">
                  <c:v>1.4455508612658572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4D86-931E-D29F95B2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715119"/>
        <c:axId val="1676715599"/>
      </c:lineChart>
      <c:catAx>
        <c:axId val="16767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15599"/>
        <c:crosses val="autoZero"/>
        <c:auto val="1"/>
        <c:lblAlgn val="ctr"/>
        <c:lblOffset val="100"/>
        <c:noMultiLvlLbl val="0"/>
      </c:catAx>
      <c:valAx>
        <c:axId val="16767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76200</xdr:rowOff>
    </xdr:from>
    <xdr:to>
      <xdr:col>18</xdr:col>
      <xdr:colOff>228600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A7B71-7012-0478-EC1F-F775A189F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19611</xdr:colOff>
      <xdr:row>18</xdr:row>
      <xdr:rowOff>13447</xdr:rowOff>
    </xdr:from>
    <xdr:to>
      <xdr:col>28</xdr:col>
      <xdr:colOff>319928</xdr:colOff>
      <xdr:row>32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67CC7-B104-02F3-96EE-2A93DD3BF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101798</xdr:colOff>
      <xdr:row>2</xdr:row>
      <xdr:rowOff>97445</xdr:rowOff>
    </xdr:from>
    <xdr:to>
      <xdr:col>35</xdr:col>
      <xdr:colOff>393208</xdr:colOff>
      <xdr:row>16</xdr:row>
      <xdr:rowOff>187316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9D1C1-13C4-1BA7-99D6-031BEFCC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456843</xdr:colOff>
      <xdr:row>16</xdr:row>
      <xdr:rowOff>69477</xdr:rowOff>
    </xdr:from>
    <xdr:to>
      <xdr:col>18</xdr:col>
      <xdr:colOff>135880</xdr:colOff>
      <xdr:row>30</xdr:row>
      <xdr:rowOff>145677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40A677-9410-E637-D257-AD7CD563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526905</xdr:colOff>
      <xdr:row>1</xdr:row>
      <xdr:rowOff>22514</xdr:rowOff>
    </xdr:from>
    <xdr:to>
      <xdr:col>25</xdr:col>
      <xdr:colOff>222105</xdr:colOff>
      <xdr:row>15</xdr:row>
      <xdr:rowOff>98714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CD037-29CA-C9F2-06E9-EA4E5AB8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</xdr:colOff>
      <xdr:row>31</xdr:row>
      <xdr:rowOff>180975</xdr:rowOff>
    </xdr:from>
    <xdr:to>
      <xdr:col>19</xdr:col>
      <xdr:colOff>347662</xdr:colOff>
      <xdr:row>46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82F6A-3C41-D85C-8D99-F9EEE9B2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490537</xdr:colOff>
      <xdr:row>30</xdr:row>
      <xdr:rowOff>104775</xdr:rowOff>
    </xdr:from>
    <xdr:to>
      <xdr:col>11</xdr:col>
      <xdr:colOff>185737</xdr:colOff>
      <xdr:row>44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4AC8A5-80F3-9813-5F37-6F8C3330B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CBB034-CD0D-406C-BBFE-5F1321EAEF8D}" name="Table1" displayName="Table1" ref="A1:K25" totalsRowShown="0" headerRowDxfId="31">
  <autoFilter ref="A1:K25" xr:uid="{5DCBB034-CD0D-406C-BBFE-5F1321EAEF8D}"/>
  <tableColumns count="11">
    <tableColumn id="1" xr3:uid="{838E0C09-68F6-4558-A944-FAC75D709372}" name="Item" dataDxfId="30"/>
    <tableColumn id="2" xr3:uid="{2C7CA112-B6FC-4D47-889E-2530699AB499}" name="Supplier"/>
    <tableColumn id="3" xr3:uid="{8876E117-BBC0-43EE-AF77-05B17F7E839E}" name="Price per unit" dataDxfId="29" dataCellStyle="Currency"/>
    <tableColumn id="4" xr3:uid="{2C596A87-F82C-4EEB-ABA1-318C5B423E09}" name="Quantity"/>
    <tableColumn id="5" xr3:uid="{EBC3E186-61EB-4A95-8E16-CB34FDA626AF}" name="Unit"/>
    <tableColumn id="6" xr3:uid="{D156A5EC-4A65-48CF-A126-60FFDC94879D}" name="Shipping" dataDxfId="28" dataCellStyle="Currency"/>
    <tableColumn id="7" xr3:uid="{A21B0E42-E638-4941-AA2B-FFF215C87581}" name="Category"/>
    <tableColumn id="8" xr3:uid="{54587664-B364-4BE2-B78B-33B751780476}" name="Status" dataCellStyle="Normal"/>
    <tableColumn id="9" xr3:uid="{7C420F89-2538-4ECA-AA7A-76FCAC81A0A3}" name="Total" dataDxfId="27">
      <calculatedColumnFormula>C2*D2+F2</calculatedColumnFormula>
    </tableColumn>
    <tableColumn id="10" xr3:uid="{61678CCA-BC38-451A-BF50-2EAA58A385FA}" name="Website"/>
    <tableColumn id="11" xr3:uid="{D87F74BA-E20F-45E2-94FD-FA97205B1D23}" name="a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3CBFD-8B92-4920-8027-182FF3469D1D}" name="Table2" displayName="Table2" ref="A1:L81" totalsRowShown="0" headerRowDxfId="26" dataDxfId="25">
  <autoFilter ref="A1:L81" xr:uid="{3BE3CBFD-8B92-4920-8027-182FF3469D1D}">
    <filterColumn colId="10">
      <filters>
        <filter val="No"/>
      </filters>
    </filterColumn>
  </autoFilter>
  <sortState xmlns:xlrd2="http://schemas.microsoft.com/office/spreadsheetml/2017/richdata2" ref="A2:L81">
    <sortCondition ref="A1:A81"/>
  </sortState>
  <tableColumns count="12">
    <tableColumn id="1" xr3:uid="{119780B6-6147-4496-90B6-A4E0FC8B2C61}" name="Port" dataDxfId="24"/>
    <tableColumn id="2" xr3:uid="{4950EF04-0AA7-41FF-BC3B-DF18B6143271}" name="Pin" dataDxfId="23"/>
    <tableColumn id="3" xr3:uid="{1874C210-756B-47E5-AE52-C5E616D686C0}" name="I/O Function" dataDxfId="22"/>
    <tableColumn id="4" xr3:uid="{43F16B24-AED9-4243-899A-30514FF8982F}" name="USART" dataDxfId="21"/>
    <tableColumn id="5" xr3:uid="{C0012CE9-17DF-438A-8BE6-993BEDA698AA}" name="ADC" dataDxfId="20"/>
    <tableColumn id="6" xr3:uid="{198BC0DB-82C9-4B79-BA7D-6252E95CCD9D}" name="PWM" dataDxfId="19"/>
    <tableColumn id="7" xr3:uid="{85BC210E-A737-4379-9BA1-81C8CF726E8A}" name="SPI" dataDxfId="18"/>
    <tableColumn id="8" xr3:uid="{9F6EAAA4-1553-4023-8CCD-AD346B21AAFA}" name="TIM" dataDxfId="17"/>
    <tableColumn id="9" xr3:uid="{0846551C-5964-4371-AE2D-E457EB9B37B3}" name="FSMC" dataDxfId="16"/>
    <tableColumn id="10" xr3:uid="{AE9EDE6B-1958-4A6E-8A51-56EF9445665E}" name="Other" dataDxfId="15"/>
    <tableColumn id="11" xr3:uid="{086DA696-45C5-4C6B-BBB2-82A42E8B561F}" name="Avliable" dataDxfId="14">
      <calculatedColumnFormula>IF(ISBLANK(Table2[[#This Row],[Function]]),"Yes","No")</calculatedColumnFormula>
    </tableColumn>
    <tableColumn id="12" xr3:uid="{A9D64731-E076-4E0C-80BB-58EBB6A41CEE}" name="Function" dataDxfId="13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CABDF-6178-4137-8DA4-760E544BC286}" name="Table3" displayName="Table3" ref="A1:C37" totalsRowShown="0">
  <autoFilter ref="A1:C37" xr:uid="{90ECABDF-6178-4137-8DA4-760E544BC286}"/>
  <sortState xmlns:xlrd2="http://schemas.microsoft.com/office/spreadsheetml/2017/richdata2" ref="A2:C37">
    <sortCondition ref="A1:A37"/>
  </sortState>
  <tableColumns count="3">
    <tableColumn id="1" xr3:uid="{58857D64-FFE3-43CD-92D1-A05C0935E125}" name="Column1" dataCellStyle="Good"/>
    <tableColumn id="2" xr3:uid="{8048AF5E-DEEC-4A62-B425-5DE8678DF1E8}" name="Pitch"/>
    <tableColumn id="3" xr3:uid="{A61E0AA0-F033-44BB-8929-FD0CD8ED241D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lyingrobot.co/products/hq-durable-prop-2-9x2-9x4-grey-2cw-2ccw-poly-carbonate" TargetMode="External"/><Relationship Id="rId2" Type="http://schemas.openxmlformats.org/officeDocument/2006/relationships/hyperlink" Target="https://bearingsonlinesa.co.za/shop/bm-0805-fb-8-x-10-x-5-isb/" TargetMode="External"/><Relationship Id="rId1" Type="http://schemas.openxmlformats.org/officeDocument/2006/relationships/hyperlink" Target="https://bmgworld.net/bmg/en/ZAR/All-Categories/Bearings/Accessories/Lock-Nuts/KM-04/p/KM%2004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FE7C-9AB1-4E6F-9BCD-112C83A53823}">
  <dimension ref="A1:V25"/>
  <sheetViews>
    <sheetView zoomScale="69" zoomScaleNormal="100" workbookViewId="0">
      <selection activeCell="G30" sqref="G30"/>
    </sheetView>
  </sheetViews>
  <sheetFormatPr defaultRowHeight="15" x14ac:dyDescent="0.25"/>
  <cols>
    <col min="1" max="1" width="19.42578125" style="1" customWidth="1"/>
    <col min="2" max="2" width="12" bestFit="1" customWidth="1"/>
    <col min="3" max="3" width="15" style="3" customWidth="1"/>
    <col min="4" max="4" width="10.85546875" customWidth="1"/>
    <col min="6" max="6" width="11.7109375" style="3" customWidth="1"/>
    <col min="7" max="7" width="12.5703125" customWidth="1"/>
    <col min="8" max="8" width="11.85546875" bestFit="1" customWidth="1"/>
    <col min="9" max="9" width="13.5703125" style="4" bestFit="1" customWidth="1"/>
    <col min="10" max="10" width="11.5703125" customWidth="1"/>
    <col min="11" max="11" width="9.140625" customWidth="1"/>
    <col min="13" max="13" width="8.85546875" bestFit="1" customWidth="1"/>
    <col min="15" max="15" width="11.7109375" bestFit="1" customWidth="1"/>
    <col min="16" max="16" width="11.85546875" bestFit="1" customWidth="1"/>
  </cols>
  <sheetData>
    <row r="1" spans="1:22" s="1" customFormat="1" x14ac:dyDescent="0.25">
      <c r="A1" s="1" t="s">
        <v>0</v>
      </c>
      <c r="B1" s="1" t="s">
        <v>5</v>
      </c>
      <c r="C1" s="5" t="s">
        <v>1</v>
      </c>
      <c r="D1" s="1" t="s">
        <v>4</v>
      </c>
      <c r="E1" s="1" t="s">
        <v>2</v>
      </c>
      <c r="F1" s="2" t="s">
        <v>3</v>
      </c>
      <c r="G1" s="1" t="s">
        <v>12</v>
      </c>
      <c r="H1" s="1" t="s">
        <v>17</v>
      </c>
      <c r="I1" s="1" t="s">
        <v>9</v>
      </c>
      <c r="J1" s="1" t="s">
        <v>26</v>
      </c>
      <c r="K1" s="1" t="s">
        <v>44</v>
      </c>
      <c r="P1"/>
    </row>
    <row r="2" spans="1:22" ht="45" x14ac:dyDescent="0.25">
      <c r="A2" s="6" t="s">
        <v>6</v>
      </c>
      <c r="B2" t="s">
        <v>7</v>
      </c>
      <c r="C2" s="3">
        <v>29.004999999999999</v>
      </c>
      <c r="D2">
        <v>2</v>
      </c>
      <c r="E2" t="s">
        <v>8</v>
      </c>
      <c r="F2" s="3">
        <v>99.87</v>
      </c>
      <c r="G2" t="s">
        <v>13</v>
      </c>
      <c r="H2" s="16" t="s">
        <v>46</v>
      </c>
      <c r="I2" s="4">
        <f t="shared" ref="I2:I23" si="0">C2*D2+F2</f>
        <v>157.88</v>
      </c>
      <c r="P2" s="16" t="s">
        <v>20</v>
      </c>
    </row>
    <row r="3" spans="1:22" ht="30" x14ac:dyDescent="0.25">
      <c r="A3" s="6" t="s">
        <v>10</v>
      </c>
      <c r="B3" t="s">
        <v>11</v>
      </c>
      <c r="C3" s="17">
        <v>230</v>
      </c>
      <c r="D3">
        <v>4</v>
      </c>
      <c r="E3" t="s">
        <v>8</v>
      </c>
      <c r="F3" s="17">
        <v>0</v>
      </c>
      <c r="G3" t="s">
        <v>14</v>
      </c>
      <c r="H3" s="16" t="s">
        <v>46</v>
      </c>
      <c r="I3" s="4">
        <f t="shared" si="0"/>
        <v>920</v>
      </c>
      <c r="K3" t="s">
        <v>31</v>
      </c>
      <c r="P3" s="16" t="s">
        <v>19</v>
      </c>
    </row>
    <row r="4" spans="1:22" ht="30" x14ac:dyDescent="0.25">
      <c r="A4" s="6" t="s">
        <v>15</v>
      </c>
      <c r="B4" t="s">
        <v>16</v>
      </c>
      <c r="C4" s="3">
        <v>285</v>
      </c>
      <c r="D4">
        <v>4</v>
      </c>
      <c r="E4" t="s">
        <v>8</v>
      </c>
      <c r="F4" s="3">
        <v>80</v>
      </c>
      <c r="G4" t="s">
        <v>14</v>
      </c>
      <c r="H4" s="16" t="s">
        <v>46</v>
      </c>
      <c r="I4" s="4">
        <f t="shared" si="0"/>
        <v>1220</v>
      </c>
      <c r="K4" t="s">
        <v>31</v>
      </c>
      <c r="P4" s="16" t="s">
        <v>18</v>
      </c>
      <c r="V4">
        <f>211+546</f>
        <v>757</v>
      </c>
    </row>
    <row r="5" spans="1:22" ht="47.25" customHeight="1" x14ac:dyDescent="0.25">
      <c r="A5" s="6" t="s">
        <v>21</v>
      </c>
      <c r="B5" t="s">
        <v>22</v>
      </c>
      <c r="C5" s="3">
        <v>24.92</v>
      </c>
      <c r="D5">
        <v>1</v>
      </c>
      <c r="E5" t="s">
        <v>8</v>
      </c>
      <c r="F5" s="3">
        <v>80</v>
      </c>
      <c r="G5" t="s">
        <v>23</v>
      </c>
      <c r="H5" s="16" t="s">
        <v>46</v>
      </c>
      <c r="I5" s="4">
        <f t="shared" si="0"/>
        <v>104.92</v>
      </c>
      <c r="J5" s="7" t="s">
        <v>27</v>
      </c>
      <c r="K5" t="s">
        <v>31</v>
      </c>
      <c r="P5" s="16" t="s">
        <v>45</v>
      </c>
    </row>
    <row r="6" spans="1:22" ht="30" x14ac:dyDescent="0.25">
      <c r="A6" s="6" t="s">
        <v>24</v>
      </c>
      <c r="B6" s="1" t="s">
        <v>25</v>
      </c>
      <c r="C6" s="3">
        <v>23</v>
      </c>
      <c r="D6">
        <v>4</v>
      </c>
      <c r="E6" t="s">
        <v>8</v>
      </c>
      <c r="F6" s="3">
        <v>80</v>
      </c>
      <c r="G6" t="s">
        <v>23</v>
      </c>
      <c r="H6" s="16" t="s">
        <v>46</v>
      </c>
      <c r="I6" s="4">
        <f t="shared" si="0"/>
        <v>172</v>
      </c>
      <c r="J6" s="7" t="s">
        <v>28</v>
      </c>
      <c r="K6" t="s">
        <v>31</v>
      </c>
    </row>
    <row r="7" spans="1:22" ht="30" x14ac:dyDescent="0.25">
      <c r="A7" s="6" t="s">
        <v>29</v>
      </c>
      <c r="B7" s="1" t="s">
        <v>25</v>
      </c>
      <c r="C7" s="3">
        <v>95</v>
      </c>
      <c r="D7">
        <v>2</v>
      </c>
      <c r="E7" t="s">
        <v>8</v>
      </c>
      <c r="F7" s="3">
        <v>0</v>
      </c>
      <c r="G7" t="s">
        <v>23</v>
      </c>
      <c r="H7" s="16" t="s">
        <v>46</v>
      </c>
      <c r="I7" s="4">
        <f t="shared" si="0"/>
        <v>190</v>
      </c>
      <c r="J7" t="s">
        <v>30</v>
      </c>
      <c r="K7" t="s">
        <v>31</v>
      </c>
      <c r="M7" s="26"/>
    </row>
    <row r="8" spans="1:22" ht="30" x14ac:dyDescent="0.25">
      <c r="A8" s="6" t="s">
        <v>32</v>
      </c>
      <c r="B8" t="s">
        <v>33</v>
      </c>
      <c r="C8" s="3">
        <v>45</v>
      </c>
      <c r="D8">
        <v>1</v>
      </c>
      <c r="E8" t="s">
        <v>34</v>
      </c>
      <c r="F8" s="3">
        <v>80</v>
      </c>
      <c r="G8" t="s">
        <v>23</v>
      </c>
      <c r="H8" s="16" t="s">
        <v>46</v>
      </c>
      <c r="I8" s="4">
        <f t="shared" si="0"/>
        <v>125</v>
      </c>
      <c r="J8" s="7" t="s">
        <v>35</v>
      </c>
      <c r="K8" t="s">
        <v>31</v>
      </c>
    </row>
    <row r="9" spans="1:22" x14ac:dyDescent="0.25">
      <c r="A9" s="6"/>
      <c r="H9" s="16" t="s">
        <v>46</v>
      </c>
    </row>
    <row r="10" spans="1:22" x14ac:dyDescent="0.25">
      <c r="A10" s="6" t="s">
        <v>36</v>
      </c>
      <c r="B10" t="s">
        <v>37</v>
      </c>
      <c r="C10" s="3">
        <v>13.8</v>
      </c>
      <c r="D10">
        <v>1</v>
      </c>
      <c r="E10" t="s">
        <v>38</v>
      </c>
      <c r="F10" s="3">
        <v>0</v>
      </c>
      <c r="G10" t="s">
        <v>13</v>
      </c>
      <c r="H10" s="16" t="s">
        <v>46</v>
      </c>
      <c r="I10" s="4">
        <f t="shared" si="0"/>
        <v>13.8</v>
      </c>
      <c r="K10" t="s">
        <v>31</v>
      </c>
    </row>
    <row r="11" spans="1:22" x14ac:dyDescent="0.25">
      <c r="A11" s="6" t="s">
        <v>47</v>
      </c>
      <c r="B11" t="s">
        <v>11</v>
      </c>
      <c r="C11" s="3">
        <v>349</v>
      </c>
      <c r="D11">
        <v>1</v>
      </c>
      <c r="E11" t="s">
        <v>8</v>
      </c>
      <c r="F11" s="3">
        <f>-F10</f>
        <v>0</v>
      </c>
      <c r="G11" t="s">
        <v>13</v>
      </c>
      <c r="H11" s="16" t="s">
        <v>46</v>
      </c>
      <c r="I11" s="4">
        <f>C11*D11+F11</f>
        <v>349</v>
      </c>
    </row>
    <row r="12" spans="1:22" ht="30" x14ac:dyDescent="0.25">
      <c r="A12" s="6" t="s">
        <v>48</v>
      </c>
      <c r="B12" t="s">
        <v>37</v>
      </c>
      <c r="C12" s="3">
        <v>752</v>
      </c>
      <c r="D12">
        <v>1</v>
      </c>
      <c r="E12" t="s">
        <v>8</v>
      </c>
      <c r="F12" s="3">
        <v>0</v>
      </c>
      <c r="G12" t="s">
        <v>13</v>
      </c>
      <c r="H12" s="16" t="s">
        <v>46</v>
      </c>
      <c r="I12" s="4">
        <f>C12*D12+F12</f>
        <v>752</v>
      </c>
    </row>
    <row r="13" spans="1:22" x14ac:dyDescent="0.25">
      <c r="A13" s="6" t="s">
        <v>39</v>
      </c>
      <c r="B13" t="s">
        <v>11</v>
      </c>
      <c r="C13" s="3">
        <v>170</v>
      </c>
      <c r="D13">
        <v>1</v>
      </c>
      <c r="F13" s="3">
        <v>0</v>
      </c>
      <c r="G13" t="s">
        <v>23</v>
      </c>
      <c r="H13" s="16" t="s">
        <v>46</v>
      </c>
      <c r="I13" s="4">
        <f t="shared" si="0"/>
        <v>170</v>
      </c>
      <c r="K13" t="s">
        <v>31</v>
      </c>
    </row>
    <row r="14" spans="1:22" x14ac:dyDescent="0.25">
      <c r="A14" s="6" t="s">
        <v>40</v>
      </c>
      <c r="B14" t="s">
        <v>37</v>
      </c>
      <c r="C14" s="3">
        <v>110</v>
      </c>
      <c r="D14">
        <v>1</v>
      </c>
      <c r="G14" t="s">
        <v>13</v>
      </c>
      <c r="H14" s="16" t="s">
        <v>46</v>
      </c>
      <c r="I14" s="4">
        <f t="shared" si="0"/>
        <v>110</v>
      </c>
      <c r="K14" t="s">
        <v>31</v>
      </c>
    </row>
    <row r="15" spans="1:22" x14ac:dyDescent="0.25">
      <c r="A15" s="6" t="s">
        <v>284</v>
      </c>
      <c r="B15" t="s">
        <v>37</v>
      </c>
      <c r="C15" s="3">
        <v>25</v>
      </c>
      <c r="D15">
        <v>1</v>
      </c>
      <c r="E15" t="s">
        <v>285</v>
      </c>
      <c r="G15" t="s">
        <v>13</v>
      </c>
      <c r="H15" s="16" t="s">
        <v>46</v>
      </c>
      <c r="I15" s="4">
        <f t="shared" ref="I15:I22" si="1">C15*D15+F15</f>
        <v>25</v>
      </c>
    </row>
    <row r="16" spans="1:22" x14ac:dyDescent="0.25">
      <c r="A16" s="6" t="s">
        <v>286</v>
      </c>
      <c r="B16" t="s">
        <v>37</v>
      </c>
      <c r="C16" s="3">
        <v>33</v>
      </c>
      <c r="D16">
        <v>2</v>
      </c>
      <c r="E16" t="s">
        <v>287</v>
      </c>
      <c r="F16" s="3">
        <v>0</v>
      </c>
      <c r="G16" t="s">
        <v>13</v>
      </c>
      <c r="H16" s="16" t="s">
        <v>46</v>
      </c>
      <c r="I16" s="4">
        <f t="shared" si="1"/>
        <v>66</v>
      </c>
    </row>
    <row r="17" spans="1:15" x14ac:dyDescent="0.25">
      <c r="A17" s="6" t="s">
        <v>290</v>
      </c>
      <c r="B17" t="s">
        <v>37</v>
      </c>
      <c r="C17" s="3">
        <v>51</v>
      </c>
      <c r="D17">
        <v>2</v>
      </c>
      <c r="E17" t="s">
        <v>8</v>
      </c>
      <c r="F17" s="3">
        <v>0</v>
      </c>
      <c r="G17" t="s">
        <v>13</v>
      </c>
      <c r="H17" s="16" t="s">
        <v>46</v>
      </c>
      <c r="I17" s="4">
        <f t="shared" si="1"/>
        <v>102</v>
      </c>
    </row>
    <row r="18" spans="1:15" x14ac:dyDescent="0.25">
      <c r="A18" s="6" t="s">
        <v>288</v>
      </c>
      <c r="B18" t="s">
        <v>37</v>
      </c>
      <c r="C18" s="3">
        <v>19</v>
      </c>
      <c r="D18">
        <v>1</v>
      </c>
      <c r="E18" t="s">
        <v>289</v>
      </c>
      <c r="F18" s="3">
        <v>0</v>
      </c>
      <c r="G18" t="s">
        <v>13</v>
      </c>
      <c r="H18" s="16" t="s">
        <v>46</v>
      </c>
      <c r="I18" s="4">
        <f t="shared" si="1"/>
        <v>19</v>
      </c>
    </row>
    <row r="19" spans="1:15" x14ac:dyDescent="0.25">
      <c r="A19" s="6" t="s">
        <v>291</v>
      </c>
      <c r="B19" t="s">
        <v>37</v>
      </c>
      <c r="C19" s="3">
        <v>34</v>
      </c>
      <c r="D19">
        <v>4</v>
      </c>
      <c r="E19" t="s">
        <v>8</v>
      </c>
      <c r="F19" s="3">
        <v>0</v>
      </c>
      <c r="G19" t="s">
        <v>13</v>
      </c>
      <c r="H19" s="16" t="s">
        <v>46</v>
      </c>
      <c r="I19" s="4">
        <f t="shared" si="1"/>
        <v>136</v>
      </c>
    </row>
    <row r="20" spans="1:15" x14ac:dyDescent="0.25">
      <c r="A20" s="6"/>
      <c r="H20" s="16" t="s">
        <v>46</v>
      </c>
      <c r="I20" s="4">
        <f t="shared" si="1"/>
        <v>0</v>
      </c>
    </row>
    <row r="21" spans="1:15" x14ac:dyDescent="0.25">
      <c r="A21" s="6" t="s">
        <v>42</v>
      </c>
      <c r="C21" s="17">
        <v>757</v>
      </c>
      <c r="D21">
        <v>1</v>
      </c>
      <c r="E21" t="s">
        <v>292</v>
      </c>
      <c r="F21" s="17">
        <v>0</v>
      </c>
      <c r="G21" t="s">
        <v>23</v>
      </c>
      <c r="H21" s="16" t="s">
        <v>46</v>
      </c>
      <c r="I21" s="4">
        <f t="shared" si="1"/>
        <v>757</v>
      </c>
      <c r="K21" t="s">
        <v>31</v>
      </c>
    </row>
    <row r="22" spans="1:15" x14ac:dyDescent="0.25">
      <c r="A22" s="12" t="s">
        <v>43</v>
      </c>
      <c r="B22" s="13"/>
      <c r="C22" s="14">
        <v>10</v>
      </c>
      <c r="D22" s="13">
        <v>1</v>
      </c>
      <c r="E22" s="13" t="s">
        <v>293</v>
      </c>
      <c r="F22" s="14">
        <v>0</v>
      </c>
      <c r="G22" s="13" t="s">
        <v>23</v>
      </c>
      <c r="H22" s="16" t="s">
        <v>46</v>
      </c>
      <c r="I22" s="15">
        <f t="shared" si="1"/>
        <v>10</v>
      </c>
      <c r="J22" s="13"/>
      <c r="K22" t="s">
        <v>31</v>
      </c>
      <c r="O22" s="4"/>
    </row>
    <row r="23" spans="1:15" ht="15.75" thickBot="1" x14ac:dyDescent="0.3">
      <c r="A23" s="6"/>
      <c r="C23" s="17"/>
      <c r="F23" s="17"/>
      <c r="H23" s="16" t="s">
        <v>46</v>
      </c>
      <c r="I23" s="4">
        <f t="shared" si="0"/>
        <v>0</v>
      </c>
      <c r="K23" t="s">
        <v>31</v>
      </c>
    </row>
    <row r="24" spans="1:15" x14ac:dyDescent="0.25">
      <c r="A24" s="20" t="s">
        <v>294</v>
      </c>
      <c r="B24" s="21"/>
      <c r="C24" s="22"/>
      <c r="D24" s="21"/>
      <c r="E24" s="21"/>
      <c r="F24" s="22">
        <f>SUM(F2:F4)</f>
        <v>179.87</v>
      </c>
      <c r="G24" s="21"/>
      <c r="I24" s="23">
        <f>SUM(I2:I23)</f>
        <v>5399.6</v>
      </c>
      <c r="J24" s="21"/>
      <c r="K24" s="18"/>
    </row>
    <row r="25" spans="1:15" ht="15.75" thickBot="1" x14ac:dyDescent="0.3">
      <c r="A25" s="8" t="s">
        <v>41</v>
      </c>
      <c r="B25" s="9"/>
      <c r="C25" s="10"/>
      <c r="D25" s="9"/>
      <c r="E25" s="9"/>
      <c r="F25" s="10"/>
      <c r="G25" s="9"/>
      <c r="H25" s="9"/>
      <c r="I25" s="19">
        <f>SUM(I2:I23)</f>
        <v>5399.6</v>
      </c>
      <c r="J25" s="9"/>
      <c r="K25" s="11"/>
    </row>
  </sheetData>
  <conditionalFormatting sqref="H2:H24">
    <cfRule type="containsText" dxfId="12" priority="14" operator="containsText" text="Not ordered">
      <formula>NOT(ISERROR(SEARCH("Not ordered",H2)))</formula>
    </cfRule>
    <cfRule type="containsText" dxfId="11" priority="15" operator="containsText" text="Received">
      <formula>NOT(ISERROR(SEARCH("Received",H2)))</formula>
    </cfRule>
    <cfRule type="containsText" dxfId="10" priority="17" operator="containsText" text="Quote sent">
      <formula>NOT(ISERROR(SEARCH("Quote sent",H2)))</formula>
    </cfRule>
    <cfRule type="containsText" dxfId="9" priority="19" operator="containsText" text="Ordered">
      <formula>NOT(ISERROR(SEARCH("Ordered",H2)))</formula>
    </cfRule>
    <cfRule type="expression" dxfId="8" priority="20">
      <formula>"Ordered"</formula>
    </cfRule>
    <cfRule type="expression" priority="21">
      <formula>"Ordered"</formula>
    </cfRule>
  </conditionalFormatting>
  <conditionalFormatting sqref="M1:M6 O7:O12 N8:N9 M23:M1048576">
    <cfRule type="containsText" dxfId="7" priority="16" operator="containsText" text="Received">
      <formula>NOT(ISERROR(SEARCH("Received",M1)))</formula>
    </cfRule>
  </conditionalFormatting>
  <conditionalFormatting sqref="N2:N6 P10:P12 N13 O7:O8">
    <cfRule type="colorScale" priority="24">
      <colorScale>
        <cfvo type="min"/>
        <cfvo type="max"/>
        <color rgb="FFFF7128"/>
        <color rgb="FFFFEF9C"/>
      </colorScale>
    </cfRule>
  </conditionalFormatting>
  <conditionalFormatting sqref="P1:P6">
    <cfRule type="containsText" dxfId="6" priority="1" operator="containsText" text="Not ordered">
      <formula>NOT(ISERROR(SEARCH("Not ordered",P1)))</formula>
    </cfRule>
    <cfRule type="containsText" dxfId="5" priority="2" operator="containsText" text="Received">
      <formula>NOT(ISERROR(SEARCH("Received",P1)))</formula>
    </cfRule>
    <cfRule type="containsText" dxfId="4" priority="3" operator="containsText" text="Quote sent">
      <formula>NOT(ISERROR(SEARCH("Quote sent",P1)))</formula>
    </cfRule>
    <cfRule type="containsText" dxfId="3" priority="4" operator="containsText" text="Ordered">
      <formula>NOT(ISERROR(SEARCH("Ordered",P1)))</formula>
    </cfRule>
    <cfRule type="expression" dxfId="2" priority="5">
      <formula>"Ordered"</formula>
    </cfRule>
    <cfRule type="expression" priority="6">
      <formula>"Ordered"</formula>
    </cfRule>
  </conditionalFormatting>
  <hyperlinks>
    <hyperlink ref="J5" r:id="rId1" xr:uid="{2D92DE79-11EB-485F-8C8A-A77868336A6C}"/>
    <hyperlink ref="J6" r:id="rId2" xr:uid="{02F9C80C-03AA-4F59-9654-0F0331E0D3BB}"/>
    <hyperlink ref="J8" r:id="rId3" xr:uid="{2C36F1AC-19CA-4774-89C0-8E6FD0F6B4A7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A8F-0188-4CA1-81FE-8960CBABCC9C}">
  <dimension ref="A1:P83"/>
  <sheetViews>
    <sheetView zoomScale="99" zoomScaleNormal="145" workbookViewId="0">
      <selection activeCell="L36" sqref="L36"/>
    </sheetView>
  </sheetViews>
  <sheetFormatPr defaultRowHeight="15" x14ac:dyDescent="0.25"/>
  <cols>
    <col min="1" max="1" width="6.85546875" customWidth="1"/>
    <col min="2" max="2" width="6" customWidth="1"/>
    <col min="3" max="3" width="14.140625" customWidth="1"/>
    <col min="4" max="4" width="12.42578125" customWidth="1"/>
    <col min="5" max="5" width="11.7109375" customWidth="1"/>
    <col min="6" max="6" width="10.42578125" customWidth="1"/>
    <col min="7" max="7" width="10.7109375" customWidth="1"/>
    <col min="8" max="8" width="15.7109375" customWidth="1"/>
    <col min="9" max="9" width="11.140625" customWidth="1"/>
    <col min="10" max="10" width="15.7109375" customWidth="1"/>
    <col min="12" max="12" width="17.85546875" customWidth="1"/>
    <col min="15" max="15" width="17" bestFit="1" customWidth="1"/>
  </cols>
  <sheetData>
    <row r="1" spans="1:16" x14ac:dyDescent="0.25">
      <c r="A1" s="24" t="s">
        <v>49</v>
      </c>
      <c r="B1" s="24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24" t="s">
        <v>57</v>
      </c>
      <c r="J1" s="24" t="s">
        <v>58</v>
      </c>
      <c r="K1" s="24" t="s">
        <v>217</v>
      </c>
      <c r="L1" s="24" t="s">
        <v>216</v>
      </c>
    </row>
    <row r="2" spans="1:16" ht="30" x14ac:dyDescent="0.25">
      <c r="A2" s="25" t="s">
        <v>59</v>
      </c>
      <c r="B2" s="25">
        <v>0</v>
      </c>
      <c r="C2" s="25" t="s">
        <v>60</v>
      </c>
      <c r="D2" s="25" t="s">
        <v>61</v>
      </c>
      <c r="E2" s="25" t="s">
        <v>62</v>
      </c>
      <c r="F2" s="25" t="s">
        <v>61</v>
      </c>
      <c r="G2" s="25" t="s">
        <v>61</v>
      </c>
      <c r="H2" s="25" t="s">
        <v>63</v>
      </c>
      <c r="I2" s="25" t="s">
        <v>61</v>
      </c>
      <c r="J2" s="25" t="s">
        <v>64</v>
      </c>
      <c r="K2" s="25" t="str">
        <f>IF(ISBLANK(Table2[[#This Row],[Function]]),"Yes","No")</f>
        <v>No</v>
      </c>
      <c r="L2" s="34" t="s">
        <v>233</v>
      </c>
      <c r="O2" t="s">
        <v>237</v>
      </c>
      <c r="P2" s="27"/>
    </row>
    <row r="3" spans="1:16" ht="30" x14ac:dyDescent="0.25">
      <c r="A3" s="25" t="s">
        <v>59</v>
      </c>
      <c r="B3" s="25">
        <v>1</v>
      </c>
      <c r="C3" s="25" t="s">
        <v>60</v>
      </c>
      <c r="D3" s="25" t="s">
        <v>61</v>
      </c>
      <c r="E3" s="25" t="s">
        <v>65</v>
      </c>
      <c r="F3" s="25" t="s">
        <v>61</v>
      </c>
      <c r="G3" s="25" t="s">
        <v>61</v>
      </c>
      <c r="H3" s="25" t="s">
        <v>66</v>
      </c>
      <c r="I3" s="25" t="s">
        <v>61</v>
      </c>
      <c r="J3" s="25" t="s">
        <v>67</v>
      </c>
      <c r="K3" s="25" t="str">
        <f>IF(ISBLANK(Table2[[#This Row],[Function]]),"Yes","No")</f>
        <v>No</v>
      </c>
      <c r="L3" s="34" t="s">
        <v>234</v>
      </c>
      <c r="O3" t="s">
        <v>238</v>
      </c>
      <c r="P3" s="28"/>
    </row>
    <row r="4" spans="1:16" hidden="1" x14ac:dyDescent="0.25">
      <c r="A4" s="25" t="s">
        <v>59</v>
      </c>
      <c r="B4" s="25">
        <v>2</v>
      </c>
      <c r="C4" s="25" t="s">
        <v>60</v>
      </c>
      <c r="D4" s="25" t="s">
        <v>68</v>
      </c>
      <c r="E4" s="25" t="s">
        <v>69</v>
      </c>
      <c r="F4" s="25" t="s">
        <v>70</v>
      </c>
      <c r="G4" s="25" t="s">
        <v>61</v>
      </c>
      <c r="H4" s="25" t="s">
        <v>71</v>
      </c>
      <c r="I4" s="25" t="s">
        <v>61</v>
      </c>
      <c r="J4" s="25" t="s">
        <v>72</v>
      </c>
      <c r="K4" s="25" t="str">
        <f>IF(ISBLANK(Table2[[#This Row],[Function]]),"Yes","No")</f>
        <v>Yes</v>
      </c>
      <c r="L4" s="25"/>
      <c r="N4" t="s">
        <v>240</v>
      </c>
      <c r="O4" t="s">
        <v>239</v>
      </c>
      <c r="P4" s="29"/>
    </row>
    <row r="5" spans="1:16" x14ac:dyDescent="0.25">
      <c r="A5" s="25" t="s">
        <v>59</v>
      </c>
      <c r="B5" s="25">
        <v>3</v>
      </c>
      <c r="C5" s="25" t="s">
        <v>60</v>
      </c>
      <c r="D5" s="25" t="s">
        <v>73</v>
      </c>
      <c r="E5" s="25" t="s">
        <v>74</v>
      </c>
      <c r="F5" s="25" t="s">
        <v>75</v>
      </c>
      <c r="G5" s="25" t="s">
        <v>61</v>
      </c>
      <c r="H5" s="25" t="s">
        <v>76</v>
      </c>
      <c r="I5" s="25" t="s">
        <v>61</v>
      </c>
      <c r="J5" s="25" t="s">
        <v>77</v>
      </c>
      <c r="K5" s="25" t="str">
        <f>IF(ISBLANK(Table2[[#This Row],[Function]]),"Yes","No")</f>
        <v>No</v>
      </c>
      <c r="L5" s="25" t="s">
        <v>218</v>
      </c>
      <c r="O5" t="s">
        <v>241</v>
      </c>
      <c r="P5" s="30"/>
    </row>
    <row r="6" spans="1:16" x14ac:dyDescent="0.25">
      <c r="A6" s="25" t="s">
        <v>59</v>
      </c>
      <c r="B6" s="25">
        <v>4</v>
      </c>
      <c r="C6" s="25" t="s">
        <v>60</v>
      </c>
      <c r="D6" s="25" t="s">
        <v>61</v>
      </c>
      <c r="E6" s="25" t="s">
        <v>78</v>
      </c>
      <c r="F6" s="25" t="s">
        <v>61</v>
      </c>
      <c r="G6" s="25" t="s">
        <v>79</v>
      </c>
      <c r="H6" s="25" t="s">
        <v>80</v>
      </c>
      <c r="I6" s="25" t="s">
        <v>61</v>
      </c>
      <c r="J6" s="25" t="s">
        <v>81</v>
      </c>
      <c r="K6" s="25" t="str">
        <f>IF(ISBLANK(Table2[[#This Row],[Function]]),"Yes","No")</f>
        <v>No</v>
      </c>
      <c r="L6" s="25" t="s">
        <v>231</v>
      </c>
      <c r="O6" t="s">
        <v>242</v>
      </c>
      <c r="P6" s="31"/>
    </row>
    <row r="7" spans="1:16" x14ac:dyDescent="0.25">
      <c r="A7" s="25" t="s">
        <v>59</v>
      </c>
      <c r="B7" s="25">
        <v>5</v>
      </c>
      <c r="C7" s="25" t="s">
        <v>60</v>
      </c>
      <c r="D7" s="25" t="s">
        <v>61</v>
      </c>
      <c r="E7" s="25" t="s">
        <v>82</v>
      </c>
      <c r="F7" s="25" t="s">
        <v>61</v>
      </c>
      <c r="G7" s="25" t="s">
        <v>83</v>
      </c>
      <c r="H7" s="25" t="s">
        <v>84</v>
      </c>
      <c r="I7" s="25" t="s">
        <v>61</v>
      </c>
      <c r="J7" s="25" t="s">
        <v>85</v>
      </c>
      <c r="K7" s="25" t="str">
        <f>IF(ISBLANK(Table2[[#This Row],[Function]]),"Yes","No")</f>
        <v>No</v>
      </c>
      <c r="L7" s="25" t="s">
        <v>219</v>
      </c>
      <c r="O7" t="s">
        <v>243</v>
      </c>
      <c r="P7" s="32"/>
    </row>
    <row r="8" spans="1:16" x14ac:dyDescent="0.25">
      <c r="A8" s="25" t="s">
        <v>59</v>
      </c>
      <c r="B8" s="25">
        <v>6</v>
      </c>
      <c r="C8" s="25" t="s">
        <v>60</v>
      </c>
      <c r="D8" s="25" t="s">
        <v>61</v>
      </c>
      <c r="E8" s="25" t="s">
        <v>86</v>
      </c>
      <c r="F8" s="25" t="s">
        <v>87</v>
      </c>
      <c r="G8" s="25" t="s">
        <v>88</v>
      </c>
      <c r="H8" s="25" t="s">
        <v>89</v>
      </c>
      <c r="I8" s="25" t="s">
        <v>61</v>
      </c>
      <c r="J8" s="25" t="s">
        <v>90</v>
      </c>
      <c r="K8" s="25" t="str">
        <f>IF(ISBLANK(Table2[[#This Row],[Function]]),"Yes","No")</f>
        <v>No</v>
      </c>
      <c r="L8" s="25" t="s">
        <v>220</v>
      </c>
    </row>
    <row r="9" spans="1:16" x14ac:dyDescent="0.25">
      <c r="A9" s="25" t="s">
        <v>59</v>
      </c>
      <c r="B9" s="25">
        <v>7</v>
      </c>
      <c r="C9" s="25" t="s">
        <v>60</v>
      </c>
      <c r="D9" s="25" t="s">
        <v>61</v>
      </c>
      <c r="E9" s="25" t="s">
        <v>91</v>
      </c>
      <c r="F9" s="25" t="s">
        <v>92</v>
      </c>
      <c r="G9" s="25" t="s">
        <v>93</v>
      </c>
      <c r="H9" s="25" t="s">
        <v>94</v>
      </c>
      <c r="I9" s="25" t="s">
        <v>61</v>
      </c>
      <c r="J9" s="25" t="s">
        <v>95</v>
      </c>
      <c r="K9" s="25" t="str">
        <f>IF(ISBLANK(Table2[[#This Row],[Function]]),"Yes","No")</f>
        <v>No</v>
      </c>
      <c r="L9" s="25" t="s">
        <v>221</v>
      </c>
    </row>
    <row r="10" spans="1:16" hidden="1" x14ac:dyDescent="0.25">
      <c r="A10" s="25" t="s">
        <v>59</v>
      </c>
      <c r="B10" s="25">
        <v>8</v>
      </c>
      <c r="C10" s="25" t="s">
        <v>60</v>
      </c>
      <c r="D10" s="25" t="s">
        <v>61</v>
      </c>
      <c r="E10" s="25" t="s">
        <v>61</v>
      </c>
      <c r="F10" s="25" t="s">
        <v>96</v>
      </c>
      <c r="G10" s="25" t="s">
        <v>61</v>
      </c>
      <c r="H10" s="25" t="s">
        <v>97</v>
      </c>
      <c r="I10" s="25" t="s">
        <v>61</v>
      </c>
      <c r="J10" s="25" t="s">
        <v>98</v>
      </c>
      <c r="K10" s="25" t="str">
        <f>IF(ISBLANK(Table2[[#This Row],[Function]]),"Yes","No")</f>
        <v>Yes</v>
      </c>
      <c r="L10" s="25"/>
    </row>
    <row r="11" spans="1:16" hidden="1" x14ac:dyDescent="0.25">
      <c r="A11" s="25" t="s">
        <v>59</v>
      </c>
      <c r="B11" s="25">
        <v>9</v>
      </c>
      <c r="C11" s="25" t="s">
        <v>60</v>
      </c>
      <c r="D11" s="25" t="s">
        <v>99</v>
      </c>
      <c r="E11" s="25" t="s">
        <v>61</v>
      </c>
      <c r="F11" s="25" t="s">
        <v>100</v>
      </c>
      <c r="G11" s="25" t="s">
        <v>61</v>
      </c>
      <c r="H11" s="25" t="s">
        <v>101</v>
      </c>
      <c r="I11" s="25" t="s">
        <v>61</v>
      </c>
      <c r="J11" s="25" t="s">
        <v>61</v>
      </c>
      <c r="K11" s="25" t="str">
        <f>IF(ISBLANK(Table2[[#This Row],[Function]]),"Yes","No")</f>
        <v>Yes</v>
      </c>
      <c r="L11" s="25"/>
    </row>
    <row r="12" spans="1:16" hidden="1" x14ac:dyDescent="0.25">
      <c r="A12" s="25" t="s">
        <v>59</v>
      </c>
      <c r="B12" s="25">
        <v>10</v>
      </c>
      <c r="C12" s="25" t="s">
        <v>60</v>
      </c>
      <c r="D12" s="25" t="s">
        <v>102</v>
      </c>
      <c r="E12" s="25" t="s">
        <v>61</v>
      </c>
      <c r="F12" s="25" t="s">
        <v>103</v>
      </c>
      <c r="G12" s="25" t="s">
        <v>61</v>
      </c>
      <c r="H12" s="25" t="s">
        <v>104</v>
      </c>
      <c r="I12" s="25" t="s">
        <v>61</v>
      </c>
      <c r="J12" s="25" t="s">
        <v>61</v>
      </c>
      <c r="K12" s="25" t="str">
        <f>IF(ISBLANK(Table2[[#This Row],[Function]]),"Yes","No")</f>
        <v>Yes</v>
      </c>
      <c r="L12" s="25"/>
    </row>
    <row r="13" spans="1:16" hidden="1" x14ac:dyDescent="0.25">
      <c r="A13" s="25" t="s">
        <v>59</v>
      </c>
      <c r="B13" s="25">
        <v>11</v>
      </c>
      <c r="C13" s="25" t="s">
        <v>60</v>
      </c>
      <c r="D13" s="25" t="s">
        <v>105</v>
      </c>
      <c r="E13" s="25" t="s">
        <v>61</v>
      </c>
      <c r="F13" s="25" t="s">
        <v>61</v>
      </c>
      <c r="G13" s="25" t="s">
        <v>61</v>
      </c>
      <c r="H13" s="25" t="s">
        <v>106</v>
      </c>
      <c r="I13" s="25" t="s">
        <v>61</v>
      </c>
      <c r="J13" s="25" t="s">
        <v>107</v>
      </c>
      <c r="K13" s="25" t="str">
        <f>IF(ISBLANK(Table2[[#This Row],[Function]]),"Yes","No")</f>
        <v>Yes</v>
      </c>
      <c r="L13" s="25"/>
    </row>
    <row r="14" spans="1:16" hidden="1" x14ac:dyDescent="0.25">
      <c r="A14" s="25" t="s">
        <v>59</v>
      </c>
      <c r="B14" s="25">
        <v>12</v>
      </c>
      <c r="C14" s="25" t="s">
        <v>60</v>
      </c>
      <c r="D14" s="25" t="s">
        <v>108</v>
      </c>
      <c r="E14" s="25" t="s">
        <v>61</v>
      </c>
      <c r="F14" s="25" t="s">
        <v>61</v>
      </c>
      <c r="G14" s="25" t="s">
        <v>61</v>
      </c>
      <c r="H14" s="25" t="s">
        <v>109</v>
      </c>
      <c r="I14" s="25" t="s">
        <v>61</v>
      </c>
      <c r="J14" s="25" t="s">
        <v>110</v>
      </c>
      <c r="K14" s="25" t="str">
        <f>IF(ISBLANK(Table2[[#This Row],[Function]]),"Yes","No")</f>
        <v>Yes</v>
      </c>
      <c r="L14" s="25"/>
    </row>
    <row r="15" spans="1:16" hidden="1" x14ac:dyDescent="0.25">
      <c r="A15" s="25" t="s">
        <v>59</v>
      </c>
      <c r="B15" s="25">
        <v>13</v>
      </c>
      <c r="C15" s="25" t="s">
        <v>60</v>
      </c>
      <c r="D15" s="25" t="s">
        <v>61</v>
      </c>
      <c r="E15" s="25" t="s">
        <v>61</v>
      </c>
      <c r="F15" s="25" t="s">
        <v>61</v>
      </c>
      <c r="G15" s="25" t="s">
        <v>61</v>
      </c>
      <c r="H15" s="25" t="s">
        <v>61</v>
      </c>
      <c r="I15" s="25" t="s">
        <v>61</v>
      </c>
      <c r="J15" s="25" t="s">
        <v>111</v>
      </c>
      <c r="K15" s="25" t="str">
        <f>IF(ISBLANK(Table2[[#This Row],[Function]]),"Yes","No")</f>
        <v>Yes</v>
      </c>
      <c r="L15" s="25"/>
    </row>
    <row r="16" spans="1:16" hidden="1" x14ac:dyDescent="0.25">
      <c r="A16" s="25" t="s">
        <v>59</v>
      </c>
      <c r="B16" s="25">
        <v>14</v>
      </c>
      <c r="C16" s="25" t="s">
        <v>60</v>
      </c>
      <c r="D16" s="25" t="s">
        <v>61</v>
      </c>
      <c r="E16" s="25" t="s">
        <v>61</v>
      </c>
      <c r="F16" s="25" t="s">
        <v>61</v>
      </c>
      <c r="G16" s="25" t="s">
        <v>61</v>
      </c>
      <c r="H16" s="25" t="s">
        <v>61</v>
      </c>
      <c r="I16" s="25" t="s">
        <v>61</v>
      </c>
      <c r="J16" s="25" t="s">
        <v>112</v>
      </c>
      <c r="K16" s="25" t="str">
        <f>IF(ISBLANK(Table2[[#This Row],[Function]]),"Yes","No")</f>
        <v>Yes</v>
      </c>
      <c r="L16" s="25"/>
    </row>
    <row r="17" spans="1:12" hidden="1" x14ac:dyDescent="0.25">
      <c r="A17" s="25" t="s">
        <v>59</v>
      </c>
      <c r="B17" s="25">
        <v>15</v>
      </c>
      <c r="C17" s="25" t="s">
        <v>60</v>
      </c>
      <c r="D17" s="25" t="s">
        <v>113</v>
      </c>
      <c r="E17" s="25" t="s">
        <v>61</v>
      </c>
      <c r="F17" s="25" t="s">
        <v>61</v>
      </c>
      <c r="G17" s="25" t="s">
        <v>114</v>
      </c>
      <c r="H17" s="25" t="s">
        <v>63</v>
      </c>
      <c r="I17" s="25" t="s">
        <v>61</v>
      </c>
      <c r="J17" s="25" t="s">
        <v>115</v>
      </c>
      <c r="K17" s="25" t="str">
        <f>IF(ISBLANK(Table2[[#This Row],[Function]]),"Yes","No")</f>
        <v>Yes</v>
      </c>
      <c r="L17" s="25"/>
    </row>
    <row r="18" spans="1:12" ht="30" x14ac:dyDescent="0.25">
      <c r="A18" s="25" t="s">
        <v>116</v>
      </c>
      <c r="B18" s="25">
        <v>0</v>
      </c>
      <c r="C18" s="25" t="s">
        <v>60</v>
      </c>
      <c r="D18" s="25" t="s">
        <v>61</v>
      </c>
      <c r="E18" s="25" t="s">
        <v>117</v>
      </c>
      <c r="F18" s="25" t="s">
        <v>118</v>
      </c>
      <c r="G18" s="25" t="s">
        <v>61</v>
      </c>
      <c r="H18" s="25" t="s">
        <v>119</v>
      </c>
      <c r="I18" s="25" t="s">
        <v>61</v>
      </c>
      <c r="J18" s="25" t="s">
        <v>61</v>
      </c>
      <c r="K18" s="25" t="str">
        <f>IF(ISBLANK(Table2[[#This Row],[Function]]),"Yes","No")</f>
        <v>No</v>
      </c>
      <c r="L18" s="35" t="s">
        <v>247</v>
      </c>
    </row>
    <row r="19" spans="1:12" ht="45" x14ac:dyDescent="0.25">
      <c r="A19" s="25" t="s">
        <v>116</v>
      </c>
      <c r="B19" s="25">
        <v>1</v>
      </c>
      <c r="C19" s="25" t="s">
        <v>60</v>
      </c>
      <c r="D19" s="25" t="s">
        <v>61</v>
      </c>
      <c r="E19" s="25" t="s">
        <v>120</v>
      </c>
      <c r="F19" s="25" t="s">
        <v>121</v>
      </c>
      <c r="G19" s="25" t="s">
        <v>61</v>
      </c>
      <c r="H19" s="25" t="s">
        <v>122</v>
      </c>
      <c r="I19" s="25" t="s">
        <v>61</v>
      </c>
      <c r="J19" s="25" t="s">
        <v>61</v>
      </c>
      <c r="K19" s="25" t="str">
        <f>IF(ISBLANK(Table2[[#This Row],[Function]]),"Yes","No")</f>
        <v>No</v>
      </c>
      <c r="L19" s="35" t="s">
        <v>246</v>
      </c>
    </row>
    <row r="20" spans="1:12" ht="30" hidden="1" x14ac:dyDescent="0.25">
      <c r="A20" s="25" t="s">
        <v>116</v>
      </c>
      <c r="B20" s="25">
        <v>2</v>
      </c>
      <c r="C20" s="25" t="s">
        <v>60</v>
      </c>
      <c r="D20" s="25" t="s">
        <v>61</v>
      </c>
      <c r="E20" s="25" t="s">
        <v>61</v>
      </c>
      <c r="F20" s="25" t="s">
        <v>61</v>
      </c>
      <c r="G20" s="25" t="s">
        <v>61</v>
      </c>
      <c r="H20" s="25" t="s">
        <v>123</v>
      </c>
      <c r="I20" s="25" t="s">
        <v>61</v>
      </c>
      <c r="J20" s="25" t="s">
        <v>124</v>
      </c>
      <c r="K20" s="25" t="str">
        <f>IF(ISBLANK(Table2[[#This Row],[Function]]),"Yes","No")</f>
        <v>Yes</v>
      </c>
      <c r="L20" s="25"/>
    </row>
    <row r="21" spans="1:12" ht="30" x14ac:dyDescent="0.25">
      <c r="A21" s="25" t="s">
        <v>116</v>
      </c>
      <c r="B21" s="25">
        <v>3</v>
      </c>
      <c r="C21" s="25" t="s">
        <v>60</v>
      </c>
      <c r="D21" s="25" t="s">
        <v>125</v>
      </c>
      <c r="E21" s="25" t="s">
        <v>61</v>
      </c>
      <c r="F21" s="25" t="s">
        <v>61</v>
      </c>
      <c r="G21" s="25" t="s">
        <v>83</v>
      </c>
      <c r="H21" s="25" t="s">
        <v>66</v>
      </c>
      <c r="I21" s="25" t="s">
        <v>61</v>
      </c>
      <c r="J21" s="25" t="s">
        <v>126</v>
      </c>
      <c r="K21" s="25" t="str">
        <f>IF(ISBLANK(Table2[[#This Row],[Function]]),"Yes","No")</f>
        <v>No</v>
      </c>
      <c r="L21" s="25" t="s">
        <v>249</v>
      </c>
    </row>
    <row r="22" spans="1:12" ht="30" x14ac:dyDescent="0.25">
      <c r="A22" s="25" t="s">
        <v>116</v>
      </c>
      <c r="B22" s="25">
        <v>4</v>
      </c>
      <c r="C22" s="25" t="s">
        <v>60</v>
      </c>
      <c r="D22" s="25" t="s">
        <v>127</v>
      </c>
      <c r="E22" s="25" t="s">
        <v>61</v>
      </c>
      <c r="F22" s="25" t="s">
        <v>61</v>
      </c>
      <c r="G22" s="25" t="s">
        <v>88</v>
      </c>
      <c r="H22" s="25" t="s">
        <v>87</v>
      </c>
      <c r="I22" s="25" t="s">
        <v>61</v>
      </c>
      <c r="J22" s="25" t="s">
        <v>128</v>
      </c>
      <c r="K22" s="25" t="str">
        <f>IF(ISBLANK(Table2[[#This Row],[Function]]),"Yes","No")</f>
        <v>No</v>
      </c>
      <c r="L22" s="25" t="s">
        <v>250</v>
      </c>
    </row>
    <row r="23" spans="1:12" ht="45" x14ac:dyDescent="0.25">
      <c r="A23" s="25" t="s">
        <v>116</v>
      </c>
      <c r="B23" s="25">
        <v>5</v>
      </c>
      <c r="C23" s="25" t="s">
        <v>60</v>
      </c>
      <c r="D23" s="25" t="s">
        <v>129</v>
      </c>
      <c r="E23" s="25" t="s">
        <v>61</v>
      </c>
      <c r="F23" s="25" t="s">
        <v>61</v>
      </c>
      <c r="G23" s="25" t="s">
        <v>93</v>
      </c>
      <c r="H23" s="25" t="s">
        <v>92</v>
      </c>
      <c r="I23" s="25" t="s">
        <v>61</v>
      </c>
      <c r="J23" s="25" t="s">
        <v>130</v>
      </c>
      <c r="K23" s="25" t="str">
        <f>IF(ISBLANK(Table2[[#This Row],[Function]]),"Yes","No")</f>
        <v>No</v>
      </c>
      <c r="L23" s="35" t="s">
        <v>245</v>
      </c>
    </row>
    <row r="24" spans="1:12" hidden="1" x14ac:dyDescent="0.25">
      <c r="A24" s="25" t="s">
        <v>116</v>
      </c>
      <c r="B24" s="25">
        <v>6</v>
      </c>
      <c r="C24" s="25" t="s">
        <v>60</v>
      </c>
      <c r="D24" s="25" t="s">
        <v>99</v>
      </c>
      <c r="E24" s="25" t="s">
        <v>61</v>
      </c>
      <c r="F24" s="25" t="s">
        <v>131</v>
      </c>
      <c r="G24" s="25" t="s">
        <v>61</v>
      </c>
      <c r="H24" s="25" t="s">
        <v>132</v>
      </c>
      <c r="I24" s="25" t="s">
        <v>61</v>
      </c>
      <c r="J24" s="25" t="s">
        <v>133</v>
      </c>
      <c r="K24" s="25" t="str">
        <f>IF(ISBLANK(Table2[[#This Row],[Function]]),"Yes","No")</f>
        <v>Yes</v>
      </c>
      <c r="L24" s="25"/>
    </row>
    <row r="25" spans="1:12" hidden="1" x14ac:dyDescent="0.25">
      <c r="A25" s="25" t="s">
        <v>116</v>
      </c>
      <c r="B25" s="25">
        <v>7</v>
      </c>
      <c r="C25" s="25" t="s">
        <v>60</v>
      </c>
      <c r="D25" s="25" t="s">
        <v>102</v>
      </c>
      <c r="E25" s="25" t="s">
        <v>61</v>
      </c>
      <c r="F25" s="25" t="s">
        <v>134</v>
      </c>
      <c r="G25" s="25" t="s">
        <v>61</v>
      </c>
      <c r="H25" s="25" t="s">
        <v>135</v>
      </c>
      <c r="I25" s="25" t="s">
        <v>61</v>
      </c>
      <c r="J25" s="25" t="s">
        <v>136</v>
      </c>
      <c r="K25" s="25" t="str">
        <f>IF(ISBLANK(Table2[[#This Row],[Function]]),"Yes","No")</f>
        <v>Yes</v>
      </c>
      <c r="L25" s="25"/>
    </row>
    <row r="26" spans="1:12" hidden="1" x14ac:dyDescent="0.25">
      <c r="A26" s="25" t="s">
        <v>116</v>
      </c>
      <c r="B26" s="25">
        <v>8</v>
      </c>
      <c r="C26" s="25" t="s">
        <v>60</v>
      </c>
      <c r="D26" s="25" t="s">
        <v>137</v>
      </c>
      <c r="E26" s="25" t="s">
        <v>61</v>
      </c>
      <c r="F26" s="25" t="s">
        <v>138</v>
      </c>
      <c r="G26" s="25" t="s">
        <v>61</v>
      </c>
      <c r="H26" s="25" t="s">
        <v>139</v>
      </c>
      <c r="I26" s="25" t="s">
        <v>140</v>
      </c>
      <c r="J26" s="25" t="s">
        <v>133</v>
      </c>
      <c r="K26" s="25" t="str">
        <f>IF(ISBLANK(Table2[[#This Row],[Function]]),"Yes","No")</f>
        <v>Yes</v>
      </c>
      <c r="L26" s="25"/>
    </row>
    <row r="27" spans="1:12" hidden="1" x14ac:dyDescent="0.25">
      <c r="A27" s="25" t="s">
        <v>116</v>
      </c>
      <c r="B27" s="25">
        <v>9</v>
      </c>
      <c r="C27" s="25" t="s">
        <v>60</v>
      </c>
      <c r="D27" s="25" t="s">
        <v>99</v>
      </c>
      <c r="E27" s="25" t="s">
        <v>61</v>
      </c>
      <c r="F27" s="25" t="s">
        <v>141</v>
      </c>
      <c r="G27" s="25" t="s">
        <v>61</v>
      </c>
      <c r="H27" s="25" t="s">
        <v>142</v>
      </c>
      <c r="I27" s="25" t="s">
        <v>143</v>
      </c>
      <c r="J27" s="25" t="s">
        <v>136</v>
      </c>
      <c r="K27" s="25" t="str">
        <f>IF(ISBLANK(Table2[[#This Row],[Function]]),"Yes","No")</f>
        <v>Yes</v>
      </c>
      <c r="L27" s="25"/>
    </row>
    <row r="28" spans="1:12" ht="30" hidden="1" x14ac:dyDescent="0.25">
      <c r="A28" s="25" t="s">
        <v>116</v>
      </c>
      <c r="B28" s="25">
        <v>10</v>
      </c>
      <c r="C28" s="25" t="s">
        <v>60</v>
      </c>
      <c r="D28" s="25" t="s">
        <v>113</v>
      </c>
      <c r="E28" s="25" t="s">
        <v>61</v>
      </c>
      <c r="F28" s="25" t="s">
        <v>61</v>
      </c>
      <c r="G28" s="25" t="s">
        <v>61</v>
      </c>
      <c r="H28" s="25" t="s">
        <v>144</v>
      </c>
      <c r="I28" s="25" t="s">
        <v>61</v>
      </c>
      <c r="J28" s="25" t="s">
        <v>145</v>
      </c>
      <c r="K28" s="25" t="str">
        <f>IF(ISBLANK(Table2[[#This Row],[Function]]),"Yes","No")</f>
        <v>Yes</v>
      </c>
      <c r="L28" s="25"/>
    </row>
    <row r="29" spans="1:12" ht="30" hidden="1" x14ac:dyDescent="0.25">
      <c r="A29" s="25" t="s">
        <v>116</v>
      </c>
      <c r="B29" s="25">
        <v>11</v>
      </c>
      <c r="C29" s="25" t="s">
        <v>60</v>
      </c>
      <c r="D29" s="25" t="s">
        <v>146</v>
      </c>
      <c r="E29" s="25" t="s">
        <v>61</v>
      </c>
      <c r="F29" s="25" t="s">
        <v>61</v>
      </c>
      <c r="G29" s="25" t="s">
        <v>61</v>
      </c>
      <c r="H29" s="25" t="s">
        <v>147</v>
      </c>
      <c r="I29" s="25" t="s">
        <v>61</v>
      </c>
      <c r="J29" s="25" t="s">
        <v>148</v>
      </c>
      <c r="K29" s="25" t="str">
        <f>IF(ISBLANK(Table2[[#This Row],[Function]]),"Yes","No")</f>
        <v>Yes</v>
      </c>
      <c r="L29" s="25"/>
    </row>
    <row r="30" spans="1:12" hidden="1" x14ac:dyDescent="0.25">
      <c r="A30" s="25" t="s">
        <v>116</v>
      </c>
      <c r="B30" s="25">
        <v>12</v>
      </c>
      <c r="C30" s="25" t="s">
        <v>60</v>
      </c>
      <c r="D30" s="25" t="s">
        <v>149</v>
      </c>
      <c r="E30" s="25" t="s">
        <v>61</v>
      </c>
      <c r="F30" s="25" t="s">
        <v>61</v>
      </c>
      <c r="G30" s="25" t="s">
        <v>150</v>
      </c>
      <c r="H30" s="25" t="s">
        <v>61</v>
      </c>
      <c r="I30" s="25" t="s">
        <v>151</v>
      </c>
      <c r="J30" s="25" t="s">
        <v>61</v>
      </c>
      <c r="K30" s="25" t="str">
        <f>IF(ISBLANK(Table2[[#This Row],[Function]]),"Yes","No")</f>
        <v>Yes</v>
      </c>
      <c r="L30" s="25"/>
    </row>
    <row r="31" spans="1:12" hidden="1" x14ac:dyDescent="0.25">
      <c r="A31" s="25" t="s">
        <v>116</v>
      </c>
      <c r="B31" s="25">
        <v>13</v>
      </c>
      <c r="C31" s="25" t="s">
        <v>60</v>
      </c>
      <c r="D31" s="25" t="s">
        <v>61</v>
      </c>
      <c r="E31" s="25" t="s">
        <v>61</v>
      </c>
      <c r="F31" s="25" t="s">
        <v>61</v>
      </c>
      <c r="G31" s="25" t="s">
        <v>152</v>
      </c>
      <c r="H31" s="25" t="s">
        <v>97</v>
      </c>
      <c r="I31" s="25" t="s">
        <v>153</v>
      </c>
      <c r="J31" s="25" t="s">
        <v>61</v>
      </c>
      <c r="K31" s="25" t="str">
        <f>IF(ISBLANK(Table2[[#This Row],[Function]]),"Yes","No")</f>
        <v>Yes</v>
      </c>
      <c r="L31" s="25"/>
    </row>
    <row r="32" spans="1:12" hidden="1" x14ac:dyDescent="0.25">
      <c r="A32" s="25" t="s">
        <v>116</v>
      </c>
      <c r="B32" s="25">
        <v>14</v>
      </c>
      <c r="C32" s="25" t="s">
        <v>60</v>
      </c>
      <c r="D32" s="25" t="s">
        <v>61</v>
      </c>
      <c r="E32" s="25" t="s">
        <v>61</v>
      </c>
      <c r="F32" s="25" t="s">
        <v>61</v>
      </c>
      <c r="G32" s="25" t="s">
        <v>154</v>
      </c>
      <c r="H32" s="25" t="s">
        <v>101</v>
      </c>
      <c r="I32" s="25" t="s">
        <v>155</v>
      </c>
      <c r="J32" s="25" t="s">
        <v>61</v>
      </c>
      <c r="K32" s="25" t="str">
        <f>IF(ISBLANK(Table2[[#This Row],[Function]]),"Yes","No")</f>
        <v>Yes</v>
      </c>
      <c r="L32" s="25"/>
    </row>
    <row r="33" spans="1:12" hidden="1" x14ac:dyDescent="0.25">
      <c r="A33" s="25" t="s">
        <v>116</v>
      </c>
      <c r="B33" s="25">
        <v>15</v>
      </c>
      <c r="C33" s="25" t="s">
        <v>60</v>
      </c>
      <c r="D33" s="25" t="s">
        <v>127</v>
      </c>
      <c r="E33" s="25" t="s">
        <v>61</v>
      </c>
      <c r="F33" s="25" t="s">
        <v>61</v>
      </c>
      <c r="G33" s="25" t="s">
        <v>156</v>
      </c>
      <c r="H33" s="25" t="s">
        <v>104</v>
      </c>
      <c r="I33" s="25" t="s">
        <v>61</v>
      </c>
      <c r="J33" s="25" t="s">
        <v>61</v>
      </c>
      <c r="K33" s="25" t="str">
        <f>IF(ISBLANK(Table2[[#This Row],[Function]]),"Yes","No")</f>
        <v>Yes</v>
      </c>
      <c r="L33" s="25"/>
    </row>
    <row r="34" spans="1:12" ht="30" x14ac:dyDescent="0.25">
      <c r="A34" s="25" t="s">
        <v>157</v>
      </c>
      <c r="B34" s="25">
        <v>0</v>
      </c>
      <c r="C34" s="25" t="s">
        <v>60</v>
      </c>
      <c r="D34" s="25" t="s">
        <v>61</v>
      </c>
      <c r="E34" s="25" t="s">
        <v>158</v>
      </c>
      <c r="F34" s="25" t="s">
        <v>61</v>
      </c>
      <c r="G34" s="25" t="s">
        <v>61</v>
      </c>
      <c r="H34" s="25" t="s">
        <v>159</v>
      </c>
      <c r="I34" s="25" t="s">
        <v>61</v>
      </c>
      <c r="J34" s="25" t="s">
        <v>61</v>
      </c>
      <c r="K34" s="25" t="str">
        <f>IF(ISBLANK(Table2[[#This Row],[Function]]),"Yes","No")</f>
        <v>No</v>
      </c>
      <c r="L34" s="33" t="s">
        <v>248</v>
      </c>
    </row>
    <row r="35" spans="1:12" ht="30" x14ac:dyDescent="0.25">
      <c r="A35" s="25" t="s">
        <v>157</v>
      </c>
      <c r="B35" s="25">
        <v>1</v>
      </c>
      <c r="C35" s="25" t="s">
        <v>60</v>
      </c>
      <c r="D35" s="25" t="s">
        <v>61</v>
      </c>
      <c r="E35" s="25" t="s">
        <v>160</v>
      </c>
      <c r="F35" s="25" t="s">
        <v>61</v>
      </c>
      <c r="G35" s="25" t="s">
        <v>61</v>
      </c>
      <c r="H35" s="25" t="s">
        <v>161</v>
      </c>
      <c r="I35" s="25" t="s">
        <v>61</v>
      </c>
      <c r="J35" s="25" t="s">
        <v>162</v>
      </c>
      <c r="K35" s="25" t="str">
        <f>IF(ISBLANK(Table2[[#This Row],[Function]]),"Yes","No")</f>
        <v>No</v>
      </c>
      <c r="L35" s="34" t="s">
        <v>235</v>
      </c>
    </row>
    <row r="36" spans="1:12" ht="30" x14ac:dyDescent="0.25">
      <c r="A36" s="25" t="s">
        <v>157</v>
      </c>
      <c r="B36" s="25">
        <v>2</v>
      </c>
      <c r="C36" s="25" t="s">
        <v>60</v>
      </c>
      <c r="D36" s="25" t="s">
        <v>61</v>
      </c>
      <c r="E36" s="25" t="s">
        <v>163</v>
      </c>
      <c r="F36" s="25" t="s">
        <v>61</v>
      </c>
      <c r="G36" s="25" t="s">
        <v>61</v>
      </c>
      <c r="H36" s="25" t="s">
        <v>164</v>
      </c>
      <c r="I36" s="25" t="s">
        <v>61</v>
      </c>
      <c r="J36" s="25" t="s">
        <v>165</v>
      </c>
      <c r="K36" s="25" t="str">
        <f>IF(ISBLANK(Table2[[#This Row],[Function]]),"Yes","No")</f>
        <v>No</v>
      </c>
      <c r="L36" s="34" t="s">
        <v>236</v>
      </c>
    </row>
    <row r="37" spans="1:12" ht="30" hidden="1" x14ac:dyDescent="0.25">
      <c r="A37" s="25" t="s">
        <v>157</v>
      </c>
      <c r="B37" s="25">
        <v>3</v>
      </c>
      <c r="C37" s="25" t="s">
        <v>60</v>
      </c>
      <c r="D37" s="25" t="s">
        <v>61</v>
      </c>
      <c r="E37" s="25" t="s">
        <v>166</v>
      </c>
      <c r="F37" s="25" t="s">
        <v>61</v>
      </c>
      <c r="G37" s="25" t="s">
        <v>61</v>
      </c>
      <c r="H37" s="25" t="s">
        <v>167</v>
      </c>
      <c r="I37" s="25" t="s">
        <v>61</v>
      </c>
      <c r="J37" s="25" t="s">
        <v>168</v>
      </c>
      <c r="K37" s="25" t="str">
        <f>IF(ISBLANK(Table2[[#This Row],[Function]]),"Yes","No")</f>
        <v>Yes</v>
      </c>
      <c r="L37" s="25"/>
    </row>
    <row r="38" spans="1:12" ht="30" hidden="1" x14ac:dyDescent="0.25">
      <c r="A38" s="25" t="s">
        <v>157</v>
      </c>
      <c r="B38" s="25">
        <v>4</v>
      </c>
      <c r="C38" s="25" t="s">
        <v>60</v>
      </c>
      <c r="D38" s="25" t="s">
        <v>61</v>
      </c>
      <c r="E38" s="25" t="s">
        <v>169</v>
      </c>
      <c r="F38" s="25" t="s">
        <v>61</v>
      </c>
      <c r="G38" s="25" t="s">
        <v>61</v>
      </c>
      <c r="H38" s="25" t="s">
        <v>61</v>
      </c>
      <c r="I38" s="25" t="s">
        <v>61</v>
      </c>
      <c r="J38" s="25" t="s">
        <v>170</v>
      </c>
      <c r="K38" s="25" t="str">
        <f>IF(ISBLANK(Table2[[#This Row],[Function]]),"Yes","No")</f>
        <v>Yes</v>
      </c>
      <c r="L38" s="25"/>
    </row>
    <row r="39" spans="1:12" hidden="1" x14ac:dyDescent="0.25">
      <c r="A39" s="25" t="s">
        <v>157</v>
      </c>
      <c r="B39" s="25">
        <v>5</v>
      </c>
      <c r="C39" s="25" t="s">
        <v>60</v>
      </c>
      <c r="D39" s="25" t="s">
        <v>61</v>
      </c>
      <c r="E39" s="25" t="s">
        <v>171</v>
      </c>
      <c r="F39" s="25" t="s">
        <v>61</v>
      </c>
      <c r="G39" s="25" t="s">
        <v>61</v>
      </c>
      <c r="H39" s="25" t="s">
        <v>61</v>
      </c>
      <c r="I39" s="25" t="s">
        <v>61</v>
      </c>
      <c r="J39" s="25" t="s">
        <v>172</v>
      </c>
      <c r="K39" s="25" t="str">
        <f>IF(ISBLANK(Table2[[#This Row],[Function]]),"Yes","No")</f>
        <v>Yes</v>
      </c>
      <c r="L39" s="25"/>
    </row>
    <row r="40" spans="1:12" ht="30" x14ac:dyDescent="0.25">
      <c r="A40" s="25" t="s">
        <v>157</v>
      </c>
      <c r="B40" s="25">
        <v>6</v>
      </c>
      <c r="C40" s="25" t="s">
        <v>60</v>
      </c>
      <c r="D40" s="25" t="s">
        <v>173</v>
      </c>
      <c r="E40" s="25" t="s">
        <v>61</v>
      </c>
      <c r="F40" s="25" t="s">
        <v>87</v>
      </c>
      <c r="G40" s="25" t="s">
        <v>61</v>
      </c>
      <c r="H40" s="25" t="s">
        <v>174</v>
      </c>
      <c r="I40" s="25" t="s">
        <v>61</v>
      </c>
      <c r="J40" s="25" t="s">
        <v>61</v>
      </c>
      <c r="K40" s="25" t="str">
        <f>IF(ISBLANK(Table2[[#This Row],[Function]]),"Yes","No")</f>
        <v>No</v>
      </c>
      <c r="L40" s="35" t="s">
        <v>244</v>
      </c>
    </row>
    <row r="41" spans="1:12" hidden="1" x14ac:dyDescent="0.25">
      <c r="A41" s="25" t="s">
        <v>157</v>
      </c>
      <c r="B41" s="25">
        <v>7</v>
      </c>
      <c r="C41" s="25" t="s">
        <v>60</v>
      </c>
      <c r="D41" s="25" t="s">
        <v>175</v>
      </c>
      <c r="E41" s="25" t="s">
        <v>61</v>
      </c>
      <c r="F41" s="25" t="s">
        <v>92</v>
      </c>
      <c r="G41" s="25" t="s">
        <v>61</v>
      </c>
      <c r="H41" s="25" t="s">
        <v>176</v>
      </c>
      <c r="I41" s="25" t="s">
        <v>61</v>
      </c>
      <c r="J41" s="25" t="s">
        <v>61</v>
      </c>
      <c r="K41" s="25" t="str">
        <f>IF(ISBLANK(Table2[[#This Row],[Function]]),"Yes","No")</f>
        <v>Yes</v>
      </c>
      <c r="L41" s="25"/>
    </row>
    <row r="42" spans="1:12" hidden="1" x14ac:dyDescent="0.25">
      <c r="A42" s="25" t="s">
        <v>157</v>
      </c>
      <c r="B42" s="25">
        <v>8</v>
      </c>
      <c r="C42" s="25" t="s">
        <v>60</v>
      </c>
      <c r="D42" s="25" t="s">
        <v>177</v>
      </c>
      <c r="E42" s="25" t="s">
        <v>61</v>
      </c>
      <c r="F42" s="25" t="s">
        <v>118</v>
      </c>
      <c r="G42" s="25" t="s">
        <v>61</v>
      </c>
      <c r="H42" s="25" t="s">
        <v>178</v>
      </c>
      <c r="I42" s="25" t="s">
        <v>61</v>
      </c>
      <c r="J42" s="25" t="s">
        <v>61</v>
      </c>
      <c r="K42" s="25" t="str">
        <f>IF(ISBLANK(Table2[[#This Row],[Function]]),"Yes","No")</f>
        <v>Yes</v>
      </c>
      <c r="L42" s="25"/>
    </row>
    <row r="43" spans="1:12" hidden="1" x14ac:dyDescent="0.25">
      <c r="A43" s="25" t="s">
        <v>157</v>
      </c>
      <c r="B43" s="25">
        <v>9</v>
      </c>
      <c r="C43" s="25" t="s">
        <v>60</v>
      </c>
      <c r="D43" s="25" t="s">
        <v>179</v>
      </c>
      <c r="E43" s="25" t="s">
        <v>61</v>
      </c>
      <c r="F43" s="25" t="s">
        <v>121</v>
      </c>
      <c r="G43" s="25" t="s">
        <v>61</v>
      </c>
      <c r="H43" s="25" t="s">
        <v>180</v>
      </c>
      <c r="I43" s="25" t="s">
        <v>61</v>
      </c>
      <c r="J43" s="25" t="s">
        <v>61</v>
      </c>
      <c r="K43" s="25" t="str">
        <f>IF(ISBLANK(Table2[[#This Row],[Function]]),"Yes","No")</f>
        <v>Yes</v>
      </c>
      <c r="L43" s="25"/>
    </row>
    <row r="44" spans="1:12" hidden="1" x14ac:dyDescent="0.25">
      <c r="A44" s="25" t="s">
        <v>157</v>
      </c>
      <c r="B44" s="25">
        <v>10</v>
      </c>
      <c r="C44" s="25" t="s">
        <v>60</v>
      </c>
      <c r="D44" s="25" t="s">
        <v>113</v>
      </c>
      <c r="E44" s="25" t="s">
        <v>61</v>
      </c>
      <c r="F44" s="25" t="s">
        <v>61</v>
      </c>
      <c r="G44" s="25" t="s">
        <v>181</v>
      </c>
      <c r="H44" s="25" t="s">
        <v>178</v>
      </c>
      <c r="I44" s="25" t="s">
        <v>61</v>
      </c>
      <c r="J44" s="25" t="s">
        <v>61</v>
      </c>
      <c r="K44" s="25" t="str">
        <f>IF(ISBLANK(Table2[[#This Row],[Function]]),"Yes","No")</f>
        <v>Yes</v>
      </c>
      <c r="L44" s="25"/>
    </row>
    <row r="45" spans="1:12" hidden="1" x14ac:dyDescent="0.25">
      <c r="A45" s="25" t="s">
        <v>157</v>
      </c>
      <c r="B45" s="25">
        <v>11</v>
      </c>
      <c r="C45" s="25" t="s">
        <v>60</v>
      </c>
      <c r="D45" s="25" t="s">
        <v>146</v>
      </c>
      <c r="E45" s="25" t="s">
        <v>61</v>
      </c>
      <c r="F45" s="25" t="s">
        <v>61</v>
      </c>
      <c r="G45" s="25" t="s">
        <v>182</v>
      </c>
      <c r="H45" s="25" t="s">
        <v>180</v>
      </c>
      <c r="I45" s="25" t="s">
        <v>61</v>
      </c>
      <c r="J45" s="25" t="s">
        <v>61</v>
      </c>
      <c r="K45" s="25" t="str">
        <f>IF(ISBLANK(Table2[[#This Row],[Function]]),"Yes","No")</f>
        <v>Yes</v>
      </c>
      <c r="L45" s="25"/>
    </row>
    <row r="46" spans="1:12" hidden="1" x14ac:dyDescent="0.25">
      <c r="A46" s="25" t="s">
        <v>157</v>
      </c>
      <c r="B46" s="25">
        <v>12</v>
      </c>
      <c r="C46" s="25" t="s">
        <v>60</v>
      </c>
      <c r="D46" s="25" t="s">
        <v>149</v>
      </c>
      <c r="E46" s="25" t="s">
        <v>61</v>
      </c>
      <c r="F46" s="25" t="s">
        <v>61</v>
      </c>
      <c r="G46" s="25" t="s">
        <v>183</v>
      </c>
      <c r="H46" s="25" t="s">
        <v>184</v>
      </c>
      <c r="I46" s="25" t="s">
        <v>61</v>
      </c>
      <c r="J46" s="25" t="s">
        <v>61</v>
      </c>
      <c r="K46" s="25" t="str">
        <f>IF(ISBLANK(Table2[[#This Row],[Function]]),"Yes","No")</f>
        <v>Yes</v>
      </c>
      <c r="L46" s="25"/>
    </row>
    <row r="47" spans="1:12" ht="30" hidden="1" x14ac:dyDescent="0.25">
      <c r="A47" s="25" t="s">
        <v>157</v>
      </c>
      <c r="B47" s="25">
        <v>13</v>
      </c>
      <c r="C47" s="25" t="s">
        <v>60</v>
      </c>
      <c r="D47" s="25" t="s">
        <v>61</v>
      </c>
      <c r="E47" s="25" t="s">
        <v>61</v>
      </c>
      <c r="F47" s="25" t="s">
        <v>61</v>
      </c>
      <c r="G47" s="25" t="s">
        <v>61</v>
      </c>
      <c r="H47" s="25" t="s">
        <v>61</v>
      </c>
      <c r="I47" s="25" t="s">
        <v>61</v>
      </c>
      <c r="J47" s="25" t="s">
        <v>185</v>
      </c>
      <c r="K47" s="25" t="str">
        <f>IF(ISBLANK(Table2[[#This Row],[Function]]),"Yes","No")</f>
        <v>Yes</v>
      </c>
      <c r="L47" s="25"/>
    </row>
    <row r="48" spans="1:12" hidden="1" x14ac:dyDescent="0.25">
      <c r="A48" s="25" t="s">
        <v>157</v>
      </c>
      <c r="B48" s="25">
        <v>14</v>
      </c>
      <c r="C48" s="25" t="s">
        <v>60</v>
      </c>
      <c r="D48" s="25" t="s">
        <v>61</v>
      </c>
      <c r="E48" s="25" t="s">
        <v>61</v>
      </c>
      <c r="F48" s="25" t="s">
        <v>61</v>
      </c>
      <c r="G48" s="25" t="s">
        <v>61</v>
      </c>
      <c r="H48" s="25" t="s">
        <v>61</v>
      </c>
      <c r="I48" s="25" t="s">
        <v>61</v>
      </c>
      <c r="J48" s="25" t="s">
        <v>186</v>
      </c>
      <c r="K48" s="25" t="str">
        <f>IF(ISBLANK(Table2[[#This Row],[Function]]),"Yes","No")</f>
        <v>Yes</v>
      </c>
      <c r="L48" s="25"/>
    </row>
    <row r="49" spans="1:12" hidden="1" x14ac:dyDescent="0.25">
      <c r="A49" s="25" t="s">
        <v>157</v>
      </c>
      <c r="B49" s="25">
        <v>15</v>
      </c>
      <c r="C49" s="25" t="s">
        <v>60</v>
      </c>
      <c r="D49" s="25" t="s">
        <v>61</v>
      </c>
      <c r="E49" s="25" t="s">
        <v>61</v>
      </c>
      <c r="F49" s="25" t="s">
        <v>61</v>
      </c>
      <c r="G49" s="25" t="s">
        <v>61</v>
      </c>
      <c r="H49" s="25" t="s">
        <v>61</v>
      </c>
      <c r="I49" s="25" t="s">
        <v>61</v>
      </c>
      <c r="J49" s="25" t="s">
        <v>187</v>
      </c>
      <c r="K49" s="25" t="str">
        <f>IF(ISBLANK(Table2[[#This Row],[Function]]),"Yes","No")</f>
        <v>Yes</v>
      </c>
      <c r="L49" s="25"/>
    </row>
    <row r="50" spans="1:12" hidden="1" x14ac:dyDescent="0.25">
      <c r="A50" s="25" t="s">
        <v>188</v>
      </c>
      <c r="B50" s="25">
        <v>0</v>
      </c>
      <c r="C50" s="25" t="s">
        <v>60</v>
      </c>
      <c r="D50" s="25" t="s">
        <v>61</v>
      </c>
      <c r="E50" s="25" t="s">
        <v>61</v>
      </c>
      <c r="F50" s="25" t="s">
        <v>61</v>
      </c>
      <c r="G50" s="25" t="s">
        <v>61</v>
      </c>
      <c r="H50" s="25" t="s">
        <v>131</v>
      </c>
      <c r="I50" s="25" t="s">
        <v>189</v>
      </c>
      <c r="J50" s="25" t="s">
        <v>61</v>
      </c>
      <c r="K50" s="25" t="str">
        <f>IF(ISBLANK(Table2[[#This Row],[Function]]),"Yes","No")</f>
        <v>Yes</v>
      </c>
      <c r="L50" s="25"/>
    </row>
    <row r="51" spans="1:12" hidden="1" x14ac:dyDescent="0.25">
      <c r="A51" s="25" t="s">
        <v>188</v>
      </c>
      <c r="B51" s="25">
        <v>1</v>
      </c>
      <c r="C51" s="25" t="s">
        <v>60</v>
      </c>
      <c r="D51" s="25" t="s">
        <v>61</v>
      </c>
      <c r="E51" s="25" t="s">
        <v>61</v>
      </c>
      <c r="F51" s="25" t="s">
        <v>61</v>
      </c>
      <c r="G51" s="25" t="s">
        <v>61</v>
      </c>
      <c r="H51" s="25" t="s">
        <v>134</v>
      </c>
      <c r="I51" s="25" t="s">
        <v>190</v>
      </c>
      <c r="J51" s="25" t="s">
        <v>61</v>
      </c>
      <c r="K51" s="25" t="str">
        <f>IF(ISBLANK(Table2[[#This Row],[Function]]),"Yes","No")</f>
        <v>Yes</v>
      </c>
      <c r="L51" s="25"/>
    </row>
    <row r="52" spans="1:12" hidden="1" x14ac:dyDescent="0.25">
      <c r="A52" s="25" t="s">
        <v>188</v>
      </c>
      <c r="B52" s="25">
        <v>2</v>
      </c>
      <c r="C52" s="25" t="s">
        <v>60</v>
      </c>
      <c r="D52" s="25" t="s">
        <v>61</v>
      </c>
      <c r="E52" s="25" t="s">
        <v>61</v>
      </c>
      <c r="F52" s="25" t="s">
        <v>61</v>
      </c>
      <c r="G52" s="25" t="s">
        <v>61</v>
      </c>
      <c r="H52" s="25" t="s">
        <v>191</v>
      </c>
      <c r="I52" s="25" t="s">
        <v>140</v>
      </c>
      <c r="J52" s="25" t="s">
        <v>61</v>
      </c>
      <c r="K52" s="25" t="str">
        <f>IF(ISBLANK(Table2[[#This Row],[Function]]),"Yes","No")</f>
        <v>Yes</v>
      </c>
      <c r="L52" s="25"/>
    </row>
    <row r="53" spans="1:12" hidden="1" x14ac:dyDescent="0.25">
      <c r="A53" s="25" t="s">
        <v>188</v>
      </c>
      <c r="B53" s="25">
        <v>3</v>
      </c>
      <c r="C53" s="25" t="s">
        <v>60</v>
      </c>
      <c r="D53" s="25" t="s">
        <v>61</v>
      </c>
      <c r="E53" s="25" t="s">
        <v>61</v>
      </c>
      <c r="F53" s="25" t="s">
        <v>61</v>
      </c>
      <c r="G53" s="25" t="s">
        <v>61</v>
      </c>
      <c r="H53" s="25" t="s">
        <v>63</v>
      </c>
      <c r="I53" s="25" t="s">
        <v>143</v>
      </c>
      <c r="J53" s="25" t="s">
        <v>61</v>
      </c>
      <c r="K53" s="25" t="str">
        <f>IF(ISBLANK(Table2[[#This Row],[Function]]),"Yes","No")</f>
        <v>Yes</v>
      </c>
      <c r="L53" s="25"/>
    </row>
    <row r="54" spans="1:12" hidden="1" x14ac:dyDescent="0.25">
      <c r="A54" s="25" t="s">
        <v>188</v>
      </c>
      <c r="B54" s="25">
        <v>4</v>
      </c>
      <c r="C54" s="25" t="s">
        <v>60</v>
      </c>
      <c r="D54" s="25" t="s">
        <v>61</v>
      </c>
      <c r="E54" s="25" t="s">
        <v>61</v>
      </c>
      <c r="F54" s="25" t="s">
        <v>61</v>
      </c>
      <c r="G54" s="25" t="s">
        <v>61</v>
      </c>
      <c r="H54" s="25" t="s">
        <v>192</v>
      </c>
      <c r="I54" s="25" t="s">
        <v>193</v>
      </c>
      <c r="J54" s="25" t="s">
        <v>61</v>
      </c>
      <c r="K54" s="25" t="str">
        <f>IF(ISBLANK(Table2[[#This Row],[Function]]),"Yes","No")</f>
        <v>Yes</v>
      </c>
      <c r="L54" s="25"/>
    </row>
    <row r="55" spans="1:12" hidden="1" x14ac:dyDescent="0.25">
      <c r="A55" s="25" t="s">
        <v>188</v>
      </c>
      <c r="B55" s="25">
        <v>5</v>
      </c>
      <c r="C55" s="25" t="s">
        <v>60</v>
      </c>
      <c r="D55" s="25" t="s">
        <v>61</v>
      </c>
      <c r="E55" s="25" t="s">
        <v>61</v>
      </c>
      <c r="F55" s="25" t="s">
        <v>61</v>
      </c>
      <c r="G55" s="25" t="s">
        <v>61</v>
      </c>
      <c r="H55" s="25" t="s">
        <v>70</v>
      </c>
      <c r="I55" s="25" t="s">
        <v>194</v>
      </c>
      <c r="J55" s="25" t="s">
        <v>61</v>
      </c>
      <c r="K55" s="25" t="str">
        <f>IF(ISBLANK(Table2[[#This Row],[Function]]),"Yes","No")</f>
        <v>Yes</v>
      </c>
      <c r="L55" s="25"/>
    </row>
    <row r="56" spans="1:12" hidden="1" x14ac:dyDescent="0.25">
      <c r="A56" s="25" t="s">
        <v>188</v>
      </c>
      <c r="B56" s="25">
        <v>6</v>
      </c>
      <c r="C56" s="25" t="s">
        <v>60</v>
      </c>
      <c r="D56" s="25" t="s">
        <v>61</v>
      </c>
      <c r="E56" s="25" t="s">
        <v>61</v>
      </c>
      <c r="F56" s="25" t="s">
        <v>61</v>
      </c>
      <c r="G56" s="25" t="s">
        <v>61</v>
      </c>
      <c r="H56" s="25" t="s">
        <v>75</v>
      </c>
      <c r="I56" s="25" t="s">
        <v>195</v>
      </c>
      <c r="J56" s="25" t="s">
        <v>61</v>
      </c>
      <c r="K56" s="25" t="str">
        <f>IF(ISBLANK(Table2[[#This Row],[Function]]),"Yes","No")</f>
        <v>Yes</v>
      </c>
      <c r="L56" s="25"/>
    </row>
    <row r="57" spans="1:12" hidden="1" x14ac:dyDescent="0.25">
      <c r="A57" s="25" t="s">
        <v>188</v>
      </c>
      <c r="B57" s="25">
        <v>7</v>
      </c>
      <c r="C57" s="25" t="s">
        <v>60</v>
      </c>
      <c r="D57" s="25" t="s">
        <v>61</v>
      </c>
      <c r="E57" s="25" t="s">
        <v>61</v>
      </c>
      <c r="F57" s="25" t="s">
        <v>61</v>
      </c>
      <c r="G57" s="25" t="s">
        <v>61</v>
      </c>
      <c r="H57" s="25" t="s">
        <v>196</v>
      </c>
      <c r="I57" s="25" t="s">
        <v>197</v>
      </c>
      <c r="J57" s="25" t="s">
        <v>61</v>
      </c>
      <c r="K57" s="25" t="str">
        <f>IF(ISBLANK(Table2[[#This Row],[Function]]),"Yes","No")</f>
        <v>Yes</v>
      </c>
      <c r="L57" s="25"/>
    </row>
    <row r="58" spans="1:12" hidden="1" x14ac:dyDescent="0.25">
      <c r="A58" s="25" t="s">
        <v>188</v>
      </c>
      <c r="B58" s="25">
        <v>8</v>
      </c>
      <c r="C58" s="25" t="s">
        <v>60</v>
      </c>
      <c r="D58" s="25" t="s">
        <v>61</v>
      </c>
      <c r="E58" s="25" t="s">
        <v>61</v>
      </c>
      <c r="F58" s="25" t="s">
        <v>61</v>
      </c>
      <c r="G58" s="25" t="s">
        <v>61</v>
      </c>
      <c r="H58" s="25" t="s">
        <v>87</v>
      </c>
      <c r="I58" s="25" t="s">
        <v>198</v>
      </c>
      <c r="J58" s="25" t="s">
        <v>61</v>
      </c>
      <c r="K58" s="25" t="str">
        <f>IF(ISBLANK(Table2[[#This Row],[Function]]),"Yes","No")</f>
        <v>Yes</v>
      </c>
      <c r="L58" s="25"/>
    </row>
    <row r="59" spans="1:12" hidden="1" x14ac:dyDescent="0.25">
      <c r="A59" s="25" t="s">
        <v>188</v>
      </c>
      <c r="B59" s="25">
        <v>9</v>
      </c>
      <c r="C59" s="25" t="s">
        <v>60</v>
      </c>
      <c r="D59" s="25" t="s">
        <v>61</v>
      </c>
      <c r="E59" s="25" t="s">
        <v>61</v>
      </c>
      <c r="F59" s="25" t="s">
        <v>61</v>
      </c>
      <c r="G59" s="25" t="s">
        <v>61</v>
      </c>
      <c r="H59" s="25" t="s">
        <v>92</v>
      </c>
      <c r="I59" s="25" t="s">
        <v>199</v>
      </c>
      <c r="J59" s="25" t="s">
        <v>61</v>
      </c>
      <c r="K59" s="25" t="str">
        <f>IF(ISBLANK(Table2[[#This Row],[Function]]),"Yes","No")</f>
        <v>Yes</v>
      </c>
      <c r="L59" s="25"/>
    </row>
    <row r="60" spans="1:12" hidden="1" x14ac:dyDescent="0.25">
      <c r="A60" s="25" t="s">
        <v>188</v>
      </c>
      <c r="B60" s="25">
        <v>10</v>
      </c>
      <c r="C60" s="25" t="s">
        <v>60</v>
      </c>
      <c r="D60" s="25" t="s">
        <v>61</v>
      </c>
      <c r="E60" s="25" t="s">
        <v>61</v>
      </c>
      <c r="F60" s="25" t="s">
        <v>61</v>
      </c>
      <c r="G60" s="25" t="s">
        <v>61</v>
      </c>
      <c r="H60" s="25" t="s">
        <v>118</v>
      </c>
      <c r="I60" s="25" t="s">
        <v>200</v>
      </c>
      <c r="J60" s="25" t="s">
        <v>61</v>
      </c>
      <c r="K60" s="25" t="str">
        <f>IF(ISBLANK(Table2[[#This Row],[Function]]),"Yes","No")</f>
        <v>Yes</v>
      </c>
      <c r="L60" s="25"/>
    </row>
    <row r="61" spans="1:12" hidden="1" x14ac:dyDescent="0.25">
      <c r="A61" s="25" t="s">
        <v>188</v>
      </c>
      <c r="B61" s="25">
        <v>11</v>
      </c>
      <c r="C61" s="25" t="s">
        <v>60</v>
      </c>
      <c r="D61" s="25" t="s">
        <v>61</v>
      </c>
      <c r="E61" s="25" t="s">
        <v>61</v>
      </c>
      <c r="F61" s="25" t="s">
        <v>61</v>
      </c>
      <c r="G61" s="25" t="s">
        <v>61</v>
      </c>
      <c r="H61" s="25" t="s">
        <v>121</v>
      </c>
      <c r="I61" s="25" t="s">
        <v>201</v>
      </c>
      <c r="J61" s="25" t="s">
        <v>61</v>
      </c>
      <c r="K61" s="25" t="str">
        <f>IF(ISBLANK(Table2[[#This Row],[Function]]),"Yes","No")</f>
        <v>Yes</v>
      </c>
      <c r="L61" s="25"/>
    </row>
    <row r="62" spans="1:12" hidden="1" x14ac:dyDescent="0.25">
      <c r="A62" s="25" t="s">
        <v>188</v>
      </c>
      <c r="B62" s="25">
        <v>12</v>
      </c>
      <c r="C62" s="25" t="s">
        <v>60</v>
      </c>
      <c r="D62" s="25" t="s">
        <v>61</v>
      </c>
      <c r="E62" s="25" t="s">
        <v>61</v>
      </c>
      <c r="F62" s="25" t="s">
        <v>61</v>
      </c>
      <c r="G62" s="25" t="s">
        <v>61</v>
      </c>
      <c r="H62" s="25" t="s">
        <v>131</v>
      </c>
      <c r="I62" s="25" t="s">
        <v>202</v>
      </c>
      <c r="J62" s="25" t="s">
        <v>61</v>
      </c>
      <c r="K62" s="25" t="str">
        <f>IF(ISBLANK(Table2[[#This Row],[Function]]),"Yes","No")</f>
        <v>Yes</v>
      </c>
      <c r="L62" s="25"/>
    </row>
    <row r="63" spans="1:12" hidden="1" x14ac:dyDescent="0.25">
      <c r="A63" s="25" t="s">
        <v>188</v>
      </c>
      <c r="B63" s="25">
        <v>13</v>
      </c>
      <c r="C63" s="25" t="s">
        <v>60</v>
      </c>
      <c r="D63" s="25" t="s">
        <v>61</v>
      </c>
      <c r="E63" s="25" t="s">
        <v>61</v>
      </c>
      <c r="F63" s="25" t="s">
        <v>61</v>
      </c>
      <c r="G63" s="25"/>
      <c r="H63" s="25"/>
      <c r="I63" s="25"/>
      <c r="J63" s="25"/>
      <c r="K63" s="25" t="str">
        <f>IF(ISBLANK(Table2[[#This Row],[Function]]),"Yes","No")</f>
        <v>Yes</v>
      </c>
      <c r="L63" s="25"/>
    </row>
    <row r="64" spans="1:12" ht="18" hidden="1" customHeight="1" x14ac:dyDescent="0.25">
      <c r="A64" s="25" t="s">
        <v>203</v>
      </c>
      <c r="B64" s="25">
        <v>0</v>
      </c>
      <c r="C64" s="25" t="s">
        <v>60</v>
      </c>
      <c r="D64" s="25" t="s">
        <v>61</v>
      </c>
      <c r="E64" s="25" t="s">
        <v>61</v>
      </c>
      <c r="F64" s="25" t="s">
        <v>61</v>
      </c>
      <c r="G64" s="25" t="s">
        <v>61</v>
      </c>
      <c r="H64" s="25" t="s">
        <v>204</v>
      </c>
      <c r="I64" s="25" t="s">
        <v>205</v>
      </c>
      <c r="J64" s="25" t="s">
        <v>61</v>
      </c>
      <c r="K64" s="25" t="str">
        <f>IF(ISBLANK(Table2[[#This Row],[Function]]),"Yes","No")</f>
        <v>Yes</v>
      </c>
      <c r="L64" s="25"/>
    </row>
    <row r="65" spans="1:12" ht="30" x14ac:dyDescent="0.25">
      <c r="A65" s="25" t="s">
        <v>203</v>
      </c>
      <c r="B65" s="25">
        <v>1</v>
      </c>
      <c r="C65" s="25" t="s">
        <v>60</v>
      </c>
      <c r="D65" s="25" t="s">
        <v>61</v>
      </c>
      <c r="E65" s="25" t="s">
        <v>61</v>
      </c>
      <c r="F65" s="25" t="s">
        <v>61</v>
      </c>
      <c r="G65" s="25" t="s">
        <v>61</v>
      </c>
      <c r="H65" s="25" t="s">
        <v>131</v>
      </c>
      <c r="I65" s="25" t="s">
        <v>206</v>
      </c>
      <c r="J65" s="25" t="s">
        <v>61</v>
      </c>
      <c r="K65" s="25" t="str">
        <f>IF(ISBLANK(Table2[[#This Row],[Function]]),"Yes","No")</f>
        <v>No</v>
      </c>
      <c r="L65" s="25" t="s">
        <v>250</v>
      </c>
    </row>
    <row r="66" spans="1:12" hidden="1" x14ac:dyDescent="0.25">
      <c r="A66" s="25" t="s">
        <v>203</v>
      </c>
      <c r="B66" s="25">
        <v>2</v>
      </c>
      <c r="C66" s="25" t="s">
        <v>60</v>
      </c>
      <c r="D66" s="25" t="s">
        <v>61</v>
      </c>
      <c r="E66" s="25" t="s">
        <v>61</v>
      </c>
      <c r="F66" s="25" t="s">
        <v>61</v>
      </c>
      <c r="G66" s="25" t="s">
        <v>61</v>
      </c>
      <c r="H66" s="25" t="s">
        <v>87</v>
      </c>
      <c r="I66" s="25" t="s">
        <v>207</v>
      </c>
      <c r="J66" s="25" t="s">
        <v>208</v>
      </c>
      <c r="K66" s="25" t="str">
        <f>IF(ISBLANK(Table2[[#This Row],[Function]]),"Yes","No")</f>
        <v>Yes</v>
      </c>
      <c r="L66" s="25"/>
    </row>
    <row r="67" spans="1:12" ht="30" x14ac:dyDescent="0.25">
      <c r="A67" s="25" t="s">
        <v>203</v>
      </c>
      <c r="B67" s="25">
        <v>3</v>
      </c>
      <c r="C67" s="25" t="s">
        <v>60</v>
      </c>
      <c r="D67" s="25" t="s">
        <v>61</v>
      </c>
      <c r="E67" s="25" t="s">
        <v>61</v>
      </c>
      <c r="F67" s="25" t="s">
        <v>61</v>
      </c>
      <c r="G67" s="25" t="s">
        <v>61</v>
      </c>
      <c r="H67" s="25" t="s">
        <v>92</v>
      </c>
      <c r="I67" s="25" t="s">
        <v>209</v>
      </c>
      <c r="J67" s="25" t="s">
        <v>61</v>
      </c>
      <c r="K67" s="25" t="str">
        <f>IF(ISBLANK(Table2[[#This Row],[Function]]),"Yes","No")</f>
        <v>No</v>
      </c>
      <c r="L67" s="25" t="s">
        <v>232</v>
      </c>
    </row>
    <row r="68" spans="1:12" hidden="1" x14ac:dyDescent="0.25">
      <c r="A68" s="25" t="s">
        <v>203</v>
      </c>
      <c r="B68" s="25">
        <v>4</v>
      </c>
      <c r="C68" s="25" t="s">
        <v>60</v>
      </c>
      <c r="D68" s="25" t="s">
        <v>61</v>
      </c>
      <c r="E68" s="25" t="s">
        <v>61</v>
      </c>
      <c r="F68" s="25" t="s">
        <v>61</v>
      </c>
      <c r="G68" s="25" t="s">
        <v>61</v>
      </c>
      <c r="H68" s="25" t="s">
        <v>118</v>
      </c>
      <c r="I68" s="25" t="s">
        <v>210</v>
      </c>
      <c r="J68" s="25" t="s">
        <v>61</v>
      </c>
      <c r="K68" s="25" t="str">
        <f>IF(ISBLANK(Table2[[#This Row],[Function]]),"Yes","No")</f>
        <v>Yes</v>
      </c>
      <c r="L68" s="25"/>
    </row>
    <row r="69" spans="1:12" hidden="1" x14ac:dyDescent="0.25">
      <c r="A69" s="25" t="s">
        <v>203</v>
      </c>
      <c r="B69" s="25">
        <v>5</v>
      </c>
      <c r="C69" s="25" t="s">
        <v>60</v>
      </c>
      <c r="D69" s="25" t="s">
        <v>61</v>
      </c>
      <c r="E69" s="25" t="s">
        <v>61</v>
      </c>
      <c r="F69" s="25" t="s">
        <v>61</v>
      </c>
      <c r="G69" s="25" t="s">
        <v>61</v>
      </c>
      <c r="H69" s="25" t="s">
        <v>121</v>
      </c>
      <c r="I69" s="25" t="s">
        <v>211</v>
      </c>
      <c r="J69" s="25" t="s">
        <v>61</v>
      </c>
      <c r="K69" s="25" t="str">
        <f>IF(ISBLANK(Table2[[#This Row],[Function]]),"Yes","No")</f>
        <v>Yes</v>
      </c>
      <c r="L69" s="25"/>
    </row>
    <row r="70" spans="1:12" hidden="1" x14ac:dyDescent="0.25">
      <c r="A70" s="25" t="s">
        <v>203</v>
      </c>
      <c r="B70" s="25">
        <v>6</v>
      </c>
      <c r="C70" s="25" t="s">
        <v>60</v>
      </c>
      <c r="D70" s="25" t="s">
        <v>61</v>
      </c>
      <c r="E70" s="25" t="s">
        <v>61</v>
      </c>
      <c r="F70" s="25" t="s">
        <v>61</v>
      </c>
      <c r="G70" s="25" t="s">
        <v>61</v>
      </c>
      <c r="H70" s="25" t="s">
        <v>131</v>
      </c>
      <c r="I70" s="25" t="s">
        <v>212</v>
      </c>
      <c r="J70" s="25" t="s">
        <v>61</v>
      </c>
      <c r="K70" s="25" t="str">
        <f>IF(ISBLANK(Table2[[#This Row],[Function]]),"Yes","No")</f>
        <v>Yes</v>
      </c>
      <c r="L70" s="25"/>
    </row>
    <row r="71" spans="1:12" hidden="1" x14ac:dyDescent="0.25">
      <c r="A71" s="25" t="s">
        <v>203</v>
      </c>
      <c r="B71" s="25">
        <v>7</v>
      </c>
      <c r="C71" s="25" t="s">
        <v>60</v>
      </c>
      <c r="D71" s="25" t="s">
        <v>61</v>
      </c>
      <c r="E71" s="25" t="s">
        <v>61</v>
      </c>
      <c r="F71" s="25" t="s">
        <v>61</v>
      </c>
      <c r="G71" s="25" t="s">
        <v>61</v>
      </c>
      <c r="H71" s="25" t="s">
        <v>61</v>
      </c>
      <c r="I71" s="25" t="s">
        <v>140</v>
      </c>
      <c r="J71" s="25" t="s">
        <v>61</v>
      </c>
      <c r="K71" s="25" t="str">
        <f>IF(ISBLANK(Table2[[#This Row],[Function]]),"Yes","No")</f>
        <v>Yes</v>
      </c>
      <c r="L71" s="25"/>
    </row>
    <row r="72" spans="1:12" hidden="1" x14ac:dyDescent="0.25">
      <c r="A72" s="25" t="s">
        <v>203</v>
      </c>
      <c r="B72" s="25">
        <v>8</v>
      </c>
      <c r="C72" s="25" t="s">
        <v>60</v>
      </c>
      <c r="D72" s="25" t="s">
        <v>61</v>
      </c>
      <c r="E72" s="25" t="s">
        <v>61</v>
      </c>
      <c r="F72" s="25" t="s">
        <v>61</v>
      </c>
      <c r="G72" s="25" t="s">
        <v>61</v>
      </c>
      <c r="H72" s="25" t="s">
        <v>61</v>
      </c>
      <c r="I72" s="25" t="s">
        <v>143</v>
      </c>
      <c r="J72" s="25" t="s">
        <v>61</v>
      </c>
      <c r="K72" s="25" t="str">
        <f>IF(ISBLANK(Table2[[#This Row],[Function]]),"Yes","No")</f>
        <v>Yes</v>
      </c>
      <c r="L72" s="25"/>
    </row>
    <row r="73" spans="1:12" hidden="1" x14ac:dyDescent="0.25">
      <c r="A73" s="25" t="s">
        <v>203</v>
      </c>
      <c r="B73" s="25">
        <v>9</v>
      </c>
      <c r="C73" s="25" t="s">
        <v>60</v>
      </c>
      <c r="D73" s="25" t="s">
        <v>61</v>
      </c>
      <c r="E73" s="25" t="s">
        <v>61</v>
      </c>
      <c r="F73" s="25" t="s">
        <v>61</v>
      </c>
      <c r="G73" s="25" t="s">
        <v>61</v>
      </c>
      <c r="H73" s="25" t="s">
        <v>61</v>
      </c>
      <c r="I73" s="25" t="s">
        <v>193</v>
      </c>
      <c r="J73" s="25" t="s">
        <v>61</v>
      </c>
      <c r="K73" s="25" t="str">
        <f>IF(ISBLANK(Table2[[#This Row],[Function]]),"Yes","No")</f>
        <v>Yes</v>
      </c>
      <c r="L73" s="25"/>
    </row>
    <row r="74" spans="1:12" hidden="1" x14ac:dyDescent="0.25">
      <c r="A74" s="25" t="s">
        <v>203</v>
      </c>
      <c r="B74" s="25">
        <v>10</v>
      </c>
      <c r="C74" s="25" t="s">
        <v>60</v>
      </c>
      <c r="D74" s="25" t="s">
        <v>61</v>
      </c>
      <c r="E74" s="25" t="s">
        <v>61</v>
      </c>
      <c r="F74" s="25" t="s">
        <v>61</v>
      </c>
      <c r="G74" s="25" t="s">
        <v>61</v>
      </c>
      <c r="H74" s="25" t="s">
        <v>61</v>
      </c>
      <c r="I74" s="25" t="s">
        <v>194</v>
      </c>
      <c r="J74" s="25" t="s">
        <v>61</v>
      </c>
      <c r="K74" s="25" t="str">
        <f>IF(ISBLANK(Table2[[#This Row],[Function]]),"Yes","No")</f>
        <v>Yes</v>
      </c>
      <c r="L74" s="25"/>
    </row>
    <row r="75" spans="1:12" hidden="1" x14ac:dyDescent="0.25">
      <c r="A75" s="25" t="s">
        <v>203</v>
      </c>
      <c r="B75" s="25">
        <v>11</v>
      </c>
      <c r="C75" s="25" t="s">
        <v>60</v>
      </c>
      <c r="D75" s="25" t="s">
        <v>61</v>
      </c>
      <c r="E75" s="25" t="s">
        <v>61</v>
      </c>
      <c r="F75" s="25" t="s">
        <v>61</v>
      </c>
      <c r="G75" s="25" t="s">
        <v>61</v>
      </c>
      <c r="H75" s="25" t="s">
        <v>61</v>
      </c>
      <c r="I75" s="25" t="s">
        <v>195</v>
      </c>
      <c r="J75" s="25" t="s">
        <v>61</v>
      </c>
      <c r="K75" s="25" t="str">
        <f>IF(ISBLANK(Table2[[#This Row],[Function]]),"Yes","No")</f>
        <v>Yes</v>
      </c>
      <c r="L75" s="25"/>
    </row>
    <row r="76" spans="1:12" hidden="1" x14ac:dyDescent="0.25">
      <c r="A76" s="25" t="s">
        <v>203</v>
      </c>
      <c r="B76" s="25">
        <v>12</v>
      </c>
      <c r="C76" s="25" t="s">
        <v>60</v>
      </c>
      <c r="D76" s="25" t="s">
        <v>61</v>
      </c>
      <c r="E76" s="25" t="s">
        <v>61</v>
      </c>
      <c r="F76" s="25" t="s">
        <v>61</v>
      </c>
      <c r="G76" s="25" t="s">
        <v>61</v>
      </c>
      <c r="H76" s="25" t="s">
        <v>61</v>
      </c>
      <c r="I76" s="25" t="s">
        <v>197</v>
      </c>
      <c r="J76" s="25" t="s">
        <v>61</v>
      </c>
      <c r="K76" s="25" t="str">
        <f>IF(ISBLANK(Table2[[#This Row],[Function]]),"Yes","No")</f>
        <v>Yes</v>
      </c>
      <c r="L76" s="25"/>
    </row>
    <row r="77" spans="1:12" hidden="1" x14ac:dyDescent="0.25">
      <c r="A77" s="25" t="s">
        <v>203</v>
      </c>
      <c r="B77" s="25">
        <v>13</v>
      </c>
      <c r="C77" s="25" t="s">
        <v>60</v>
      </c>
      <c r="D77" s="25" t="s">
        <v>61</v>
      </c>
      <c r="E77" s="25" t="s">
        <v>61</v>
      </c>
      <c r="F77" s="25" t="s">
        <v>61</v>
      </c>
      <c r="G77" s="25" t="s">
        <v>61</v>
      </c>
      <c r="H77" s="25" t="s">
        <v>61</v>
      </c>
      <c r="I77" s="25" t="s">
        <v>198</v>
      </c>
      <c r="J77" s="25" t="s">
        <v>61</v>
      </c>
      <c r="K77" s="25" t="str">
        <f>IF(ISBLANK(Table2[[#This Row],[Function]]),"Yes","No")</f>
        <v>Yes</v>
      </c>
      <c r="L77" s="25"/>
    </row>
    <row r="78" spans="1:12" hidden="1" x14ac:dyDescent="0.25">
      <c r="A78" s="25" t="s">
        <v>203</v>
      </c>
      <c r="B78" s="25">
        <v>14</v>
      </c>
      <c r="C78" s="25" t="s">
        <v>60</v>
      </c>
      <c r="D78" s="25" t="s">
        <v>61</v>
      </c>
      <c r="E78" s="25" t="s">
        <v>61</v>
      </c>
      <c r="F78" s="25" t="s">
        <v>61</v>
      </c>
      <c r="G78" s="25" t="s">
        <v>61</v>
      </c>
      <c r="H78" s="25" t="s">
        <v>61</v>
      </c>
      <c r="I78" s="25" t="s">
        <v>199</v>
      </c>
      <c r="J78" s="25" t="s">
        <v>61</v>
      </c>
      <c r="K78" s="25" t="str">
        <f>IF(ISBLANK(Table2[[#This Row],[Function]]),"Yes","No")</f>
        <v>Yes</v>
      </c>
      <c r="L78" s="25"/>
    </row>
    <row r="79" spans="1:12" hidden="1" x14ac:dyDescent="0.25">
      <c r="A79" s="25" t="s">
        <v>203</v>
      </c>
      <c r="B79" s="25">
        <v>15</v>
      </c>
      <c r="C79" s="25" t="s">
        <v>60</v>
      </c>
      <c r="D79" s="25" t="s">
        <v>61</v>
      </c>
      <c r="E79" s="25" t="s">
        <v>61</v>
      </c>
      <c r="F79" s="25" t="s">
        <v>61</v>
      </c>
      <c r="G79" s="25" t="s">
        <v>61</v>
      </c>
      <c r="H79" s="25" t="s">
        <v>61</v>
      </c>
      <c r="I79" s="25" t="s">
        <v>200</v>
      </c>
      <c r="J79" s="25" t="s">
        <v>61</v>
      </c>
      <c r="K79" s="25" t="str">
        <f>IF(ISBLANK(Table2[[#This Row],[Function]]),"Yes","No")</f>
        <v>Yes</v>
      </c>
      <c r="L79" s="25"/>
    </row>
    <row r="80" spans="1:12" hidden="1" x14ac:dyDescent="0.25">
      <c r="A80" s="25" t="s">
        <v>213</v>
      </c>
      <c r="B80" s="25">
        <v>0</v>
      </c>
      <c r="C80" s="25" t="s">
        <v>60</v>
      </c>
      <c r="D80" s="25" t="s">
        <v>61</v>
      </c>
      <c r="E80" s="25" t="s">
        <v>61</v>
      </c>
      <c r="F80" s="25" t="s">
        <v>61</v>
      </c>
      <c r="G80" s="25" t="s">
        <v>61</v>
      </c>
      <c r="H80" s="25" t="s">
        <v>61</v>
      </c>
      <c r="I80" s="25" t="s">
        <v>61</v>
      </c>
      <c r="J80" s="25" t="s">
        <v>214</v>
      </c>
      <c r="K80" s="25" t="str">
        <f>IF(ISBLANK(Table2[[#This Row],[Function]]),"Yes","No")</f>
        <v>Yes</v>
      </c>
      <c r="L80" s="25"/>
    </row>
    <row r="81" spans="1:12" hidden="1" x14ac:dyDescent="0.25">
      <c r="A81" s="25" t="s">
        <v>213</v>
      </c>
      <c r="B81" s="25">
        <v>1</v>
      </c>
      <c r="C81" s="25" t="s">
        <v>60</v>
      </c>
      <c r="D81" s="25" t="s">
        <v>61</v>
      </c>
      <c r="E81" s="25" t="s">
        <v>61</v>
      </c>
      <c r="F81" s="25" t="s">
        <v>61</v>
      </c>
      <c r="G81" s="25" t="s">
        <v>61</v>
      </c>
      <c r="H81" s="25" t="s">
        <v>61</v>
      </c>
      <c r="I81" s="25" t="s">
        <v>61</v>
      </c>
      <c r="J81" s="25" t="s">
        <v>215</v>
      </c>
      <c r="K81" s="25" t="str">
        <f>IF(ISBLANK(Table2[[#This Row],[Function]]),"Yes","No")</f>
        <v>Yes</v>
      </c>
      <c r="L81" s="25"/>
    </row>
    <row r="82" spans="1:12" ht="19.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 spans="1:12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</sheetData>
  <conditionalFormatting sqref="K2:K81">
    <cfRule type="containsText" dxfId="1" priority="1" operator="containsText" text="YES">
      <formula>NOT(ISERROR(SEARCH("YES",K2)))</formula>
    </cfRule>
    <cfRule type="containsText" dxfId="0" priority="2" operator="containsText" text="NO">
      <formula>NOT(ISERROR(SEARCH("NO",K2)))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0E3-2C70-4539-B6B1-6BB95690A7DB}">
  <dimension ref="A1:C19"/>
  <sheetViews>
    <sheetView zoomScale="130" zoomScaleNormal="130" workbookViewId="0">
      <selection activeCell="C15" sqref="C15"/>
    </sheetView>
  </sheetViews>
  <sheetFormatPr defaultRowHeight="15" x14ac:dyDescent="0.25"/>
  <cols>
    <col min="1" max="1" width="35.85546875" customWidth="1"/>
    <col min="2" max="2" width="112.5703125" bestFit="1" customWidth="1"/>
    <col min="3" max="3" width="25.7109375" customWidth="1"/>
  </cols>
  <sheetData>
    <row r="1" spans="1:2" ht="15.75" thickBot="1" x14ac:dyDescent="0.3">
      <c r="A1" s="39" t="s">
        <v>251</v>
      </c>
      <c r="B1" s="40" t="s">
        <v>216</v>
      </c>
    </row>
    <row r="2" spans="1:2" x14ac:dyDescent="0.25">
      <c r="A2" s="41" t="s">
        <v>252</v>
      </c>
      <c r="B2" s="38" t="s">
        <v>260</v>
      </c>
    </row>
    <row r="3" spans="1:2" x14ac:dyDescent="0.25">
      <c r="A3" s="42" t="s">
        <v>253</v>
      </c>
      <c r="B3" s="36" t="s">
        <v>261</v>
      </c>
    </row>
    <row r="4" spans="1:2" x14ac:dyDescent="0.25">
      <c r="A4" s="42" t="s">
        <v>254</v>
      </c>
      <c r="B4" s="36" t="s">
        <v>262</v>
      </c>
    </row>
    <row r="5" spans="1:2" x14ac:dyDescent="0.25">
      <c r="A5" s="42" t="s">
        <v>255</v>
      </c>
      <c r="B5" s="36" t="s">
        <v>263</v>
      </c>
    </row>
    <row r="6" spans="1:2" x14ac:dyDescent="0.25">
      <c r="A6" s="42" t="s">
        <v>278</v>
      </c>
      <c r="B6" s="36" t="s">
        <v>264</v>
      </c>
    </row>
    <row r="7" spans="1:2" x14ac:dyDescent="0.25">
      <c r="A7" s="42" t="s">
        <v>279</v>
      </c>
      <c r="B7" s="36" t="s">
        <v>265</v>
      </c>
    </row>
    <row r="8" spans="1:2" x14ac:dyDescent="0.25">
      <c r="A8" s="42" t="s">
        <v>280</v>
      </c>
      <c r="B8" s="36" t="s">
        <v>266</v>
      </c>
    </row>
    <row r="9" spans="1:2" x14ac:dyDescent="0.25">
      <c r="A9" s="49" t="s">
        <v>281</v>
      </c>
      <c r="B9" s="36" t="s">
        <v>267</v>
      </c>
    </row>
    <row r="10" spans="1:2" x14ac:dyDescent="0.25">
      <c r="A10" s="49"/>
      <c r="B10" s="36" t="s">
        <v>268</v>
      </c>
    </row>
    <row r="11" spans="1:2" x14ac:dyDescent="0.25">
      <c r="A11" s="49"/>
      <c r="B11" s="36" t="s">
        <v>269</v>
      </c>
    </row>
    <row r="12" spans="1:2" x14ac:dyDescent="0.25">
      <c r="A12" s="49"/>
      <c r="B12" s="36" t="s">
        <v>270</v>
      </c>
    </row>
    <row r="13" spans="1:2" x14ac:dyDescent="0.25">
      <c r="A13" s="49"/>
      <c r="B13" s="36" t="s">
        <v>271</v>
      </c>
    </row>
    <row r="14" spans="1:2" x14ac:dyDescent="0.25">
      <c r="A14" s="49"/>
      <c r="B14" s="36" t="s">
        <v>272</v>
      </c>
    </row>
    <row r="15" spans="1:2" x14ac:dyDescent="0.25">
      <c r="A15" s="42" t="s">
        <v>256</v>
      </c>
      <c r="B15" s="36" t="s">
        <v>273</v>
      </c>
    </row>
    <row r="16" spans="1:2" x14ac:dyDescent="0.25">
      <c r="A16" s="42" t="s">
        <v>257</v>
      </c>
      <c r="B16" s="36" t="s">
        <v>274</v>
      </c>
    </row>
    <row r="17" spans="1:3" x14ac:dyDescent="0.25">
      <c r="A17" s="42" t="s">
        <v>258</v>
      </c>
      <c r="B17" s="36" t="s">
        <v>275</v>
      </c>
    </row>
    <row r="18" spans="1:3" x14ac:dyDescent="0.25">
      <c r="A18" s="42" t="s">
        <v>259</v>
      </c>
      <c r="B18" s="36" t="s">
        <v>276</v>
      </c>
    </row>
    <row r="19" spans="1:3" ht="45.75" thickBot="1" x14ac:dyDescent="0.3">
      <c r="A19" s="43" t="s">
        <v>282</v>
      </c>
      <c r="B19" s="37" t="s">
        <v>277</v>
      </c>
      <c r="C19" t="s">
        <v>283</v>
      </c>
    </row>
  </sheetData>
  <mergeCells count="1">
    <mergeCell ref="A9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78B6-6279-45C2-9E4F-662FFBF17860}">
  <dimension ref="A1:I593"/>
  <sheetViews>
    <sheetView workbookViewId="0">
      <selection activeCell="K12" sqref="K12"/>
    </sheetView>
  </sheetViews>
  <sheetFormatPr defaultRowHeight="15" x14ac:dyDescent="0.25"/>
  <sheetData>
    <row r="1" spans="1:9" x14ac:dyDescent="0.25">
      <c r="A1">
        <v>0</v>
      </c>
      <c r="B1">
        <v>45</v>
      </c>
      <c r="C1">
        <v>20</v>
      </c>
      <c r="D1">
        <v>60</v>
      </c>
      <c r="E1">
        <v>90</v>
      </c>
    </row>
    <row r="2" spans="1:9" x14ac:dyDescent="0.25">
      <c r="A2">
        <f>AVERAGE(A3:A216)</f>
        <v>792.4439252336449</v>
      </c>
      <c r="B2">
        <f>AVERAGE(B3:B216)</f>
        <v>898.40186915887853</v>
      </c>
      <c r="C2">
        <f t="shared" ref="C2:E2" si="0">AVERAGE(C3:C216)</f>
        <v>836.8878504672897</v>
      </c>
      <c r="D2">
        <f t="shared" si="0"/>
        <v>974.55140186915889</v>
      </c>
      <c r="E2">
        <f t="shared" si="0"/>
        <v>1131.8084112149534</v>
      </c>
    </row>
    <row r="3" spans="1:9" x14ac:dyDescent="0.25">
      <c r="A3">
        <v>793</v>
      </c>
      <c r="B3">
        <v>895</v>
      </c>
      <c r="C3">
        <v>837</v>
      </c>
      <c r="D3">
        <v>972</v>
      </c>
      <c r="E3">
        <v>1135</v>
      </c>
    </row>
    <row r="4" spans="1:9" x14ac:dyDescent="0.25">
      <c r="A4">
        <v>791</v>
      </c>
      <c r="B4">
        <v>897</v>
      </c>
      <c r="C4">
        <v>840</v>
      </c>
      <c r="D4">
        <v>975</v>
      </c>
      <c r="E4">
        <v>1131</v>
      </c>
    </row>
    <row r="5" spans="1:9" x14ac:dyDescent="0.25">
      <c r="A5">
        <v>796</v>
      </c>
      <c r="B5">
        <v>897</v>
      </c>
      <c r="C5">
        <v>837</v>
      </c>
      <c r="D5">
        <v>977</v>
      </c>
      <c r="E5">
        <v>1133</v>
      </c>
    </row>
    <row r="6" spans="1:9" x14ac:dyDescent="0.25">
      <c r="A6">
        <v>794</v>
      </c>
      <c r="B6">
        <v>901</v>
      </c>
      <c r="C6">
        <v>837</v>
      </c>
      <c r="D6">
        <v>977</v>
      </c>
      <c r="E6">
        <v>1131</v>
      </c>
    </row>
    <row r="7" spans="1:9" x14ac:dyDescent="0.25">
      <c r="A7">
        <v>794</v>
      </c>
      <c r="B7">
        <v>903</v>
      </c>
      <c r="C7">
        <v>837</v>
      </c>
      <c r="D7">
        <v>973</v>
      </c>
      <c r="E7">
        <v>1133</v>
      </c>
    </row>
    <row r="8" spans="1:9" x14ac:dyDescent="0.25">
      <c r="A8">
        <v>792</v>
      </c>
      <c r="B8">
        <v>913</v>
      </c>
      <c r="C8">
        <v>835</v>
      </c>
      <c r="D8">
        <v>975</v>
      </c>
      <c r="E8">
        <v>1130</v>
      </c>
    </row>
    <row r="9" spans="1:9" x14ac:dyDescent="0.25">
      <c r="A9">
        <v>793</v>
      </c>
      <c r="B9">
        <v>896</v>
      </c>
      <c r="C9">
        <v>839</v>
      </c>
      <c r="D9">
        <v>979</v>
      </c>
      <c r="E9">
        <v>1131</v>
      </c>
    </row>
    <row r="10" spans="1:9" x14ac:dyDescent="0.25">
      <c r="A10">
        <v>792</v>
      </c>
      <c r="B10">
        <v>896</v>
      </c>
      <c r="C10">
        <v>836</v>
      </c>
      <c r="D10">
        <v>975</v>
      </c>
      <c r="E10">
        <v>1133</v>
      </c>
      <c r="H10">
        <v>0</v>
      </c>
      <c r="I10">
        <f>A2</f>
        <v>792.4439252336449</v>
      </c>
    </row>
    <row r="11" spans="1:9" x14ac:dyDescent="0.25">
      <c r="A11">
        <v>794</v>
      </c>
      <c r="B11">
        <v>906</v>
      </c>
      <c r="C11">
        <v>835</v>
      </c>
      <c r="D11">
        <v>976</v>
      </c>
      <c r="E11">
        <v>1133</v>
      </c>
      <c r="H11">
        <v>20</v>
      </c>
      <c r="I11">
        <f>C2</f>
        <v>836.8878504672897</v>
      </c>
    </row>
    <row r="12" spans="1:9" x14ac:dyDescent="0.25">
      <c r="A12">
        <v>793</v>
      </c>
      <c r="B12">
        <v>901</v>
      </c>
      <c r="C12">
        <v>837</v>
      </c>
      <c r="D12">
        <v>971</v>
      </c>
      <c r="E12">
        <v>1133</v>
      </c>
      <c r="H12">
        <v>45</v>
      </c>
      <c r="I12">
        <f>B2</f>
        <v>898.40186915887853</v>
      </c>
    </row>
    <row r="13" spans="1:9" x14ac:dyDescent="0.25">
      <c r="A13">
        <v>794</v>
      </c>
      <c r="B13">
        <v>897</v>
      </c>
      <c r="C13">
        <v>839</v>
      </c>
      <c r="D13">
        <v>975</v>
      </c>
      <c r="E13">
        <v>1129</v>
      </c>
      <c r="H13">
        <v>60</v>
      </c>
      <c r="I13">
        <f>D2</f>
        <v>974.55140186915889</v>
      </c>
    </row>
    <row r="14" spans="1:9" x14ac:dyDescent="0.25">
      <c r="A14">
        <v>792</v>
      </c>
      <c r="B14">
        <v>897</v>
      </c>
      <c r="C14">
        <v>837</v>
      </c>
      <c r="D14">
        <v>977</v>
      </c>
      <c r="E14">
        <v>1132</v>
      </c>
      <c r="H14">
        <v>90</v>
      </c>
      <c r="I14">
        <f>E2</f>
        <v>1131.8084112149534</v>
      </c>
    </row>
    <row r="15" spans="1:9" x14ac:dyDescent="0.25">
      <c r="A15">
        <v>790</v>
      </c>
      <c r="B15">
        <v>909</v>
      </c>
      <c r="C15">
        <v>838</v>
      </c>
      <c r="D15">
        <v>973</v>
      </c>
      <c r="E15">
        <v>1133</v>
      </c>
    </row>
    <row r="16" spans="1:9" x14ac:dyDescent="0.25">
      <c r="A16">
        <v>793</v>
      </c>
      <c r="B16">
        <v>900</v>
      </c>
      <c r="C16">
        <v>835</v>
      </c>
      <c r="D16">
        <v>971</v>
      </c>
      <c r="E16">
        <v>1135</v>
      </c>
    </row>
    <row r="17" spans="1:5" x14ac:dyDescent="0.25">
      <c r="A17">
        <v>796</v>
      </c>
      <c r="B17">
        <v>905</v>
      </c>
      <c r="C17">
        <v>837</v>
      </c>
      <c r="D17">
        <v>973</v>
      </c>
      <c r="E17">
        <v>1133</v>
      </c>
    </row>
    <row r="18" spans="1:5" x14ac:dyDescent="0.25">
      <c r="A18">
        <v>793</v>
      </c>
      <c r="B18">
        <v>896</v>
      </c>
      <c r="C18">
        <v>835</v>
      </c>
      <c r="D18">
        <v>972</v>
      </c>
      <c r="E18">
        <v>1131</v>
      </c>
    </row>
    <row r="19" spans="1:5" x14ac:dyDescent="0.25">
      <c r="A19">
        <v>793</v>
      </c>
      <c r="B19">
        <v>900</v>
      </c>
      <c r="C19">
        <v>837</v>
      </c>
      <c r="D19">
        <v>973</v>
      </c>
      <c r="E19">
        <v>1129</v>
      </c>
    </row>
    <row r="20" spans="1:5" x14ac:dyDescent="0.25">
      <c r="A20">
        <v>793</v>
      </c>
      <c r="B20">
        <v>871</v>
      </c>
      <c r="C20">
        <v>835</v>
      </c>
      <c r="D20">
        <v>976</v>
      </c>
      <c r="E20">
        <v>1134</v>
      </c>
    </row>
    <row r="21" spans="1:5" x14ac:dyDescent="0.25">
      <c r="A21">
        <v>791</v>
      </c>
      <c r="B21">
        <v>897</v>
      </c>
      <c r="C21">
        <v>837</v>
      </c>
      <c r="D21">
        <v>977</v>
      </c>
      <c r="E21">
        <v>1100</v>
      </c>
    </row>
    <row r="22" spans="1:5" x14ac:dyDescent="0.25">
      <c r="A22">
        <v>796</v>
      </c>
      <c r="B22">
        <v>900</v>
      </c>
      <c r="C22">
        <v>837</v>
      </c>
      <c r="D22">
        <v>973</v>
      </c>
      <c r="E22">
        <v>1131</v>
      </c>
    </row>
    <row r="23" spans="1:5" x14ac:dyDescent="0.25">
      <c r="A23">
        <v>794</v>
      </c>
      <c r="B23">
        <v>899</v>
      </c>
      <c r="C23">
        <v>809</v>
      </c>
      <c r="D23">
        <v>973</v>
      </c>
      <c r="E23">
        <v>1133</v>
      </c>
    </row>
    <row r="24" spans="1:5" x14ac:dyDescent="0.25">
      <c r="A24">
        <v>791</v>
      </c>
      <c r="B24">
        <v>889</v>
      </c>
      <c r="C24">
        <v>836</v>
      </c>
      <c r="D24">
        <v>991</v>
      </c>
      <c r="E24">
        <v>1133</v>
      </c>
    </row>
    <row r="25" spans="1:5" x14ac:dyDescent="0.25">
      <c r="A25">
        <v>793</v>
      </c>
      <c r="B25">
        <v>899</v>
      </c>
      <c r="C25">
        <v>837</v>
      </c>
      <c r="D25">
        <v>975</v>
      </c>
      <c r="E25">
        <v>1131</v>
      </c>
    </row>
    <row r="26" spans="1:5" x14ac:dyDescent="0.25">
      <c r="A26">
        <v>796</v>
      </c>
      <c r="B26">
        <v>902</v>
      </c>
      <c r="C26">
        <v>839</v>
      </c>
      <c r="D26">
        <v>974</v>
      </c>
      <c r="E26">
        <v>1131</v>
      </c>
    </row>
    <row r="27" spans="1:5" x14ac:dyDescent="0.25">
      <c r="A27">
        <v>792</v>
      </c>
      <c r="B27">
        <v>899</v>
      </c>
      <c r="C27">
        <v>837</v>
      </c>
      <c r="D27">
        <v>972</v>
      </c>
      <c r="E27">
        <v>1144</v>
      </c>
    </row>
    <row r="28" spans="1:5" x14ac:dyDescent="0.25">
      <c r="A28">
        <v>789</v>
      </c>
      <c r="B28">
        <v>900</v>
      </c>
      <c r="C28">
        <v>837</v>
      </c>
      <c r="D28">
        <v>974</v>
      </c>
      <c r="E28">
        <v>1131</v>
      </c>
    </row>
    <row r="29" spans="1:5" x14ac:dyDescent="0.25">
      <c r="A29">
        <v>794</v>
      </c>
      <c r="B29">
        <v>901</v>
      </c>
      <c r="C29">
        <v>838</v>
      </c>
      <c r="D29">
        <v>977</v>
      </c>
      <c r="E29">
        <v>1132</v>
      </c>
    </row>
    <row r="30" spans="1:5" x14ac:dyDescent="0.25">
      <c r="A30">
        <v>793</v>
      </c>
      <c r="B30">
        <v>897</v>
      </c>
      <c r="C30">
        <v>837</v>
      </c>
      <c r="D30">
        <v>975</v>
      </c>
      <c r="E30">
        <v>1136</v>
      </c>
    </row>
    <row r="31" spans="1:5" x14ac:dyDescent="0.25">
      <c r="A31">
        <v>795</v>
      </c>
      <c r="B31">
        <v>901</v>
      </c>
      <c r="C31">
        <v>837</v>
      </c>
      <c r="D31">
        <v>972</v>
      </c>
      <c r="E31">
        <v>1131</v>
      </c>
    </row>
    <row r="32" spans="1:5" x14ac:dyDescent="0.25">
      <c r="A32">
        <v>791</v>
      </c>
      <c r="B32">
        <v>905</v>
      </c>
      <c r="C32">
        <v>836</v>
      </c>
      <c r="D32">
        <v>977</v>
      </c>
      <c r="E32">
        <v>1133</v>
      </c>
    </row>
    <row r="33" spans="1:5" x14ac:dyDescent="0.25">
      <c r="A33">
        <v>791</v>
      </c>
      <c r="B33">
        <v>893</v>
      </c>
      <c r="C33">
        <v>846</v>
      </c>
      <c r="D33">
        <v>972</v>
      </c>
      <c r="E33">
        <v>1110</v>
      </c>
    </row>
    <row r="34" spans="1:5" x14ac:dyDescent="0.25">
      <c r="A34">
        <v>795</v>
      </c>
      <c r="B34">
        <v>900</v>
      </c>
      <c r="C34">
        <v>832</v>
      </c>
      <c r="D34">
        <v>972</v>
      </c>
      <c r="E34">
        <v>1133</v>
      </c>
    </row>
    <row r="35" spans="1:5" x14ac:dyDescent="0.25">
      <c r="A35">
        <v>795</v>
      </c>
      <c r="B35">
        <v>900</v>
      </c>
      <c r="C35">
        <v>840</v>
      </c>
      <c r="D35">
        <v>977</v>
      </c>
      <c r="E35">
        <v>1129</v>
      </c>
    </row>
    <row r="36" spans="1:5" x14ac:dyDescent="0.25">
      <c r="A36">
        <v>791</v>
      </c>
      <c r="B36">
        <v>901</v>
      </c>
      <c r="C36">
        <v>838</v>
      </c>
      <c r="D36">
        <v>970</v>
      </c>
      <c r="E36">
        <v>1133</v>
      </c>
    </row>
    <row r="37" spans="1:5" x14ac:dyDescent="0.25">
      <c r="A37">
        <v>793</v>
      </c>
      <c r="B37">
        <v>899</v>
      </c>
      <c r="C37">
        <v>837</v>
      </c>
      <c r="D37">
        <v>975</v>
      </c>
      <c r="E37">
        <v>1127</v>
      </c>
    </row>
    <row r="38" spans="1:5" x14ac:dyDescent="0.25">
      <c r="A38">
        <v>793</v>
      </c>
      <c r="B38">
        <v>898</v>
      </c>
      <c r="C38">
        <v>837</v>
      </c>
      <c r="D38">
        <v>969</v>
      </c>
      <c r="E38">
        <v>1131</v>
      </c>
    </row>
    <row r="39" spans="1:5" x14ac:dyDescent="0.25">
      <c r="A39">
        <v>788</v>
      </c>
      <c r="B39">
        <v>907</v>
      </c>
      <c r="C39">
        <v>837</v>
      </c>
      <c r="D39">
        <v>975</v>
      </c>
      <c r="E39">
        <v>1130</v>
      </c>
    </row>
    <row r="40" spans="1:5" x14ac:dyDescent="0.25">
      <c r="A40">
        <v>793</v>
      </c>
      <c r="B40">
        <v>899</v>
      </c>
      <c r="C40">
        <v>832</v>
      </c>
      <c r="D40">
        <v>972</v>
      </c>
      <c r="E40">
        <v>1133</v>
      </c>
    </row>
    <row r="41" spans="1:5" x14ac:dyDescent="0.25">
      <c r="A41">
        <v>794</v>
      </c>
      <c r="B41">
        <v>900</v>
      </c>
      <c r="C41">
        <v>833</v>
      </c>
      <c r="D41">
        <v>975</v>
      </c>
      <c r="E41">
        <v>1145</v>
      </c>
    </row>
    <row r="42" spans="1:5" x14ac:dyDescent="0.25">
      <c r="A42">
        <v>793</v>
      </c>
      <c r="B42">
        <v>897</v>
      </c>
      <c r="C42">
        <v>836</v>
      </c>
      <c r="D42">
        <v>973</v>
      </c>
      <c r="E42">
        <v>1131</v>
      </c>
    </row>
    <row r="43" spans="1:5" x14ac:dyDescent="0.25">
      <c r="A43">
        <v>793</v>
      </c>
      <c r="B43">
        <v>899</v>
      </c>
      <c r="C43">
        <v>835</v>
      </c>
      <c r="D43">
        <v>993</v>
      </c>
      <c r="E43">
        <v>1133</v>
      </c>
    </row>
    <row r="44" spans="1:5" x14ac:dyDescent="0.25">
      <c r="A44">
        <v>792</v>
      </c>
      <c r="B44">
        <v>898</v>
      </c>
      <c r="C44">
        <v>839</v>
      </c>
      <c r="D44">
        <v>973</v>
      </c>
      <c r="E44">
        <v>1133</v>
      </c>
    </row>
    <row r="45" spans="1:5" x14ac:dyDescent="0.25">
      <c r="A45">
        <v>792</v>
      </c>
      <c r="B45">
        <v>899</v>
      </c>
      <c r="C45">
        <v>836</v>
      </c>
      <c r="D45">
        <v>975</v>
      </c>
      <c r="E45">
        <v>1139</v>
      </c>
    </row>
    <row r="46" spans="1:5" x14ac:dyDescent="0.25">
      <c r="A46">
        <v>795</v>
      </c>
      <c r="B46">
        <v>900</v>
      </c>
      <c r="C46">
        <v>840</v>
      </c>
      <c r="D46">
        <v>974</v>
      </c>
      <c r="E46">
        <v>1133</v>
      </c>
    </row>
    <row r="47" spans="1:5" x14ac:dyDescent="0.25">
      <c r="A47">
        <v>793</v>
      </c>
      <c r="B47">
        <v>897</v>
      </c>
      <c r="C47">
        <v>851</v>
      </c>
      <c r="D47">
        <v>975</v>
      </c>
      <c r="E47">
        <v>1129</v>
      </c>
    </row>
    <row r="48" spans="1:5" x14ac:dyDescent="0.25">
      <c r="A48">
        <v>796</v>
      </c>
      <c r="B48">
        <v>899</v>
      </c>
      <c r="C48">
        <v>835</v>
      </c>
      <c r="D48">
        <v>975</v>
      </c>
      <c r="E48">
        <v>1133</v>
      </c>
    </row>
    <row r="49" spans="1:5" x14ac:dyDescent="0.25">
      <c r="A49">
        <v>794</v>
      </c>
      <c r="B49">
        <v>913</v>
      </c>
      <c r="C49">
        <v>837</v>
      </c>
      <c r="D49">
        <v>974</v>
      </c>
      <c r="E49">
        <v>1133</v>
      </c>
    </row>
    <row r="50" spans="1:5" x14ac:dyDescent="0.25">
      <c r="A50">
        <v>793</v>
      </c>
      <c r="B50">
        <v>899</v>
      </c>
      <c r="C50">
        <v>836</v>
      </c>
      <c r="D50">
        <v>973</v>
      </c>
      <c r="E50">
        <v>1132</v>
      </c>
    </row>
    <row r="51" spans="1:5" x14ac:dyDescent="0.25">
      <c r="A51">
        <v>794</v>
      </c>
      <c r="B51">
        <v>900</v>
      </c>
      <c r="C51">
        <v>837</v>
      </c>
      <c r="D51">
        <v>971</v>
      </c>
      <c r="E51">
        <v>1133</v>
      </c>
    </row>
    <row r="52" spans="1:5" x14ac:dyDescent="0.25">
      <c r="A52">
        <v>792</v>
      </c>
      <c r="B52">
        <v>904</v>
      </c>
      <c r="C52">
        <v>837</v>
      </c>
      <c r="D52">
        <v>973</v>
      </c>
      <c r="E52">
        <v>1129</v>
      </c>
    </row>
    <row r="53" spans="1:5" x14ac:dyDescent="0.25">
      <c r="A53">
        <v>792</v>
      </c>
      <c r="B53">
        <v>899</v>
      </c>
      <c r="C53">
        <v>835</v>
      </c>
      <c r="D53">
        <v>975</v>
      </c>
      <c r="E53">
        <v>1133</v>
      </c>
    </row>
    <row r="54" spans="1:5" x14ac:dyDescent="0.25">
      <c r="A54">
        <v>797</v>
      </c>
      <c r="B54">
        <v>905</v>
      </c>
      <c r="C54">
        <v>831</v>
      </c>
      <c r="D54">
        <v>962</v>
      </c>
      <c r="E54">
        <v>1130</v>
      </c>
    </row>
    <row r="55" spans="1:5" x14ac:dyDescent="0.25">
      <c r="A55">
        <v>792</v>
      </c>
      <c r="B55">
        <v>899</v>
      </c>
      <c r="C55">
        <v>836</v>
      </c>
      <c r="D55">
        <v>975</v>
      </c>
      <c r="E55">
        <v>1133</v>
      </c>
    </row>
    <row r="56" spans="1:5" x14ac:dyDescent="0.25">
      <c r="A56">
        <v>790</v>
      </c>
      <c r="B56">
        <v>901</v>
      </c>
      <c r="C56">
        <v>837</v>
      </c>
      <c r="D56">
        <v>973</v>
      </c>
      <c r="E56">
        <v>1133</v>
      </c>
    </row>
    <row r="57" spans="1:5" x14ac:dyDescent="0.25">
      <c r="A57">
        <v>793</v>
      </c>
      <c r="B57">
        <v>900</v>
      </c>
      <c r="C57">
        <v>837</v>
      </c>
      <c r="D57">
        <v>976</v>
      </c>
      <c r="E57">
        <v>1125</v>
      </c>
    </row>
    <row r="58" spans="1:5" x14ac:dyDescent="0.25">
      <c r="A58">
        <v>793</v>
      </c>
      <c r="B58">
        <v>900</v>
      </c>
      <c r="C58">
        <v>837</v>
      </c>
      <c r="D58">
        <v>975</v>
      </c>
      <c r="E58">
        <v>1133</v>
      </c>
    </row>
    <row r="59" spans="1:5" x14ac:dyDescent="0.25">
      <c r="A59">
        <v>793</v>
      </c>
      <c r="B59">
        <v>859</v>
      </c>
      <c r="C59">
        <v>838</v>
      </c>
      <c r="D59">
        <v>989</v>
      </c>
      <c r="E59">
        <v>1136</v>
      </c>
    </row>
    <row r="60" spans="1:5" x14ac:dyDescent="0.25">
      <c r="A60">
        <v>792</v>
      </c>
      <c r="B60">
        <v>897</v>
      </c>
      <c r="C60">
        <v>837</v>
      </c>
      <c r="D60">
        <v>975</v>
      </c>
      <c r="E60">
        <v>1145</v>
      </c>
    </row>
    <row r="61" spans="1:5" x14ac:dyDescent="0.25">
      <c r="A61">
        <v>793</v>
      </c>
      <c r="B61">
        <v>900</v>
      </c>
      <c r="C61">
        <v>837</v>
      </c>
      <c r="D61">
        <v>984</v>
      </c>
      <c r="E61">
        <v>1133</v>
      </c>
    </row>
    <row r="62" spans="1:5" x14ac:dyDescent="0.25">
      <c r="A62">
        <v>792</v>
      </c>
      <c r="B62">
        <v>901</v>
      </c>
      <c r="C62">
        <v>837</v>
      </c>
      <c r="D62">
        <v>982</v>
      </c>
      <c r="E62">
        <v>1130</v>
      </c>
    </row>
    <row r="63" spans="1:5" x14ac:dyDescent="0.25">
      <c r="A63">
        <v>793</v>
      </c>
      <c r="B63">
        <v>896</v>
      </c>
      <c r="C63">
        <v>836</v>
      </c>
      <c r="D63">
        <v>976</v>
      </c>
      <c r="E63">
        <v>1133</v>
      </c>
    </row>
    <row r="64" spans="1:5" x14ac:dyDescent="0.25">
      <c r="A64">
        <v>794</v>
      </c>
      <c r="B64">
        <v>905</v>
      </c>
      <c r="C64">
        <v>837</v>
      </c>
      <c r="D64">
        <v>977</v>
      </c>
      <c r="E64">
        <v>1137</v>
      </c>
    </row>
    <row r="65" spans="1:5" x14ac:dyDescent="0.25">
      <c r="A65">
        <v>792</v>
      </c>
      <c r="B65">
        <v>898</v>
      </c>
      <c r="C65">
        <v>835</v>
      </c>
      <c r="D65">
        <v>973</v>
      </c>
      <c r="E65">
        <v>1132</v>
      </c>
    </row>
    <row r="66" spans="1:5" x14ac:dyDescent="0.25">
      <c r="A66">
        <v>789</v>
      </c>
      <c r="B66">
        <v>901</v>
      </c>
      <c r="C66">
        <v>840</v>
      </c>
      <c r="D66">
        <v>975</v>
      </c>
      <c r="E66">
        <v>1129</v>
      </c>
    </row>
    <row r="67" spans="1:5" x14ac:dyDescent="0.25">
      <c r="A67">
        <v>793</v>
      </c>
      <c r="B67">
        <v>899</v>
      </c>
      <c r="C67">
        <v>837</v>
      </c>
      <c r="D67">
        <v>975</v>
      </c>
      <c r="E67">
        <v>1133</v>
      </c>
    </row>
    <row r="68" spans="1:5" x14ac:dyDescent="0.25">
      <c r="A68">
        <v>793</v>
      </c>
      <c r="B68">
        <v>881</v>
      </c>
      <c r="C68">
        <v>837</v>
      </c>
      <c r="D68">
        <v>974</v>
      </c>
      <c r="E68">
        <v>1132</v>
      </c>
    </row>
    <row r="69" spans="1:5" x14ac:dyDescent="0.25">
      <c r="A69">
        <v>793</v>
      </c>
      <c r="B69">
        <v>901</v>
      </c>
      <c r="C69">
        <v>837</v>
      </c>
      <c r="D69">
        <v>975</v>
      </c>
      <c r="E69">
        <v>1136</v>
      </c>
    </row>
    <row r="70" spans="1:5" x14ac:dyDescent="0.25">
      <c r="A70">
        <v>794</v>
      </c>
      <c r="B70">
        <v>872</v>
      </c>
      <c r="C70">
        <v>837</v>
      </c>
      <c r="D70">
        <v>973</v>
      </c>
      <c r="E70">
        <v>1129</v>
      </c>
    </row>
    <row r="71" spans="1:5" x14ac:dyDescent="0.25">
      <c r="A71">
        <v>793</v>
      </c>
      <c r="B71">
        <v>897</v>
      </c>
      <c r="C71">
        <v>837</v>
      </c>
      <c r="D71">
        <v>975</v>
      </c>
      <c r="E71">
        <v>1135</v>
      </c>
    </row>
    <row r="72" spans="1:5" x14ac:dyDescent="0.25">
      <c r="A72">
        <v>792</v>
      </c>
      <c r="B72">
        <v>897</v>
      </c>
      <c r="C72">
        <v>838</v>
      </c>
      <c r="D72">
        <v>975</v>
      </c>
      <c r="E72">
        <v>1131</v>
      </c>
    </row>
    <row r="73" spans="1:5" x14ac:dyDescent="0.25">
      <c r="A73">
        <v>792</v>
      </c>
      <c r="B73">
        <v>899</v>
      </c>
      <c r="C73">
        <v>836</v>
      </c>
      <c r="D73">
        <v>955</v>
      </c>
      <c r="E73">
        <v>1135</v>
      </c>
    </row>
    <row r="74" spans="1:5" x14ac:dyDescent="0.25">
      <c r="A74">
        <v>775</v>
      </c>
      <c r="B74">
        <v>899</v>
      </c>
      <c r="C74">
        <v>837</v>
      </c>
      <c r="D74">
        <v>973</v>
      </c>
      <c r="E74">
        <v>1131</v>
      </c>
    </row>
    <row r="75" spans="1:5" x14ac:dyDescent="0.25">
      <c r="A75">
        <v>793</v>
      </c>
      <c r="B75">
        <v>898</v>
      </c>
      <c r="C75">
        <v>840</v>
      </c>
      <c r="D75">
        <v>976</v>
      </c>
      <c r="E75">
        <v>1132</v>
      </c>
    </row>
    <row r="76" spans="1:5" x14ac:dyDescent="0.25">
      <c r="A76">
        <v>789</v>
      </c>
      <c r="B76">
        <v>900</v>
      </c>
      <c r="C76">
        <v>837</v>
      </c>
      <c r="D76">
        <v>977</v>
      </c>
      <c r="E76">
        <v>1131</v>
      </c>
    </row>
    <row r="77" spans="1:5" x14ac:dyDescent="0.25">
      <c r="A77">
        <v>793</v>
      </c>
      <c r="B77">
        <v>899</v>
      </c>
      <c r="C77">
        <v>837</v>
      </c>
      <c r="D77">
        <v>975</v>
      </c>
      <c r="E77">
        <v>1133</v>
      </c>
    </row>
    <row r="78" spans="1:5" x14ac:dyDescent="0.25">
      <c r="A78">
        <v>791</v>
      </c>
      <c r="B78">
        <v>900</v>
      </c>
      <c r="C78">
        <v>836</v>
      </c>
      <c r="D78">
        <v>973</v>
      </c>
      <c r="E78">
        <v>1129</v>
      </c>
    </row>
    <row r="79" spans="1:5" x14ac:dyDescent="0.25">
      <c r="A79">
        <v>797</v>
      </c>
      <c r="B79">
        <v>900</v>
      </c>
      <c r="C79">
        <v>851</v>
      </c>
      <c r="D79">
        <v>973</v>
      </c>
      <c r="E79">
        <v>1132</v>
      </c>
    </row>
    <row r="80" spans="1:5" x14ac:dyDescent="0.25">
      <c r="A80">
        <v>793</v>
      </c>
      <c r="B80">
        <v>897</v>
      </c>
      <c r="C80">
        <v>833</v>
      </c>
      <c r="D80">
        <v>976</v>
      </c>
      <c r="E80">
        <v>1133</v>
      </c>
    </row>
    <row r="81" spans="1:5" x14ac:dyDescent="0.25">
      <c r="A81">
        <v>792</v>
      </c>
      <c r="B81">
        <v>899</v>
      </c>
      <c r="C81">
        <v>839</v>
      </c>
      <c r="D81">
        <v>966</v>
      </c>
      <c r="E81">
        <v>1132</v>
      </c>
    </row>
    <row r="82" spans="1:5" x14ac:dyDescent="0.25">
      <c r="A82">
        <v>793</v>
      </c>
      <c r="B82">
        <v>905</v>
      </c>
      <c r="C82">
        <v>839</v>
      </c>
      <c r="D82">
        <v>973</v>
      </c>
      <c r="E82">
        <v>1132</v>
      </c>
    </row>
    <row r="83" spans="1:5" x14ac:dyDescent="0.25">
      <c r="A83">
        <v>793</v>
      </c>
      <c r="B83">
        <v>901</v>
      </c>
      <c r="C83">
        <v>837</v>
      </c>
      <c r="D83">
        <v>976</v>
      </c>
      <c r="E83">
        <v>1133</v>
      </c>
    </row>
    <row r="84" spans="1:5" x14ac:dyDescent="0.25">
      <c r="A84">
        <v>792</v>
      </c>
      <c r="B84">
        <v>899</v>
      </c>
      <c r="C84">
        <v>837</v>
      </c>
      <c r="D84">
        <v>974</v>
      </c>
      <c r="E84">
        <v>1132</v>
      </c>
    </row>
    <row r="85" spans="1:5" x14ac:dyDescent="0.25">
      <c r="A85">
        <v>793</v>
      </c>
      <c r="B85">
        <v>903</v>
      </c>
      <c r="C85">
        <v>836</v>
      </c>
      <c r="D85">
        <v>973</v>
      </c>
      <c r="E85">
        <v>1133</v>
      </c>
    </row>
    <row r="86" spans="1:5" x14ac:dyDescent="0.25">
      <c r="A86">
        <v>791</v>
      </c>
      <c r="B86">
        <v>896</v>
      </c>
      <c r="C86">
        <v>835</v>
      </c>
      <c r="D86">
        <v>976</v>
      </c>
      <c r="E86">
        <v>1131</v>
      </c>
    </row>
    <row r="87" spans="1:5" x14ac:dyDescent="0.25">
      <c r="A87">
        <v>795</v>
      </c>
      <c r="B87">
        <v>897</v>
      </c>
      <c r="C87">
        <v>844</v>
      </c>
      <c r="D87">
        <v>976</v>
      </c>
      <c r="E87">
        <v>1133</v>
      </c>
    </row>
    <row r="88" spans="1:5" x14ac:dyDescent="0.25">
      <c r="A88">
        <v>793</v>
      </c>
      <c r="B88">
        <v>897</v>
      </c>
      <c r="C88">
        <v>837</v>
      </c>
      <c r="D88">
        <v>973</v>
      </c>
      <c r="E88">
        <v>1131</v>
      </c>
    </row>
    <row r="89" spans="1:5" x14ac:dyDescent="0.25">
      <c r="A89">
        <v>793</v>
      </c>
      <c r="B89">
        <v>900</v>
      </c>
      <c r="C89">
        <v>837</v>
      </c>
      <c r="D89">
        <v>973</v>
      </c>
      <c r="E89">
        <v>1129</v>
      </c>
    </row>
    <row r="90" spans="1:5" x14ac:dyDescent="0.25">
      <c r="A90">
        <v>795</v>
      </c>
      <c r="B90">
        <v>899</v>
      </c>
      <c r="C90">
        <v>839</v>
      </c>
      <c r="D90">
        <v>975</v>
      </c>
      <c r="E90">
        <v>1133</v>
      </c>
    </row>
    <row r="91" spans="1:5" x14ac:dyDescent="0.25">
      <c r="A91">
        <v>793</v>
      </c>
      <c r="B91">
        <v>897</v>
      </c>
      <c r="C91">
        <v>837</v>
      </c>
      <c r="D91">
        <v>973</v>
      </c>
      <c r="E91">
        <v>1132</v>
      </c>
    </row>
    <row r="92" spans="1:5" x14ac:dyDescent="0.25">
      <c r="A92">
        <v>792</v>
      </c>
      <c r="B92">
        <v>910</v>
      </c>
      <c r="C92">
        <v>839</v>
      </c>
      <c r="D92">
        <v>975</v>
      </c>
      <c r="E92">
        <v>1129</v>
      </c>
    </row>
    <row r="93" spans="1:5" x14ac:dyDescent="0.25">
      <c r="A93">
        <v>764</v>
      </c>
      <c r="B93">
        <v>899</v>
      </c>
      <c r="C93">
        <v>853</v>
      </c>
      <c r="D93">
        <v>973</v>
      </c>
      <c r="E93">
        <v>1132</v>
      </c>
    </row>
    <row r="94" spans="1:5" x14ac:dyDescent="0.25">
      <c r="A94">
        <v>793</v>
      </c>
      <c r="B94">
        <v>905</v>
      </c>
      <c r="C94">
        <v>837</v>
      </c>
      <c r="D94">
        <v>973</v>
      </c>
      <c r="E94">
        <v>1131</v>
      </c>
    </row>
    <row r="95" spans="1:5" x14ac:dyDescent="0.25">
      <c r="A95">
        <v>759</v>
      </c>
      <c r="B95">
        <v>894</v>
      </c>
      <c r="C95">
        <v>839</v>
      </c>
      <c r="D95">
        <v>978</v>
      </c>
      <c r="E95">
        <v>1125</v>
      </c>
    </row>
    <row r="96" spans="1:5" x14ac:dyDescent="0.25">
      <c r="A96">
        <v>798</v>
      </c>
      <c r="B96">
        <v>900</v>
      </c>
      <c r="C96">
        <v>837</v>
      </c>
      <c r="D96">
        <v>973</v>
      </c>
      <c r="E96">
        <v>1137</v>
      </c>
    </row>
    <row r="97" spans="1:5" x14ac:dyDescent="0.25">
      <c r="A97">
        <v>793</v>
      </c>
      <c r="B97">
        <v>899</v>
      </c>
      <c r="C97">
        <v>835</v>
      </c>
      <c r="D97">
        <v>977</v>
      </c>
      <c r="E97">
        <v>1128</v>
      </c>
    </row>
    <row r="98" spans="1:5" x14ac:dyDescent="0.25">
      <c r="A98">
        <v>793</v>
      </c>
      <c r="B98">
        <v>845</v>
      </c>
      <c r="C98">
        <v>835</v>
      </c>
      <c r="D98">
        <v>973</v>
      </c>
      <c r="E98">
        <v>1131</v>
      </c>
    </row>
    <row r="99" spans="1:5" x14ac:dyDescent="0.25">
      <c r="A99">
        <v>794</v>
      </c>
      <c r="B99">
        <v>897</v>
      </c>
      <c r="C99">
        <v>837</v>
      </c>
      <c r="D99">
        <v>977</v>
      </c>
      <c r="E99">
        <v>1132</v>
      </c>
    </row>
    <row r="100" spans="1:5" x14ac:dyDescent="0.25">
      <c r="A100">
        <v>790</v>
      </c>
      <c r="B100">
        <v>902</v>
      </c>
      <c r="C100">
        <v>836</v>
      </c>
      <c r="D100">
        <v>976</v>
      </c>
      <c r="E100">
        <v>1141</v>
      </c>
    </row>
    <row r="101" spans="1:5" x14ac:dyDescent="0.25">
      <c r="A101">
        <v>791</v>
      </c>
      <c r="B101">
        <v>898</v>
      </c>
      <c r="C101">
        <v>836</v>
      </c>
      <c r="D101">
        <v>976</v>
      </c>
      <c r="E101">
        <v>1131</v>
      </c>
    </row>
    <row r="102" spans="1:5" x14ac:dyDescent="0.25">
      <c r="A102">
        <v>794</v>
      </c>
      <c r="B102">
        <v>865</v>
      </c>
      <c r="C102">
        <v>836</v>
      </c>
      <c r="D102">
        <v>975</v>
      </c>
      <c r="E102">
        <v>1131</v>
      </c>
    </row>
    <row r="103" spans="1:5" x14ac:dyDescent="0.25">
      <c r="A103">
        <v>793</v>
      </c>
      <c r="B103">
        <v>899</v>
      </c>
      <c r="C103">
        <v>838</v>
      </c>
      <c r="D103">
        <v>975</v>
      </c>
      <c r="E103">
        <v>1132</v>
      </c>
    </row>
    <row r="104" spans="1:5" x14ac:dyDescent="0.25">
      <c r="A104">
        <v>796</v>
      </c>
      <c r="B104">
        <v>901</v>
      </c>
      <c r="C104">
        <v>836</v>
      </c>
      <c r="D104">
        <v>976</v>
      </c>
      <c r="E104">
        <v>1131</v>
      </c>
    </row>
    <row r="105" spans="1:5" x14ac:dyDescent="0.25">
      <c r="A105">
        <v>794</v>
      </c>
      <c r="B105">
        <v>893</v>
      </c>
      <c r="C105">
        <v>837</v>
      </c>
      <c r="D105">
        <v>980</v>
      </c>
      <c r="E105">
        <v>1131</v>
      </c>
    </row>
    <row r="106" spans="1:5" x14ac:dyDescent="0.25">
      <c r="A106">
        <v>793</v>
      </c>
      <c r="B106">
        <v>905</v>
      </c>
      <c r="C106">
        <v>837</v>
      </c>
      <c r="D106">
        <v>975</v>
      </c>
      <c r="E106">
        <v>1132</v>
      </c>
    </row>
    <row r="107" spans="1:5" x14ac:dyDescent="0.25">
      <c r="A107">
        <v>793</v>
      </c>
      <c r="B107">
        <v>896</v>
      </c>
      <c r="C107">
        <v>836</v>
      </c>
      <c r="D107">
        <v>973</v>
      </c>
      <c r="E107">
        <v>1129</v>
      </c>
    </row>
    <row r="108" spans="1:5" x14ac:dyDescent="0.25">
      <c r="A108">
        <v>792</v>
      </c>
      <c r="B108">
        <v>893</v>
      </c>
      <c r="C108">
        <v>836</v>
      </c>
      <c r="D108">
        <v>975</v>
      </c>
      <c r="E108">
        <v>1132</v>
      </c>
    </row>
    <row r="109" spans="1:5" x14ac:dyDescent="0.25">
      <c r="A109">
        <v>793</v>
      </c>
      <c r="B109">
        <v>864</v>
      </c>
      <c r="C109">
        <v>836</v>
      </c>
      <c r="D109">
        <v>975</v>
      </c>
      <c r="E109">
        <v>1131</v>
      </c>
    </row>
    <row r="110" spans="1:5" x14ac:dyDescent="0.25">
      <c r="A110">
        <v>795</v>
      </c>
      <c r="B110">
        <v>899</v>
      </c>
      <c r="C110">
        <v>843</v>
      </c>
      <c r="D110">
        <v>972</v>
      </c>
      <c r="E110">
        <v>1135</v>
      </c>
    </row>
    <row r="111" spans="1:5" x14ac:dyDescent="0.25">
      <c r="A111">
        <v>794</v>
      </c>
      <c r="B111">
        <v>897</v>
      </c>
      <c r="C111">
        <v>837</v>
      </c>
      <c r="D111">
        <v>977</v>
      </c>
      <c r="E111">
        <v>1129</v>
      </c>
    </row>
    <row r="112" spans="1:5" x14ac:dyDescent="0.25">
      <c r="A112">
        <v>792</v>
      </c>
      <c r="B112">
        <v>897</v>
      </c>
      <c r="C112">
        <v>838</v>
      </c>
      <c r="D112">
        <v>977</v>
      </c>
      <c r="E112">
        <v>1132</v>
      </c>
    </row>
    <row r="113" spans="1:5" x14ac:dyDescent="0.25">
      <c r="A113">
        <v>792</v>
      </c>
      <c r="B113">
        <v>898</v>
      </c>
      <c r="C113">
        <v>837</v>
      </c>
      <c r="D113">
        <v>973</v>
      </c>
      <c r="E113">
        <v>1132</v>
      </c>
    </row>
    <row r="114" spans="1:5" x14ac:dyDescent="0.25">
      <c r="A114">
        <v>793</v>
      </c>
      <c r="B114">
        <v>904</v>
      </c>
      <c r="C114">
        <v>837</v>
      </c>
      <c r="D114">
        <v>972</v>
      </c>
      <c r="E114">
        <v>1133</v>
      </c>
    </row>
    <row r="115" spans="1:5" x14ac:dyDescent="0.25">
      <c r="A115">
        <v>792</v>
      </c>
      <c r="B115">
        <v>869</v>
      </c>
      <c r="C115">
        <v>839</v>
      </c>
      <c r="D115">
        <v>974</v>
      </c>
      <c r="E115">
        <v>1134</v>
      </c>
    </row>
    <row r="116" spans="1:5" x14ac:dyDescent="0.25">
      <c r="A116">
        <v>792</v>
      </c>
      <c r="B116">
        <v>900</v>
      </c>
      <c r="C116">
        <v>837</v>
      </c>
      <c r="D116">
        <v>977</v>
      </c>
      <c r="E116">
        <v>1131</v>
      </c>
    </row>
    <row r="117" spans="1:5" x14ac:dyDescent="0.25">
      <c r="A117">
        <v>790</v>
      </c>
      <c r="B117">
        <v>900</v>
      </c>
      <c r="C117">
        <v>837</v>
      </c>
      <c r="D117">
        <v>975</v>
      </c>
      <c r="E117">
        <v>1122</v>
      </c>
    </row>
    <row r="118" spans="1:5" x14ac:dyDescent="0.25">
      <c r="A118">
        <v>791</v>
      </c>
      <c r="B118">
        <v>900</v>
      </c>
      <c r="C118">
        <v>836</v>
      </c>
      <c r="D118">
        <v>977</v>
      </c>
      <c r="E118">
        <v>1130</v>
      </c>
    </row>
    <row r="119" spans="1:5" x14ac:dyDescent="0.25">
      <c r="A119">
        <v>793</v>
      </c>
      <c r="B119">
        <v>903</v>
      </c>
      <c r="C119">
        <v>836</v>
      </c>
      <c r="D119">
        <v>975</v>
      </c>
      <c r="E119">
        <v>1129</v>
      </c>
    </row>
    <row r="120" spans="1:5" x14ac:dyDescent="0.25">
      <c r="A120">
        <v>792</v>
      </c>
      <c r="B120">
        <v>899</v>
      </c>
      <c r="C120">
        <v>837</v>
      </c>
      <c r="D120">
        <v>971</v>
      </c>
      <c r="E120">
        <v>1133</v>
      </c>
    </row>
    <row r="121" spans="1:5" x14ac:dyDescent="0.25">
      <c r="A121">
        <v>791</v>
      </c>
      <c r="B121">
        <v>909</v>
      </c>
      <c r="C121">
        <v>837</v>
      </c>
      <c r="D121">
        <v>973</v>
      </c>
      <c r="E121">
        <v>1129</v>
      </c>
    </row>
    <row r="122" spans="1:5" x14ac:dyDescent="0.25">
      <c r="A122">
        <v>795</v>
      </c>
      <c r="B122">
        <v>899</v>
      </c>
      <c r="C122">
        <v>835</v>
      </c>
      <c r="D122">
        <v>974</v>
      </c>
      <c r="E122">
        <v>1131</v>
      </c>
    </row>
    <row r="123" spans="1:5" x14ac:dyDescent="0.25">
      <c r="A123">
        <v>793</v>
      </c>
      <c r="B123">
        <v>900</v>
      </c>
      <c r="C123">
        <v>839</v>
      </c>
      <c r="D123">
        <v>975</v>
      </c>
      <c r="E123">
        <v>1133</v>
      </c>
    </row>
    <row r="124" spans="1:5" x14ac:dyDescent="0.25">
      <c r="A124">
        <v>793</v>
      </c>
      <c r="B124">
        <v>911</v>
      </c>
      <c r="C124">
        <v>837</v>
      </c>
      <c r="D124">
        <v>973</v>
      </c>
      <c r="E124">
        <v>1133</v>
      </c>
    </row>
    <row r="125" spans="1:5" x14ac:dyDescent="0.25">
      <c r="A125">
        <v>794</v>
      </c>
      <c r="B125">
        <v>901</v>
      </c>
      <c r="C125">
        <v>837</v>
      </c>
      <c r="D125">
        <v>975</v>
      </c>
      <c r="E125">
        <v>1131</v>
      </c>
    </row>
    <row r="126" spans="1:5" x14ac:dyDescent="0.25">
      <c r="A126">
        <v>793</v>
      </c>
      <c r="B126">
        <v>898</v>
      </c>
      <c r="C126">
        <v>838</v>
      </c>
      <c r="D126">
        <v>974</v>
      </c>
      <c r="E126">
        <v>1131</v>
      </c>
    </row>
    <row r="127" spans="1:5" x14ac:dyDescent="0.25">
      <c r="A127">
        <v>793</v>
      </c>
      <c r="B127">
        <v>899</v>
      </c>
      <c r="C127">
        <v>836</v>
      </c>
      <c r="D127">
        <v>983</v>
      </c>
      <c r="E127">
        <v>1131</v>
      </c>
    </row>
    <row r="128" spans="1:5" x14ac:dyDescent="0.25">
      <c r="A128">
        <v>793</v>
      </c>
      <c r="B128">
        <v>900</v>
      </c>
      <c r="C128">
        <v>833</v>
      </c>
      <c r="D128">
        <v>973</v>
      </c>
      <c r="E128">
        <v>1149</v>
      </c>
    </row>
    <row r="129" spans="1:5" x14ac:dyDescent="0.25">
      <c r="A129">
        <v>796</v>
      </c>
      <c r="B129">
        <v>912</v>
      </c>
      <c r="C129">
        <v>836</v>
      </c>
      <c r="D129">
        <v>976</v>
      </c>
      <c r="E129">
        <v>1133</v>
      </c>
    </row>
    <row r="130" spans="1:5" x14ac:dyDescent="0.25">
      <c r="A130">
        <v>793</v>
      </c>
      <c r="B130">
        <v>880</v>
      </c>
      <c r="C130">
        <v>835</v>
      </c>
      <c r="D130">
        <v>975</v>
      </c>
      <c r="E130">
        <v>1131</v>
      </c>
    </row>
    <row r="131" spans="1:5" x14ac:dyDescent="0.25">
      <c r="A131">
        <v>793</v>
      </c>
      <c r="B131">
        <v>898</v>
      </c>
      <c r="C131">
        <v>837</v>
      </c>
      <c r="D131">
        <v>981</v>
      </c>
      <c r="E131">
        <v>1129</v>
      </c>
    </row>
    <row r="132" spans="1:5" x14ac:dyDescent="0.25">
      <c r="A132">
        <v>793</v>
      </c>
      <c r="B132">
        <v>896</v>
      </c>
      <c r="C132">
        <v>837</v>
      </c>
      <c r="D132">
        <v>973</v>
      </c>
      <c r="E132">
        <v>1133</v>
      </c>
    </row>
    <row r="133" spans="1:5" x14ac:dyDescent="0.25">
      <c r="A133">
        <v>793</v>
      </c>
      <c r="B133">
        <v>901</v>
      </c>
      <c r="C133">
        <v>837</v>
      </c>
      <c r="D133">
        <v>973</v>
      </c>
      <c r="E133">
        <v>1130</v>
      </c>
    </row>
    <row r="134" spans="1:5" x14ac:dyDescent="0.25">
      <c r="A134">
        <v>795</v>
      </c>
      <c r="B134">
        <v>901</v>
      </c>
      <c r="C134">
        <v>837</v>
      </c>
      <c r="D134">
        <v>975</v>
      </c>
      <c r="E134">
        <v>1133</v>
      </c>
    </row>
    <row r="135" spans="1:5" x14ac:dyDescent="0.25">
      <c r="A135">
        <v>793</v>
      </c>
      <c r="B135">
        <v>899</v>
      </c>
      <c r="C135">
        <v>840</v>
      </c>
      <c r="D135">
        <v>975</v>
      </c>
      <c r="E135">
        <v>1135</v>
      </c>
    </row>
    <row r="136" spans="1:5" x14ac:dyDescent="0.25">
      <c r="A136">
        <v>793</v>
      </c>
      <c r="B136">
        <v>904</v>
      </c>
      <c r="C136">
        <v>836</v>
      </c>
      <c r="D136">
        <v>975</v>
      </c>
      <c r="E136">
        <v>1131</v>
      </c>
    </row>
    <row r="137" spans="1:5" x14ac:dyDescent="0.25">
      <c r="A137">
        <v>793</v>
      </c>
      <c r="B137">
        <v>899</v>
      </c>
      <c r="C137">
        <v>835</v>
      </c>
      <c r="D137">
        <v>975</v>
      </c>
      <c r="E137">
        <v>1128</v>
      </c>
    </row>
    <row r="138" spans="1:5" x14ac:dyDescent="0.25">
      <c r="A138">
        <v>792</v>
      </c>
      <c r="B138">
        <v>901</v>
      </c>
      <c r="C138">
        <v>837</v>
      </c>
      <c r="D138">
        <v>976</v>
      </c>
      <c r="E138">
        <v>1145</v>
      </c>
    </row>
    <row r="139" spans="1:5" x14ac:dyDescent="0.25">
      <c r="A139">
        <v>794</v>
      </c>
      <c r="B139">
        <v>900</v>
      </c>
      <c r="C139">
        <v>835</v>
      </c>
      <c r="D139">
        <v>975</v>
      </c>
      <c r="E139">
        <v>1130</v>
      </c>
    </row>
    <row r="140" spans="1:5" x14ac:dyDescent="0.25">
      <c r="A140">
        <v>792</v>
      </c>
      <c r="B140">
        <v>897</v>
      </c>
      <c r="C140">
        <v>835</v>
      </c>
      <c r="D140">
        <v>976</v>
      </c>
      <c r="E140">
        <v>1129</v>
      </c>
    </row>
    <row r="141" spans="1:5" x14ac:dyDescent="0.25">
      <c r="A141">
        <v>793</v>
      </c>
      <c r="B141">
        <v>900</v>
      </c>
      <c r="C141">
        <v>838</v>
      </c>
      <c r="D141">
        <v>973</v>
      </c>
      <c r="E141">
        <v>1132</v>
      </c>
    </row>
    <row r="142" spans="1:5" x14ac:dyDescent="0.25">
      <c r="A142">
        <v>789</v>
      </c>
      <c r="B142">
        <v>897</v>
      </c>
      <c r="C142">
        <v>838</v>
      </c>
      <c r="D142">
        <v>968</v>
      </c>
      <c r="E142">
        <v>1131</v>
      </c>
    </row>
    <row r="143" spans="1:5" x14ac:dyDescent="0.25">
      <c r="A143">
        <v>795</v>
      </c>
      <c r="B143">
        <v>919</v>
      </c>
      <c r="C143">
        <v>837</v>
      </c>
      <c r="D143">
        <v>976</v>
      </c>
      <c r="E143">
        <v>1133</v>
      </c>
    </row>
    <row r="144" spans="1:5" x14ac:dyDescent="0.25">
      <c r="A144">
        <v>791</v>
      </c>
      <c r="B144">
        <v>901</v>
      </c>
      <c r="C144">
        <v>837</v>
      </c>
      <c r="D144">
        <v>976</v>
      </c>
      <c r="E144">
        <v>1129</v>
      </c>
    </row>
    <row r="145" spans="1:5" x14ac:dyDescent="0.25">
      <c r="A145">
        <v>790</v>
      </c>
      <c r="B145">
        <v>899</v>
      </c>
      <c r="C145">
        <v>836</v>
      </c>
      <c r="D145">
        <v>973</v>
      </c>
      <c r="E145">
        <v>1133</v>
      </c>
    </row>
    <row r="146" spans="1:5" x14ac:dyDescent="0.25">
      <c r="A146">
        <v>793</v>
      </c>
      <c r="B146">
        <v>905</v>
      </c>
      <c r="C146">
        <v>837</v>
      </c>
      <c r="D146">
        <v>973</v>
      </c>
      <c r="E146">
        <v>1125</v>
      </c>
    </row>
    <row r="147" spans="1:5" x14ac:dyDescent="0.25">
      <c r="A147">
        <v>793</v>
      </c>
      <c r="B147">
        <v>901</v>
      </c>
      <c r="C147">
        <v>837</v>
      </c>
      <c r="D147">
        <v>976</v>
      </c>
      <c r="E147">
        <v>1131</v>
      </c>
    </row>
    <row r="148" spans="1:5" x14ac:dyDescent="0.25">
      <c r="A148">
        <v>793</v>
      </c>
      <c r="B148">
        <v>898</v>
      </c>
      <c r="C148">
        <v>837</v>
      </c>
      <c r="D148">
        <v>973</v>
      </c>
      <c r="E148">
        <v>1131</v>
      </c>
    </row>
    <row r="149" spans="1:5" x14ac:dyDescent="0.25">
      <c r="A149">
        <v>793</v>
      </c>
      <c r="B149">
        <v>900</v>
      </c>
      <c r="C149">
        <v>838</v>
      </c>
      <c r="D149">
        <v>977</v>
      </c>
      <c r="E149">
        <v>1129</v>
      </c>
    </row>
    <row r="150" spans="1:5" x14ac:dyDescent="0.25">
      <c r="A150">
        <v>795</v>
      </c>
      <c r="B150">
        <v>903</v>
      </c>
      <c r="C150">
        <v>839</v>
      </c>
      <c r="D150">
        <v>973</v>
      </c>
      <c r="E150">
        <v>1135</v>
      </c>
    </row>
    <row r="151" spans="1:5" x14ac:dyDescent="0.25">
      <c r="A151">
        <v>792</v>
      </c>
      <c r="B151">
        <v>900</v>
      </c>
      <c r="C151">
        <v>837</v>
      </c>
      <c r="D151">
        <v>975</v>
      </c>
      <c r="E151">
        <v>1133</v>
      </c>
    </row>
    <row r="152" spans="1:5" x14ac:dyDescent="0.25">
      <c r="A152">
        <v>793</v>
      </c>
      <c r="B152">
        <v>896</v>
      </c>
      <c r="C152">
        <v>836</v>
      </c>
      <c r="D152">
        <v>976</v>
      </c>
      <c r="E152">
        <v>1129</v>
      </c>
    </row>
    <row r="153" spans="1:5" x14ac:dyDescent="0.25">
      <c r="A153">
        <v>792</v>
      </c>
      <c r="B153">
        <v>899</v>
      </c>
      <c r="C153">
        <v>840</v>
      </c>
      <c r="D153">
        <v>973</v>
      </c>
      <c r="E153">
        <v>1135</v>
      </c>
    </row>
    <row r="154" spans="1:5" x14ac:dyDescent="0.25">
      <c r="A154">
        <v>793</v>
      </c>
      <c r="B154">
        <v>901</v>
      </c>
      <c r="C154">
        <v>838</v>
      </c>
      <c r="D154">
        <v>976</v>
      </c>
      <c r="E154">
        <v>1132</v>
      </c>
    </row>
    <row r="155" spans="1:5" x14ac:dyDescent="0.25">
      <c r="A155">
        <v>793</v>
      </c>
      <c r="B155">
        <v>899</v>
      </c>
      <c r="C155">
        <v>836</v>
      </c>
      <c r="D155">
        <v>977</v>
      </c>
      <c r="E155">
        <v>1133</v>
      </c>
    </row>
    <row r="156" spans="1:5" x14ac:dyDescent="0.25">
      <c r="A156">
        <v>793</v>
      </c>
      <c r="B156">
        <v>897</v>
      </c>
      <c r="C156">
        <v>839</v>
      </c>
      <c r="D156">
        <v>976</v>
      </c>
      <c r="E156">
        <v>1132</v>
      </c>
    </row>
    <row r="157" spans="1:5" x14ac:dyDescent="0.25">
      <c r="A157">
        <v>792</v>
      </c>
      <c r="B157">
        <v>899</v>
      </c>
      <c r="C157">
        <v>837</v>
      </c>
      <c r="D157">
        <v>973</v>
      </c>
      <c r="E157">
        <v>1135</v>
      </c>
    </row>
    <row r="158" spans="1:5" x14ac:dyDescent="0.25">
      <c r="A158">
        <v>793</v>
      </c>
      <c r="B158">
        <v>901</v>
      </c>
      <c r="C158">
        <v>839</v>
      </c>
      <c r="D158">
        <v>976</v>
      </c>
      <c r="E158">
        <v>1128</v>
      </c>
    </row>
    <row r="159" spans="1:5" x14ac:dyDescent="0.25">
      <c r="A159">
        <v>793</v>
      </c>
      <c r="B159">
        <v>901</v>
      </c>
      <c r="C159">
        <v>836</v>
      </c>
      <c r="D159">
        <v>973</v>
      </c>
      <c r="E159">
        <v>1135</v>
      </c>
    </row>
    <row r="160" spans="1:5" x14ac:dyDescent="0.25">
      <c r="A160">
        <v>793</v>
      </c>
      <c r="B160">
        <v>897</v>
      </c>
      <c r="C160">
        <v>837</v>
      </c>
      <c r="D160">
        <v>975</v>
      </c>
      <c r="E160">
        <v>1129</v>
      </c>
    </row>
    <row r="161" spans="1:5" x14ac:dyDescent="0.25">
      <c r="A161">
        <v>793</v>
      </c>
      <c r="B161">
        <v>901</v>
      </c>
      <c r="C161">
        <v>837</v>
      </c>
      <c r="D161">
        <v>969</v>
      </c>
      <c r="E161">
        <v>1135</v>
      </c>
    </row>
    <row r="162" spans="1:5" x14ac:dyDescent="0.25">
      <c r="A162">
        <v>792</v>
      </c>
      <c r="B162">
        <v>899</v>
      </c>
      <c r="C162">
        <v>837</v>
      </c>
      <c r="D162">
        <v>974</v>
      </c>
      <c r="E162">
        <v>1131</v>
      </c>
    </row>
    <row r="163" spans="1:5" x14ac:dyDescent="0.25">
      <c r="A163">
        <v>791</v>
      </c>
      <c r="B163">
        <v>900</v>
      </c>
      <c r="C163">
        <v>844</v>
      </c>
      <c r="D163">
        <v>973</v>
      </c>
      <c r="E163">
        <v>1132</v>
      </c>
    </row>
    <row r="164" spans="1:5" x14ac:dyDescent="0.25">
      <c r="A164">
        <v>793</v>
      </c>
      <c r="B164">
        <v>897</v>
      </c>
      <c r="C164">
        <v>817</v>
      </c>
      <c r="D164">
        <v>973</v>
      </c>
      <c r="E164">
        <v>1140</v>
      </c>
    </row>
    <row r="165" spans="1:5" x14ac:dyDescent="0.25">
      <c r="A165">
        <v>792</v>
      </c>
      <c r="B165">
        <v>903</v>
      </c>
      <c r="C165">
        <v>837</v>
      </c>
      <c r="D165">
        <v>975</v>
      </c>
      <c r="E165">
        <v>1131</v>
      </c>
    </row>
    <row r="166" spans="1:5" x14ac:dyDescent="0.25">
      <c r="A166">
        <v>793</v>
      </c>
      <c r="B166">
        <v>901</v>
      </c>
      <c r="C166">
        <v>839</v>
      </c>
      <c r="D166">
        <v>976</v>
      </c>
      <c r="E166">
        <v>1131</v>
      </c>
    </row>
    <row r="167" spans="1:5" x14ac:dyDescent="0.25">
      <c r="A167">
        <v>793</v>
      </c>
      <c r="B167">
        <v>898</v>
      </c>
      <c r="C167">
        <v>837</v>
      </c>
      <c r="D167">
        <v>975</v>
      </c>
      <c r="E167">
        <v>1131</v>
      </c>
    </row>
    <row r="168" spans="1:5" x14ac:dyDescent="0.25">
      <c r="A168">
        <v>792</v>
      </c>
      <c r="B168">
        <v>895</v>
      </c>
      <c r="C168">
        <v>837</v>
      </c>
      <c r="D168">
        <v>977</v>
      </c>
      <c r="E168">
        <v>1133</v>
      </c>
    </row>
    <row r="169" spans="1:5" x14ac:dyDescent="0.25">
      <c r="A169">
        <v>792</v>
      </c>
      <c r="B169">
        <v>903</v>
      </c>
      <c r="C169">
        <v>839</v>
      </c>
      <c r="D169">
        <v>976</v>
      </c>
      <c r="E169">
        <v>1132</v>
      </c>
    </row>
    <row r="170" spans="1:5" x14ac:dyDescent="0.25">
      <c r="A170">
        <v>793</v>
      </c>
      <c r="B170">
        <v>901</v>
      </c>
      <c r="C170">
        <v>837</v>
      </c>
      <c r="D170">
        <v>975</v>
      </c>
      <c r="E170">
        <v>1131</v>
      </c>
    </row>
    <row r="171" spans="1:5" x14ac:dyDescent="0.25">
      <c r="A171">
        <v>792</v>
      </c>
      <c r="B171">
        <v>901</v>
      </c>
      <c r="C171">
        <v>837</v>
      </c>
      <c r="D171">
        <v>973</v>
      </c>
      <c r="E171">
        <v>1132</v>
      </c>
    </row>
    <row r="172" spans="1:5" x14ac:dyDescent="0.25">
      <c r="A172">
        <v>793</v>
      </c>
      <c r="B172">
        <v>898</v>
      </c>
      <c r="C172">
        <v>837</v>
      </c>
      <c r="D172">
        <v>976</v>
      </c>
      <c r="E172">
        <v>1136</v>
      </c>
    </row>
    <row r="173" spans="1:5" x14ac:dyDescent="0.25">
      <c r="A173">
        <v>793</v>
      </c>
      <c r="B173">
        <v>899</v>
      </c>
      <c r="C173">
        <v>837</v>
      </c>
      <c r="D173">
        <v>974</v>
      </c>
      <c r="E173">
        <v>1132</v>
      </c>
    </row>
    <row r="174" spans="1:5" x14ac:dyDescent="0.25">
      <c r="A174">
        <v>792</v>
      </c>
      <c r="B174">
        <v>899</v>
      </c>
      <c r="C174">
        <v>827</v>
      </c>
      <c r="D174">
        <v>976</v>
      </c>
      <c r="E174">
        <v>1133</v>
      </c>
    </row>
    <row r="175" spans="1:5" x14ac:dyDescent="0.25">
      <c r="A175">
        <v>793</v>
      </c>
      <c r="B175">
        <v>901</v>
      </c>
      <c r="C175">
        <v>837</v>
      </c>
      <c r="D175">
        <v>973</v>
      </c>
      <c r="E175">
        <v>1131</v>
      </c>
    </row>
    <row r="176" spans="1:5" x14ac:dyDescent="0.25">
      <c r="A176">
        <v>792</v>
      </c>
      <c r="B176">
        <v>900</v>
      </c>
      <c r="C176">
        <v>836</v>
      </c>
      <c r="D176">
        <v>973</v>
      </c>
      <c r="E176">
        <v>1135</v>
      </c>
    </row>
    <row r="177" spans="1:5" x14ac:dyDescent="0.25">
      <c r="A177">
        <v>795</v>
      </c>
      <c r="B177">
        <v>900</v>
      </c>
      <c r="C177">
        <v>837</v>
      </c>
      <c r="D177">
        <v>975</v>
      </c>
      <c r="E177">
        <v>1131</v>
      </c>
    </row>
    <row r="178" spans="1:5" x14ac:dyDescent="0.25">
      <c r="A178">
        <v>793</v>
      </c>
      <c r="B178">
        <v>899</v>
      </c>
      <c r="C178">
        <v>838</v>
      </c>
      <c r="D178">
        <v>979</v>
      </c>
      <c r="E178">
        <v>1133</v>
      </c>
    </row>
    <row r="179" spans="1:5" x14ac:dyDescent="0.25">
      <c r="A179">
        <v>792</v>
      </c>
      <c r="B179">
        <v>869</v>
      </c>
      <c r="C179">
        <v>837</v>
      </c>
      <c r="D179">
        <v>975</v>
      </c>
      <c r="E179">
        <v>1132</v>
      </c>
    </row>
    <row r="180" spans="1:5" x14ac:dyDescent="0.25">
      <c r="A180">
        <v>793</v>
      </c>
      <c r="B180">
        <v>898</v>
      </c>
      <c r="C180">
        <v>837</v>
      </c>
      <c r="D180">
        <v>976</v>
      </c>
      <c r="E180">
        <v>1133</v>
      </c>
    </row>
    <row r="181" spans="1:5" x14ac:dyDescent="0.25">
      <c r="A181">
        <v>792</v>
      </c>
      <c r="B181">
        <v>900</v>
      </c>
      <c r="C181">
        <v>832</v>
      </c>
      <c r="D181">
        <v>976</v>
      </c>
      <c r="E181">
        <v>1132</v>
      </c>
    </row>
    <row r="182" spans="1:5" x14ac:dyDescent="0.25">
      <c r="A182">
        <v>794</v>
      </c>
      <c r="B182">
        <v>895</v>
      </c>
      <c r="C182">
        <v>839</v>
      </c>
      <c r="D182">
        <v>975</v>
      </c>
      <c r="E182">
        <v>1129</v>
      </c>
    </row>
    <row r="183" spans="1:5" x14ac:dyDescent="0.25">
      <c r="A183">
        <v>795</v>
      </c>
      <c r="B183">
        <v>899</v>
      </c>
      <c r="C183">
        <v>835</v>
      </c>
      <c r="D183">
        <v>975</v>
      </c>
      <c r="E183">
        <v>1127</v>
      </c>
    </row>
    <row r="184" spans="1:5" x14ac:dyDescent="0.25">
      <c r="A184">
        <v>792</v>
      </c>
      <c r="B184">
        <v>899</v>
      </c>
      <c r="C184">
        <v>835</v>
      </c>
      <c r="D184">
        <v>978</v>
      </c>
      <c r="E184">
        <v>1131</v>
      </c>
    </row>
    <row r="185" spans="1:5" x14ac:dyDescent="0.25">
      <c r="A185">
        <v>792</v>
      </c>
      <c r="B185">
        <v>899</v>
      </c>
      <c r="C185">
        <v>837</v>
      </c>
      <c r="D185">
        <v>978</v>
      </c>
      <c r="E185">
        <v>1137</v>
      </c>
    </row>
    <row r="186" spans="1:5" x14ac:dyDescent="0.25">
      <c r="A186">
        <v>793</v>
      </c>
      <c r="B186">
        <v>901</v>
      </c>
      <c r="C186">
        <v>837</v>
      </c>
      <c r="D186">
        <v>974</v>
      </c>
      <c r="E186">
        <v>1130</v>
      </c>
    </row>
    <row r="187" spans="1:5" x14ac:dyDescent="0.25">
      <c r="A187">
        <v>791</v>
      </c>
      <c r="B187">
        <v>897</v>
      </c>
      <c r="C187">
        <v>837</v>
      </c>
      <c r="D187">
        <v>973</v>
      </c>
      <c r="E187">
        <v>1132</v>
      </c>
    </row>
    <row r="188" spans="1:5" x14ac:dyDescent="0.25">
      <c r="A188">
        <v>793</v>
      </c>
      <c r="B188">
        <v>901</v>
      </c>
      <c r="C188">
        <v>837</v>
      </c>
      <c r="D188">
        <v>974</v>
      </c>
      <c r="E188">
        <v>1133</v>
      </c>
    </row>
    <row r="189" spans="1:5" x14ac:dyDescent="0.25">
      <c r="A189">
        <v>792</v>
      </c>
      <c r="B189">
        <v>899</v>
      </c>
      <c r="C189">
        <v>836</v>
      </c>
      <c r="D189">
        <v>977</v>
      </c>
      <c r="E189">
        <v>1131</v>
      </c>
    </row>
    <row r="190" spans="1:5" x14ac:dyDescent="0.25">
      <c r="A190">
        <v>794</v>
      </c>
      <c r="B190">
        <v>901</v>
      </c>
      <c r="C190">
        <v>831</v>
      </c>
      <c r="D190">
        <v>974</v>
      </c>
      <c r="E190">
        <v>1133</v>
      </c>
    </row>
    <row r="191" spans="1:5" x14ac:dyDescent="0.25">
      <c r="A191">
        <v>793</v>
      </c>
      <c r="B191">
        <v>900</v>
      </c>
      <c r="C191">
        <v>839</v>
      </c>
      <c r="D191">
        <v>973</v>
      </c>
      <c r="E191">
        <v>1133</v>
      </c>
    </row>
    <row r="192" spans="1:5" x14ac:dyDescent="0.25">
      <c r="A192">
        <v>795</v>
      </c>
      <c r="B192">
        <v>899</v>
      </c>
      <c r="C192">
        <v>834</v>
      </c>
      <c r="D192">
        <v>973</v>
      </c>
      <c r="E192">
        <v>1129</v>
      </c>
    </row>
    <row r="193" spans="1:5" x14ac:dyDescent="0.25">
      <c r="A193">
        <v>791</v>
      </c>
      <c r="B193">
        <v>899</v>
      </c>
      <c r="C193">
        <v>836</v>
      </c>
      <c r="D193">
        <v>973</v>
      </c>
      <c r="E193">
        <v>1131</v>
      </c>
    </row>
    <row r="194" spans="1:5" x14ac:dyDescent="0.25">
      <c r="A194">
        <v>793</v>
      </c>
      <c r="B194">
        <v>899</v>
      </c>
      <c r="C194">
        <v>837</v>
      </c>
      <c r="D194">
        <v>975</v>
      </c>
      <c r="E194">
        <v>1131</v>
      </c>
    </row>
    <row r="195" spans="1:5" x14ac:dyDescent="0.25">
      <c r="A195">
        <v>791</v>
      </c>
      <c r="B195">
        <v>901</v>
      </c>
      <c r="C195">
        <v>837</v>
      </c>
      <c r="D195">
        <v>981</v>
      </c>
      <c r="E195">
        <v>1131</v>
      </c>
    </row>
    <row r="196" spans="1:5" x14ac:dyDescent="0.25">
      <c r="A196">
        <v>793</v>
      </c>
      <c r="B196">
        <v>901</v>
      </c>
      <c r="C196">
        <v>832</v>
      </c>
      <c r="D196">
        <v>971</v>
      </c>
      <c r="E196">
        <v>1133</v>
      </c>
    </row>
    <row r="197" spans="1:5" x14ac:dyDescent="0.25">
      <c r="A197">
        <v>792</v>
      </c>
      <c r="B197">
        <v>900</v>
      </c>
      <c r="C197">
        <v>836</v>
      </c>
      <c r="D197">
        <v>974</v>
      </c>
      <c r="E197">
        <v>1129</v>
      </c>
    </row>
    <row r="198" spans="1:5" x14ac:dyDescent="0.25">
      <c r="A198">
        <v>785</v>
      </c>
      <c r="B198">
        <v>895</v>
      </c>
      <c r="C198">
        <v>837</v>
      </c>
      <c r="D198">
        <v>975</v>
      </c>
      <c r="E198">
        <v>1129</v>
      </c>
    </row>
    <row r="199" spans="1:5" x14ac:dyDescent="0.25">
      <c r="A199">
        <v>794</v>
      </c>
      <c r="B199">
        <v>901</v>
      </c>
      <c r="C199">
        <v>837</v>
      </c>
      <c r="D199">
        <v>975</v>
      </c>
      <c r="E199">
        <v>1135</v>
      </c>
    </row>
    <row r="200" spans="1:5" x14ac:dyDescent="0.25">
      <c r="A200">
        <v>793</v>
      </c>
      <c r="B200">
        <v>898</v>
      </c>
      <c r="C200">
        <v>837</v>
      </c>
      <c r="D200">
        <v>934</v>
      </c>
      <c r="E200">
        <v>1133</v>
      </c>
    </row>
    <row r="201" spans="1:5" x14ac:dyDescent="0.25">
      <c r="A201">
        <v>792</v>
      </c>
      <c r="B201">
        <v>896</v>
      </c>
      <c r="C201">
        <v>838</v>
      </c>
      <c r="D201">
        <v>973</v>
      </c>
      <c r="E201">
        <v>1132</v>
      </c>
    </row>
    <row r="202" spans="1:5" x14ac:dyDescent="0.25">
      <c r="A202">
        <v>792</v>
      </c>
      <c r="B202">
        <v>898</v>
      </c>
      <c r="C202">
        <v>837</v>
      </c>
      <c r="D202">
        <v>975</v>
      </c>
      <c r="E202">
        <v>1129</v>
      </c>
    </row>
    <row r="203" spans="1:5" x14ac:dyDescent="0.25">
      <c r="A203">
        <v>792</v>
      </c>
      <c r="B203">
        <v>900</v>
      </c>
      <c r="C203">
        <v>836</v>
      </c>
      <c r="D203">
        <v>977</v>
      </c>
      <c r="E203">
        <v>1133</v>
      </c>
    </row>
    <row r="204" spans="1:5" x14ac:dyDescent="0.25">
      <c r="A204">
        <v>791</v>
      </c>
      <c r="B204">
        <v>900</v>
      </c>
      <c r="C204">
        <v>837</v>
      </c>
      <c r="D204">
        <v>977</v>
      </c>
      <c r="E204">
        <v>1133</v>
      </c>
    </row>
    <row r="205" spans="1:5" x14ac:dyDescent="0.25">
      <c r="A205">
        <v>794</v>
      </c>
      <c r="B205">
        <v>899</v>
      </c>
      <c r="C205">
        <v>837</v>
      </c>
      <c r="D205">
        <v>973</v>
      </c>
      <c r="E205">
        <v>1130</v>
      </c>
    </row>
    <row r="206" spans="1:5" x14ac:dyDescent="0.25">
      <c r="A206">
        <v>793</v>
      </c>
      <c r="B206">
        <v>904</v>
      </c>
      <c r="C206">
        <v>837</v>
      </c>
      <c r="D206">
        <v>975</v>
      </c>
      <c r="E206">
        <v>1137</v>
      </c>
    </row>
    <row r="207" spans="1:5" x14ac:dyDescent="0.25">
      <c r="A207">
        <v>792</v>
      </c>
      <c r="B207">
        <v>900</v>
      </c>
      <c r="C207">
        <v>840</v>
      </c>
      <c r="D207">
        <v>973</v>
      </c>
      <c r="E207">
        <v>1132</v>
      </c>
    </row>
    <row r="208" spans="1:5" x14ac:dyDescent="0.25">
      <c r="A208">
        <v>793</v>
      </c>
      <c r="B208">
        <v>900</v>
      </c>
      <c r="C208">
        <v>837</v>
      </c>
      <c r="D208">
        <v>977</v>
      </c>
      <c r="E208">
        <v>1131</v>
      </c>
    </row>
    <row r="209" spans="1:5" x14ac:dyDescent="0.25">
      <c r="A209">
        <v>793</v>
      </c>
      <c r="B209">
        <v>901</v>
      </c>
      <c r="C209">
        <v>837</v>
      </c>
      <c r="D209">
        <v>973</v>
      </c>
      <c r="E209">
        <v>1130</v>
      </c>
    </row>
    <row r="210" spans="1:5" x14ac:dyDescent="0.25">
      <c r="A210">
        <v>792</v>
      </c>
      <c r="B210">
        <v>897</v>
      </c>
      <c r="C210">
        <v>837</v>
      </c>
      <c r="D210">
        <v>975</v>
      </c>
      <c r="E210">
        <v>1112</v>
      </c>
    </row>
    <row r="211" spans="1:5" x14ac:dyDescent="0.25">
      <c r="A211">
        <v>793</v>
      </c>
      <c r="B211">
        <v>899</v>
      </c>
      <c r="C211">
        <v>836</v>
      </c>
      <c r="D211">
        <v>977</v>
      </c>
      <c r="E211">
        <v>1133</v>
      </c>
    </row>
    <row r="212" spans="1:5" x14ac:dyDescent="0.25">
      <c r="A212">
        <v>793</v>
      </c>
      <c r="B212">
        <v>901</v>
      </c>
      <c r="C212">
        <v>835</v>
      </c>
      <c r="D212">
        <v>975</v>
      </c>
      <c r="E212">
        <v>1132</v>
      </c>
    </row>
    <row r="213" spans="1:5" x14ac:dyDescent="0.25">
      <c r="A213">
        <v>793</v>
      </c>
      <c r="B213">
        <v>917</v>
      </c>
      <c r="C213">
        <v>839</v>
      </c>
      <c r="D213">
        <v>975</v>
      </c>
      <c r="E213">
        <v>1131</v>
      </c>
    </row>
    <row r="214" spans="1:5" x14ac:dyDescent="0.25">
      <c r="A214">
        <v>793</v>
      </c>
      <c r="B214">
        <v>897</v>
      </c>
      <c r="C214">
        <v>839</v>
      </c>
      <c r="D214">
        <v>975</v>
      </c>
      <c r="E214">
        <v>1136</v>
      </c>
    </row>
    <row r="215" spans="1:5" x14ac:dyDescent="0.25">
      <c r="A215">
        <v>796</v>
      </c>
      <c r="B215">
        <v>893</v>
      </c>
      <c r="C215">
        <v>837</v>
      </c>
      <c r="D215">
        <v>976</v>
      </c>
      <c r="E215">
        <v>1129</v>
      </c>
    </row>
    <row r="216" spans="1:5" x14ac:dyDescent="0.25">
      <c r="A216">
        <v>793</v>
      </c>
      <c r="B216">
        <v>897</v>
      </c>
      <c r="C216">
        <v>840</v>
      </c>
      <c r="D216">
        <v>973</v>
      </c>
      <c r="E216">
        <v>1133</v>
      </c>
    </row>
    <row r="217" spans="1:5" x14ac:dyDescent="0.25">
      <c r="B217">
        <v>895</v>
      </c>
      <c r="C217">
        <v>837</v>
      </c>
      <c r="D217">
        <v>970</v>
      </c>
      <c r="E217">
        <v>1129</v>
      </c>
    </row>
    <row r="218" spans="1:5" x14ac:dyDescent="0.25">
      <c r="B218">
        <v>935</v>
      </c>
      <c r="C218">
        <v>837</v>
      </c>
      <c r="D218">
        <v>977</v>
      </c>
      <c r="E218">
        <v>1132</v>
      </c>
    </row>
    <row r="219" spans="1:5" x14ac:dyDescent="0.25">
      <c r="B219">
        <v>898</v>
      </c>
      <c r="C219">
        <v>837</v>
      </c>
      <c r="D219">
        <v>975</v>
      </c>
      <c r="E219">
        <v>1133</v>
      </c>
    </row>
    <row r="220" spans="1:5" x14ac:dyDescent="0.25">
      <c r="B220">
        <v>900</v>
      </c>
      <c r="C220">
        <v>851</v>
      </c>
      <c r="D220">
        <v>973</v>
      </c>
      <c r="E220">
        <v>1133</v>
      </c>
    </row>
    <row r="221" spans="1:5" x14ac:dyDescent="0.25">
      <c r="B221">
        <v>899</v>
      </c>
      <c r="C221">
        <v>835</v>
      </c>
      <c r="D221">
        <v>977</v>
      </c>
      <c r="E221">
        <v>1130</v>
      </c>
    </row>
    <row r="222" spans="1:5" x14ac:dyDescent="0.25">
      <c r="B222">
        <v>897</v>
      </c>
      <c r="C222">
        <v>838</v>
      </c>
      <c r="D222">
        <v>974</v>
      </c>
      <c r="E222">
        <v>1129</v>
      </c>
    </row>
    <row r="223" spans="1:5" x14ac:dyDescent="0.25">
      <c r="B223">
        <v>900</v>
      </c>
      <c r="C223">
        <v>837</v>
      </c>
      <c r="D223">
        <v>975</v>
      </c>
      <c r="E223">
        <v>1131</v>
      </c>
    </row>
    <row r="224" spans="1:5" x14ac:dyDescent="0.25">
      <c r="B224">
        <v>900</v>
      </c>
      <c r="C224">
        <v>837</v>
      </c>
      <c r="D224">
        <v>975</v>
      </c>
      <c r="E224">
        <v>1128</v>
      </c>
    </row>
    <row r="225" spans="2:5" x14ac:dyDescent="0.25">
      <c r="B225">
        <v>899</v>
      </c>
      <c r="C225">
        <v>833</v>
      </c>
      <c r="D225">
        <v>977</v>
      </c>
      <c r="E225">
        <v>1132</v>
      </c>
    </row>
    <row r="226" spans="2:5" x14ac:dyDescent="0.25">
      <c r="B226">
        <v>891</v>
      </c>
      <c r="C226">
        <v>836</v>
      </c>
      <c r="D226">
        <v>975</v>
      </c>
      <c r="E226">
        <v>1132</v>
      </c>
    </row>
    <row r="227" spans="2:5" x14ac:dyDescent="0.25">
      <c r="B227">
        <v>900</v>
      </c>
      <c r="C227">
        <v>841</v>
      </c>
      <c r="D227">
        <v>975</v>
      </c>
      <c r="E227">
        <v>1133</v>
      </c>
    </row>
    <row r="228" spans="2:5" x14ac:dyDescent="0.25">
      <c r="B228">
        <v>897</v>
      </c>
      <c r="C228">
        <v>837</v>
      </c>
      <c r="D228">
        <v>973</v>
      </c>
      <c r="E228">
        <v>1132</v>
      </c>
    </row>
    <row r="229" spans="2:5" x14ac:dyDescent="0.25">
      <c r="B229">
        <v>900</v>
      </c>
      <c r="C229">
        <v>837</v>
      </c>
      <c r="D229">
        <v>975</v>
      </c>
      <c r="E229">
        <v>1133</v>
      </c>
    </row>
    <row r="230" spans="2:5" x14ac:dyDescent="0.25">
      <c r="B230">
        <v>900</v>
      </c>
      <c r="C230">
        <v>837</v>
      </c>
      <c r="D230">
        <v>973</v>
      </c>
      <c r="E230">
        <v>1133</v>
      </c>
    </row>
    <row r="231" spans="2:5" x14ac:dyDescent="0.25">
      <c r="B231">
        <v>899</v>
      </c>
      <c r="C231">
        <v>818</v>
      </c>
      <c r="D231">
        <v>975</v>
      </c>
      <c r="E231">
        <v>1132</v>
      </c>
    </row>
    <row r="232" spans="2:5" x14ac:dyDescent="0.25">
      <c r="B232">
        <v>909</v>
      </c>
      <c r="C232">
        <v>837</v>
      </c>
      <c r="D232">
        <v>973</v>
      </c>
      <c r="E232">
        <v>1131</v>
      </c>
    </row>
    <row r="233" spans="2:5" x14ac:dyDescent="0.25">
      <c r="B233">
        <v>900</v>
      </c>
      <c r="C233">
        <v>835</v>
      </c>
      <c r="D233">
        <v>973</v>
      </c>
      <c r="E233">
        <v>1135</v>
      </c>
    </row>
    <row r="234" spans="2:5" x14ac:dyDescent="0.25">
      <c r="B234">
        <v>899</v>
      </c>
      <c r="C234">
        <v>847</v>
      </c>
      <c r="D234">
        <v>975</v>
      </c>
      <c r="E234">
        <v>1131</v>
      </c>
    </row>
    <row r="235" spans="2:5" x14ac:dyDescent="0.25">
      <c r="B235">
        <v>895</v>
      </c>
      <c r="C235">
        <v>833</v>
      </c>
      <c r="D235">
        <v>988</v>
      </c>
      <c r="E235">
        <v>1133</v>
      </c>
    </row>
    <row r="236" spans="2:5" x14ac:dyDescent="0.25">
      <c r="B236">
        <v>941</v>
      </c>
      <c r="C236">
        <v>838</v>
      </c>
      <c r="D236">
        <v>952</v>
      </c>
      <c r="E236">
        <v>1133</v>
      </c>
    </row>
    <row r="237" spans="2:5" x14ac:dyDescent="0.25">
      <c r="B237">
        <v>898</v>
      </c>
      <c r="C237">
        <v>837</v>
      </c>
      <c r="D237">
        <v>977</v>
      </c>
      <c r="E237">
        <v>1131</v>
      </c>
    </row>
    <row r="238" spans="2:5" x14ac:dyDescent="0.25">
      <c r="B238">
        <v>901</v>
      </c>
      <c r="C238">
        <v>837</v>
      </c>
      <c r="D238">
        <v>983</v>
      </c>
      <c r="E238">
        <v>1133</v>
      </c>
    </row>
    <row r="239" spans="2:5" x14ac:dyDescent="0.25">
      <c r="B239">
        <v>899</v>
      </c>
      <c r="C239">
        <v>836</v>
      </c>
      <c r="D239">
        <v>995</v>
      </c>
      <c r="E239">
        <v>1133</v>
      </c>
    </row>
    <row r="240" spans="2:5" x14ac:dyDescent="0.25">
      <c r="B240">
        <v>901</v>
      </c>
      <c r="C240">
        <v>837</v>
      </c>
      <c r="D240">
        <v>976</v>
      </c>
      <c r="E240">
        <v>1128</v>
      </c>
    </row>
    <row r="241" spans="2:5" x14ac:dyDescent="0.25">
      <c r="B241">
        <v>900</v>
      </c>
      <c r="C241">
        <v>837</v>
      </c>
      <c r="D241">
        <v>975</v>
      </c>
      <c r="E241">
        <v>1132</v>
      </c>
    </row>
    <row r="242" spans="2:5" x14ac:dyDescent="0.25">
      <c r="B242">
        <v>901</v>
      </c>
      <c r="C242">
        <v>838</v>
      </c>
      <c r="D242">
        <v>973</v>
      </c>
      <c r="E242">
        <v>1135</v>
      </c>
    </row>
    <row r="243" spans="2:5" x14ac:dyDescent="0.25">
      <c r="B243">
        <v>901</v>
      </c>
      <c r="C243">
        <v>845</v>
      </c>
      <c r="D243">
        <v>975</v>
      </c>
      <c r="E243">
        <v>1132</v>
      </c>
    </row>
    <row r="244" spans="2:5" x14ac:dyDescent="0.25">
      <c r="B244">
        <v>915</v>
      </c>
      <c r="C244">
        <v>837</v>
      </c>
      <c r="D244">
        <v>975</v>
      </c>
      <c r="E244">
        <v>1144</v>
      </c>
    </row>
    <row r="245" spans="2:5" x14ac:dyDescent="0.25">
      <c r="B245">
        <v>901</v>
      </c>
      <c r="C245">
        <v>839</v>
      </c>
      <c r="D245">
        <v>976</v>
      </c>
      <c r="E245">
        <v>1132</v>
      </c>
    </row>
    <row r="246" spans="2:5" x14ac:dyDescent="0.25">
      <c r="B246">
        <v>899</v>
      </c>
      <c r="C246">
        <v>838</v>
      </c>
      <c r="D246">
        <v>975</v>
      </c>
      <c r="E246">
        <v>1139</v>
      </c>
    </row>
    <row r="247" spans="2:5" x14ac:dyDescent="0.25">
      <c r="B247">
        <v>899</v>
      </c>
      <c r="C247">
        <v>839</v>
      </c>
      <c r="D247">
        <v>973</v>
      </c>
      <c r="E247">
        <v>1133</v>
      </c>
    </row>
    <row r="248" spans="2:5" x14ac:dyDescent="0.25">
      <c r="B248">
        <v>901</v>
      </c>
      <c r="C248">
        <v>837</v>
      </c>
      <c r="D248">
        <v>975</v>
      </c>
      <c r="E248">
        <v>1133</v>
      </c>
    </row>
    <row r="249" spans="2:5" x14ac:dyDescent="0.25">
      <c r="B249">
        <v>900</v>
      </c>
      <c r="C249">
        <v>833</v>
      </c>
      <c r="D249">
        <v>975</v>
      </c>
      <c r="E249">
        <v>1137</v>
      </c>
    </row>
    <row r="250" spans="2:5" x14ac:dyDescent="0.25">
      <c r="B250">
        <v>900</v>
      </c>
      <c r="C250">
        <v>837</v>
      </c>
      <c r="D250">
        <v>975</v>
      </c>
      <c r="E250">
        <v>1131</v>
      </c>
    </row>
    <row r="251" spans="2:5" x14ac:dyDescent="0.25">
      <c r="B251">
        <v>900</v>
      </c>
      <c r="C251">
        <v>832</v>
      </c>
      <c r="D251">
        <v>975</v>
      </c>
      <c r="E251">
        <v>1132</v>
      </c>
    </row>
    <row r="252" spans="2:5" x14ac:dyDescent="0.25">
      <c r="B252">
        <v>901</v>
      </c>
      <c r="C252">
        <v>837</v>
      </c>
      <c r="D252">
        <v>973</v>
      </c>
      <c r="E252">
        <v>1136</v>
      </c>
    </row>
    <row r="253" spans="2:5" x14ac:dyDescent="0.25">
      <c r="B253">
        <v>905</v>
      </c>
      <c r="C253">
        <v>837</v>
      </c>
      <c r="D253">
        <v>975</v>
      </c>
      <c r="E253">
        <v>1133</v>
      </c>
    </row>
    <row r="254" spans="2:5" x14ac:dyDescent="0.25">
      <c r="B254">
        <v>897</v>
      </c>
      <c r="C254">
        <v>837</v>
      </c>
      <c r="D254">
        <v>973</v>
      </c>
      <c r="E254">
        <v>1131</v>
      </c>
    </row>
    <row r="255" spans="2:5" x14ac:dyDescent="0.25">
      <c r="B255">
        <v>875</v>
      </c>
      <c r="C255">
        <v>835</v>
      </c>
      <c r="D255">
        <v>973</v>
      </c>
      <c r="E255">
        <v>1130</v>
      </c>
    </row>
    <row r="256" spans="2:5" x14ac:dyDescent="0.25">
      <c r="B256">
        <v>911</v>
      </c>
      <c r="C256">
        <v>837</v>
      </c>
      <c r="D256">
        <v>977</v>
      </c>
      <c r="E256">
        <v>1130</v>
      </c>
    </row>
    <row r="257" spans="2:5" x14ac:dyDescent="0.25">
      <c r="B257">
        <v>901</v>
      </c>
      <c r="C257">
        <v>837</v>
      </c>
      <c r="D257">
        <v>975</v>
      </c>
      <c r="E257">
        <v>1129</v>
      </c>
    </row>
    <row r="258" spans="2:5" x14ac:dyDescent="0.25">
      <c r="B258">
        <v>901</v>
      </c>
      <c r="C258">
        <v>835</v>
      </c>
      <c r="D258">
        <v>974</v>
      </c>
      <c r="E258">
        <v>1133</v>
      </c>
    </row>
    <row r="259" spans="2:5" x14ac:dyDescent="0.25">
      <c r="B259">
        <v>898</v>
      </c>
      <c r="C259">
        <v>837</v>
      </c>
      <c r="D259">
        <v>973</v>
      </c>
      <c r="E259">
        <v>1131</v>
      </c>
    </row>
    <row r="260" spans="2:5" x14ac:dyDescent="0.25">
      <c r="B260">
        <v>899</v>
      </c>
      <c r="C260">
        <v>837</v>
      </c>
      <c r="D260">
        <v>973</v>
      </c>
      <c r="E260">
        <v>1129</v>
      </c>
    </row>
    <row r="261" spans="2:5" x14ac:dyDescent="0.25">
      <c r="B261">
        <v>913</v>
      </c>
      <c r="C261">
        <v>861</v>
      </c>
      <c r="D261">
        <v>975</v>
      </c>
      <c r="E261">
        <v>1133</v>
      </c>
    </row>
    <row r="262" spans="2:5" x14ac:dyDescent="0.25">
      <c r="B262">
        <v>900</v>
      </c>
      <c r="C262">
        <v>837</v>
      </c>
      <c r="D262">
        <v>975</v>
      </c>
      <c r="E262">
        <v>1131</v>
      </c>
    </row>
    <row r="263" spans="2:5" x14ac:dyDescent="0.25">
      <c r="B263">
        <v>899</v>
      </c>
      <c r="C263">
        <v>853</v>
      </c>
      <c r="D263">
        <v>973</v>
      </c>
      <c r="E263">
        <v>1132</v>
      </c>
    </row>
    <row r="264" spans="2:5" x14ac:dyDescent="0.25">
      <c r="B264">
        <v>897</v>
      </c>
      <c r="C264">
        <v>834</v>
      </c>
      <c r="D264">
        <v>973</v>
      </c>
      <c r="E264">
        <v>1131</v>
      </c>
    </row>
    <row r="265" spans="2:5" x14ac:dyDescent="0.25">
      <c r="B265">
        <v>901</v>
      </c>
      <c r="C265">
        <v>835</v>
      </c>
      <c r="D265">
        <v>973</v>
      </c>
      <c r="E265">
        <v>1133</v>
      </c>
    </row>
    <row r="266" spans="2:5" x14ac:dyDescent="0.25">
      <c r="B266">
        <v>896</v>
      </c>
      <c r="C266">
        <v>837</v>
      </c>
      <c r="D266">
        <v>971</v>
      </c>
      <c r="E266">
        <v>1130</v>
      </c>
    </row>
    <row r="267" spans="2:5" x14ac:dyDescent="0.25">
      <c r="B267">
        <v>899</v>
      </c>
      <c r="C267">
        <v>836</v>
      </c>
      <c r="D267">
        <v>975</v>
      </c>
      <c r="E267">
        <v>1134</v>
      </c>
    </row>
    <row r="268" spans="2:5" x14ac:dyDescent="0.25">
      <c r="B268">
        <v>901</v>
      </c>
      <c r="C268">
        <v>837</v>
      </c>
      <c r="D268">
        <v>973</v>
      </c>
      <c r="E268">
        <v>1133</v>
      </c>
    </row>
    <row r="269" spans="2:5" x14ac:dyDescent="0.25">
      <c r="B269">
        <v>899</v>
      </c>
      <c r="C269">
        <v>837</v>
      </c>
      <c r="D269">
        <v>971</v>
      </c>
      <c r="E269">
        <v>1129</v>
      </c>
    </row>
    <row r="270" spans="2:5" x14ac:dyDescent="0.25">
      <c r="B270">
        <v>897</v>
      </c>
      <c r="C270">
        <v>837</v>
      </c>
      <c r="D270">
        <v>976</v>
      </c>
      <c r="E270">
        <v>1135</v>
      </c>
    </row>
    <row r="271" spans="2:5" x14ac:dyDescent="0.25">
      <c r="B271">
        <v>897</v>
      </c>
      <c r="C271">
        <v>833</v>
      </c>
      <c r="D271">
        <v>973</v>
      </c>
      <c r="E271">
        <v>1131</v>
      </c>
    </row>
    <row r="272" spans="2:5" x14ac:dyDescent="0.25">
      <c r="B272">
        <v>899</v>
      </c>
      <c r="C272">
        <v>836</v>
      </c>
      <c r="D272">
        <v>973</v>
      </c>
      <c r="E272">
        <v>1129</v>
      </c>
    </row>
    <row r="273" spans="2:5" x14ac:dyDescent="0.25">
      <c r="B273">
        <v>897</v>
      </c>
      <c r="C273">
        <v>830</v>
      </c>
      <c r="D273">
        <v>973</v>
      </c>
      <c r="E273">
        <v>1140</v>
      </c>
    </row>
    <row r="274" spans="2:5" x14ac:dyDescent="0.25">
      <c r="B274">
        <v>898</v>
      </c>
      <c r="C274">
        <v>837</v>
      </c>
      <c r="D274">
        <v>975</v>
      </c>
      <c r="E274">
        <v>1133</v>
      </c>
    </row>
    <row r="275" spans="2:5" x14ac:dyDescent="0.25">
      <c r="B275">
        <v>900</v>
      </c>
      <c r="C275">
        <v>837</v>
      </c>
      <c r="D275">
        <v>969</v>
      </c>
      <c r="E275">
        <v>1129</v>
      </c>
    </row>
    <row r="276" spans="2:5" x14ac:dyDescent="0.25">
      <c r="B276">
        <v>901</v>
      </c>
      <c r="C276">
        <v>835</v>
      </c>
      <c r="D276">
        <v>975</v>
      </c>
      <c r="E276">
        <v>1130</v>
      </c>
    </row>
    <row r="277" spans="2:5" x14ac:dyDescent="0.25">
      <c r="B277">
        <v>897</v>
      </c>
      <c r="C277">
        <v>837</v>
      </c>
      <c r="D277">
        <v>973</v>
      </c>
      <c r="E277">
        <v>1134</v>
      </c>
    </row>
    <row r="278" spans="2:5" x14ac:dyDescent="0.25">
      <c r="B278">
        <v>897</v>
      </c>
      <c r="C278">
        <v>835</v>
      </c>
      <c r="D278">
        <v>973</v>
      </c>
      <c r="E278">
        <v>1131</v>
      </c>
    </row>
    <row r="279" spans="2:5" x14ac:dyDescent="0.25">
      <c r="B279">
        <v>899</v>
      </c>
      <c r="C279">
        <v>839</v>
      </c>
      <c r="D279">
        <v>977</v>
      </c>
      <c r="E279">
        <v>1131</v>
      </c>
    </row>
    <row r="280" spans="2:5" x14ac:dyDescent="0.25">
      <c r="B280">
        <v>899</v>
      </c>
      <c r="C280">
        <v>847</v>
      </c>
      <c r="D280">
        <v>988</v>
      </c>
      <c r="E280">
        <v>1128</v>
      </c>
    </row>
    <row r="281" spans="2:5" x14ac:dyDescent="0.25">
      <c r="C281">
        <v>837</v>
      </c>
      <c r="D281">
        <v>973</v>
      </c>
      <c r="E281">
        <v>1131</v>
      </c>
    </row>
    <row r="282" spans="2:5" x14ac:dyDescent="0.25">
      <c r="C282">
        <v>836</v>
      </c>
      <c r="D282">
        <v>975</v>
      </c>
      <c r="E282">
        <v>1132</v>
      </c>
    </row>
    <row r="283" spans="2:5" x14ac:dyDescent="0.25">
      <c r="C283">
        <v>837</v>
      </c>
      <c r="D283">
        <v>973</v>
      </c>
      <c r="E283">
        <v>1131</v>
      </c>
    </row>
    <row r="284" spans="2:5" x14ac:dyDescent="0.25">
      <c r="C284">
        <v>839</v>
      </c>
      <c r="D284">
        <v>973</v>
      </c>
      <c r="E284">
        <v>1132</v>
      </c>
    </row>
    <row r="285" spans="2:5" x14ac:dyDescent="0.25">
      <c r="C285">
        <v>837</v>
      </c>
      <c r="D285">
        <v>975</v>
      </c>
      <c r="E285">
        <v>1129</v>
      </c>
    </row>
    <row r="286" spans="2:5" x14ac:dyDescent="0.25">
      <c r="C286">
        <v>838</v>
      </c>
      <c r="D286">
        <v>975</v>
      </c>
      <c r="E286">
        <v>1124</v>
      </c>
    </row>
    <row r="287" spans="2:5" x14ac:dyDescent="0.25">
      <c r="C287">
        <v>835</v>
      </c>
      <c r="D287">
        <v>975</v>
      </c>
      <c r="E287">
        <v>1130</v>
      </c>
    </row>
    <row r="288" spans="2:5" x14ac:dyDescent="0.25">
      <c r="C288">
        <v>841</v>
      </c>
      <c r="D288">
        <v>977</v>
      </c>
      <c r="E288">
        <v>1131</v>
      </c>
    </row>
    <row r="289" spans="3:5" x14ac:dyDescent="0.25">
      <c r="C289">
        <v>820</v>
      </c>
      <c r="D289">
        <v>977</v>
      </c>
      <c r="E289">
        <v>1133</v>
      </c>
    </row>
    <row r="290" spans="3:5" x14ac:dyDescent="0.25">
      <c r="C290">
        <v>837</v>
      </c>
      <c r="D290">
        <v>973</v>
      </c>
      <c r="E290">
        <v>1132</v>
      </c>
    </row>
    <row r="291" spans="3:5" x14ac:dyDescent="0.25">
      <c r="C291">
        <v>837</v>
      </c>
      <c r="D291">
        <v>975</v>
      </c>
      <c r="E291">
        <v>1132</v>
      </c>
    </row>
    <row r="292" spans="3:5" x14ac:dyDescent="0.25">
      <c r="C292">
        <v>837</v>
      </c>
      <c r="D292">
        <v>977</v>
      </c>
      <c r="E292">
        <v>1131</v>
      </c>
    </row>
    <row r="293" spans="3:5" x14ac:dyDescent="0.25">
      <c r="C293">
        <v>836</v>
      </c>
      <c r="D293">
        <v>973</v>
      </c>
      <c r="E293">
        <v>1132</v>
      </c>
    </row>
    <row r="294" spans="3:5" x14ac:dyDescent="0.25">
      <c r="C294">
        <v>835</v>
      </c>
      <c r="D294">
        <v>973</v>
      </c>
      <c r="E294">
        <v>1123</v>
      </c>
    </row>
    <row r="295" spans="3:5" x14ac:dyDescent="0.25">
      <c r="C295">
        <v>835</v>
      </c>
      <c r="D295">
        <v>973</v>
      </c>
      <c r="E295">
        <v>1140</v>
      </c>
    </row>
    <row r="296" spans="3:5" x14ac:dyDescent="0.25">
      <c r="C296">
        <v>837</v>
      </c>
      <c r="D296">
        <v>977</v>
      </c>
      <c r="E296">
        <v>1130</v>
      </c>
    </row>
    <row r="297" spans="3:5" x14ac:dyDescent="0.25">
      <c r="C297">
        <v>842</v>
      </c>
      <c r="D297">
        <v>973</v>
      </c>
      <c r="E297">
        <v>1139</v>
      </c>
    </row>
    <row r="298" spans="3:5" x14ac:dyDescent="0.25">
      <c r="C298">
        <v>837</v>
      </c>
      <c r="D298">
        <v>973</v>
      </c>
      <c r="E298">
        <v>1131</v>
      </c>
    </row>
    <row r="299" spans="3:5" x14ac:dyDescent="0.25">
      <c r="C299">
        <v>836</v>
      </c>
      <c r="D299">
        <v>956</v>
      </c>
      <c r="E299">
        <v>1131</v>
      </c>
    </row>
    <row r="300" spans="3:5" x14ac:dyDescent="0.25">
      <c r="C300">
        <v>836</v>
      </c>
      <c r="D300">
        <v>992</v>
      </c>
      <c r="E300">
        <v>1131</v>
      </c>
    </row>
    <row r="301" spans="3:5" x14ac:dyDescent="0.25">
      <c r="C301">
        <v>837</v>
      </c>
      <c r="D301">
        <v>973</v>
      </c>
      <c r="E301">
        <v>1133</v>
      </c>
    </row>
    <row r="302" spans="3:5" x14ac:dyDescent="0.25">
      <c r="C302">
        <v>837</v>
      </c>
      <c r="D302">
        <v>977</v>
      </c>
      <c r="E302">
        <v>1131</v>
      </c>
    </row>
    <row r="303" spans="3:5" x14ac:dyDescent="0.25">
      <c r="C303">
        <v>837</v>
      </c>
      <c r="D303">
        <v>973</v>
      </c>
      <c r="E303">
        <v>1131</v>
      </c>
    </row>
    <row r="304" spans="3:5" x14ac:dyDescent="0.25">
      <c r="C304">
        <v>834</v>
      </c>
      <c r="D304">
        <v>975</v>
      </c>
      <c r="E304">
        <v>1128</v>
      </c>
    </row>
    <row r="305" spans="3:5" x14ac:dyDescent="0.25">
      <c r="C305">
        <v>836</v>
      </c>
      <c r="D305">
        <v>973</v>
      </c>
      <c r="E305">
        <v>1133</v>
      </c>
    </row>
    <row r="306" spans="3:5" x14ac:dyDescent="0.25">
      <c r="C306">
        <v>839</v>
      </c>
      <c r="D306">
        <v>973</v>
      </c>
      <c r="E306">
        <v>1132</v>
      </c>
    </row>
    <row r="307" spans="3:5" x14ac:dyDescent="0.25">
      <c r="C307">
        <v>837</v>
      </c>
      <c r="D307">
        <v>968</v>
      </c>
      <c r="E307">
        <v>1131</v>
      </c>
    </row>
    <row r="308" spans="3:5" x14ac:dyDescent="0.25">
      <c r="C308">
        <v>833</v>
      </c>
      <c r="D308">
        <v>975</v>
      </c>
      <c r="E308">
        <v>1131</v>
      </c>
    </row>
    <row r="309" spans="3:5" x14ac:dyDescent="0.25">
      <c r="C309">
        <v>847</v>
      </c>
      <c r="D309">
        <v>975</v>
      </c>
      <c r="E309">
        <v>1133</v>
      </c>
    </row>
    <row r="310" spans="3:5" x14ac:dyDescent="0.25">
      <c r="C310">
        <v>837</v>
      </c>
      <c r="D310">
        <v>974</v>
      </c>
      <c r="E310">
        <v>1129</v>
      </c>
    </row>
    <row r="311" spans="3:5" x14ac:dyDescent="0.25">
      <c r="C311">
        <v>837</v>
      </c>
      <c r="D311">
        <v>973</v>
      </c>
      <c r="E311">
        <v>1133</v>
      </c>
    </row>
    <row r="312" spans="3:5" x14ac:dyDescent="0.25">
      <c r="C312">
        <v>837</v>
      </c>
      <c r="D312">
        <v>973</v>
      </c>
      <c r="E312">
        <v>1132</v>
      </c>
    </row>
    <row r="313" spans="3:5" x14ac:dyDescent="0.25">
      <c r="C313">
        <v>837</v>
      </c>
      <c r="D313">
        <v>973</v>
      </c>
      <c r="E313">
        <v>1131</v>
      </c>
    </row>
    <row r="314" spans="3:5" x14ac:dyDescent="0.25">
      <c r="C314">
        <v>839</v>
      </c>
      <c r="D314">
        <v>973</v>
      </c>
      <c r="E314">
        <v>1131</v>
      </c>
    </row>
    <row r="315" spans="3:5" x14ac:dyDescent="0.25">
      <c r="C315">
        <v>838</v>
      </c>
      <c r="D315">
        <v>977</v>
      </c>
      <c r="E315">
        <v>1132</v>
      </c>
    </row>
    <row r="316" spans="3:5" x14ac:dyDescent="0.25">
      <c r="C316">
        <v>837</v>
      </c>
      <c r="D316">
        <v>973</v>
      </c>
      <c r="E316">
        <v>1131</v>
      </c>
    </row>
    <row r="317" spans="3:5" x14ac:dyDescent="0.25">
      <c r="C317">
        <v>811</v>
      </c>
      <c r="D317">
        <v>949</v>
      </c>
      <c r="E317">
        <v>1133</v>
      </c>
    </row>
    <row r="318" spans="3:5" x14ac:dyDescent="0.25">
      <c r="C318">
        <v>835</v>
      </c>
      <c r="D318">
        <v>973</v>
      </c>
      <c r="E318">
        <v>1130</v>
      </c>
    </row>
    <row r="319" spans="3:5" x14ac:dyDescent="0.25">
      <c r="C319">
        <v>853</v>
      </c>
      <c r="D319">
        <v>975</v>
      </c>
      <c r="E319">
        <v>1132</v>
      </c>
    </row>
    <row r="320" spans="3:5" x14ac:dyDescent="0.25">
      <c r="C320">
        <v>837</v>
      </c>
      <c r="D320">
        <v>976</v>
      </c>
      <c r="E320">
        <v>1132</v>
      </c>
    </row>
    <row r="321" spans="3:5" x14ac:dyDescent="0.25">
      <c r="C321">
        <v>837</v>
      </c>
      <c r="D321">
        <v>972</v>
      </c>
      <c r="E321">
        <v>1131</v>
      </c>
    </row>
    <row r="322" spans="3:5" x14ac:dyDescent="0.25">
      <c r="C322">
        <v>840</v>
      </c>
      <c r="D322">
        <v>973</v>
      </c>
      <c r="E322">
        <v>1131</v>
      </c>
    </row>
    <row r="323" spans="3:5" x14ac:dyDescent="0.25">
      <c r="C323">
        <v>836</v>
      </c>
      <c r="D323">
        <v>977</v>
      </c>
      <c r="E323">
        <v>1133</v>
      </c>
    </row>
    <row r="324" spans="3:5" x14ac:dyDescent="0.25">
      <c r="C324">
        <v>837</v>
      </c>
      <c r="D324">
        <v>974</v>
      </c>
      <c r="E324">
        <v>1134</v>
      </c>
    </row>
    <row r="325" spans="3:5" x14ac:dyDescent="0.25">
      <c r="C325">
        <v>839</v>
      </c>
      <c r="D325">
        <v>975</v>
      </c>
      <c r="E325">
        <v>1135</v>
      </c>
    </row>
    <row r="326" spans="3:5" x14ac:dyDescent="0.25">
      <c r="C326">
        <v>837</v>
      </c>
      <c r="D326">
        <v>975</v>
      </c>
      <c r="E326">
        <v>1130</v>
      </c>
    </row>
    <row r="327" spans="3:5" x14ac:dyDescent="0.25">
      <c r="C327">
        <v>837</v>
      </c>
      <c r="D327">
        <v>974</v>
      </c>
      <c r="E327">
        <v>1131</v>
      </c>
    </row>
    <row r="328" spans="3:5" x14ac:dyDescent="0.25">
      <c r="C328">
        <v>835</v>
      </c>
      <c r="D328">
        <v>979</v>
      </c>
      <c r="E328">
        <v>1131</v>
      </c>
    </row>
    <row r="329" spans="3:5" x14ac:dyDescent="0.25">
      <c r="C329">
        <v>837</v>
      </c>
      <c r="D329">
        <v>973</v>
      </c>
      <c r="E329">
        <v>1132</v>
      </c>
    </row>
    <row r="330" spans="3:5" x14ac:dyDescent="0.25">
      <c r="C330">
        <v>837</v>
      </c>
      <c r="D330">
        <v>977</v>
      </c>
      <c r="E330">
        <v>1134</v>
      </c>
    </row>
    <row r="331" spans="3:5" x14ac:dyDescent="0.25">
      <c r="C331">
        <v>837</v>
      </c>
      <c r="D331">
        <v>973</v>
      </c>
      <c r="E331">
        <v>1134</v>
      </c>
    </row>
    <row r="332" spans="3:5" x14ac:dyDescent="0.25">
      <c r="C332">
        <v>838</v>
      </c>
      <c r="D332">
        <v>973</v>
      </c>
      <c r="E332">
        <v>1129</v>
      </c>
    </row>
    <row r="333" spans="3:5" x14ac:dyDescent="0.25">
      <c r="C333">
        <v>837</v>
      </c>
      <c r="D333">
        <v>973</v>
      </c>
      <c r="E333">
        <v>1134</v>
      </c>
    </row>
    <row r="334" spans="3:5" x14ac:dyDescent="0.25">
      <c r="C334">
        <v>837</v>
      </c>
      <c r="D334">
        <v>973</v>
      </c>
      <c r="E334">
        <v>1136</v>
      </c>
    </row>
    <row r="335" spans="3:5" x14ac:dyDescent="0.25">
      <c r="C335">
        <v>835</v>
      </c>
      <c r="D335">
        <v>973</v>
      </c>
      <c r="E335">
        <v>1133</v>
      </c>
    </row>
    <row r="336" spans="3:5" x14ac:dyDescent="0.25">
      <c r="C336">
        <v>841</v>
      </c>
      <c r="D336">
        <v>975</v>
      </c>
      <c r="E336">
        <v>1134</v>
      </c>
    </row>
    <row r="337" spans="3:5" x14ac:dyDescent="0.25">
      <c r="C337">
        <v>839</v>
      </c>
      <c r="D337">
        <v>973</v>
      </c>
      <c r="E337">
        <v>1129</v>
      </c>
    </row>
    <row r="338" spans="3:5" x14ac:dyDescent="0.25">
      <c r="C338">
        <v>835</v>
      </c>
      <c r="D338">
        <v>973</v>
      </c>
      <c r="E338">
        <v>1129</v>
      </c>
    </row>
    <row r="339" spans="3:5" x14ac:dyDescent="0.25">
      <c r="C339">
        <v>837</v>
      </c>
      <c r="D339">
        <v>975</v>
      </c>
      <c r="E339">
        <v>1127</v>
      </c>
    </row>
    <row r="340" spans="3:5" x14ac:dyDescent="0.25">
      <c r="C340">
        <v>837</v>
      </c>
      <c r="D340">
        <v>977</v>
      </c>
      <c r="E340">
        <v>1129</v>
      </c>
    </row>
    <row r="341" spans="3:5" x14ac:dyDescent="0.25">
      <c r="C341">
        <v>837</v>
      </c>
      <c r="D341">
        <v>977</v>
      </c>
      <c r="E341">
        <v>1131</v>
      </c>
    </row>
    <row r="342" spans="3:5" x14ac:dyDescent="0.25">
      <c r="C342">
        <v>837</v>
      </c>
      <c r="D342">
        <v>973</v>
      </c>
      <c r="E342">
        <v>1131</v>
      </c>
    </row>
    <row r="343" spans="3:5" x14ac:dyDescent="0.25">
      <c r="C343">
        <v>837</v>
      </c>
      <c r="D343">
        <v>975</v>
      </c>
      <c r="E343">
        <v>1131</v>
      </c>
    </row>
    <row r="344" spans="3:5" x14ac:dyDescent="0.25">
      <c r="C344">
        <v>839</v>
      </c>
      <c r="D344">
        <v>976</v>
      </c>
      <c r="E344">
        <v>1128</v>
      </c>
    </row>
    <row r="345" spans="3:5" x14ac:dyDescent="0.25">
      <c r="C345">
        <v>836</v>
      </c>
      <c r="D345">
        <v>943</v>
      </c>
      <c r="E345">
        <v>1133</v>
      </c>
    </row>
    <row r="346" spans="3:5" x14ac:dyDescent="0.25">
      <c r="C346">
        <v>840</v>
      </c>
      <c r="D346">
        <v>975</v>
      </c>
      <c r="E346">
        <v>1128</v>
      </c>
    </row>
    <row r="347" spans="3:5" x14ac:dyDescent="0.25">
      <c r="C347">
        <v>836</v>
      </c>
      <c r="D347">
        <v>975</v>
      </c>
      <c r="E347">
        <v>1130</v>
      </c>
    </row>
    <row r="348" spans="3:5" x14ac:dyDescent="0.25">
      <c r="C348">
        <v>837</v>
      </c>
      <c r="D348">
        <v>977</v>
      </c>
      <c r="E348">
        <v>1130</v>
      </c>
    </row>
    <row r="349" spans="3:5" x14ac:dyDescent="0.25">
      <c r="C349">
        <v>837</v>
      </c>
      <c r="D349">
        <v>973</v>
      </c>
      <c r="E349">
        <v>1132</v>
      </c>
    </row>
    <row r="350" spans="3:5" x14ac:dyDescent="0.25">
      <c r="C350">
        <v>813</v>
      </c>
      <c r="D350">
        <v>974</v>
      </c>
      <c r="E350">
        <v>1131</v>
      </c>
    </row>
    <row r="351" spans="3:5" x14ac:dyDescent="0.25">
      <c r="C351">
        <v>836</v>
      </c>
      <c r="D351">
        <v>973</v>
      </c>
      <c r="E351">
        <v>1133</v>
      </c>
    </row>
    <row r="352" spans="3:5" x14ac:dyDescent="0.25">
      <c r="C352">
        <v>837</v>
      </c>
      <c r="D352">
        <v>975</v>
      </c>
      <c r="E352">
        <v>1133</v>
      </c>
    </row>
    <row r="353" spans="3:5" x14ac:dyDescent="0.25">
      <c r="C353">
        <v>837</v>
      </c>
      <c r="D353">
        <v>972</v>
      </c>
      <c r="E353">
        <v>1131</v>
      </c>
    </row>
    <row r="354" spans="3:5" x14ac:dyDescent="0.25">
      <c r="C354">
        <v>837</v>
      </c>
      <c r="D354">
        <v>973</v>
      </c>
      <c r="E354">
        <v>1133</v>
      </c>
    </row>
    <row r="355" spans="3:5" x14ac:dyDescent="0.25">
      <c r="C355">
        <v>837</v>
      </c>
      <c r="D355">
        <v>972</v>
      </c>
      <c r="E355">
        <v>1133</v>
      </c>
    </row>
    <row r="356" spans="3:5" x14ac:dyDescent="0.25">
      <c r="C356">
        <v>835</v>
      </c>
      <c r="D356">
        <v>973</v>
      </c>
      <c r="E356">
        <v>1132</v>
      </c>
    </row>
    <row r="357" spans="3:5" x14ac:dyDescent="0.25">
      <c r="C357">
        <v>837</v>
      </c>
      <c r="D357">
        <v>973</v>
      </c>
      <c r="E357">
        <v>1129</v>
      </c>
    </row>
    <row r="358" spans="3:5" x14ac:dyDescent="0.25">
      <c r="C358">
        <v>836</v>
      </c>
      <c r="D358">
        <v>973</v>
      </c>
      <c r="E358">
        <v>1129</v>
      </c>
    </row>
    <row r="359" spans="3:5" x14ac:dyDescent="0.25">
      <c r="C359">
        <v>849</v>
      </c>
      <c r="D359">
        <v>975</v>
      </c>
      <c r="E359">
        <v>1133</v>
      </c>
    </row>
    <row r="360" spans="3:5" x14ac:dyDescent="0.25">
      <c r="C360">
        <v>837</v>
      </c>
      <c r="D360">
        <v>975</v>
      </c>
      <c r="E360">
        <v>1130</v>
      </c>
    </row>
    <row r="361" spans="3:5" x14ac:dyDescent="0.25">
      <c r="C361">
        <v>865</v>
      </c>
      <c r="D361">
        <v>973</v>
      </c>
      <c r="E361">
        <v>1131</v>
      </c>
    </row>
    <row r="362" spans="3:5" x14ac:dyDescent="0.25">
      <c r="C362">
        <v>839</v>
      </c>
      <c r="D362">
        <v>975</v>
      </c>
      <c r="E362">
        <v>1137</v>
      </c>
    </row>
    <row r="363" spans="3:5" x14ac:dyDescent="0.25">
      <c r="C363">
        <v>839</v>
      </c>
      <c r="D363">
        <v>973</v>
      </c>
      <c r="E363">
        <v>1132</v>
      </c>
    </row>
    <row r="364" spans="3:5" x14ac:dyDescent="0.25">
      <c r="C364">
        <v>837</v>
      </c>
      <c r="D364">
        <v>975</v>
      </c>
      <c r="E364">
        <v>1132</v>
      </c>
    </row>
    <row r="365" spans="3:5" x14ac:dyDescent="0.25">
      <c r="C365">
        <v>836</v>
      </c>
      <c r="D365">
        <v>973</v>
      </c>
      <c r="E365">
        <v>1133</v>
      </c>
    </row>
    <row r="366" spans="3:5" x14ac:dyDescent="0.25">
      <c r="C366">
        <v>836</v>
      </c>
      <c r="D366">
        <v>973</v>
      </c>
      <c r="E366">
        <v>1131</v>
      </c>
    </row>
    <row r="367" spans="3:5" x14ac:dyDescent="0.25">
      <c r="C367">
        <v>840</v>
      </c>
      <c r="D367">
        <v>973</v>
      </c>
      <c r="E367">
        <v>1133</v>
      </c>
    </row>
    <row r="368" spans="3:5" x14ac:dyDescent="0.25">
      <c r="C368">
        <v>837</v>
      </c>
      <c r="D368">
        <v>973</v>
      </c>
      <c r="E368">
        <v>1130</v>
      </c>
    </row>
    <row r="369" spans="3:5" x14ac:dyDescent="0.25">
      <c r="C369">
        <v>837</v>
      </c>
      <c r="D369">
        <v>975</v>
      </c>
      <c r="E369">
        <v>1131</v>
      </c>
    </row>
    <row r="370" spans="3:5" x14ac:dyDescent="0.25">
      <c r="C370">
        <v>837</v>
      </c>
      <c r="E370">
        <v>1129</v>
      </c>
    </row>
    <row r="371" spans="3:5" x14ac:dyDescent="0.25">
      <c r="C371">
        <v>845</v>
      </c>
      <c r="E371">
        <v>1129</v>
      </c>
    </row>
    <row r="372" spans="3:5" x14ac:dyDescent="0.25">
      <c r="C372">
        <v>837</v>
      </c>
      <c r="E372">
        <v>1140</v>
      </c>
    </row>
    <row r="373" spans="3:5" x14ac:dyDescent="0.25">
      <c r="C373">
        <v>837</v>
      </c>
      <c r="E373">
        <v>1132</v>
      </c>
    </row>
    <row r="374" spans="3:5" x14ac:dyDescent="0.25">
      <c r="C374">
        <v>837</v>
      </c>
      <c r="E374">
        <v>1129</v>
      </c>
    </row>
    <row r="375" spans="3:5" x14ac:dyDescent="0.25">
      <c r="C375">
        <v>837</v>
      </c>
      <c r="E375">
        <v>1133</v>
      </c>
    </row>
    <row r="376" spans="3:5" x14ac:dyDescent="0.25">
      <c r="C376">
        <v>836</v>
      </c>
      <c r="E376">
        <v>1131</v>
      </c>
    </row>
    <row r="377" spans="3:5" x14ac:dyDescent="0.25">
      <c r="C377">
        <v>835</v>
      </c>
      <c r="E377">
        <v>1131</v>
      </c>
    </row>
    <row r="378" spans="3:5" x14ac:dyDescent="0.25">
      <c r="C378">
        <v>833</v>
      </c>
      <c r="E378">
        <v>1132</v>
      </c>
    </row>
    <row r="379" spans="3:5" x14ac:dyDescent="0.25">
      <c r="C379">
        <v>837</v>
      </c>
      <c r="E379">
        <v>1129</v>
      </c>
    </row>
    <row r="380" spans="3:5" x14ac:dyDescent="0.25">
      <c r="C380">
        <v>837</v>
      </c>
      <c r="E380">
        <v>1132</v>
      </c>
    </row>
    <row r="381" spans="3:5" x14ac:dyDescent="0.25">
      <c r="C381">
        <v>837</v>
      </c>
      <c r="E381">
        <v>1132</v>
      </c>
    </row>
    <row r="382" spans="3:5" x14ac:dyDescent="0.25">
      <c r="C382">
        <v>837</v>
      </c>
      <c r="E382">
        <v>1137</v>
      </c>
    </row>
    <row r="383" spans="3:5" x14ac:dyDescent="0.25">
      <c r="C383">
        <v>837</v>
      </c>
      <c r="E383">
        <v>1128</v>
      </c>
    </row>
    <row r="384" spans="3:5" x14ac:dyDescent="0.25">
      <c r="C384">
        <v>836</v>
      </c>
      <c r="E384">
        <v>1132</v>
      </c>
    </row>
    <row r="385" spans="3:5" x14ac:dyDescent="0.25">
      <c r="C385">
        <v>835</v>
      </c>
      <c r="E385">
        <v>1133</v>
      </c>
    </row>
    <row r="386" spans="3:5" x14ac:dyDescent="0.25">
      <c r="C386">
        <v>837</v>
      </c>
      <c r="E386">
        <v>1129</v>
      </c>
    </row>
    <row r="387" spans="3:5" x14ac:dyDescent="0.25">
      <c r="C387">
        <v>837</v>
      </c>
      <c r="E387">
        <v>1129</v>
      </c>
    </row>
    <row r="388" spans="3:5" x14ac:dyDescent="0.25">
      <c r="C388">
        <v>837</v>
      </c>
      <c r="E388">
        <v>1131</v>
      </c>
    </row>
    <row r="389" spans="3:5" x14ac:dyDescent="0.25">
      <c r="C389">
        <v>839</v>
      </c>
      <c r="E389">
        <v>1135</v>
      </c>
    </row>
    <row r="390" spans="3:5" x14ac:dyDescent="0.25">
      <c r="C390">
        <v>836</v>
      </c>
      <c r="E390">
        <v>1131</v>
      </c>
    </row>
    <row r="391" spans="3:5" x14ac:dyDescent="0.25">
      <c r="C391">
        <v>832</v>
      </c>
      <c r="E391">
        <v>1129</v>
      </c>
    </row>
    <row r="392" spans="3:5" x14ac:dyDescent="0.25">
      <c r="C392">
        <v>836</v>
      </c>
      <c r="E392">
        <v>1132</v>
      </c>
    </row>
    <row r="393" spans="3:5" x14ac:dyDescent="0.25">
      <c r="C393">
        <v>837</v>
      </c>
      <c r="E393">
        <v>1133</v>
      </c>
    </row>
    <row r="394" spans="3:5" x14ac:dyDescent="0.25">
      <c r="C394">
        <v>836</v>
      </c>
      <c r="E394">
        <v>1138</v>
      </c>
    </row>
    <row r="395" spans="3:5" x14ac:dyDescent="0.25">
      <c r="C395">
        <v>839</v>
      </c>
      <c r="E395">
        <v>1131</v>
      </c>
    </row>
    <row r="396" spans="3:5" x14ac:dyDescent="0.25">
      <c r="C396">
        <v>837</v>
      </c>
      <c r="E396">
        <v>1131</v>
      </c>
    </row>
    <row r="397" spans="3:5" x14ac:dyDescent="0.25">
      <c r="C397">
        <v>837</v>
      </c>
      <c r="E397">
        <v>1132</v>
      </c>
    </row>
    <row r="398" spans="3:5" x14ac:dyDescent="0.25">
      <c r="C398">
        <v>837</v>
      </c>
      <c r="E398">
        <v>1129</v>
      </c>
    </row>
    <row r="399" spans="3:5" x14ac:dyDescent="0.25">
      <c r="C399">
        <v>837</v>
      </c>
      <c r="E399">
        <v>1137</v>
      </c>
    </row>
    <row r="400" spans="3:5" x14ac:dyDescent="0.25">
      <c r="C400">
        <v>836</v>
      </c>
      <c r="E400">
        <v>1126</v>
      </c>
    </row>
    <row r="401" spans="3:5" x14ac:dyDescent="0.25">
      <c r="C401">
        <v>837</v>
      </c>
      <c r="E401">
        <v>1128</v>
      </c>
    </row>
    <row r="402" spans="3:5" x14ac:dyDescent="0.25">
      <c r="C402">
        <v>837</v>
      </c>
      <c r="E402">
        <v>1133</v>
      </c>
    </row>
    <row r="403" spans="3:5" x14ac:dyDescent="0.25">
      <c r="C403">
        <v>837</v>
      </c>
      <c r="E403">
        <v>1133</v>
      </c>
    </row>
    <row r="404" spans="3:5" x14ac:dyDescent="0.25">
      <c r="C404">
        <v>839</v>
      </c>
      <c r="E404">
        <v>1132</v>
      </c>
    </row>
    <row r="405" spans="3:5" x14ac:dyDescent="0.25">
      <c r="C405">
        <v>837</v>
      </c>
      <c r="E405">
        <v>1131</v>
      </c>
    </row>
    <row r="406" spans="3:5" x14ac:dyDescent="0.25">
      <c r="C406">
        <v>837</v>
      </c>
      <c r="E406">
        <v>1131</v>
      </c>
    </row>
    <row r="407" spans="3:5" x14ac:dyDescent="0.25">
      <c r="C407">
        <v>836</v>
      </c>
      <c r="E407">
        <v>1128</v>
      </c>
    </row>
    <row r="408" spans="3:5" x14ac:dyDescent="0.25">
      <c r="C408">
        <v>833</v>
      </c>
      <c r="E408">
        <v>1133</v>
      </c>
    </row>
    <row r="409" spans="3:5" x14ac:dyDescent="0.25">
      <c r="C409">
        <v>839</v>
      </c>
      <c r="E409">
        <v>1133</v>
      </c>
    </row>
    <row r="410" spans="3:5" x14ac:dyDescent="0.25">
      <c r="C410">
        <v>838</v>
      </c>
      <c r="E410">
        <v>1133</v>
      </c>
    </row>
    <row r="411" spans="3:5" x14ac:dyDescent="0.25">
      <c r="C411">
        <v>839</v>
      </c>
      <c r="E411">
        <v>1131</v>
      </c>
    </row>
    <row r="412" spans="3:5" x14ac:dyDescent="0.25">
      <c r="C412">
        <v>839</v>
      </c>
      <c r="E412">
        <v>1129</v>
      </c>
    </row>
    <row r="413" spans="3:5" x14ac:dyDescent="0.25">
      <c r="C413">
        <v>836</v>
      </c>
      <c r="E413">
        <v>1133</v>
      </c>
    </row>
    <row r="414" spans="3:5" x14ac:dyDescent="0.25">
      <c r="C414">
        <v>833</v>
      </c>
      <c r="E414">
        <v>1131</v>
      </c>
    </row>
    <row r="415" spans="3:5" x14ac:dyDescent="0.25">
      <c r="C415">
        <v>836</v>
      </c>
      <c r="E415">
        <v>1132</v>
      </c>
    </row>
    <row r="416" spans="3:5" x14ac:dyDescent="0.25">
      <c r="C416">
        <v>839</v>
      </c>
      <c r="E416">
        <v>1131</v>
      </c>
    </row>
    <row r="417" spans="3:5" x14ac:dyDescent="0.25">
      <c r="C417">
        <v>837</v>
      </c>
      <c r="E417">
        <v>1130</v>
      </c>
    </row>
    <row r="418" spans="3:5" x14ac:dyDescent="0.25">
      <c r="C418">
        <v>837</v>
      </c>
      <c r="E418">
        <v>1133</v>
      </c>
    </row>
    <row r="419" spans="3:5" x14ac:dyDescent="0.25">
      <c r="C419">
        <v>831</v>
      </c>
      <c r="E419">
        <v>1132</v>
      </c>
    </row>
    <row r="420" spans="3:5" x14ac:dyDescent="0.25">
      <c r="C420">
        <v>837</v>
      </c>
      <c r="E420">
        <v>1129</v>
      </c>
    </row>
    <row r="421" spans="3:5" x14ac:dyDescent="0.25">
      <c r="C421">
        <v>839</v>
      </c>
      <c r="E421">
        <v>1140</v>
      </c>
    </row>
    <row r="422" spans="3:5" x14ac:dyDescent="0.25">
      <c r="C422">
        <v>838</v>
      </c>
      <c r="E422">
        <v>1133</v>
      </c>
    </row>
    <row r="423" spans="3:5" x14ac:dyDescent="0.25">
      <c r="C423">
        <v>839</v>
      </c>
      <c r="E423">
        <v>1133</v>
      </c>
    </row>
    <row r="424" spans="3:5" x14ac:dyDescent="0.25">
      <c r="C424">
        <v>837</v>
      </c>
      <c r="E424">
        <v>1129</v>
      </c>
    </row>
    <row r="425" spans="3:5" x14ac:dyDescent="0.25">
      <c r="C425">
        <v>838</v>
      </c>
      <c r="E425">
        <v>1132</v>
      </c>
    </row>
    <row r="426" spans="3:5" x14ac:dyDescent="0.25">
      <c r="C426">
        <v>843</v>
      </c>
      <c r="E426">
        <v>1133</v>
      </c>
    </row>
    <row r="427" spans="3:5" x14ac:dyDescent="0.25">
      <c r="C427">
        <v>837</v>
      </c>
      <c r="E427">
        <v>1132</v>
      </c>
    </row>
    <row r="428" spans="3:5" x14ac:dyDescent="0.25">
      <c r="C428">
        <v>835</v>
      </c>
      <c r="E428">
        <v>1131</v>
      </c>
    </row>
    <row r="429" spans="3:5" x14ac:dyDescent="0.25">
      <c r="C429">
        <v>837</v>
      </c>
      <c r="E429">
        <v>1133</v>
      </c>
    </row>
    <row r="430" spans="3:5" x14ac:dyDescent="0.25">
      <c r="C430">
        <v>835</v>
      </c>
      <c r="E430">
        <v>1132</v>
      </c>
    </row>
    <row r="431" spans="3:5" x14ac:dyDescent="0.25">
      <c r="C431">
        <v>840</v>
      </c>
      <c r="E431">
        <v>1133</v>
      </c>
    </row>
    <row r="432" spans="3:5" x14ac:dyDescent="0.25">
      <c r="C432">
        <v>838</v>
      </c>
      <c r="E432">
        <v>1129</v>
      </c>
    </row>
    <row r="433" spans="3:5" x14ac:dyDescent="0.25">
      <c r="C433">
        <v>837</v>
      </c>
      <c r="E433">
        <v>1131</v>
      </c>
    </row>
    <row r="434" spans="3:5" x14ac:dyDescent="0.25">
      <c r="C434">
        <v>835</v>
      </c>
      <c r="E434">
        <v>1131</v>
      </c>
    </row>
    <row r="435" spans="3:5" x14ac:dyDescent="0.25">
      <c r="C435">
        <v>837</v>
      </c>
      <c r="E435">
        <v>1133</v>
      </c>
    </row>
    <row r="436" spans="3:5" x14ac:dyDescent="0.25">
      <c r="C436">
        <v>837</v>
      </c>
      <c r="E436">
        <v>1131</v>
      </c>
    </row>
    <row r="437" spans="3:5" x14ac:dyDescent="0.25">
      <c r="C437">
        <v>837</v>
      </c>
      <c r="E437">
        <v>1131</v>
      </c>
    </row>
    <row r="438" spans="3:5" x14ac:dyDescent="0.25">
      <c r="C438">
        <v>835</v>
      </c>
      <c r="E438">
        <v>1131</v>
      </c>
    </row>
    <row r="439" spans="3:5" x14ac:dyDescent="0.25">
      <c r="C439">
        <v>836</v>
      </c>
      <c r="E439">
        <v>1131</v>
      </c>
    </row>
    <row r="440" spans="3:5" x14ac:dyDescent="0.25">
      <c r="C440">
        <v>837</v>
      </c>
      <c r="E440">
        <v>1130</v>
      </c>
    </row>
    <row r="441" spans="3:5" x14ac:dyDescent="0.25">
      <c r="C441">
        <v>836</v>
      </c>
      <c r="E441">
        <v>1132</v>
      </c>
    </row>
    <row r="442" spans="3:5" x14ac:dyDescent="0.25">
      <c r="C442">
        <v>837</v>
      </c>
      <c r="E442">
        <v>1133</v>
      </c>
    </row>
    <row r="443" spans="3:5" x14ac:dyDescent="0.25">
      <c r="C443">
        <v>837</v>
      </c>
      <c r="E443">
        <v>1131</v>
      </c>
    </row>
    <row r="444" spans="3:5" x14ac:dyDescent="0.25">
      <c r="C444">
        <v>837</v>
      </c>
      <c r="E444">
        <v>1131</v>
      </c>
    </row>
    <row r="445" spans="3:5" x14ac:dyDescent="0.25">
      <c r="C445">
        <v>839</v>
      </c>
      <c r="E445">
        <v>1125</v>
      </c>
    </row>
    <row r="446" spans="3:5" x14ac:dyDescent="0.25">
      <c r="C446">
        <v>836</v>
      </c>
      <c r="E446">
        <v>1133</v>
      </c>
    </row>
    <row r="447" spans="3:5" x14ac:dyDescent="0.25">
      <c r="C447">
        <v>839</v>
      </c>
      <c r="E447">
        <v>1129</v>
      </c>
    </row>
    <row r="448" spans="3:5" x14ac:dyDescent="0.25">
      <c r="C448">
        <v>832</v>
      </c>
      <c r="E448">
        <v>1132</v>
      </c>
    </row>
    <row r="449" spans="3:5" x14ac:dyDescent="0.25">
      <c r="C449">
        <v>839</v>
      </c>
      <c r="E449">
        <v>1129</v>
      </c>
    </row>
    <row r="450" spans="3:5" x14ac:dyDescent="0.25">
      <c r="C450">
        <v>835</v>
      </c>
      <c r="E450">
        <v>1131</v>
      </c>
    </row>
    <row r="451" spans="3:5" x14ac:dyDescent="0.25">
      <c r="C451">
        <v>836</v>
      </c>
      <c r="E451">
        <v>1132</v>
      </c>
    </row>
    <row r="452" spans="3:5" x14ac:dyDescent="0.25">
      <c r="C452">
        <v>839</v>
      </c>
      <c r="E452">
        <v>1133</v>
      </c>
    </row>
    <row r="453" spans="3:5" x14ac:dyDescent="0.25">
      <c r="C453">
        <v>844</v>
      </c>
      <c r="E453">
        <v>1129</v>
      </c>
    </row>
    <row r="454" spans="3:5" x14ac:dyDescent="0.25">
      <c r="C454">
        <v>838</v>
      </c>
      <c r="E454">
        <v>1129</v>
      </c>
    </row>
    <row r="455" spans="3:5" x14ac:dyDescent="0.25">
      <c r="C455">
        <v>839</v>
      </c>
      <c r="E455">
        <v>1135</v>
      </c>
    </row>
    <row r="456" spans="3:5" x14ac:dyDescent="0.25">
      <c r="C456">
        <v>837</v>
      </c>
      <c r="E456">
        <v>1130</v>
      </c>
    </row>
    <row r="457" spans="3:5" x14ac:dyDescent="0.25">
      <c r="C457">
        <v>837</v>
      </c>
      <c r="E457">
        <v>1133</v>
      </c>
    </row>
    <row r="458" spans="3:5" x14ac:dyDescent="0.25">
      <c r="C458">
        <v>836</v>
      </c>
      <c r="E458">
        <v>1131</v>
      </c>
    </row>
    <row r="459" spans="3:5" x14ac:dyDescent="0.25">
      <c r="C459">
        <v>837</v>
      </c>
      <c r="E459">
        <v>1137</v>
      </c>
    </row>
    <row r="460" spans="3:5" x14ac:dyDescent="0.25">
      <c r="C460">
        <v>837</v>
      </c>
      <c r="E460">
        <v>1132</v>
      </c>
    </row>
    <row r="461" spans="3:5" x14ac:dyDescent="0.25">
      <c r="C461">
        <v>837</v>
      </c>
      <c r="E461">
        <v>1131</v>
      </c>
    </row>
    <row r="462" spans="3:5" x14ac:dyDescent="0.25">
      <c r="C462">
        <v>839</v>
      </c>
      <c r="E462">
        <v>1131</v>
      </c>
    </row>
    <row r="463" spans="3:5" x14ac:dyDescent="0.25">
      <c r="C463">
        <v>837</v>
      </c>
      <c r="E463">
        <v>1131</v>
      </c>
    </row>
    <row r="464" spans="3:5" x14ac:dyDescent="0.25">
      <c r="C464">
        <v>841</v>
      </c>
      <c r="E464">
        <v>1131</v>
      </c>
    </row>
    <row r="465" spans="3:5" x14ac:dyDescent="0.25">
      <c r="C465">
        <v>840</v>
      </c>
      <c r="E465">
        <v>1132</v>
      </c>
    </row>
    <row r="466" spans="3:5" x14ac:dyDescent="0.25">
      <c r="C466">
        <v>839</v>
      </c>
      <c r="E466">
        <v>1128</v>
      </c>
    </row>
    <row r="467" spans="3:5" x14ac:dyDescent="0.25">
      <c r="C467">
        <v>834</v>
      </c>
      <c r="E467">
        <v>1131</v>
      </c>
    </row>
    <row r="468" spans="3:5" x14ac:dyDescent="0.25">
      <c r="C468">
        <v>837</v>
      </c>
      <c r="E468">
        <v>1132</v>
      </c>
    </row>
    <row r="469" spans="3:5" x14ac:dyDescent="0.25">
      <c r="C469">
        <v>836</v>
      </c>
      <c r="E469">
        <v>1136</v>
      </c>
    </row>
    <row r="470" spans="3:5" x14ac:dyDescent="0.25">
      <c r="C470">
        <v>839</v>
      </c>
      <c r="E470">
        <v>1134</v>
      </c>
    </row>
    <row r="471" spans="3:5" x14ac:dyDescent="0.25">
      <c r="C471">
        <v>836</v>
      </c>
      <c r="E471">
        <v>1133</v>
      </c>
    </row>
    <row r="472" spans="3:5" x14ac:dyDescent="0.25">
      <c r="C472">
        <v>838</v>
      </c>
      <c r="E472">
        <v>1133</v>
      </c>
    </row>
    <row r="473" spans="3:5" x14ac:dyDescent="0.25">
      <c r="C473">
        <v>839</v>
      </c>
      <c r="E473">
        <v>1133</v>
      </c>
    </row>
    <row r="474" spans="3:5" x14ac:dyDescent="0.25">
      <c r="C474">
        <v>835</v>
      </c>
      <c r="E474">
        <v>1131</v>
      </c>
    </row>
    <row r="475" spans="3:5" x14ac:dyDescent="0.25">
      <c r="C475">
        <v>843</v>
      </c>
      <c r="E475">
        <v>1133</v>
      </c>
    </row>
    <row r="476" spans="3:5" x14ac:dyDescent="0.25">
      <c r="C476">
        <v>833</v>
      </c>
      <c r="E476">
        <v>1132</v>
      </c>
    </row>
    <row r="477" spans="3:5" x14ac:dyDescent="0.25">
      <c r="C477">
        <v>837</v>
      </c>
      <c r="E477">
        <v>1132</v>
      </c>
    </row>
    <row r="478" spans="3:5" x14ac:dyDescent="0.25">
      <c r="C478">
        <v>837</v>
      </c>
      <c r="E478">
        <v>1131</v>
      </c>
    </row>
    <row r="479" spans="3:5" x14ac:dyDescent="0.25">
      <c r="C479">
        <v>837</v>
      </c>
      <c r="E479">
        <v>1131</v>
      </c>
    </row>
    <row r="480" spans="3:5" x14ac:dyDescent="0.25">
      <c r="C480">
        <v>837</v>
      </c>
      <c r="E480">
        <v>1135</v>
      </c>
    </row>
    <row r="481" spans="3:5" x14ac:dyDescent="0.25">
      <c r="C481">
        <v>849</v>
      </c>
      <c r="E481">
        <v>1132</v>
      </c>
    </row>
    <row r="482" spans="3:5" x14ac:dyDescent="0.25">
      <c r="C482">
        <v>837</v>
      </c>
      <c r="E482">
        <v>1130</v>
      </c>
    </row>
    <row r="483" spans="3:5" x14ac:dyDescent="0.25">
      <c r="C483">
        <v>840</v>
      </c>
      <c r="E483">
        <v>1133</v>
      </c>
    </row>
    <row r="484" spans="3:5" x14ac:dyDescent="0.25">
      <c r="C484">
        <v>839</v>
      </c>
      <c r="E484">
        <v>1132</v>
      </c>
    </row>
    <row r="485" spans="3:5" x14ac:dyDescent="0.25">
      <c r="C485">
        <v>837</v>
      </c>
      <c r="E485">
        <v>1131</v>
      </c>
    </row>
    <row r="486" spans="3:5" x14ac:dyDescent="0.25">
      <c r="C486">
        <v>835</v>
      </c>
      <c r="E486">
        <v>1131</v>
      </c>
    </row>
    <row r="487" spans="3:5" x14ac:dyDescent="0.25">
      <c r="C487">
        <v>834</v>
      </c>
      <c r="E487">
        <v>1130</v>
      </c>
    </row>
    <row r="488" spans="3:5" x14ac:dyDescent="0.25">
      <c r="C488">
        <v>836</v>
      </c>
      <c r="E488">
        <v>1130</v>
      </c>
    </row>
    <row r="489" spans="3:5" x14ac:dyDescent="0.25">
      <c r="C489">
        <v>837</v>
      </c>
      <c r="E489">
        <v>1133</v>
      </c>
    </row>
    <row r="490" spans="3:5" x14ac:dyDescent="0.25">
      <c r="C490">
        <v>839</v>
      </c>
      <c r="E490">
        <v>1133</v>
      </c>
    </row>
    <row r="491" spans="3:5" x14ac:dyDescent="0.25">
      <c r="C491">
        <v>835</v>
      </c>
      <c r="E491">
        <v>1133</v>
      </c>
    </row>
    <row r="492" spans="3:5" x14ac:dyDescent="0.25">
      <c r="C492">
        <v>837</v>
      </c>
      <c r="E492">
        <v>1132</v>
      </c>
    </row>
    <row r="493" spans="3:5" x14ac:dyDescent="0.25">
      <c r="C493">
        <v>836</v>
      </c>
      <c r="E493">
        <v>1131</v>
      </c>
    </row>
    <row r="494" spans="3:5" x14ac:dyDescent="0.25">
      <c r="C494">
        <v>835</v>
      </c>
      <c r="E494">
        <v>1130</v>
      </c>
    </row>
    <row r="495" spans="3:5" x14ac:dyDescent="0.25">
      <c r="C495">
        <v>838</v>
      </c>
      <c r="E495">
        <v>1130</v>
      </c>
    </row>
    <row r="496" spans="3:5" x14ac:dyDescent="0.25">
      <c r="C496">
        <v>836</v>
      </c>
      <c r="E496">
        <v>1132</v>
      </c>
    </row>
    <row r="497" spans="3:5" x14ac:dyDescent="0.25">
      <c r="C497">
        <v>836</v>
      </c>
      <c r="E497">
        <v>1130</v>
      </c>
    </row>
    <row r="498" spans="3:5" x14ac:dyDescent="0.25">
      <c r="C498">
        <v>863</v>
      </c>
      <c r="E498">
        <v>1126</v>
      </c>
    </row>
    <row r="499" spans="3:5" x14ac:dyDescent="0.25">
      <c r="C499">
        <v>837</v>
      </c>
      <c r="E499">
        <v>1130</v>
      </c>
    </row>
    <row r="500" spans="3:5" x14ac:dyDescent="0.25">
      <c r="C500">
        <v>840</v>
      </c>
      <c r="E500">
        <v>1132</v>
      </c>
    </row>
    <row r="501" spans="3:5" x14ac:dyDescent="0.25">
      <c r="C501">
        <v>837</v>
      </c>
      <c r="E501">
        <v>1131</v>
      </c>
    </row>
    <row r="502" spans="3:5" x14ac:dyDescent="0.25">
      <c r="C502">
        <v>839</v>
      </c>
      <c r="E502">
        <v>1132</v>
      </c>
    </row>
    <row r="503" spans="3:5" x14ac:dyDescent="0.25">
      <c r="C503">
        <v>837</v>
      </c>
      <c r="E503">
        <v>1131</v>
      </c>
    </row>
    <row r="504" spans="3:5" x14ac:dyDescent="0.25">
      <c r="C504">
        <v>835</v>
      </c>
      <c r="E504">
        <v>1131</v>
      </c>
    </row>
    <row r="505" spans="3:5" x14ac:dyDescent="0.25">
      <c r="C505">
        <v>837</v>
      </c>
      <c r="E505">
        <v>1133</v>
      </c>
    </row>
    <row r="506" spans="3:5" x14ac:dyDescent="0.25">
      <c r="C506">
        <v>836</v>
      </c>
      <c r="E506">
        <v>1131</v>
      </c>
    </row>
    <row r="507" spans="3:5" x14ac:dyDescent="0.25">
      <c r="C507">
        <v>837</v>
      </c>
      <c r="E507">
        <v>1133</v>
      </c>
    </row>
    <row r="508" spans="3:5" x14ac:dyDescent="0.25">
      <c r="C508">
        <v>836</v>
      </c>
      <c r="E508">
        <v>1133</v>
      </c>
    </row>
    <row r="509" spans="3:5" x14ac:dyDescent="0.25">
      <c r="C509">
        <v>837</v>
      </c>
      <c r="E509">
        <v>1129</v>
      </c>
    </row>
    <row r="510" spans="3:5" x14ac:dyDescent="0.25">
      <c r="C510">
        <v>836</v>
      </c>
      <c r="E510">
        <v>1129</v>
      </c>
    </row>
    <row r="511" spans="3:5" x14ac:dyDescent="0.25">
      <c r="C511">
        <v>836</v>
      </c>
      <c r="E511">
        <v>1131</v>
      </c>
    </row>
    <row r="512" spans="3:5" x14ac:dyDescent="0.25">
      <c r="C512">
        <v>837</v>
      </c>
      <c r="E512">
        <v>1133</v>
      </c>
    </row>
    <row r="513" spans="3:5" x14ac:dyDescent="0.25">
      <c r="C513">
        <v>837</v>
      </c>
      <c r="E513">
        <v>1130</v>
      </c>
    </row>
    <row r="514" spans="3:5" x14ac:dyDescent="0.25">
      <c r="C514">
        <v>837</v>
      </c>
      <c r="E514">
        <v>1130</v>
      </c>
    </row>
    <row r="515" spans="3:5" x14ac:dyDescent="0.25">
      <c r="C515">
        <v>837</v>
      </c>
      <c r="E515">
        <v>1129</v>
      </c>
    </row>
    <row r="516" spans="3:5" x14ac:dyDescent="0.25">
      <c r="C516">
        <v>836</v>
      </c>
      <c r="E516">
        <v>1129</v>
      </c>
    </row>
    <row r="517" spans="3:5" x14ac:dyDescent="0.25">
      <c r="C517">
        <v>836</v>
      </c>
      <c r="E517">
        <v>1131</v>
      </c>
    </row>
    <row r="518" spans="3:5" x14ac:dyDescent="0.25">
      <c r="C518">
        <v>837</v>
      </c>
      <c r="E518">
        <v>1131</v>
      </c>
    </row>
    <row r="519" spans="3:5" x14ac:dyDescent="0.25">
      <c r="C519">
        <v>839</v>
      </c>
      <c r="E519">
        <v>1131</v>
      </c>
    </row>
    <row r="520" spans="3:5" x14ac:dyDescent="0.25">
      <c r="C520">
        <v>853</v>
      </c>
      <c r="E520">
        <v>1132</v>
      </c>
    </row>
    <row r="521" spans="3:5" x14ac:dyDescent="0.25">
      <c r="C521">
        <v>837</v>
      </c>
      <c r="E521">
        <v>1131</v>
      </c>
    </row>
    <row r="522" spans="3:5" x14ac:dyDescent="0.25">
      <c r="C522">
        <v>841</v>
      </c>
      <c r="E522">
        <v>1130</v>
      </c>
    </row>
    <row r="523" spans="3:5" x14ac:dyDescent="0.25">
      <c r="C523">
        <v>837</v>
      </c>
      <c r="E523">
        <v>1136</v>
      </c>
    </row>
    <row r="524" spans="3:5" x14ac:dyDescent="0.25">
      <c r="C524">
        <v>839</v>
      </c>
      <c r="E524">
        <v>1129</v>
      </c>
    </row>
    <row r="525" spans="3:5" x14ac:dyDescent="0.25">
      <c r="C525">
        <v>836</v>
      </c>
      <c r="E525">
        <v>1131</v>
      </c>
    </row>
    <row r="526" spans="3:5" x14ac:dyDescent="0.25">
      <c r="C526">
        <v>837</v>
      </c>
      <c r="E526">
        <v>1131</v>
      </c>
    </row>
    <row r="527" spans="3:5" x14ac:dyDescent="0.25">
      <c r="C527">
        <v>837</v>
      </c>
      <c r="E527">
        <v>1133</v>
      </c>
    </row>
    <row r="528" spans="3:5" x14ac:dyDescent="0.25">
      <c r="C528">
        <v>815</v>
      </c>
      <c r="E528">
        <v>1129</v>
      </c>
    </row>
    <row r="529" spans="3:5" x14ac:dyDescent="0.25">
      <c r="C529">
        <v>836</v>
      </c>
      <c r="E529">
        <v>1130</v>
      </c>
    </row>
    <row r="530" spans="3:5" x14ac:dyDescent="0.25">
      <c r="C530">
        <v>837</v>
      </c>
      <c r="E530">
        <v>1133</v>
      </c>
    </row>
    <row r="531" spans="3:5" x14ac:dyDescent="0.25">
      <c r="C531">
        <v>838</v>
      </c>
      <c r="E531">
        <v>1131</v>
      </c>
    </row>
    <row r="532" spans="3:5" x14ac:dyDescent="0.25">
      <c r="C532">
        <v>839</v>
      </c>
      <c r="E532">
        <v>1132</v>
      </c>
    </row>
    <row r="533" spans="3:5" x14ac:dyDescent="0.25">
      <c r="C533">
        <v>840</v>
      </c>
      <c r="E533">
        <v>1137</v>
      </c>
    </row>
    <row r="534" spans="3:5" x14ac:dyDescent="0.25">
      <c r="C534">
        <v>836</v>
      </c>
      <c r="E534">
        <v>1129</v>
      </c>
    </row>
    <row r="535" spans="3:5" x14ac:dyDescent="0.25">
      <c r="C535">
        <v>835</v>
      </c>
      <c r="E535">
        <v>1132</v>
      </c>
    </row>
    <row r="536" spans="3:5" x14ac:dyDescent="0.25">
      <c r="C536">
        <v>835</v>
      </c>
      <c r="E536">
        <v>1131</v>
      </c>
    </row>
    <row r="537" spans="3:5" x14ac:dyDescent="0.25">
      <c r="C537">
        <v>845</v>
      </c>
    </row>
    <row r="538" spans="3:5" x14ac:dyDescent="0.25">
      <c r="C538">
        <v>837</v>
      </c>
    </row>
    <row r="539" spans="3:5" x14ac:dyDescent="0.25">
      <c r="C539">
        <v>836</v>
      </c>
    </row>
    <row r="540" spans="3:5" x14ac:dyDescent="0.25">
      <c r="C540">
        <v>833</v>
      </c>
    </row>
    <row r="541" spans="3:5" x14ac:dyDescent="0.25">
      <c r="C541">
        <v>833</v>
      </c>
    </row>
    <row r="542" spans="3:5" x14ac:dyDescent="0.25">
      <c r="C542">
        <v>836</v>
      </c>
    </row>
    <row r="543" spans="3:5" x14ac:dyDescent="0.25">
      <c r="C543">
        <v>835</v>
      </c>
    </row>
    <row r="544" spans="3:5" x14ac:dyDescent="0.25">
      <c r="C544">
        <v>836</v>
      </c>
    </row>
    <row r="545" spans="3:3" x14ac:dyDescent="0.25">
      <c r="C545">
        <v>838</v>
      </c>
    </row>
    <row r="546" spans="3:3" x14ac:dyDescent="0.25">
      <c r="C546">
        <v>834</v>
      </c>
    </row>
    <row r="547" spans="3:3" x14ac:dyDescent="0.25">
      <c r="C547">
        <v>837</v>
      </c>
    </row>
    <row r="548" spans="3:3" x14ac:dyDescent="0.25">
      <c r="C548">
        <v>838</v>
      </c>
    </row>
    <row r="549" spans="3:3" x14ac:dyDescent="0.25">
      <c r="C549">
        <v>837</v>
      </c>
    </row>
    <row r="550" spans="3:3" x14ac:dyDescent="0.25">
      <c r="C550">
        <v>836</v>
      </c>
    </row>
    <row r="551" spans="3:3" x14ac:dyDescent="0.25">
      <c r="C551">
        <v>837</v>
      </c>
    </row>
    <row r="552" spans="3:3" x14ac:dyDescent="0.25">
      <c r="C552">
        <v>837</v>
      </c>
    </row>
    <row r="553" spans="3:3" x14ac:dyDescent="0.25">
      <c r="C553">
        <v>832</v>
      </c>
    </row>
    <row r="554" spans="3:3" x14ac:dyDescent="0.25">
      <c r="C554">
        <v>836</v>
      </c>
    </row>
    <row r="555" spans="3:3" x14ac:dyDescent="0.25">
      <c r="C555">
        <v>839</v>
      </c>
    </row>
    <row r="556" spans="3:3" x14ac:dyDescent="0.25">
      <c r="C556">
        <v>836</v>
      </c>
    </row>
    <row r="557" spans="3:3" x14ac:dyDescent="0.25">
      <c r="C557">
        <v>836</v>
      </c>
    </row>
    <row r="558" spans="3:3" x14ac:dyDescent="0.25">
      <c r="C558">
        <v>834</v>
      </c>
    </row>
    <row r="559" spans="3:3" x14ac:dyDescent="0.25">
      <c r="C559">
        <v>836</v>
      </c>
    </row>
    <row r="560" spans="3:3" x14ac:dyDescent="0.25">
      <c r="C560">
        <v>838</v>
      </c>
    </row>
    <row r="561" spans="3:3" x14ac:dyDescent="0.25">
      <c r="C561">
        <v>837</v>
      </c>
    </row>
    <row r="562" spans="3:3" x14ac:dyDescent="0.25">
      <c r="C562">
        <v>836</v>
      </c>
    </row>
    <row r="563" spans="3:3" x14ac:dyDescent="0.25">
      <c r="C563">
        <v>837</v>
      </c>
    </row>
    <row r="564" spans="3:3" x14ac:dyDescent="0.25">
      <c r="C564">
        <v>837</v>
      </c>
    </row>
    <row r="565" spans="3:3" x14ac:dyDescent="0.25">
      <c r="C565">
        <v>837</v>
      </c>
    </row>
    <row r="566" spans="3:3" x14ac:dyDescent="0.25">
      <c r="C566">
        <v>839</v>
      </c>
    </row>
    <row r="567" spans="3:3" x14ac:dyDescent="0.25">
      <c r="C567">
        <v>836</v>
      </c>
    </row>
    <row r="568" spans="3:3" x14ac:dyDescent="0.25">
      <c r="C568">
        <v>841</v>
      </c>
    </row>
    <row r="569" spans="3:3" x14ac:dyDescent="0.25">
      <c r="C569">
        <v>840</v>
      </c>
    </row>
    <row r="570" spans="3:3" x14ac:dyDescent="0.25">
      <c r="C570">
        <v>836</v>
      </c>
    </row>
    <row r="571" spans="3:3" x14ac:dyDescent="0.25">
      <c r="C571">
        <v>839</v>
      </c>
    </row>
    <row r="572" spans="3:3" x14ac:dyDescent="0.25">
      <c r="C572">
        <v>841</v>
      </c>
    </row>
    <row r="573" spans="3:3" x14ac:dyDescent="0.25">
      <c r="C573">
        <v>837</v>
      </c>
    </row>
    <row r="574" spans="3:3" x14ac:dyDescent="0.25">
      <c r="C574">
        <v>836</v>
      </c>
    </row>
    <row r="575" spans="3:3" x14ac:dyDescent="0.25">
      <c r="C575">
        <v>836</v>
      </c>
    </row>
    <row r="576" spans="3:3" x14ac:dyDescent="0.25">
      <c r="C576">
        <v>837</v>
      </c>
    </row>
    <row r="577" spans="3:3" x14ac:dyDescent="0.25">
      <c r="C577">
        <v>836</v>
      </c>
    </row>
    <row r="578" spans="3:3" x14ac:dyDescent="0.25">
      <c r="C578">
        <v>852</v>
      </c>
    </row>
    <row r="579" spans="3:3" x14ac:dyDescent="0.25">
      <c r="C579">
        <v>837</v>
      </c>
    </row>
    <row r="580" spans="3:3" x14ac:dyDescent="0.25">
      <c r="C580">
        <v>840</v>
      </c>
    </row>
    <row r="581" spans="3:3" x14ac:dyDescent="0.25">
      <c r="C581">
        <v>833</v>
      </c>
    </row>
    <row r="582" spans="3:3" x14ac:dyDescent="0.25">
      <c r="C582">
        <v>837</v>
      </c>
    </row>
    <row r="583" spans="3:3" x14ac:dyDescent="0.25">
      <c r="C583">
        <v>837</v>
      </c>
    </row>
    <row r="584" spans="3:3" x14ac:dyDescent="0.25">
      <c r="C584">
        <v>836</v>
      </c>
    </row>
    <row r="585" spans="3:3" x14ac:dyDescent="0.25">
      <c r="C585">
        <v>836</v>
      </c>
    </row>
    <row r="586" spans="3:3" x14ac:dyDescent="0.25">
      <c r="C586">
        <v>836</v>
      </c>
    </row>
    <row r="587" spans="3:3" x14ac:dyDescent="0.25">
      <c r="C587">
        <v>837</v>
      </c>
    </row>
    <row r="588" spans="3:3" x14ac:dyDescent="0.25">
      <c r="C588">
        <v>837</v>
      </c>
    </row>
    <row r="589" spans="3:3" x14ac:dyDescent="0.25">
      <c r="C589">
        <v>836</v>
      </c>
    </row>
    <row r="590" spans="3:3" x14ac:dyDescent="0.25">
      <c r="C590">
        <v>837</v>
      </c>
    </row>
    <row r="591" spans="3:3" x14ac:dyDescent="0.25">
      <c r="C591">
        <v>837</v>
      </c>
    </row>
    <row r="592" spans="3:3" x14ac:dyDescent="0.25">
      <c r="C592">
        <v>839</v>
      </c>
    </row>
    <row r="593" spans="3:3" x14ac:dyDescent="0.25">
      <c r="C593">
        <v>839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B44-825C-4DC4-9C6F-42D466B9D3F6}">
  <dimension ref="A1:O37"/>
  <sheetViews>
    <sheetView tabSelected="1" zoomScale="115" zoomScaleNormal="115" workbookViewId="0">
      <selection activeCell="O10" sqref="O10"/>
    </sheetView>
  </sheetViews>
  <sheetFormatPr defaultRowHeight="15" x14ac:dyDescent="0.25"/>
  <cols>
    <col min="1" max="1" width="11" customWidth="1"/>
    <col min="3" max="3" width="16.140625" customWidth="1"/>
    <col min="12" max="12" width="13.7109375" customWidth="1"/>
    <col min="15" max="15" width="9.140625" style="48"/>
  </cols>
  <sheetData>
    <row r="1" spans="1:15" x14ac:dyDescent="0.25">
      <c r="A1" t="s">
        <v>350</v>
      </c>
      <c r="B1" t="s">
        <v>345</v>
      </c>
      <c r="C1" t="s">
        <v>351</v>
      </c>
    </row>
    <row r="2" spans="1:15" x14ac:dyDescent="0.25">
      <c r="A2" s="46" t="s">
        <v>315</v>
      </c>
      <c r="B2">
        <v>0</v>
      </c>
      <c r="C2">
        <v>0.64529999999999998</v>
      </c>
      <c r="E2">
        <v>30</v>
      </c>
      <c r="F2" s="44" t="s">
        <v>333</v>
      </c>
      <c r="G2">
        <v>18</v>
      </c>
      <c r="H2">
        <v>0.69120000000000004</v>
      </c>
      <c r="I2">
        <v>50</v>
      </c>
      <c r="J2">
        <v>0.5</v>
      </c>
      <c r="K2">
        <v>0.1789</v>
      </c>
      <c r="L2">
        <f>0.01805*(E2*PI()/30)^2 +M2*SIN(20)</f>
        <v>0.25421136956312795</v>
      </c>
      <c r="M2">
        <f t="shared" ref="M2:M8" si="0">0.002216 * (E2 * PI()/30)^2/(2*0.2625)*2</f>
        <v>8.3318260391672422E-2</v>
      </c>
      <c r="O2" s="48">
        <f>ABS(L2-H2)/L2</f>
        <v>1.7189971919346247</v>
      </c>
    </row>
    <row r="3" spans="1:15" x14ac:dyDescent="0.25">
      <c r="A3" s="46" t="s">
        <v>316</v>
      </c>
      <c r="B3">
        <v>-5</v>
      </c>
      <c r="C3">
        <v>6.4299999999999996E-2</v>
      </c>
      <c r="E3">
        <v>60</v>
      </c>
      <c r="F3" s="44" t="s">
        <v>335</v>
      </c>
      <c r="G3" s="47" t="s">
        <v>348</v>
      </c>
      <c r="H3" s="47">
        <v>1.3008</v>
      </c>
      <c r="I3">
        <v>81</v>
      </c>
      <c r="J3">
        <v>1.3</v>
      </c>
      <c r="L3">
        <f>0.01805*(E3*PI()/30)^2 +M3*SIN(20)</f>
        <v>1.0168454782525118</v>
      </c>
      <c r="M3">
        <f t="shared" si="0"/>
        <v>0.33327304156668969</v>
      </c>
      <c r="N3">
        <v>1.5</v>
      </c>
      <c r="O3" s="48">
        <f t="shared" ref="O3:O6" si="1">ABS(L3-H3)/L3</f>
        <v>0.27925041495535285</v>
      </c>
    </row>
    <row r="4" spans="1:15" x14ac:dyDescent="0.25">
      <c r="A4" s="46" t="s">
        <v>317</v>
      </c>
      <c r="B4">
        <v>-5</v>
      </c>
      <c r="C4">
        <v>1.2848999999999999</v>
      </c>
      <c r="E4">
        <v>90</v>
      </c>
      <c r="F4" s="44" t="s">
        <v>337</v>
      </c>
      <c r="G4" s="47">
        <v>22</v>
      </c>
      <c r="H4" s="47">
        <v>2.7305999999999999</v>
      </c>
      <c r="I4">
        <v>116</v>
      </c>
      <c r="J4">
        <v>2.73</v>
      </c>
      <c r="L4">
        <f t="shared" ref="L4:L5" si="2">0.01805*(E4*PI()/30)^2 +M4*SIN(20)</f>
        <v>2.2879023260681528</v>
      </c>
      <c r="M4">
        <f t="shared" si="0"/>
        <v>0.74986434352505205</v>
      </c>
      <c r="N4">
        <v>2.7</v>
      </c>
      <c r="O4" s="48">
        <f t="shared" si="1"/>
        <v>0.19349500583472892</v>
      </c>
    </row>
    <row r="5" spans="1:15" x14ac:dyDescent="0.25">
      <c r="A5" s="45" t="s">
        <v>318</v>
      </c>
      <c r="B5">
        <v>2.5</v>
      </c>
      <c r="C5">
        <v>6.7000000000000004E-2</v>
      </c>
      <c r="E5">
        <v>120</v>
      </c>
      <c r="F5" s="44" t="s">
        <v>340</v>
      </c>
      <c r="G5" s="47">
        <v>17.5</v>
      </c>
      <c r="H5" s="47">
        <v>4.3901000000000003</v>
      </c>
      <c r="I5">
        <v>148</v>
      </c>
      <c r="J5">
        <v>4.3899999999999997</v>
      </c>
      <c r="L5">
        <f t="shared" si="2"/>
        <v>4.0673819130100473</v>
      </c>
      <c r="M5">
        <f>0.002216 * (E5 * PI()/30)^2/(2*0.2625)*2</f>
        <v>1.3330921662667587</v>
      </c>
      <c r="N5">
        <v>3.2</v>
      </c>
      <c r="O5" s="48">
        <f t="shared" si="1"/>
        <v>7.9342951778808263E-2</v>
      </c>
    </row>
    <row r="6" spans="1:15" x14ac:dyDescent="0.25">
      <c r="A6" s="45" t="s">
        <v>319</v>
      </c>
      <c r="B6" t="s">
        <v>346</v>
      </c>
      <c r="C6">
        <v>8.9599999999999999E-2</v>
      </c>
      <c r="E6">
        <v>150</v>
      </c>
      <c r="F6" s="44" t="s">
        <v>341</v>
      </c>
      <c r="G6">
        <v>17.5</v>
      </c>
      <c r="H6">
        <v>5.5427</v>
      </c>
      <c r="I6">
        <v>167</v>
      </c>
      <c r="J6">
        <v>5.5</v>
      </c>
      <c r="L6">
        <f>0.01805*(E6*PI()/30)^2 +M6*SIN(20)</f>
        <v>6.3552842390782018</v>
      </c>
      <c r="M6">
        <f t="shared" si="0"/>
        <v>2.0829565097918112</v>
      </c>
      <c r="O6" s="48">
        <f t="shared" si="1"/>
        <v>0.12785962177453492</v>
      </c>
    </row>
    <row r="7" spans="1:15" x14ac:dyDescent="0.25">
      <c r="A7" s="46" t="s">
        <v>320</v>
      </c>
      <c r="B7">
        <v>-10</v>
      </c>
      <c r="C7">
        <v>8.0000000000000002E-3</v>
      </c>
      <c r="E7">
        <v>180</v>
      </c>
      <c r="L7">
        <f>0.01805*(E7*PI()/30)^2 +M7*SIN(20)</f>
        <v>9.1516093042726112</v>
      </c>
      <c r="M7">
        <f t="shared" si="0"/>
        <v>2.9994573741002082</v>
      </c>
    </row>
    <row r="8" spans="1:15" x14ac:dyDescent="0.25">
      <c r="A8" s="44" t="s">
        <v>309</v>
      </c>
      <c r="B8">
        <v>15</v>
      </c>
      <c r="C8">
        <v>0.76</v>
      </c>
      <c r="E8">
        <v>220</v>
      </c>
      <c r="L8">
        <f>0.01805*(E8*PI()/30)^2</f>
        <v>9.580315329866318</v>
      </c>
      <c r="M8">
        <f t="shared" si="0"/>
        <v>4.4806708921743859</v>
      </c>
    </row>
    <row r="9" spans="1:15" x14ac:dyDescent="0.25">
      <c r="A9" s="44" t="s">
        <v>310</v>
      </c>
      <c r="B9">
        <v>7.5</v>
      </c>
      <c r="C9">
        <v>0.52370000000000005</v>
      </c>
    </row>
    <row r="10" spans="1:15" x14ac:dyDescent="0.25">
      <c r="A10" s="44" t="s">
        <v>311</v>
      </c>
      <c r="B10">
        <v>5</v>
      </c>
      <c r="C10">
        <v>1.1376999999999999</v>
      </c>
    </row>
    <row r="11" spans="1:15" x14ac:dyDescent="0.25">
      <c r="A11" s="44" t="s">
        <v>312</v>
      </c>
      <c r="B11">
        <v>5</v>
      </c>
      <c r="C11">
        <v>1.1566000000000001</v>
      </c>
    </row>
    <row r="12" spans="1:15" x14ac:dyDescent="0.25">
      <c r="A12" s="44" t="s">
        <v>313</v>
      </c>
      <c r="B12">
        <v>5</v>
      </c>
      <c r="C12">
        <v>1.6736</v>
      </c>
      <c r="E12">
        <v>30</v>
      </c>
      <c r="F12" s="44" t="s">
        <v>334</v>
      </c>
      <c r="G12">
        <v>17.5</v>
      </c>
      <c r="H12">
        <v>0.76329999999999998</v>
      </c>
      <c r="I12">
        <f>0.01805*(E12*PI()/30)^2</f>
        <v>0.17814635943966284</v>
      </c>
    </row>
    <row r="13" spans="1:15" x14ac:dyDescent="0.25">
      <c r="A13" s="45" t="s">
        <v>314</v>
      </c>
      <c r="B13">
        <v>5</v>
      </c>
      <c r="C13">
        <v>1.6930000000000001</v>
      </c>
      <c r="E13">
        <v>60</v>
      </c>
      <c r="F13" s="44" t="s">
        <v>324</v>
      </c>
      <c r="G13" s="47">
        <v>15</v>
      </c>
      <c r="H13">
        <v>1.1822999999999999</v>
      </c>
      <c r="I13">
        <f>0.01805*(E13*PI()/30)^2 +0.46*SIN(20)</f>
        <v>1.1325402530933601</v>
      </c>
    </row>
    <row r="14" spans="1:15" x14ac:dyDescent="0.25">
      <c r="A14" s="44" t="s">
        <v>327</v>
      </c>
      <c r="B14" t="s">
        <v>347</v>
      </c>
      <c r="C14">
        <v>2.0367000000000002</v>
      </c>
      <c r="E14">
        <v>90</v>
      </c>
      <c r="F14" s="44" t="s">
        <v>325</v>
      </c>
      <c r="G14">
        <v>10</v>
      </c>
      <c r="H14" s="47">
        <v>2.5678000000000001</v>
      </c>
      <c r="I14">
        <f>0.01805*(E14*PI()/30)^2 + 0.74*SIN(20)</f>
        <v>2.2788967204954105</v>
      </c>
    </row>
    <row r="15" spans="1:15" x14ac:dyDescent="0.25">
      <c r="A15" s="45" t="s">
        <v>328</v>
      </c>
      <c r="B15">
        <v>0</v>
      </c>
      <c r="C15">
        <v>0.98760000000000003</v>
      </c>
      <c r="E15">
        <v>120</v>
      </c>
      <c r="F15" s="44" t="s">
        <v>340</v>
      </c>
      <c r="G15" s="47">
        <v>17.5</v>
      </c>
      <c r="H15" s="47">
        <v>4.3901000000000003</v>
      </c>
      <c r="I15">
        <f t="shared" ref="I15:I17" si="3">0.01805*(E15*PI()/30)^2</f>
        <v>2.8503417510346054</v>
      </c>
    </row>
    <row r="16" spans="1:15" x14ac:dyDescent="0.25">
      <c r="A16" s="45" t="s">
        <v>329</v>
      </c>
      <c r="B16" t="s">
        <v>347</v>
      </c>
      <c r="C16">
        <v>2.0476999999999999</v>
      </c>
      <c r="E16">
        <v>150</v>
      </c>
      <c r="F16" s="44" t="s">
        <v>341</v>
      </c>
      <c r="G16">
        <v>17.5</v>
      </c>
      <c r="H16">
        <v>5.5427</v>
      </c>
      <c r="I16">
        <f t="shared" si="3"/>
        <v>4.4536589859915727</v>
      </c>
    </row>
    <row r="17" spans="1:10" x14ac:dyDescent="0.25">
      <c r="A17" s="44" t="s">
        <v>330</v>
      </c>
      <c r="B17">
        <v>5</v>
      </c>
      <c r="C17">
        <v>1.7125999999999999</v>
      </c>
      <c r="E17">
        <v>180</v>
      </c>
      <c r="F17" s="44" t="s">
        <v>344</v>
      </c>
      <c r="G17">
        <v>7.5</v>
      </c>
      <c r="H17">
        <v>4.7438000000000002</v>
      </c>
      <c r="I17">
        <f t="shared" si="3"/>
        <v>6.4132689398278648</v>
      </c>
    </row>
    <row r="18" spans="1:10" x14ac:dyDescent="0.25">
      <c r="A18" s="46" t="s">
        <v>331</v>
      </c>
      <c r="B18">
        <v>-2.5</v>
      </c>
      <c r="C18">
        <v>7.3700000000000002E-2</v>
      </c>
    </row>
    <row r="19" spans="1:10" x14ac:dyDescent="0.25">
      <c r="A19" s="46" t="s">
        <v>332</v>
      </c>
      <c r="B19">
        <v>-5</v>
      </c>
      <c r="C19">
        <v>-3.0499999999999999E-2</v>
      </c>
    </row>
    <row r="20" spans="1:10" x14ac:dyDescent="0.25">
      <c r="A20" s="44" t="s">
        <v>321</v>
      </c>
      <c r="B20">
        <v>32.5</v>
      </c>
      <c r="C20">
        <v>0.58479999999999999</v>
      </c>
    </row>
    <row r="21" spans="1:10" x14ac:dyDescent="0.25">
      <c r="A21" s="45" t="s">
        <v>322</v>
      </c>
      <c r="B21">
        <v>17.5</v>
      </c>
      <c r="C21">
        <v>0.30459999999999998</v>
      </c>
      <c r="E21">
        <v>30</v>
      </c>
      <c r="F21" s="44" t="s">
        <v>310</v>
      </c>
      <c r="G21">
        <v>7.5</v>
      </c>
      <c r="H21">
        <v>0.52370000000000005</v>
      </c>
      <c r="I21">
        <f>0.005598*(E21*PI()/30)^2+J21*SIN(5)</f>
        <v>4.0154190590718238E-2</v>
      </c>
      <c r="J21">
        <f>0.0004187 * (E21 * PI()/30)^2/(2*0.2625)*2</f>
        <v>1.5742489000899477E-2</v>
      </c>
    </row>
    <row r="22" spans="1:10" x14ac:dyDescent="0.25">
      <c r="A22" s="44" t="s">
        <v>323</v>
      </c>
      <c r="B22">
        <v>15</v>
      </c>
      <c r="C22">
        <v>1.1822999999999999</v>
      </c>
      <c r="E22">
        <v>60</v>
      </c>
      <c r="F22" s="44" t="s">
        <v>311</v>
      </c>
      <c r="G22" s="47">
        <v>5</v>
      </c>
      <c r="H22" s="47">
        <v>1.1376999999999999</v>
      </c>
      <c r="I22">
        <f t="shared" ref="I22:I28" si="4">0.005598*(E22*PI()/30)^2+J22*SIN(5)</f>
        <v>0.16061676236287295</v>
      </c>
      <c r="J22">
        <f t="shared" ref="J22:J28" si="5">0.0004187 * (E22 * PI()/30)^2/(2*0.2625)*2</f>
        <v>6.2969956003597907E-2</v>
      </c>
    </row>
    <row r="23" spans="1:10" x14ac:dyDescent="0.25">
      <c r="A23" s="44" t="s">
        <v>324</v>
      </c>
      <c r="B23">
        <v>15</v>
      </c>
      <c r="C23">
        <v>1.2553000000000001</v>
      </c>
      <c r="E23">
        <v>90</v>
      </c>
      <c r="F23" s="45" t="s">
        <v>314</v>
      </c>
      <c r="G23">
        <v>5</v>
      </c>
      <c r="H23">
        <v>1.6930000000000001</v>
      </c>
      <c r="I23">
        <f t="shared" si="4"/>
        <v>0.3613877153164643</v>
      </c>
      <c r="J23">
        <f t="shared" si="5"/>
        <v>0.14168240100809534</v>
      </c>
    </row>
    <row r="24" spans="1:10" x14ac:dyDescent="0.25">
      <c r="A24" s="44" t="s">
        <v>325</v>
      </c>
      <c r="B24">
        <v>10</v>
      </c>
      <c r="C24">
        <v>2.7303000000000002</v>
      </c>
      <c r="E24">
        <v>120</v>
      </c>
      <c r="F24" s="44" t="s">
        <v>327</v>
      </c>
      <c r="G24" s="47" t="s">
        <v>347</v>
      </c>
      <c r="H24" s="47">
        <v>2.0367000000000002</v>
      </c>
      <c r="I24">
        <f t="shared" si="4"/>
        <v>0.6424670494514918</v>
      </c>
      <c r="J24">
        <f t="shared" si="5"/>
        <v>0.25187982401439163</v>
      </c>
    </row>
    <row r="25" spans="1:10" x14ac:dyDescent="0.25">
      <c r="A25" s="44" t="s">
        <v>326</v>
      </c>
      <c r="B25">
        <v>10</v>
      </c>
      <c r="C25">
        <v>2.5678000000000001</v>
      </c>
      <c r="E25">
        <v>150</v>
      </c>
      <c r="F25" s="44" t="s">
        <v>330</v>
      </c>
      <c r="G25" s="47">
        <v>5</v>
      </c>
      <c r="H25" s="47">
        <v>1.7125999999999999</v>
      </c>
      <c r="I25">
        <f t="shared" si="4"/>
        <v>1.0038547647679563</v>
      </c>
      <c r="J25">
        <f t="shared" si="5"/>
        <v>0.39356222502248706</v>
      </c>
    </row>
    <row r="26" spans="1:10" x14ac:dyDescent="0.25">
      <c r="A26" s="44" t="s">
        <v>339</v>
      </c>
      <c r="B26" t="s">
        <v>349</v>
      </c>
      <c r="C26">
        <v>3.7614000000000001</v>
      </c>
      <c r="E26">
        <v>180</v>
      </c>
      <c r="F26" s="44" t="s">
        <v>344</v>
      </c>
      <c r="G26">
        <v>7.5</v>
      </c>
      <c r="H26">
        <v>4.7438000000000002</v>
      </c>
      <c r="I26">
        <f t="shared" si="4"/>
        <v>1.4455508612658572</v>
      </c>
      <c r="J26">
        <f t="shared" si="5"/>
        <v>0.56672960403238137</v>
      </c>
    </row>
    <row r="27" spans="1:10" x14ac:dyDescent="0.25">
      <c r="A27" s="44" t="s">
        <v>340</v>
      </c>
      <c r="B27">
        <v>17.5</v>
      </c>
      <c r="C27">
        <v>4.3901000000000003</v>
      </c>
      <c r="E27">
        <v>200</v>
      </c>
      <c r="I27">
        <f t="shared" si="4"/>
        <v>1.7846306929208113</v>
      </c>
      <c r="J27">
        <f t="shared" si="5"/>
        <v>0.69966617781775486</v>
      </c>
    </row>
    <row r="28" spans="1:10" x14ac:dyDescent="0.25">
      <c r="A28" s="44" t="s">
        <v>341</v>
      </c>
      <c r="B28">
        <v>17.5</v>
      </c>
      <c r="C28">
        <v>5.5427</v>
      </c>
      <c r="E28">
        <v>220</v>
      </c>
      <c r="I28">
        <f t="shared" si="4"/>
        <v>2.1594031384341821</v>
      </c>
      <c r="J28">
        <f t="shared" si="5"/>
        <v>0.84659607515948332</v>
      </c>
    </row>
    <row r="29" spans="1:10" x14ac:dyDescent="0.25">
      <c r="A29" s="44" t="s">
        <v>342</v>
      </c>
      <c r="B29">
        <v>0</v>
      </c>
      <c r="C29">
        <v>3.5893000000000002</v>
      </c>
    </row>
    <row r="30" spans="1:10" x14ac:dyDescent="0.25">
      <c r="A30" s="44" t="s">
        <v>343</v>
      </c>
      <c r="B30">
        <v>7.5</v>
      </c>
      <c r="C30">
        <v>4.4025999999999996</v>
      </c>
    </row>
    <row r="31" spans="1:10" x14ac:dyDescent="0.25">
      <c r="A31" s="44" t="s">
        <v>344</v>
      </c>
      <c r="B31">
        <v>7.5</v>
      </c>
      <c r="C31">
        <v>4.7438000000000002</v>
      </c>
    </row>
    <row r="32" spans="1:10" x14ac:dyDescent="0.25">
      <c r="A32" s="44" t="s">
        <v>333</v>
      </c>
      <c r="B32">
        <v>18</v>
      </c>
      <c r="C32">
        <v>0.69120000000000004</v>
      </c>
    </row>
    <row r="33" spans="1:3" x14ac:dyDescent="0.25">
      <c r="A33" s="44" t="s">
        <v>334</v>
      </c>
      <c r="B33">
        <v>17.5</v>
      </c>
      <c r="C33">
        <v>0.76329999999999998</v>
      </c>
    </row>
    <row r="34" spans="1:3" x14ac:dyDescent="0.25">
      <c r="A34" s="44" t="s">
        <v>335</v>
      </c>
      <c r="B34" t="s">
        <v>348</v>
      </c>
      <c r="C34">
        <v>1.3008</v>
      </c>
    </row>
    <row r="35" spans="1:3" x14ac:dyDescent="0.25">
      <c r="A35" s="44" t="s">
        <v>336</v>
      </c>
      <c r="B35">
        <v>23</v>
      </c>
      <c r="C35">
        <v>1.3969</v>
      </c>
    </row>
    <row r="36" spans="1:3" x14ac:dyDescent="0.25">
      <c r="A36" s="44" t="s">
        <v>337</v>
      </c>
      <c r="B36">
        <v>22</v>
      </c>
      <c r="C36">
        <v>2.7305999999999999</v>
      </c>
    </row>
    <row r="37" spans="1:3" x14ac:dyDescent="0.25">
      <c r="A37" s="44" t="s">
        <v>338</v>
      </c>
      <c r="B37" t="s">
        <v>348</v>
      </c>
      <c r="C37">
        <v>2.8483000000000001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2D4F-C4EA-4D13-9062-69325FFFDEA8}">
  <dimension ref="A1:B16"/>
  <sheetViews>
    <sheetView workbookViewId="0">
      <selection activeCell="F19" sqref="F19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50</v>
      </c>
    </row>
    <row r="2" spans="1:2" x14ac:dyDescent="0.25">
      <c r="A2" t="s">
        <v>222</v>
      </c>
      <c r="B2" t="s">
        <v>223</v>
      </c>
    </row>
    <row r="3" spans="1:2" x14ac:dyDescent="0.25">
      <c r="A3" t="s">
        <v>224</v>
      </c>
      <c r="B3" t="s">
        <v>225</v>
      </c>
    </row>
    <row r="4" spans="1:2" x14ac:dyDescent="0.25">
      <c r="A4" t="s">
        <v>226</v>
      </c>
      <c r="B4" t="s">
        <v>83</v>
      </c>
    </row>
    <row r="5" spans="1:2" x14ac:dyDescent="0.25">
      <c r="A5" t="s">
        <v>228</v>
      </c>
      <c r="B5" t="s">
        <v>88</v>
      </c>
    </row>
    <row r="6" spans="1:2" x14ac:dyDescent="0.25">
      <c r="A6" t="s">
        <v>227</v>
      </c>
      <c r="B6" t="s">
        <v>93</v>
      </c>
    </row>
    <row r="7" spans="1:2" x14ac:dyDescent="0.25">
      <c r="A7" t="s">
        <v>229</v>
      </c>
      <c r="B7" t="s">
        <v>230</v>
      </c>
    </row>
    <row r="9" spans="1:2" x14ac:dyDescent="0.25">
      <c r="A9" t="s">
        <v>303</v>
      </c>
      <c r="B9" t="s">
        <v>295</v>
      </c>
    </row>
    <row r="10" spans="1:2" x14ac:dyDescent="0.25">
      <c r="A10" t="s">
        <v>224</v>
      </c>
      <c r="B10" t="s">
        <v>296</v>
      </c>
    </row>
    <row r="11" spans="1:2" x14ac:dyDescent="0.25">
      <c r="A11" t="s">
        <v>304</v>
      </c>
      <c r="B11" t="s">
        <v>297</v>
      </c>
    </row>
    <row r="12" spans="1:2" x14ac:dyDescent="0.25">
      <c r="A12" t="s">
        <v>305</v>
      </c>
      <c r="B12" t="s">
        <v>298</v>
      </c>
    </row>
    <row r="13" spans="1:2" x14ac:dyDescent="0.25">
      <c r="A13" t="s">
        <v>306</v>
      </c>
      <c r="B13" t="s">
        <v>299</v>
      </c>
    </row>
    <row r="14" spans="1:2" x14ac:dyDescent="0.25">
      <c r="A14" t="s">
        <v>222</v>
      </c>
      <c r="B14" t="s">
        <v>300</v>
      </c>
    </row>
    <row r="15" spans="1:2" x14ac:dyDescent="0.25">
      <c r="A15" t="s">
        <v>307</v>
      </c>
      <c r="B15" t="s">
        <v>301</v>
      </c>
    </row>
    <row r="16" spans="1:2" x14ac:dyDescent="0.25">
      <c r="A16" t="s">
        <v>308</v>
      </c>
      <c r="B16" t="s">
        <v>302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Budget</vt:lpstr>
      <vt:lpstr>Pin Out</vt:lpstr>
      <vt:lpstr>Commands</vt:lpstr>
      <vt:lpstr>Results anaylsis</vt:lpstr>
      <vt:lpstr>Lift Analysis</vt:lpstr>
      <vt:lpstr>Nucleo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Rayde Kruger</dc:creator>
  <cp:lastModifiedBy>Rayde Kruger</cp:lastModifiedBy>
  <dcterms:created xsi:type="dcterms:W3CDTF">2024-08-02T08:49:47Z</dcterms:created>
  <dcterms:modified xsi:type="dcterms:W3CDTF">2024-10-23T12:56:20Z</dcterms:modified>
</cp:coreProperties>
</file>