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llijIdea\excelxmlp\excelxml2\"/>
    </mc:Choice>
  </mc:AlternateContent>
  <bookViews>
    <workbookView xWindow="0" yWindow="0" windowWidth="13785" windowHeight="7275"/>
  </bookViews>
  <sheets>
    <sheet name="Sheet1" sheetId="6" r:id="rId1"/>
  </sheets>
  <definedNames>
    <definedName name="_xlnm.Print_Area" localSheetId="0">Sheet1!$A:$BH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0" i="6" l="1"/>
  <c r="AN30" i="6"/>
  <c r="AB30" i="6"/>
  <c r="BA28" i="6"/>
  <c r="AX28" i="6"/>
  <c r="AH28" i="6"/>
  <c r="AB28" i="6"/>
  <c r="X28" i="6"/>
  <c r="U28" i="6"/>
  <c r="O28" i="6"/>
  <c r="M28" i="6"/>
  <c r="BL18" i="6"/>
  <c r="BK18" i="6"/>
  <c r="BJ18" i="6"/>
  <c r="O18" i="6"/>
  <c r="N17" i="6"/>
  <c r="N16" i="6"/>
  <c r="N15" i="6"/>
  <c r="N12" i="6"/>
  <c r="M10" i="6"/>
  <c r="M9" i="6"/>
  <c r="M8" i="6"/>
  <c r="A7" i="6"/>
  <c r="BP1" i="6"/>
</calcChain>
</file>

<file path=xl/comments1.xml><?xml version="1.0" encoding="utf-8"?>
<comments xmlns="http://schemas.openxmlformats.org/spreadsheetml/2006/main">
  <authors>
    <author>Safarov Maxim Rinatovich</author>
  </authors>
  <commentList>
    <comment ref="A6" authorId="0" shapeId="0">
      <text>
        <r>
          <rPr>
            <b/>
            <sz val="9"/>
            <color indexed="81"/>
            <rFont val="Tahoma"/>
            <charset val="1"/>
          </rPr>
          <t>НомерСчф, ДатаСчф</t>
        </r>
      </text>
    </comment>
    <comment ref="P14" authorId="0" shapeId="0">
      <text>
        <r>
          <rPr>
            <b/>
            <sz val="9"/>
            <color indexed="81"/>
            <rFont val="Tahoma"/>
            <charset val="1"/>
          </rPr>
          <t>НомерПрд
Дата Прд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ТекстИнф
Идентиф
Значен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НаимТов</t>
        </r>
      </text>
    </comment>
    <comment ref="AK28" authorId="0" shapeId="0">
      <text>
        <r>
          <rPr>
            <b/>
            <sz val="9"/>
            <color indexed="81"/>
            <rFont val="Tahoma"/>
            <charset val="1"/>
          </rPr>
          <t>Нал/Ст (без%)</t>
        </r>
      </text>
    </comment>
    <comment ref="AN28" authorId="0" shapeId="0">
      <text>
        <r>
          <rPr>
            <b/>
            <sz val="9"/>
            <color indexed="81"/>
            <rFont val="Tahoma"/>
            <charset val="1"/>
          </rPr>
          <t>СумНал</t>
        </r>
      </text>
    </comment>
    <comment ref="AR28" authorId="0" shapeId="0">
      <text>
        <r>
          <rPr>
            <b/>
            <sz val="9"/>
            <color indexed="81"/>
            <rFont val="Tahoma"/>
            <charset val="1"/>
          </rPr>
          <t>СтТовУчНал</t>
        </r>
      </text>
    </comment>
    <comment ref="AN30" authorId="0" shapeId="0">
      <text>
        <r>
          <rPr>
            <b/>
            <sz val="9"/>
            <color indexed="81"/>
            <rFont val="Tahoma"/>
            <charset val="1"/>
          </rPr>
          <t>СумНал</t>
        </r>
      </text>
    </comment>
    <comment ref="AR30" authorId="0" shapeId="0">
      <text>
        <r>
          <rPr>
            <b/>
            <sz val="9"/>
            <color indexed="81"/>
            <rFont val="Tahoma"/>
            <charset val="1"/>
          </rPr>
          <t>СтТовУчНалВсего</t>
        </r>
      </text>
    </comment>
  </commentList>
</comments>
</file>

<file path=xl/sharedStrings.xml><?xml version="1.0" encoding="utf-8"?>
<sst xmlns="http://schemas.openxmlformats.org/spreadsheetml/2006/main" count="126" uniqueCount="116">
  <si>
    <t xml:space="preserve"> </t>
  </si>
  <si>
    <t>Приложение № 1</t>
  </si>
  <si>
    <t>к постановлению Правительства</t>
  </si>
  <si>
    <t>Российской Федерации</t>
  </si>
  <si>
    <t>от 26.12.2011 № 1137</t>
  </si>
  <si>
    <t>в ред. Постановления Правительства РФ от 19.08.2017 № 981</t>
  </si>
  <si>
    <t xml:space="preserve">Наименование товара (описание выполненных работ, оказанных услуг), имущественного права   </t>
  </si>
  <si>
    <t>Код вида товара</t>
  </si>
  <si>
    <t>Единица
измерения</t>
  </si>
  <si>
    <t>код</t>
  </si>
  <si>
    <t>условное обозначение(национальное)</t>
  </si>
  <si>
    <t>Коли-
чество
(объем)</t>
  </si>
  <si>
    <t xml:space="preserve">Цена (тариф)
за единицу измерения
</t>
  </si>
  <si>
    <t>Стоимость товаров (работ, услуг), имущественных прав без налога - всего</t>
  </si>
  <si>
    <t>В том числе сумма акциза</t>
  </si>
  <si>
    <t>Налоговая ставка</t>
  </si>
  <si>
    <t>Сумма
налога, предъяв-ляемая покупателю</t>
  </si>
  <si>
    <t>Стоимость товаров (работ, услуг), имущественных прав
с налогом - всего</t>
  </si>
  <si>
    <t>Страна происхождения товара</t>
  </si>
  <si>
    <t>цифровой код</t>
  </si>
  <si>
    <t>краткое наименование</t>
  </si>
  <si>
    <t xml:space="preserve"> Регистра-ционный номер таможенной декларации</t>
  </si>
  <si>
    <t>1a</t>
  </si>
  <si>
    <t>2a</t>
  </si>
  <si>
    <t>10a</t>
  </si>
  <si>
    <t xml:space="preserve">Продавец:  </t>
  </si>
  <si>
    <t xml:space="preserve">Адрес:  </t>
  </si>
  <si>
    <t xml:space="preserve">ИНН/КПП продавца: </t>
  </si>
  <si>
    <t xml:space="preserve">Грузоотправитель и его адрес:  </t>
  </si>
  <si>
    <t>Грузополучатель и его адрес:</t>
  </si>
  <si>
    <t>К платежно-расчетному документу:</t>
  </si>
  <si>
    <t xml:space="preserve">Покупатель: </t>
  </si>
  <si>
    <t xml:space="preserve">Адрес: </t>
  </si>
  <si>
    <t xml:space="preserve">ИНН/КПП покупателя: </t>
  </si>
  <si>
    <t xml:space="preserve">Валюта: наименование, код:   </t>
  </si>
  <si>
    <t>x</t>
  </si>
  <si>
    <t>Руководитель организации</t>
  </si>
  <si>
    <t>или иное уполномоченное лицо</t>
  </si>
  <si>
    <t>(подпись)</t>
  </si>
  <si>
    <t>(ф.и.о.)</t>
  </si>
  <si>
    <t>Индивидуальный предприниматель</t>
  </si>
  <si>
    <t>(реквизиты свидетельства о государственной регистрации индивидуального предпринимателя)</t>
  </si>
  <si>
    <t>Всего к оплате</t>
  </si>
  <si>
    <t>Идентификатор государственного контракта, договора (соглашения) (при наличии)</t>
  </si>
  <si>
    <t xml:space="preserve">ИСПРАВЛЕНИЕ № </t>
  </si>
  <si>
    <t>от</t>
  </si>
  <si>
    <t>ИСПРАВЛЕНИЕ № --- от ---</t>
  </si>
  <si>
    <t>3011</t>
  </si>
  <si>
    <t xml:space="preserve">Общество с ограниченной ответственностью "Хуавэй Сервисез" </t>
  </si>
  <si>
    <t>Общество с ограниченной ответственностью "Техкомпания Хуавэй"</t>
  </si>
  <si>
    <t>Общество с ограниченной ответственностью "Техкомпания Хуавэй", 121614, Москва г, Крылатская ул, дом № 17, корпус 2</t>
  </si>
  <si>
    <t>Российская Федерация, город Нижний Новгород, переулок Холодный, дом 10 А.</t>
  </si>
  <si>
    <t>121614, Москва г, Крылатская ул, дом № 17, корпус 2</t>
  </si>
  <si>
    <t>5260336869/526001001</t>
  </si>
  <si>
    <t>7714186804/997150001</t>
  </si>
  <si>
    <t>Предварительная оплата по Договору № 0006432000380G</t>
  </si>
  <si>
    <t>Договор № 00F6471800020P Заказ 3417789</t>
  </si>
  <si>
    <t>RUB</t>
  </si>
  <si>
    <t>20%/120%</t>
  </si>
  <si>
    <t>Тао Чунь</t>
  </si>
  <si>
    <t>137090.52</t>
  </si>
  <si>
    <t>22848.42</t>
  </si>
  <si>
    <t>Лю Цзюньлань</t>
  </si>
  <si>
    <t xml:space="preserve">ООО “ Тегрус ” Российская Федерация, 143401, г. Красногорск, бульвар Строителей,д. 4, корпус 1, 5 этаж, секция В. </t>
  </si>
  <si>
    <t xml:space="preserve">ООО “ Тегрус ” </t>
  </si>
  <si>
    <t>Российская Федерация, 143401, г. Красногорск, бульвар Строителей,д. 4, корпус 1, 5 этаж, секция В.</t>
  </si>
  <si>
    <t>tegrus</t>
  </si>
  <si>
    <t xml:space="preserve">7714907809/502401001
</t>
  </si>
  <si>
    <r>
      <t>//MATCH</t>
    </r>
    <r>
      <rPr>
        <sz val="10"/>
        <rFont val="宋体"/>
        <family val="3"/>
        <charset val="134"/>
      </rPr>
      <t>函数，给予指定值与数组区间，返回在该区间第几个</t>
    </r>
  </si>
  <si>
    <t>ООО “ РАССЭ ” Российская Федерация, 119119, г. Москва, ул. Ленинский проспект,д. 42, корпус 6, помещение IV, комната 9.</t>
  </si>
  <si>
    <t>ООО “ РАССЭ ”</t>
  </si>
  <si>
    <t>Российская Федерация, 119119, г. Москва, ул. Ленинский проспект,д. 42, корпус 6, помещение IV, комната 9.</t>
  </si>
  <si>
    <t>rasse</t>
  </si>
  <si>
    <t>7704160892/775050001</t>
  </si>
  <si>
    <r>
      <t xml:space="preserve">//OFFSET </t>
    </r>
    <r>
      <rPr>
        <sz val="10"/>
        <rFont val="宋体"/>
        <family val="3"/>
        <charset val="134"/>
      </rPr>
      <t>以当前单元格为原点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sz val="10"/>
        <rFont val="宋体"/>
        <family val="3"/>
        <charset val="134"/>
      </rPr>
      <t>上下左右取值</t>
    </r>
  </si>
  <si>
    <t>ООО «Хаскел» Российская Федерация, 143401, Московская область, г. Красногорск, бульвар Строителей, дом 4, корпус 1, этаж 8, кабинет 819</t>
  </si>
  <si>
    <t>ООО «Хаскел»</t>
  </si>
  <si>
    <t>Российская Федерация, 143401, Московская область, г. Красногорск, бульвар Строителей, дом 4, корпус 1, этаж 8, кабинет 819</t>
  </si>
  <si>
    <t>haskel llc</t>
  </si>
  <si>
    <t>7719269331/997350001</t>
  </si>
  <si>
    <t>АО «Ай-Теко» Российская Федерация, 119119, г. Москва, ул. Ленинский проспект,д. 42, корпус 6, помещение IV, комната 9</t>
  </si>
  <si>
    <t>АО «Ай-Теко»</t>
  </si>
  <si>
    <t>Российская Федерация, 143401, г. Красногорск, бульвар Строителей,д. 4, корпус 1, 5 этаж, секция В</t>
  </si>
  <si>
    <t>i-teco ao</t>
  </si>
  <si>
    <t>7704160892/773601001</t>
  </si>
  <si>
    <t>ООО "Марвел КТ", Российская Федерация, 107061, г. Москва, Преображенская пл., д. 8, этаж 27 - ПОМ. LXXXVI, Телефон: 8 (495) 620-91-86</t>
  </si>
  <si>
    <t>ООО "Марвел КТ"</t>
  </si>
  <si>
    <t>Российская Федерация, 107061, г. Москва, Преображенская пл., д. 8, этаж 27 - ПОМ. LXXXVI, Телефон: 8 (495) 620-91-86</t>
  </si>
  <si>
    <t>marvel ct</t>
  </si>
  <si>
    <t>7811365157/997350001</t>
  </si>
  <si>
    <t>АО “ Инфосистемы Джет ”, Российская Федерация, 107143, г. Москва, ул. Тагильская,д. 4, стр. 5</t>
  </si>
  <si>
    <t>АО “ Инфосистемы Джет ”</t>
  </si>
  <si>
    <t>Российская Федерация, 107143, г. Москва, ул. Тагильская,д. 4, стр. 5</t>
  </si>
  <si>
    <t>jet infosystems</t>
  </si>
  <si>
    <t>7729058675/774950001</t>
  </si>
  <si>
    <t>АО «ИнфокомЭксим», Российская Федерация, 125438, Москва, улица Михалковская, дом 63Б, строение 2, этаж 3, пом. XVIII, ком. 1.</t>
  </si>
  <si>
    <t>АО «ИнфокомЭксим»</t>
  </si>
  <si>
    <t>Российская Федерация, 125438, Москва, улица Михалковская, дом 63Б, строение 2, этаж 3, пом. XVIII, ком. 1.</t>
  </si>
  <si>
    <t>jsc «infocomexim»</t>
  </si>
  <si>
    <t>7733562074 / 997350001</t>
  </si>
  <si>
    <t>ООО «Треолан», Российская Федерация, 105066, Москва, улица Доброслободская, дом 5, этаж 2 комн 8</t>
  </si>
  <si>
    <t>ООО «Треолан»</t>
  </si>
  <si>
    <t>Российская Федерация, 105066, Москва, улица Доброслободская, дом 5, этаж 2 комн 8</t>
  </si>
  <si>
    <t>treolan</t>
  </si>
  <si>
    <t>7736313319/770101001</t>
  </si>
  <si>
    <t>ЗАО НТЦ "Ландата", Российская Федерация, 121471, ГОРОД МОСКВА, ПЕРЕУЛОК ПЕТРА АЛЕКСЕЕВА 2-й, ДОМ 2, СТРОЕНИЕ 1, ИНН 7731253031, КПП 773101001</t>
  </si>
  <si>
    <t>ЗАО НТЦ "Ландата"</t>
  </si>
  <si>
    <t>Российская Федерация, 121471, ГОРОД МОСКВА, ПЕРЕУЛОК ПЕТРА АЛЕКСЕЕВА 2-й, ДОМ 2, СТРОЕНИЕ 1, ИНН 7731253031, КПП 773101001</t>
  </si>
  <si>
    <t>closed joint stock company sсientific-technical centre «landata»</t>
  </si>
  <si>
    <t>7731253031 / 773101001</t>
  </si>
  <si>
    <t>PJSC "Rostelecom"</t>
  </si>
  <si>
    <t>266926 от 20.05.2020г.</t>
  </si>
  <si>
    <t>приказ №LG202003230005-2</t>
  </si>
  <si>
    <t>22,848.42</t>
  </si>
  <si>
    <t xml:space="preserve">  СЧЕТ-ФАКТУРА № P20062045 от 20.05.2020г.</t>
  </si>
  <si>
    <t>123.12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</si>
</sst>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name val="宋体"/>
      <family val="3"/>
      <charset val="134"/>
    </font>
    <font>
      <sz val="5"/>
      <color theme="1"/>
      <name val="Arial"/>
      <family val="2"/>
    </font>
    <font>
      <b/>
      <i/>
      <sz val="8"/>
      <color theme="1"/>
      <name val="Arial"/>
      <family val="2"/>
    </font>
    <font>
      <sz val="10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4" fillId="0" borderId="0">
      <alignment vertical="center"/>
    </xf>
    <xf numFmtId="0" fontId="4" fillId="0" borderId="0">
      <alignment vertical="center"/>
    </xf>
  </cellStyleXfs>
  <cellXfs count="78">
    <xf numFmtId="0" fontId="0" fillId="0" borderId="0" xfId="0" applyAlignment="1">
      <alignment vertical="center"/>
    </xf>
    <xf numFmtId="0" fontId="2" fillId="0" borderId="0" xfId="0" applyFont="1" applyBorder="1" applyAlignment="1" applyProtection="1">
      <alignment vertical="top"/>
      <protection locked="0"/>
    </xf>
    <xf numFmtId="49" fontId="2" fillId="0" borderId="0" xfId="0" applyNumberFormat="1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horizontal="right" vertical="top" wrapText="1"/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 applyProtection="1">
      <alignment horizontal="left" vertical="top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5" xfId="0" applyFont="1" applyFill="1" applyBorder="1" applyAlignment="1" applyProtection="1">
      <alignment horizontal="center" vertical="top" wrapText="1"/>
      <protection locked="0"/>
    </xf>
    <xf numFmtId="0" fontId="2" fillId="2" borderId="13" xfId="0" applyFont="1" applyFill="1" applyBorder="1" applyAlignment="1" applyProtection="1">
      <alignment horizontal="center" vertical="top" wrapText="1"/>
      <protection locked="0"/>
    </xf>
    <xf numFmtId="0" fontId="2" fillId="2" borderId="14" xfId="0" applyFont="1" applyFill="1" applyBorder="1" applyAlignment="1" applyProtection="1">
      <alignment horizontal="center" vertical="top" wrapText="1"/>
      <protection locked="0"/>
    </xf>
    <xf numFmtId="0" fontId="2" fillId="2" borderId="11" xfId="0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12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5" xfId="0" applyFont="1" applyFill="1" applyBorder="1" applyAlignment="1" applyProtection="1">
      <alignment horizontal="center" vertical="top"/>
      <protection locked="0"/>
    </xf>
    <xf numFmtId="0" fontId="3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center" vertical="top" wrapText="1"/>
      <protection locked="0"/>
    </xf>
    <xf numFmtId="0" fontId="3" fillId="2" borderId="8" xfId="0" applyFont="1" applyFill="1" applyBorder="1" applyAlignment="1" applyProtection="1">
      <alignment horizontal="center" vertical="top" wrapText="1"/>
      <protection locked="0"/>
    </xf>
    <xf numFmtId="0" fontId="3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top" wrapText="1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7" xfId="0" applyFont="1" applyFill="1" applyBorder="1" applyAlignment="1" applyProtection="1">
      <alignment horizontal="left" vertical="top" wrapText="1"/>
      <protection locked="0"/>
    </xf>
    <xf numFmtId="0" fontId="2" fillId="2" borderId="8" xfId="0" applyFont="1" applyFill="1" applyBorder="1" applyAlignment="1" applyProtection="1">
      <alignment horizontal="left" vertical="top" wrapText="1"/>
      <protection locked="0"/>
    </xf>
    <xf numFmtId="0" fontId="2" fillId="2" borderId="9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49" fontId="2" fillId="2" borderId="13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</cellXfs>
  <cellStyles count="5">
    <cellStyle name="Normal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52"/>
  <sheetViews>
    <sheetView tabSelected="1" topLeftCell="A10" zoomScale="115" zoomScaleNormal="115" workbookViewId="0">
      <selection activeCell="AR28" sqref="AR28:AW28"/>
    </sheetView>
  </sheetViews>
  <sheetFormatPr defaultColWidth="8.7109375" defaultRowHeight="11.25"/>
  <cols>
    <col min="1" max="2" width="1.7109375" style="1" customWidth="1"/>
    <col min="3" max="3" width="1.5703125" style="1" customWidth="1"/>
    <col min="4" max="60" width="1.7109375" style="1" customWidth="1"/>
    <col min="61" max="61" width="9.42578125" style="1" hidden="1" customWidth="1"/>
    <col min="62" max="62" width="13.7109375" style="1" hidden="1" customWidth="1"/>
    <col min="63" max="69" width="8.7109375" style="1" hidden="1" customWidth="1"/>
    <col min="70" max="70" width="13.5703125" style="1" hidden="1" customWidth="1"/>
    <col min="71" max="71" width="1.42578125" style="1" hidden="1" customWidth="1"/>
    <col min="72" max="75" width="8.7109375" style="1" hidden="1" customWidth="1"/>
    <col min="76" max="77" width="0" style="1" hidden="1" customWidth="1"/>
    <col min="78" max="16384" width="8.7109375" style="1"/>
  </cols>
  <sheetData>
    <row r="1" spans="1:77" ht="1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36" t="s">
        <v>1</v>
      </c>
      <c r="AU1" s="36"/>
      <c r="AV1" s="36"/>
      <c r="AW1" s="36"/>
      <c r="AX1" s="36"/>
      <c r="AY1" s="36"/>
      <c r="AZ1" s="36"/>
      <c r="BA1" s="36"/>
      <c r="BB1" s="36"/>
      <c r="BC1" s="36"/>
      <c r="BD1" s="5"/>
      <c r="BE1" s="5"/>
      <c r="BF1" s="5"/>
      <c r="BG1" s="5"/>
      <c r="BH1" s="5"/>
      <c r="BO1" s="17" t="s">
        <v>110</v>
      </c>
      <c r="BP1" s="17" t="e">
        <f>MATCH(TRIM(LOWER(BO1)),BW1:BW9,)-1</f>
        <v>#N/A</v>
      </c>
      <c r="BQ1" s="17"/>
      <c r="BR1" s="17"/>
      <c r="BS1" s="17"/>
      <c r="BT1" s="17" t="s">
        <v>63</v>
      </c>
      <c r="BU1" s="17" t="s">
        <v>64</v>
      </c>
      <c r="BV1" s="17" t="s">
        <v>65</v>
      </c>
      <c r="BW1" s="17" t="s">
        <v>66</v>
      </c>
      <c r="BX1" s="17" t="s">
        <v>67</v>
      </c>
      <c r="BY1" s="17"/>
    </row>
    <row r="2" spans="1:77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36" t="s">
        <v>2</v>
      </c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5"/>
      <c r="BF2" s="5"/>
      <c r="BG2" s="5"/>
      <c r="BH2" s="5"/>
      <c r="BO2" s="17"/>
      <c r="BP2" s="17" t="s">
        <v>68</v>
      </c>
      <c r="BQ2" s="17"/>
      <c r="BR2" s="17"/>
      <c r="BS2" s="17"/>
      <c r="BT2" s="17" t="s">
        <v>69</v>
      </c>
      <c r="BU2" s="17" t="s">
        <v>70</v>
      </c>
      <c r="BV2" s="17" t="s">
        <v>71</v>
      </c>
      <c r="BW2" s="17" t="s">
        <v>72</v>
      </c>
      <c r="BX2" s="17" t="s">
        <v>73</v>
      </c>
      <c r="BY2" s="17"/>
    </row>
    <row r="3" spans="1:77" ht="15" customHeight="1">
      <c r="A3" s="13"/>
      <c r="B3" s="13"/>
      <c r="C3" s="35"/>
      <c r="D3" s="35"/>
      <c r="E3" s="35"/>
      <c r="F3" s="35"/>
      <c r="G3" s="35"/>
      <c r="H3" s="35"/>
      <c r="I3" s="35"/>
      <c r="J3" s="13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5"/>
      <c r="AO3" s="5"/>
      <c r="AP3" s="5"/>
      <c r="AQ3" s="5"/>
      <c r="AR3" s="5"/>
      <c r="AS3" s="5"/>
      <c r="AT3" s="36" t="s">
        <v>3</v>
      </c>
      <c r="AU3" s="36"/>
      <c r="AV3" s="36"/>
      <c r="AW3" s="36"/>
      <c r="AX3" s="36"/>
      <c r="AY3" s="36"/>
      <c r="AZ3" s="36"/>
      <c r="BA3" s="36"/>
      <c r="BB3" s="36"/>
      <c r="BC3" s="36"/>
      <c r="BD3" s="5"/>
      <c r="BE3" s="5"/>
      <c r="BF3" s="5"/>
      <c r="BG3" s="5"/>
      <c r="BH3" s="5"/>
      <c r="BO3" s="17"/>
      <c r="BP3" s="17" t="s">
        <v>74</v>
      </c>
      <c r="BQ3" s="17"/>
      <c r="BR3" s="17"/>
      <c r="BS3" s="17"/>
      <c r="BT3" s="17" t="s">
        <v>75</v>
      </c>
      <c r="BU3" s="17" t="s">
        <v>76</v>
      </c>
      <c r="BV3" s="17" t="s">
        <v>77</v>
      </c>
      <c r="BW3" s="17" t="s">
        <v>78</v>
      </c>
      <c r="BX3" s="17" t="s">
        <v>79</v>
      </c>
      <c r="BY3" s="17"/>
    </row>
    <row r="4" spans="1:77" ht="15" customHeight="1">
      <c r="A4" s="13"/>
      <c r="B4" s="13"/>
      <c r="C4" s="35"/>
      <c r="D4" s="35"/>
      <c r="E4" s="35"/>
      <c r="F4" s="35"/>
      <c r="G4" s="35"/>
      <c r="H4" s="35"/>
      <c r="I4" s="35"/>
      <c r="J4" s="1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5"/>
      <c r="AO4" s="5"/>
      <c r="AP4" s="5"/>
      <c r="AQ4" s="5"/>
      <c r="AR4" s="5"/>
      <c r="AS4" s="5"/>
      <c r="AT4" s="36" t="s">
        <v>4</v>
      </c>
      <c r="AU4" s="36"/>
      <c r="AV4" s="36"/>
      <c r="AW4" s="36"/>
      <c r="AX4" s="36"/>
      <c r="AY4" s="36"/>
      <c r="AZ4" s="36"/>
      <c r="BA4" s="36"/>
      <c r="BB4" s="36"/>
      <c r="BC4" s="36"/>
      <c r="BD4" s="5"/>
      <c r="BE4" s="5"/>
      <c r="BF4" s="5"/>
      <c r="BG4" s="5"/>
      <c r="BH4" s="5"/>
      <c r="BO4" s="17"/>
      <c r="BP4" s="17"/>
      <c r="BQ4" s="17"/>
      <c r="BR4" s="17"/>
      <c r="BS4" s="17"/>
      <c r="BT4" s="17" t="s">
        <v>80</v>
      </c>
      <c r="BU4" s="17" t="s">
        <v>81</v>
      </c>
      <c r="BV4" s="17" t="s">
        <v>82</v>
      </c>
      <c r="BW4" s="17" t="s">
        <v>83</v>
      </c>
      <c r="BX4" s="17" t="s">
        <v>84</v>
      </c>
      <c r="BY4" s="17"/>
    </row>
    <row r="5" spans="1:77" ht="11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34" t="s">
        <v>5</v>
      </c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5"/>
      <c r="BG5" s="5"/>
      <c r="BH5" s="5"/>
      <c r="BO5" s="17"/>
      <c r="BP5" s="17"/>
      <c r="BQ5" s="17"/>
      <c r="BR5" s="17"/>
      <c r="BS5" s="17"/>
      <c r="BT5" s="17" t="s">
        <v>85</v>
      </c>
      <c r="BU5" s="17" t="s">
        <v>86</v>
      </c>
      <c r="BV5" s="17" t="s">
        <v>87</v>
      </c>
      <c r="BW5" s="17" t="s">
        <v>88</v>
      </c>
      <c r="BX5" s="17" t="s">
        <v>89</v>
      </c>
      <c r="BY5" s="17"/>
    </row>
    <row r="6" spans="1:77" ht="15" customHeight="1">
      <c r="A6" s="22" t="s">
        <v>114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5"/>
      <c r="BF6" s="5"/>
      <c r="BG6" s="5"/>
      <c r="BH6" s="5"/>
      <c r="BO6" s="17"/>
      <c r="BP6" s="17"/>
      <c r="BQ6" s="17"/>
      <c r="BR6" s="17"/>
      <c r="BS6" s="17"/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/>
    </row>
    <row r="7" spans="1:77" ht="15" customHeight="1">
      <c r="A7" s="22" t="str">
        <f>IF(TRIM(BI7)=""&amp;TRIM(BJ7)="",BM7,"  "&amp;BK7&amp;BI7&amp;BL7&amp;BJ7)</f>
        <v xml:space="preserve">  ИСПРАВЛЕНИЕ № от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5"/>
      <c r="BF7" s="5"/>
      <c r="BG7" s="5"/>
      <c r="BH7" s="5"/>
      <c r="BK7" s="1" t="s">
        <v>44</v>
      </c>
      <c r="BL7" s="1" t="s">
        <v>45</v>
      </c>
      <c r="BM7" s="1" t="s">
        <v>46</v>
      </c>
      <c r="BO7" s="17"/>
      <c r="BP7" s="17"/>
      <c r="BQ7" s="17"/>
      <c r="BR7" s="17"/>
      <c r="BS7" s="17"/>
      <c r="BT7" s="17" t="s">
        <v>95</v>
      </c>
      <c r="BU7" s="17" t="s">
        <v>96</v>
      </c>
      <c r="BV7" s="17" t="s">
        <v>97</v>
      </c>
      <c r="BW7" s="17" t="s">
        <v>98</v>
      </c>
      <c r="BX7" s="17" t="s">
        <v>99</v>
      </c>
      <c r="BY7" s="17"/>
    </row>
    <row r="8" spans="1:77" ht="11.25" customHeight="1">
      <c r="A8" s="40" t="s">
        <v>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1" t="str">
        <f>IF(BK8="0941",BI8,BJ8)</f>
        <v>Общество с ограниченной ответственностью "Техкомпания Хуавэй"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5"/>
      <c r="BI8" s="1" t="s">
        <v>48</v>
      </c>
      <c r="BJ8" s="1" t="s">
        <v>49</v>
      </c>
      <c r="BK8" s="1" t="s">
        <v>47</v>
      </c>
      <c r="BO8" s="17"/>
      <c r="BP8" s="17"/>
      <c r="BQ8" s="17"/>
      <c r="BR8" s="17"/>
      <c r="BS8" s="17"/>
      <c r="BT8" s="17" t="s">
        <v>100</v>
      </c>
      <c r="BU8" s="17" t="s">
        <v>101</v>
      </c>
      <c r="BV8" s="17" t="s">
        <v>102</v>
      </c>
      <c r="BW8" s="17" t="s">
        <v>103</v>
      </c>
      <c r="BX8" s="17" t="s">
        <v>104</v>
      </c>
      <c r="BY8" s="17"/>
    </row>
    <row r="9" spans="1:77" ht="11.25" customHeight="1">
      <c r="A9" s="41" t="s">
        <v>26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 t="str">
        <f>IF(BK9="0941",BI9,BJ9)</f>
        <v>121614, Москва г, Крылатская ул, дом № 17, корпус 2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5"/>
      <c r="BI9" s="1" t="s">
        <v>51</v>
      </c>
      <c r="BJ9" s="1" t="s">
        <v>52</v>
      </c>
      <c r="BK9" s="1" t="s">
        <v>47</v>
      </c>
      <c r="BO9" s="17"/>
      <c r="BP9" s="17"/>
      <c r="BQ9" s="17"/>
      <c r="BR9" s="17"/>
      <c r="BS9" s="17"/>
      <c r="BT9" s="17" t="s">
        <v>105</v>
      </c>
      <c r="BU9" s="17" t="s">
        <v>106</v>
      </c>
      <c r="BV9" s="17" t="s">
        <v>107</v>
      </c>
      <c r="BW9" s="17" t="s">
        <v>108</v>
      </c>
      <c r="BX9" s="17" t="s">
        <v>109</v>
      </c>
      <c r="BY9" s="17"/>
    </row>
    <row r="10" spans="1:77" ht="11.25" customHeight="1">
      <c r="A10" s="40" t="s">
        <v>27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1" t="str">
        <f>IF(BK10="0941",BI10,BJ10)</f>
        <v>7714186804/997150001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5"/>
      <c r="BI10" s="1" t="s">
        <v>53</v>
      </c>
      <c r="BJ10" s="1" t="s">
        <v>54</v>
      </c>
      <c r="BK10" s="1" t="s">
        <v>47</v>
      </c>
    </row>
    <row r="11" spans="1:77" ht="22.5" customHeight="1">
      <c r="A11" s="38" t="s">
        <v>28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 t="s">
        <v>50</v>
      </c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7"/>
    </row>
    <row r="12" spans="1:77" ht="22.5" customHeight="1">
      <c r="A12" s="38" t="s">
        <v>29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 t="e">
        <f ca="1">OFFSET(BT1,BP1,)</f>
        <v>#N/A</v>
      </c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16"/>
      <c r="BH12" s="7"/>
    </row>
    <row r="13" spans="1:77" ht="11.25" customHeight="1">
      <c r="A13" s="18"/>
      <c r="B13" s="18"/>
      <c r="C13" s="18"/>
      <c r="D13" s="18"/>
      <c r="E13" s="16"/>
      <c r="F13" s="16"/>
      <c r="G13" s="16"/>
      <c r="H13" s="16"/>
      <c r="I13" s="16"/>
      <c r="J13" s="16"/>
      <c r="K13" s="16"/>
      <c r="L13" s="16"/>
      <c r="M13" s="16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16"/>
      <c r="BF13" s="16"/>
      <c r="BG13" s="16"/>
      <c r="BH13" s="7"/>
    </row>
    <row r="14" spans="1:77" ht="22.5" customHeight="1">
      <c r="A14" s="38" t="s">
        <v>30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 t="s">
        <v>111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19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7"/>
    </row>
    <row r="15" spans="1:77" ht="11.25" customHeight="1">
      <c r="A15" s="38" t="s">
        <v>31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 t="e">
        <f ca="1">OFFSET(BU1,BP1,)</f>
        <v>#N/A</v>
      </c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16"/>
      <c r="BH15" s="7"/>
    </row>
    <row r="16" spans="1:77" ht="11.25" customHeight="1">
      <c r="A16" s="38" t="s">
        <v>32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e">
        <f ca="1">OFFSET(BV1,BP1,)</f>
        <v>#N/A</v>
      </c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7"/>
    </row>
    <row r="17" spans="1:65" ht="11.25" customHeight="1">
      <c r="A17" s="38" t="s">
        <v>33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 t="e">
        <f ca="1">OFFSET(BX1,BP1,)</f>
        <v>#N/A</v>
      </c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19"/>
      <c r="AP17" s="19"/>
      <c r="AQ17" s="19"/>
      <c r="AR17" s="19"/>
      <c r="AS17" s="19"/>
      <c r="AT17" s="19"/>
      <c r="AU17" s="19"/>
      <c r="AV17" s="19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7"/>
    </row>
    <row r="18" spans="1:65" ht="11.25" customHeight="1">
      <c r="A18" s="57" t="s">
        <v>34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38" t="str">
        <f>BJ18&amp;BK18&amp;BL18</f>
        <v>Российский рубль, 643</v>
      </c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16"/>
      <c r="BG18" s="16"/>
      <c r="BH18" s="7"/>
      <c r="BI18" s="1" t="s">
        <v>57</v>
      </c>
      <c r="BJ18" s="1" t="str">
        <f>IF(BI18="USD","Доллар США,840","")</f>
        <v/>
      </c>
      <c r="BK18" s="1" t="str">
        <f>IF(BI18="RUB","Российский рубль, 643","")</f>
        <v>Российский рубль, 643</v>
      </c>
      <c r="BL18" s="1" t="str">
        <f>IF(BI18="EUR","Евро, 978","")</f>
        <v/>
      </c>
    </row>
    <row r="19" spans="1:65" ht="11.25" customHeight="1">
      <c r="A19" s="38" t="s">
        <v>43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15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5"/>
    </row>
    <row r="20" spans="1:65" ht="11.25" customHeight="1">
      <c r="A20" s="58" t="s">
        <v>56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5"/>
    </row>
    <row r="21" spans="1:65" ht="12" customHeight="1">
      <c r="A21" s="42" t="s">
        <v>6</v>
      </c>
      <c r="B21" s="43"/>
      <c r="C21" s="43"/>
      <c r="D21" s="43"/>
      <c r="E21" s="43"/>
      <c r="F21" s="43"/>
      <c r="G21" s="43"/>
      <c r="H21" s="44"/>
      <c r="I21" s="25" t="s">
        <v>7</v>
      </c>
      <c r="J21" s="26"/>
      <c r="K21" s="26"/>
      <c r="L21" s="27"/>
      <c r="M21" s="23" t="s">
        <v>8</v>
      </c>
      <c r="N21" s="23"/>
      <c r="O21" s="23"/>
      <c r="P21" s="23"/>
      <c r="Q21" s="23"/>
      <c r="R21" s="23"/>
      <c r="S21" s="23"/>
      <c r="T21" s="23"/>
      <c r="U21" s="23" t="s">
        <v>11</v>
      </c>
      <c r="V21" s="23"/>
      <c r="W21" s="23"/>
      <c r="X21" s="37" t="s">
        <v>12</v>
      </c>
      <c r="Y21" s="37"/>
      <c r="Z21" s="37"/>
      <c r="AA21" s="37"/>
      <c r="AB21" s="37" t="s">
        <v>13</v>
      </c>
      <c r="AC21" s="37"/>
      <c r="AD21" s="37"/>
      <c r="AE21" s="37"/>
      <c r="AF21" s="37"/>
      <c r="AG21" s="37"/>
      <c r="AH21" s="23" t="s">
        <v>14</v>
      </c>
      <c r="AI21" s="23"/>
      <c r="AJ21" s="23"/>
      <c r="AK21" s="23" t="s">
        <v>15</v>
      </c>
      <c r="AL21" s="23"/>
      <c r="AM21" s="23"/>
      <c r="AN21" s="23" t="s">
        <v>16</v>
      </c>
      <c r="AO21" s="23"/>
      <c r="AP21" s="23"/>
      <c r="AQ21" s="23"/>
      <c r="AR21" s="37" t="s">
        <v>17</v>
      </c>
      <c r="AS21" s="37"/>
      <c r="AT21" s="37"/>
      <c r="AU21" s="37"/>
      <c r="AV21" s="37"/>
      <c r="AW21" s="37"/>
      <c r="AX21" s="25" t="s">
        <v>18</v>
      </c>
      <c r="AY21" s="26"/>
      <c r="AZ21" s="26"/>
      <c r="BA21" s="26"/>
      <c r="BB21" s="26"/>
      <c r="BC21" s="27"/>
      <c r="BD21" s="23" t="s">
        <v>21</v>
      </c>
      <c r="BE21" s="23"/>
      <c r="BF21" s="23"/>
      <c r="BG21" s="23"/>
      <c r="BH21" s="23"/>
    </row>
    <row r="22" spans="1:65" ht="19.5" customHeight="1">
      <c r="A22" s="45"/>
      <c r="B22" s="34"/>
      <c r="C22" s="34"/>
      <c r="D22" s="34"/>
      <c r="E22" s="34"/>
      <c r="F22" s="34"/>
      <c r="G22" s="34"/>
      <c r="H22" s="46"/>
      <c r="I22" s="28"/>
      <c r="J22" s="29"/>
      <c r="K22" s="29"/>
      <c r="L22" s="30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37"/>
      <c r="AS22" s="37"/>
      <c r="AT22" s="37"/>
      <c r="AU22" s="37"/>
      <c r="AV22" s="37"/>
      <c r="AW22" s="37"/>
      <c r="AX22" s="31"/>
      <c r="AY22" s="32"/>
      <c r="AZ22" s="32"/>
      <c r="BA22" s="32"/>
      <c r="BB22" s="32"/>
      <c r="BC22" s="33"/>
      <c r="BD22" s="23"/>
      <c r="BE22" s="23"/>
      <c r="BF22" s="23"/>
      <c r="BG22" s="23"/>
      <c r="BH22" s="23"/>
      <c r="BJ22" s="2"/>
    </row>
    <row r="23" spans="1:65" ht="18" customHeight="1">
      <c r="A23" s="45"/>
      <c r="B23" s="34"/>
      <c r="C23" s="34"/>
      <c r="D23" s="34"/>
      <c r="E23" s="34"/>
      <c r="F23" s="34"/>
      <c r="G23" s="34"/>
      <c r="H23" s="46"/>
      <c r="I23" s="28"/>
      <c r="J23" s="29"/>
      <c r="K23" s="29"/>
      <c r="L23" s="3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37"/>
      <c r="AS23" s="37"/>
      <c r="AT23" s="37"/>
      <c r="AU23" s="37"/>
      <c r="AV23" s="37"/>
      <c r="AW23" s="37"/>
      <c r="AX23" s="42" t="s">
        <v>19</v>
      </c>
      <c r="AY23" s="43"/>
      <c r="AZ23" s="44"/>
      <c r="BA23" s="25" t="s">
        <v>20</v>
      </c>
      <c r="BB23" s="26"/>
      <c r="BC23" s="27"/>
      <c r="BD23" s="23"/>
      <c r="BE23" s="23"/>
      <c r="BF23" s="23"/>
      <c r="BG23" s="23"/>
      <c r="BH23" s="23"/>
    </row>
    <row r="24" spans="1:65" ht="22.5" customHeight="1">
      <c r="A24" s="45"/>
      <c r="B24" s="34"/>
      <c r="C24" s="34"/>
      <c r="D24" s="34"/>
      <c r="E24" s="34"/>
      <c r="F24" s="34"/>
      <c r="G24" s="34"/>
      <c r="H24" s="46"/>
      <c r="I24" s="28"/>
      <c r="J24" s="29"/>
      <c r="K24" s="29"/>
      <c r="L24" s="30"/>
      <c r="M24" s="23" t="s">
        <v>9</v>
      </c>
      <c r="N24" s="23"/>
      <c r="O24" s="24" t="s">
        <v>10</v>
      </c>
      <c r="P24" s="24"/>
      <c r="Q24" s="24"/>
      <c r="R24" s="24"/>
      <c r="S24" s="24"/>
      <c r="T24" s="24"/>
      <c r="U24" s="23"/>
      <c r="V24" s="23"/>
      <c r="W24" s="23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37"/>
      <c r="AS24" s="37"/>
      <c r="AT24" s="37"/>
      <c r="AU24" s="37"/>
      <c r="AV24" s="37"/>
      <c r="AW24" s="37"/>
      <c r="AX24" s="45"/>
      <c r="AY24" s="34"/>
      <c r="AZ24" s="46"/>
      <c r="BA24" s="28"/>
      <c r="BB24" s="29"/>
      <c r="BC24" s="30"/>
      <c r="BD24" s="23"/>
      <c r="BE24" s="23"/>
      <c r="BF24" s="23"/>
      <c r="BG24" s="23"/>
      <c r="BH24" s="23"/>
    </row>
    <row r="25" spans="1:65" s="4" customFormat="1" ht="22.5" customHeight="1">
      <c r="A25" s="47"/>
      <c r="B25" s="48"/>
      <c r="C25" s="48"/>
      <c r="D25" s="48"/>
      <c r="E25" s="48"/>
      <c r="F25" s="48"/>
      <c r="G25" s="48"/>
      <c r="H25" s="49"/>
      <c r="I25" s="31"/>
      <c r="J25" s="32"/>
      <c r="K25" s="32"/>
      <c r="L25" s="33"/>
      <c r="M25" s="23"/>
      <c r="N25" s="23"/>
      <c r="O25" s="24"/>
      <c r="P25" s="24"/>
      <c r="Q25" s="24"/>
      <c r="R25" s="24"/>
      <c r="S25" s="24"/>
      <c r="T25" s="24"/>
      <c r="U25" s="23"/>
      <c r="V25" s="23"/>
      <c r="W25" s="23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37"/>
      <c r="AS25" s="37"/>
      <c r="AT25" s="37"/>
      <c r="AU25" s="37"/>
      <c r="AV25" s="37"/>
      <c r="AW25" s="37"/>
      <c r="AX25" s="47"/>
      <c r="AY25" s="48"/>
      <c r="AZ25" s="49"/>
      <c r="BA25" s="31"/>
      <c r="BB25" s="32"/>
      <c r="BC25" s="33"/>
      <c r="BD25" s="23"/>
      <c r="BE25" s="23"/>
      <c r="BF25" s="23"/>
      <c r="BG25" s="23"/>
      <c r="BH25" s="23"/>
    </row>
    <row r="26" spans="1:65" ht="11.25" customHeight="1">
      <c r="A26" s="39">
        <v>1</v>
      </c>
      <c r="B26" s="39"/>
      <c r="C26" s="39"/>
      <c r="D26" s="39"/>
      <c r="E26" s="39"/>
      <c r="F26" s="39"/>
      <c r="G26" s="39"/>
      <c r="H26" s="39"/>
      <c r="I26" s="59" t="s">
        <v>22</v>
      </c>
      <c r="J26" s="60"/>
      <c r="K26" s="60"/>
      <c r="L26" s="61"/>
      <c r="M26" s="39">
        <v>2</v>
      </c>
      <c r="N26" s="39"/>
      <c r="O26" s="39" t="s">
        <v>23</v>
      </c>
      <c r="P26" s="39"/>
      <c r="Q26" s="39"/>
      <c r="R26" s="39"/>
      <c r="S26" s="39"/>
      <c r="T26" s="39"/>
      <c r="U26" s="39">
        <v>3</v>
      </c>
      <c r="V26" s="39"/>
      <c r="W26" s="39"/>
      <c r="X26" s="39">
        <v>4</v>
      </c>
      <c r="Y26" s="39"/>
      <c r="Z26" s="39"/>
      <c r="AA26" s="39"/>
      <c r="AB26" s="39">
        <v>5</v>
      </c>
      <c r="AC26" s="39"/>
      <c r="AD26" s="39"/>
      <c r="AE26" s="39"/>
      <c r="AF26" s="39"/>
      <c r="AG26" s="39"/>
      <c r="AH26" s="39">
        <v>6</v>
      </c>
      <c r="AI26" s="39"/>
      <c r="AJ26" s="39"/>
      <c r="AK26" s="39">
        <v>7</v>
      </c>
      <c r="AL26" s="39"/>
      <c r="AM26" s="39"/>
      <c r="AN26" s="39">
        <v>8</v>
      </c>
      <c r="AO26" s="39"/>
      <c r="AP26" s="39"/>
      <c r="AQ26" s="39"/>
      <c r="AR26" s="39">
        <v>9</v>
      </c>
      <c r="AS26" s="39"/>
      <c r="AT26" s="39"/>
      <c r="AU26" s="39"/>
      <c r="AV26" s="39"/>
      <c r="AW26" s="39"/>
      <c r="AX26" s="39">
        <v>10</v>
      </c>
      <c r="AY26" s="39"/>
      <c r="AZ26" s="39"/>
      <c r="BA26" s="39" t="s">
        <v>24</v>
      </c>
      <c r="BB26" s="39"/>
      <c r="BC26" s="39"/>
      <c r="BD26" s="39">
        <v>11</v>
      </c>
      <c r="BE26" s="39"/>
      <c r="BF26" s="39"/>
      <c r="BG26" s="39"/>
      <c r="BH26" s="39"/>
      <c r="BI26" s="1" t="s">
        <v>0</v>
      </c>
    </row>
    <row r="27" spans="1:65" ht="11.25" customHeight="1">
      <c r="A27" s="50"/>
      <c r="B27" s="50"/>
      <c r="C27" s="50"/>
      <c r="D27" s="50"/>
      <c r="E27" s="50"/>
      <c r="F27" s="50"/>
      <c r="G27" s="50"/>
      <c r="H27" s="50"/>
      <c r="I27" s="51"/>
      <c r="J27" s="52"/>
      <c r="K27" s="52"/>
      <c r="L27" s="53"/>
      <c r="M27" s="54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</row>
    <row r="28" spans="1:65" ht="45" customHeight="1">
      <c r="A28" s="45" t="s">
        <v>55</v>
      </c>
      <c r="B28" s="34"/>
      <c r="C28" s="34"/>
      <c r="D28" s="34"/>
      <c r="E28" s="34"/>
      <c r="F28" s="34"/>
      <c r="G28" s="34"/>
      <c r="H28" s="46"/>
      <c r="I28" s="34"/>
      <c r="J28" s="34"/>
      <c r="K28" s="34"/>
      <c r="L28" s="46"/>
      <c r="M28" s="73" t="str">
        <f>"--"</f>
        <v>--</v>
      </c>
      <c r="N28" s="74"/>
      <c r="O28" s="45" t="str">
        <f>"--"</f>
        <v>--</v>
      </c>
      <c r="P28" s="34"/>
      <c r="Q28" s="34"/>
      <c r="R28" s="34"/>
      <c r="S28" s="34"/>
      <c r="T28" s="46"/>
      <c r="U28" s="45" t="str">
        <f>"--"</f>
        <v>--</v>
      </c>
      <c r="V28" s="34"/>
      <c r="W28" s="46"/>
      <c r="X28" s="45" t="str">
        <f>"--"</f>
        <v>--</v>
      </c>
      <c r="Y28" s="34"/>
      <c r="Z28" s="34"/>
      <c r="AA28" s="46"/>
      <c r="AB28" s="45" t="str">
        <f>"--"</f>
        <v>--</v>
      </c>
      <c r="AC28" s="34"/>
      <c r="AD28" s="34"/>
      <c r="AE28" s="34"/>
      <c r="AF28" s="34"/>
      <c r="AG28" s="46"/>
      <c r="AH28" s="45" t="str">
        <f>"--"</f>
        <v>--</v>
      </c>
      <c r="AI28" s="34"/>
      <c r="AJ28" s="46"/>
      <c r="AK28" s="45" t="s">
        <v>58</v>
      </c>
      <c r="AL28" s="34"/>
      <c r="AM28" s="46"/>
      <c r="AN28" s="45" t="s">
        <v>113</v>
      </c>
      <c r="AO28" s="34"/>
      <c r="AP28" s="34"/>
      <c r="AQ28" s="46"/>
      <c r="AR28" s="75" t="s">
        <v>115</v>
      </c>
      <c r="AS28" s="76"/>
      <c r="AT28" s="76"/>
      <c r="AU28" s="76"/>
      <c r="AV28" s="76"/>
      <c r="AW28" s="77"/>
      <c r="AX28" s="45" t="str">
        <f>"--"</f>
        <v>--</v>
      </c>
      <c r="AY28" s="34"/>
      <c r="AZ28" s="46"/>
      <c r="BA28" s="45" t="str">
        <f>"--"</f>
        <v>--</v>
      </c>
      <c r="BB28" s="34"/>
      <c r="BC28" s="46"/>
      <c r="BD28" s="45"/>
      <c r="BE28" s="34"/>
      <c r="BF28" s="34"/>
      <c r="BG28" s="34"/>
      <c r="BH28" s="46"/>
      <c r="BI28" s="1" t="s">
        <v>60</v>
      </c>
    </row>
    <row r="29" spans="1:65" ht="11.25" customHeight="1">
      <c r="A29" s="63"/>
      <c r="B29" s="63"/>
      <c r="C29" s="63"/>
      <c r="D29" s="63"/>
      <c r="E29" s="63"/>
      <c r="F29" s="63"/>
      <c r="G29" s="63"/>
      <c r="H29" s="63"/>
      <c r="I29" s="47"/>
      <c r="J29" s="48"/>
      <c r="K29" s="48"/>
      <c r="L29" s="49"/>
      <c r="M29" s="64"/>
      <c r="N29" s="65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L29" s="21"/>
      <c r="BM29" s="21"/>
    </row>
    <row r="30" spans="1:65" ht="22.5" customHeight="1">
      <c r="A30" s="67" t="s">
        <v>42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9"/>
      <c r="AB30" s="37" t="str">
        <f>"--"</f>
        <v>--</v>
      </c>
      <c r="AC30" s="37"/>
      <c r="AD30" s="37"/>
      <c r="AE30" s="37"/>
      <c r="AF30" s="37"/>
      <c r="AG30" s="37"/>
      <c r="AH30" s="70" t="s">
        <v>35</v>
      </c>
      <c r="AI30" s="70"/>
      <c r="AJ30" s="70"/>
      <c r="AK30" s="70"/>
      <c r="AL30" s="70"/>
      <c r="AM30" s="70"/>
      <c r="AN30" s="37" t="str">
        <f>TEXT(ROUND(BJ30,2),"#,##0.00")</f>
        <v>22,848.42</v>
      </c>
      <c r="AO30" s="37"/>
      <c r="AP30" s="37"/>
      <c r="AQ30" s="37"/>
      <c r="AR30" s="37" t="str">
        <f>TEXT(ROUND(BK30,2),"#,##0.00")</f>
        <v>137,090.52</v>
      </c>
      <c r="AS30" s="37"/>
      <c r="AT30" s="37"/>
      <c r="AU30" s="37"/>
      <c r="AV30" s="37"/>
      <c r="AW30" s="37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J30" s="3" t="s">
        <v>61</v>
      </c>
      <c r="BK30" s="3" t="s">
        <v>60</v>
      </c>
      <c r="BL30" s="3"/>
      <c r="BM30" s="3"/>
    </row>
    <row r="31" spans="1:65" ht="11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5"/>
      <c r="BG31" s="5"/>
      <c r="BH31" s="5"/>
      <c r="BL31" s="21"/>
      <c r="BM31" s="21"/>
    </row>
    <row r="32" spans="1:65" ht="11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5"/>
      <c r="BG32" s="5"/>
      <c r="BH32" s="5"/>
      <c r="BL32" s="21"/>
      <c r="BM32" s="21"/>
    </row>
    <row r="33" spans="1:69" ht="11.25" customHeight="1">
      <c r="A33" s="72" t="s">
        <v>36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8"/>
      <c r="AE33" s="8"/>
      <c r="AF33" s="66" t="s">
        <v>36</v>
      </c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8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L33" s="21"/>
      <c r="BM33" s="21"/>
    </row>
    <row r="34" spans="1:69" ht="15" customHeight="1">
      <c r="A34" s="41" t="s">
        <v>37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62" t="s">
        <v>59</v>
      </c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"/>
      <c r="AE34" s="6"/>
      <c r="AF34" s="66" t="s">
        <v>37</v>
      </c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2" t="s">
        <v>62</v>
      </c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5"/>
      <c r="BH34" s="5"/>
    </row>
    <row r="35" spans="1:69" ht="11.25" customHeight="1">
      <c r="A35" s="9"/>
      <c r="B35" s="9"/>
      <c r="C35" s="9"/>
      <c r="D35" s="9"/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34" t="s">
        <v>38</v>
      </c>
      <c r="R35" s="34"/>
      <c r="S35" s="34"/>
      <c r="T35" s="34"/>
      <c r="U35" s="34"/>
      <c r="V35" s="10"/>
      <c r="W35" s="10"/>
      <c r="X35" s="10"/>
      <c r="Y35" s="34" t="s">
        <v>39</v>
      </c>
      <c r="Z35" s="34"/>
      <c r="AA35" s="34"/>
      <c r="AB35" s="34"/>
      <c r="AC35" s="10"/>
      <c r="AD35" s="9"/>
      <c r="AE35" s="9"/>
      <c r="AF35" s="9"/>
      <c r="AG35" s="9"/>
      <c r="AH35" s="9"/>
      <c r="AI35" s="9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34" t="s">
        <v>38</v>
      </c>
      <c r="AU35" s="34"/>
      <c r="AV35" s="34"/>
      <c r="AW35" s="34"/>
      <c r="AX35" s="34"/>
      <c r="AY35" s="10"/>
      <c r="AZ35" s="10"/>
      <c r="BA35" s="10"/>
      <c r="BB35" s="34" t="s">
        <v>39</v>
      </c>
      <c r="BC35" s="34"/>
      <c r="BD35" s="34"/>
      <c r="BE35" s="34"/>
      <c r="BF35" s="10"/>
      <c r="BG35" s="11"/>
      <c r="BH35" s="5"/>
    </row>
    <row r="36" spans="1:69" ht="11.25" customHeight="1">
      <c r="A36" s="41" t="s">
        <v>112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10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5"/>
    </row>
    <row r="37" spans="1:69" ht="11.25" customHeight="1">
      <c r="A37" s="41" t="s">
        <v>40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8"/>
      <c r="BG37" s="5"/>
      <c r="BH37" s="5"/>
    </row>
    <row r="38" spans="1:69" ht="11.25" customHeight="1">
      <c r="A38" s="41" t="s">
        <v>37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5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12"/>
      <c r="AE38" s="12"/>
      <c r="AF38" s="1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5"/>
    </row>
    <row r="39" spans="1:69" ht="11.25" customHeight="1">
      <c r="A39" s="9"/>
      <c r="B39" s="9"/>
      <c r="C39" s="9"/>
      <c r="D39" s="9"/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34" t="s">
        <v>38</v>
      </c>
      <c r="R39" s="34"/>
      <c r="S39" s="34"/>
      <c r="T39" s="34"/>
      <c r="U39" s="34"/>
      <c r="V39" s="10"/>
      <c r="W39" s="10"/>
      <c r="X39" s="10"/>
      <c r="Y39" s="34" t="s">
        <v>39</v>
      </c>
      <c r="Z39" s="34"/>
      <c r="AA39" s="34"/>
      <c r="AB39" s="34"/>
      <c r="AC39" s="10"/>
      <c r="AD39" s="10"/>
      <c r="AE39" s="10"/>
      <c r="AF39" s="10"/>
      <c r="AG39" s="43" t="s">
        <v>41</v>
      </c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5"/>
      <c r="BI39" s="21"/>
      <c r="BK39" s="21"/>
      <c r="BL39" s="21"/>
      <c r="BM39" s="21"/>
      <c r="BN39" s="21"/>
      <c r="BO39" s="21"/>
      <c r="BP39" s="21"/>
      <c r="BQ39" s="21"/>
    </row>
    <row r="40" spans="1:69" ht="11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5"/>
      <c r="BI40" s="21"/>
      <c r="BK40" s="21"/>
      <c r="BL40" s="21"/>
      <c r="BM40" s="21"/>
      <c r="BN40" s="21"/>
      <c r="BO40" s="21"/>
      <c r="BP40" s="21"/>
      <c r="BQ40" s="21"/>
    </row>
    <row r="41" spans="1:69" ht="11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5"/>
      <c r="AJ41" s="5"/>
      <c r="AK41" s="5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5"/>
      <c r="BG41" s="5"/>
      <c r="BH41" s="5"/>
    </row>
    <row r="42" spans="1:69" ht="11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/>
      <c r="AJ42" s="5"/>
      <c r="AK42" s="5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5"/>
      <c r="BG42" s="5"/>
      <c r="BH42" s="5"/>
    </row>
    <row r="43" spans="1:69" ht="11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/>
      <c r="AJ43" s="5"/>
      <c r="AK43" s="5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5"/>
      <c r="BG43" s="5"/>
      <c r="BH43" s="5"/>
    </row>
    <row r="44" spans="1:69" ht="11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5"/>
      <c r="AB44" s="5"/>
      <c r="AC44" s="5"/>
      <c r="AD44" s="5"/>
      <c r="AE44" s="5"/>
      <c r="AF44" s="5"/>
      <c r="AG44" s="5"/>
      <c r="AH44" s="11"/>
      <c r="AI44" s="5"/>
      <c r="AJ44" s="5"/>
      <c r="AK44" s="5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5"/>
      <c r="BG44" s="5"/>
      <c r="BH44" s="5"/>
    </row>
    <row r="45" spans="1:69" ht="11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5"/>
      <c r="BG45" s="5"/>
      <c r="BH45" s="5"/>
    </row>
    <row r="46" spans="1:69" ht="11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5"/>
      <c r="BG46" s="5"/>
      <c r="BH46" s="5"/>
    </row>
    <row r="47" spans="1:69" ht="11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5"/>
      <c r="BG47" s="5"/>
      <c r="BH47" s="5"/>
    </row>
    <row r="48" spans="1:69" ht="11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5"/>
      <c r="BG48" s="5"/>
      <c r="BH48" s="5"/>
    </row>
    <row r="49" spans="1:60" ht="11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5"/>
      <c r="BG49" s="5"/>
      <c r="BH49" s="5"/>
    </row>
    <row r="50" spans="1:60" ht="11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5"/>
      <c r="BG50" s="5"/>
      <c r="BH50" s="5"/>
    </row>
    <row r="51" spans="1:60" ht="11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ht="11.25" customHeight="1"/>
  </sheetData>
  <sheetProtection formatCells="0" insertRows="0" insertHyperlinks="0" deleteRows="0" selectLockedCells="1" sort="0" autoFilter="0" pivotTables="0"/>
  <mergeCells count="140">
    <mergeCell ref="M28:N28"/>
    <mergeCell ref="O28:T28"/>
    <mergeCell ref="U28:W28"/>
    <mergeCell ref="N17:AN17"/>
    <mergeCell ref="N16:BG16"/>
    <mergeCell ref="N15:BF15"/>
    <mergeCell ref="O18:BE18"/>
    <mergeCell ref="X28:AA28"/>
    <mergeCell ref="AB28:AG28"/>
    <mergeCell ref="AH28:AJ28"/>
    <mergeCell ref="AK28:AM28"/>
    <mergeCell ref="AN28:AQ28"/>
    <mergeCell ref="AR28:AW28"/>
    <mergeCell ref="AX28:AZ28"/>
    <mergeCell ref="BA28:BC28"/>
    <mergeCell ref="AR27:AW27"/>
    <mergeCell ref="AX27:AZ27"/>
    <mergeCell ref="BA27:BC27"/>
    <mergeCell ref="BD27:BH27"/>
    <mergeCell ref="X27:AA27"/>
    <mergeCell ref="AB27:AG27"/>
    <mergeCell ref="AH27:AJ27"/>
    <mergeCell ref="AK27:AM27"/>
    <mergeCell ref="AN27:AQ27"/>
    <mergeCell ref="AG38:BG38"/>
    <mergeCell ref="AG39:BG40"/>
    <mergeCell ref="M8:BG8"/>
    <mergeCell ref="M9:BG9"/>
    <mergeCell ref="M10:BG10"/>
    <mergeCell ref="N11:BG11"/>
    <mergeCell ref="BD28:BH28"/>
    <mergeCell ref="AS34:BF34"/>
    <mergeCell ref="AT35:AX35"/>
    <mergeCell ref="BB35:BE35"/>
    <mergeCell ref="AF34:AR34"/>
    <mergeCell ref="A38:N38"/>
    <mergeCell ref="P38:AC38"/>
    <mergeCell ref="P37:AD37"/>
    <mergeCell ref="Q39:U39"/>
    <mergeCell ref="Y39:AB39"/>
    <mergeCell ref="A30:AA30"/>
    <mergeCell ref="AH30:AM30"/>
    <mergeCell ref="AX30:BH30"/>
    <mergeCell ref="A33:P33"/>
    <mergeCell ref="Q35:U35"/>
    <mergeCell ref="A28:H28"/>
    <mergeCell ref="I28:L28"/>
    <mergeCell ref="Y35:AB35"/>
    <mergeCell ref="A36:AD36"/>
    <mergeCell ref="A34:O34"/>
    <mergeCell ref="P34:AC34"/>
    <mergeCell ref="A37:O37"/>
    <mergeCell ref="BA29:BC29"/>
    <mergeCell ref="BD29:BH29"/>
    <mergeCell ref="AB30:AG30"/>
    <mergeCell ref="AN30:AQ30"/>
    <mergeCell ref="AR30:AW30"/>
    <mergeCell ref="A29:H29"/>
    <mergeCell ref="I29:L29"/>
    <mergeCell ref="M29:N29"/>
    <mergeCell ref="O29:T29"/>
    <mergeCell ref="U29:W29"/>
    <mergeCell ref="X29:AA29"/>
    <mergeCell ref="AB29:AG29"/>
    <mergeCell ref="AH29:AJ29"/>
    <mergeCell ref="AK29:AM29"/>
    <mergeCell ref="AN29:AQ29"/>
    <mergeCell ref="AR29:AW29"/>
    <mergeCell ref="AX29:AZ29"/>
    <mergeCell ref="AF33:AR33"/>
    <mergeCell ref="AF36:BG36"/>
    <mergeCell ref="A27:H27"/>
    <mergeCell ref="I27:L27"/>
    <mergeCell ref="M27:N27"/>
    <mergeCell ref="O27:T27"/>
    <mergeCell ref="U27:W27"/>
    <mergeCell ref="A18:N18"/>
    <mergeCell ref="A19:AU19"/>
    <mergeCell ref="A20:AW20"/>
    <mergeCell ref="AR26:AW26"/>
    <mergeCell ref="I26:L26"/>
    <mergeCell ref="M26:N26"/>
    <mergeCell ref="O26:T26"/>
    <mergeCell ref="U26:W26"/>
    <mergeCell ref="AX26:AZ26"/>
    <mergeCell ref="BA26:BC26"/>
    <mergeCell ref="BD26:BH26"/>
    <mergeCell ref="A8:L8"/>
    <mergeCell ref="A9:L9"/>
    <mergeCell ref="A10:L10"/>
    <mergeCell ref="A11:M11"/>
    <mergeCell ref="A12:M12"/>
    <mergeCell ref="A15:M15"/>
    <mergeCell ref="A16:M16"/>
    <mergeCell ref="A17:M17"/>
    <mergeCell ref="A14:O14"/>
    <mergeCell ref="X26:AA26"/>
    <mergeCell ref="AB26:AG26"/>
    <mergeCell ref="AH26:AJ26"/>
    <mergeCell ref="AK26:AM26"/>
    <mergeCell ref="AN26:AQ26"/>
    <mergeCell ref="BD21:BH25"/>
    <mergeCell ref="A21:H25"/>
    <mergeCell ref="AX21:BC22"/>
    <mergeCell ref="AX23:AZ25"/>
    <mergeCell ref="BA23:BC25"/>
    <mergeCell ref="AR21:AW25"/>
    <mergeCell ref="A26:H26"/>
    <mergeCell ref="A7:AC7"/>
    <mergeCell ref="M24:N25"/>
    <mergeCell ref="O24:T25"/>
    <mergeCell ref="I21:L25"/>
    <mergeCell ref="AC5:BE5"/>
    <mergeCell ref="A6:AC6"/>
    <mergeCell ref="C3:I4"/>
    <mergeCell ref="AT1:BC1"/>
    <mergeCell ref="AT3:BC3"/>
    <mergeCell ref="AT4:BC4"/>
    <mergeCell ref="AP2:BD2"/>
    <mergeCell ref="M21:T23"/>
    <mergeCell ref="U21:W25"/>
    <mergeCell ref="X21:AA25"/>
    <mergeCell ref="AB21:AG25"/>
    <mergeCell ref="AH21:AJ25"/>
    <mergeCell ref="AK21:AM25"/>
    <mergeCell ref="AN21:AQ25"/>
    <mergeCell ref="P14:AU14"/>
    <mergeCell ref="N12:BF12"/>
    <mergeCell ref="BL32:BM32"/>
    <mergeCell ref="BL33:BM33"/>
    <mergeCell ref="BL29:BM29"/>
    <mergeCell ref="BL31:BM31"/>
    <mergeCell ref="BO39:BO40"/>
    <mergeCell ref="BP39:BP40"/>
    <mergeCell ref="BQ39:BQ40"/>
    <mergeCell ref="BI39:BI40"/>
    <mergeCell ref="BK39:BK40"/>
    <mergeCell ref="BL39:BL40"/>
    <mergeCell ref="BM39:BM40"/>
    <mergeCell ref="BN39:BN40"/>
  </mergeCells>
  <printOptions horizontalCentered="1"/>
  <pageMargins left="0.19685039370078741" right="0.19685039370078741" top="0" bottom="0" header="0" footer="0"/>
  <pageSetup paperSize="9" scale="96" fitToHeight="0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Artem Frolov</cp:lastModifiedBy>
  <cp:lastPrinted>2019-06-26T09:26:20Z</cp:lastPrinted>
  <dcterms:created xsi:type="dcterms:W3CDTF">2018-09-04T09:01:11Z</dcterms:created>
  <dcterms:modified xsi:type="dcterms:W3CDTF">2020-07-29T14:39:48Z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(3)Ng9DScHwLcRMZv+0HtWnv3RcQDZrGJz+v89knpd2v79wmEgtK7xiqO9/HouSkKg+0iv2ECUv
AYc/kjAfkjM2/OrlMRXnt7pEepfxba3blHa+pSPlbRLwcIdtjwz9NZge8m2kZIhIn726ybTi
qUfLQON67l8hMt3/ioeZmoY0A92Q4fWxvzeaLfR6JCBChu8MOuGNvCQgk1yk8BIEIxrfLFZx
EWTnV0eYtdDTxj59ZA</vt:lpwstr>
  </property>
  <property fmtid="{D5CDD505-2E9C-101B-9397-08002B2CF9AE}" pid="3" name="_2015_ms_pID_7253431">
    <vt:lpwstr>Pn/PaIDwzHUT/i/O1bbShYd1OimnBXfEUWapwVWy6/9kLGJx1A6ckx
tLaRXMtpDMWnsc/mLCmCAFUJ0nv1ym/XMC4EXlitwpTre0aqyXU1nyyl9T+CJWmtDs8Wjzbk
Ymssc7PkyHwEZslhQ7f9Lv0Wyb/Uff0Y1aq4Qk940Eo9uSMUk7D+EO55eEO5cJuT42/cVVLx
5PfvcyfZFiWefiXZjysqWMpiacYr/1KG3JIW</vt:lpwstr>
  </property>
  <property fmtid="{D5CDD505-2E9C-101B-9397-08002B2CF9AE}" pid="4" name="_2015_ms_pID_7253432">
    <vt:lpwstr>Vw==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1596033370</vt:lpwstr>
  </property>
</Properties>
</file>