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ylanlio\Desktop\半導體能帶工程\HW3\"/>
    </mc:Choice>
  </mc:AlternateContent>
  <xr:revisionPtr revIDLastSave="0" documentId="13_ncr:1_{F710B6BC-A9A3-481D-B033-83FA007107FC}" xr6:coauthVersionLast="47" xr6:coauthVersionMax="47" xr10:uidLastSave="{00000000-0000-0000-0000-000000000000}"/>
  <bookViews>
    <workbookView xWindow="-108" yWindow="-108" windowWidth="23256" windowHeight="12576" xr2:uid="{8FB102D6-CF69-4500-848A-1B8664B30B6C}"/>
  </bookViews>
  <sheets>
    <sheet name="p1" sheetId="1" r:id="rId1"/>
    <sheet name="p2" sheetId="2" r:id="rId2"/>
    <sheet name="p3" sheetId="3" r:id="rId3"/>
    <sheet name="p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4" l="1"/>
  <c r="E2" i="4"/>
  <c r="E3" i="4" s="1"/>
  <c r="B3" i="4"/>
  <c r="E2" i="3"/>
  <c r="E3" i="3" s="1"/>
  <c r="E6" i="3" s="1"/>
  <c r="B3" i="3"/>
  <c r="E5" i="4"/>
  <c r="B5" i="4"/>
  <c r="E6" i="4"/>
  <c r="B6" i="4"/>
  <c r="B6" i="3"/>
  <c r="B5" i="3"/>
  <c r="H5" i="1"/>
  <c r="H6" i="1" s="1"/>
  <c r="B8" i="1"/>
  <c r="E5" i="2"/>
  <c r="B5" i="2"/>
  <c r="B4" i="2"/>
  <c r="E3" i="2"/>
  <c r="E2" i="2"/>
  <c r="E5" i="1"/>
  <c r="B4" i="1"/>
</calcChain>
</file>

<file path=xl/sharedStrings.xml><?xml version="1.0" encoding="utf-8"?>
<sst xmlns="http://schemas.openxmlformats.org/spreadsheetml/2006/main" count="36" uniqueCount="18">
  <si>
    <t>Nc</t>
    <phoneticPr fontId="1" type="noConversion"/>
  </si>
  <si>
    <t>EcEF</t>
    <phoneticPr fontId="1" type="noConversion"/>
  </si>
  <si>
    <t>EcED</t>
    <phoneticPr fontId="1" type="noConversion"/>
  </si>
  <si>
    <t>kB</t>
    <phoneticPr fontId="1" type="noConversion"/>
  </si>
  <si>
    <t>T</t>
    <phoneticPr fontId="1" type="noConversion"/>
  </si>
  <si>
    <t>Vt</t>
    <phoneticPr fontId="1" type="noConversion"/>
  </si>
  <si>
    <t>n</t>
    <phoneticPr fontId="1" type="noConversion"/>
  </si>
  <si>
    <t>ni</t>
    <phoneticPr fontId="1" type="noConversion"/>
  </si>
  <si>
    <t>ND</t>
    <phoneticPr fontId="1" type="noConversion"/>
  </si>
  <si>
    <t>p</t>
    <phoneticPr fontId="1" type="noConversion"/>
  </si>
  <si>
    <t>hf</t>
    <phoneticPr fontId="1" type="noConversion"/>
  </si>
  <si>
    <t>F1-2</t>
    <phoneticPr fontId="1" type="noConversion"/>
  </si>
  <si>
    <t>NA</t>
    <phoneticPr fontId="1" type="noConversion"/>
  </si>
  <si>
    <t>Nc300</t>
    <phoneticPr fontId="1" type="noConversion"/>
  </si>
  <si>
    <t>Nc500</t>
    <phoneticPr fontId="1" type="noConversion"/>
  </si>
  <si>
    <t>Vt300</t>
    <phoneticPr fontId="1" type="noConversion"/>
  </si>
  <si>
    <t>Vt500</t>
    <phoneticPr fontId="1" type="noConversion"/>
  </si>
  <si>
    <t>EiEF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</si>
</sst>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E+00"/>
    <numFmt numFmtId="177" formatCode="0.0000E+00"/>
    <numFmt numFmtId="178" formatCode="0.000_);[Red]\(0.000\)"/>
    <numFmt numFmtId="179" formatCode="0.0000_);[Red]\(0.0000\)"/>
  </numFmts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29FF1-F551-4DCF-BAD4-A79435D30671}">
  <dimension ref="A1:H9"/>
  <sheetViews>
    <sheetView tabSelected="1" workbookViewId="0">
      <selection activeCell="H5" sqref="H5"/>
    </sheetView>
  </sheetViews>
  <sheetFormatPr defaultRowHeight="16.2"/>
  <cols>
    <col min="2" max="2" width="13.33203125" bestFit="1" customWidth="1"/>
    <col min="8" max="8" width="12.21875" bestFit="1" customWidth="1"/>
  </cols>
  <sheetData>
    <row r="1" spans="1:8">
      <c r="A1" t="s">
        <v>0</v>
      </c>
      <c r="B1" s="1">
        <v>2.8E+19</v>
      </c>
    </row>
    <row r="2" spans="1:8">
      <c r="A2" t="s">
        <v>1</v>
      </c>
      <c r="B2">
        <v>2.5999999999999999E-2</v>
      </c>
    </row>
    <row r="3" spans="1:8">
      <c r="A3" t="s">
        <v>2</v>
      </c>
      <c r="B3">
        <v>3.9E-2</v>
      </c>
    </row>
    <row r="4" spans="1:8">
      <c r="A4" t="s">
        <v>3</v>
      </c>
      <c r="B4">
        <f>8.31/(6.02E+23)/(1.6E-19)</f>
        <v>8.6274916943521594E-5</v>
      </c>
    </row>
    <row r="5" spans="1:8">
      <c r="A5" t="s">
        <v>4</v>
      </c>
      <c r="B5">
        <v>300</v>
      </c>
      <c r="D5" t="s">
        <v>5</v>
      </c>
      <c r="E5">
        <f>B4*B5</f>
        <v>2.5882475083056477E-2</v>
      </c>
      <c r="G5" t="s">
        <v>6</v>
      </c>
      <c r="H5" s="3">
        <f>B1*2/SQRT(PI())*B9</f>
        <v>8.7390709733213266E+18</v>
      </c>
    </row>
    <row r="6" spans="1:8">
      <c r="A6" t="s">
        <v>7</v>
      </c>
      <c r="B6" s="1">
        <v>15000000000</v>
      </c>
      <c r="G6" t="s">
        <v>8</v>
      </c>
      <c r="H6" s="3">
        <f>H5*(1+2*EXP((B3-B2)/E5))</f>
        <v>3.7621153631243829E+19</v>
      </c>
    </row>
    <row r="8" spans="1:8" ht="17.399999999999999">
      <c r="A8" s="6" t="s">
        <v>10</v>
      </c>
      <c r="B8">
        <f>-B2/E5</f>
        <v>-1.0045407139991978</v>
      </c>
    </row>
    <row r="9" spans="1:8">
      <c r="A9" t="s">
        <v>11</v>
      </c>
      <c r="B9">
        <v>0.27660000000000001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AD7EB-B6C8-4EBA-8F18-FE6CF89B28E6}">
  <dimension ref="A1:F5"/>
  <sheetViews>
    <sheetView workbookViewId="0">
      <selection activeCell="E5" sqref="E5"/>
    </sheetView>
  </sheetViews>
  <sheetFormatPr defaultRowHeight="16.2"/>
  <cols>
    <col min="2" max="2" width="9.5546875" bestFit="1" customWidth="1"/>
    <col min="5" max="5" width="11.6640625" bestFit="1" customWidth="1"/>
    <col min="6" max="6" width="10.5546875" bestFit="1" customWidth="1"/>
  </cols>
  <sheetData>
    <row r="1" spans="1:6">
      <c r="A1" t="s">
        <v>8</v>
      </c>
      <c r="B1" s="1">
        <v>4600000000000000</v>
      </c>
    </row>
    <row r="2" spans="1:6">
      <c r="A2" t="s">
        <v>7</v>
      </c>
      <c r="B2" s="1">
        <v>15000000000</v>
      </c>
      <c r="D2" t="s">
        <v>6</v>
      </c>
      <c r="E2" s="2">
        <f>B1/2+SQRT(POWER(B1/2,2)+POWER(B2,2))</f>
        <v>4600000000048913</v>
      </c>
    </row>
    <row r="3" spans="1:6">
      <c r="D3" t="s">
        <v>9</v>
      </c>
      <c r="E3" s="2">
        <f>POWER(B2,2)/E2</f>
        <v>48913.043477740765</v>
      </c>
      <c r="F3" s="2"/>
    </row>
    <row r="4" spans="1:6">
      <c r="A4" t="s">
        <v>5</v>
      </c>
      <c r="B4">
        <f>'p1'!E5</f>
        <v>2.5882475083056477E-2</v>
      </c>
    </row>
    <row r="5" spans="1:6">
      <c r="A5" t="s">
        <v>0</v>
      </c>
      <c r="B5" s="1">
        <f>'p1'!B1</f>
        <v>2.8E+19</v>
      </c>
      <c r="D5" t="s">
        <v>1</v>
      </c>
      <c r="E5" s="4">
        <f>B4*LN(B5/E2)</f>
        <v>0.22553738984353802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3FA80-04D4-4699-A58C-6452B619E4E3}">
  <dimension ref="A1:E6"/>
  <sheetViews>
    <sheetView workbookViewId="0">
      <selection activeCell="E6" sqref="E6"/>
    </sheetView>
  </sheetViews>
  <sheetFormatPr defaultRowHeight="16.2"/>
  <cols>
    <col min="2" max="2" width="9.5546875" bestFit="1" customWidth="1"/>
    <col min="5" max="5" width="11.6640625" bestFit="1" customWidth="1"/>
  </cols>
  <sheetData>
    <row r="1" spans="1:5">
      <c r="A1" t="s">
        <v>7</v>
      </c>
      <c r="B1" s="1">
        <v>15000000000</v>
      </c>
    </row>
    <row r="2" spans="1:5">
      <c r="A2" t="s">
        <v>12</v>
      </c>
      <c r="B2" s="1">
        <v>5200000000000000</v>
      </c>
      <c r="D2" t="s">
        <v>9</v>
      </c>
      <c r="E2" s="1">
        <f>((B2-B3)/2)+SQRT(POWER((B2-B3)/2,2)+POWER(B1,2))</f>
        <v>600000000375000</v>
      </c>
    </row>
    <row r="3" spans="1:5">
      <c r="A3" t="s">
        <v>8</v>
      </c>
      <c r="B3" s="1">
        <f>'p2'!B1</f>
        <v>4600000000000000</v>
      </c>
      <c r="D3" t="s">
        <v>6</v>
      </c>
      <c r="E3" s="2">
        <f>POWER(B1,2)/E2</f>
        <v>374999.99976562499</v>
      </c>
    </row>
    <row r="5" spans="1:5">
      <c r="A5" t="s">
        <v>5</v>
      </c>
      <c r="B5">
        <f>'p1'!E5</f>
        <v>2.5882475083056477E-2</v>
      </c>
    </row>
    <row r="6" spans="1:5">
      <c r="A6" t="s">
        <v>0</v>
      </c>
      <c r="B6" s="1">
        <f>'p1'!B1</f>
        <v>2.8E+19</v>
      </c>
      <c r="D6" t="s">
        <v>1</v>
      </c>
      <c r="E6" s="5">
        <f>B5*LN(B6/E3)</f>
        <v>0.82679120447667154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94AC1-6716-4F33-8027-0452C2940F7F}">
  <dimension ref="A1:E7"/>
  <sheetViews>
    <sheetView workbookViewId="0">
      <selection activeCell="E7" sqref="E7"/>
    </sheetView>
  </sheetViews>
  <sheetFormatPr defaultRowHeight="16.2"/>
  <cols>
    <col min="2" max="2" width="9.5546875" bestFit="1" customWidth="1"/>
    <col min="5" max="5" width="17.21875" bestFit="1" customWidth="1"/>
  </cols>
  <sheetData>
    <row r="1" spans="1:5">
      <c r="A1" t="s">
        <v>7</v>
      </c>
      <c r="B1" s="1">
        <v>400000000000000</v>
      </c>
    </row>
    <row r="2" spans="1:5">
      <c r="A2" t="s">
        <v>12</v>
      </c>
      <c r="B2" s="1">
        <v>5200000000000000</v>
      </c>
      <c r="D2" t="s">
        <v>9</v>
      </c>
      <c r="E2" s="1">
        <f>((B2-B3)/2)+SQRT(POWER((B2-B3)/2,2)+POWER(B1,2))</f>
        <v>800000000000000</v>
      </c>
    </row>
    <row r="3" spans="1:5">
      <c r="A3" t="s">
        <v>8</v>
      </c>
      <c r="B3" s="1">
        <f>'p2'!B1</f>
        <v>4600000000000000</v>
      </c>
      <c r="D3" t="s">
        <v>6</v>
      </c>
      <c r="E3" s="1">
        <f>POWER(B1,2)/E2</f>
        <v>200000000000000</v>
      </c>
    </row>
    <row r="5" spans="1:5">
      <c r="A5" t="s">
        <v>15</v>
      </c>
      <c r="B5">
        <f>'p1'!E5</f>
        <v>2.5882475083056477E-2</v>
      </c>
      <c r="D5" t="s">
        <v>16</v>
      </c>
      <c r="E5">
        <f>B5*5/3</f>
        <v>4.3137458471760794E-2</v>
      </c>
    </row>
    <row r="6" spans="1:5">
      <c r="A6" t="s">
        <v>13</v>
      </c>
      <c r="B6" s="1">
        <f>'p1'!B1</f>
        <v>2.8E+19</v>
      </c>
      <c r="D6" t="s">
        <v>14</v>
      </c>
      <c r="E6" s="3">
        <f>B6*POWER(5/3,3/2)</f>
        <v>6.0246407607670931E+19</v>
      </c>
    </row>
    <row r="7" spans="1:5">
      <c r="D7" t="s">
        <v>17</v>
      </c>
      <c r="E7" s="5">
        <f>E5*LN(E2/B1)</f>
        <v>2.9900607716222719E-2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p1</vt:lpstr>
      <vt:lpstr>p2</vt:lpstr>
      <vt:lpstr>p3</vt:lpstr>
      <vt:lpstr>p4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 Fong Lio</dc:creator>
  <cp:lastModifiedBy>Man Fong Lio</cp:lastModifiedBy>
  <dcterms:created xsi:type="dcterms:W3CDTF">2024-03-24T05:29:14Z</dcterms:created>
  <dcterms:modified xsi:type="dcterms:W3CDTF">2024-03-26T14:58:07Z</dcterms:modified>
</cp:coreProperties>
</file>