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ti\OneDrive\Bureau\Martin\"/>
    </mc:Choice>
  </mc:AlternateContent>
  <bookViews>
    <workbookView xWindow="0" yWindow="0" windowWidth="28800" windowHeight="12435"/>
  </bookViews>
  <sheets>
    <sheet name="Calendrier annuel" sheetId="1" r:id="rId1"/>
    <sheet name="M_RAYMBOX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" i="1" l="1"/>
  <c r="D18" i="1"/>
  <c r="D17" i="1"/>
  <c r="B18" i="1" s="1"/>
  <c r="D8" i="1"/>
  <c r="D16" i="1"/>
  <c r="C17" i="1" l="1"/>
  <c r="C18" i="1"/>
  <c r="B17" i="1"/>
  <c r="D6" i="1"/>
  <c r="D7" i="1" s="1"/>
  <c r="D15" i="1"/>
  <c r="D14" i="1"/>
  <c r="D10" i="1"/>
  <c r="D5" i="1"/>
  <c r="D13" i="1"/>
  <c r="D11" i="1"/>
  <c r="Q3" i="1"/>
  <c r="R3" i="1" s="1"/>
  <c r="S3" i="1" s="1"/>
  <c r="T3" i="1" s="1"/>
  <c r="U3" i="1" s="1"/>
  <c r="V3" i="1" s="1"/>
  <c r="W3" i="1" s="1"/>
  <c r="Q4" i="1" s="1"/>
  <c r="R4" i="1" s="1"/>
  <c r="S4" i="1" s="1"/>
  <c r="T4" i="1" s="1"/>
  <c r="U4" i="1" s="1"/>
  <c r="V4" i="1" s="1"/>
  <c r="W4" i="1" s="1"/>
  <c r="Q5" i="1" s="1"/>
  <c r="R5" i="1" s="1"/>
  <c r="S5" i="1" s="1"/>
  <c r="T5" i="1" s="1"/>
  <c r="U5" i="1" s="1"/>
  <c r="V5" i="1" s="1"/>
  <c r="W5" i="1" s="1"/>
  <c r="Q6" i="1" s="1"/>
  <c r="R6" i="1" s="1"/>
  <c r="S6" i="1" s="1"/>
  <c r="T6" i="1" s="1"/>
  <c r="U6" i="1" s="1"/>
  <c r="V6" i="1" s="1"/>
  <c r="W6" i="1" s="1"/>
  <c r="Q7" i="1" s="1"/>
  <c r="R7" i="1" s="1"/>
  <c r="S7" i="1" s="1"/>
  <c r="T7" i="1" s="1"/>
  <c r="U7" i="1" s="1"/>
  <c r="V7" i="1" s="1"/>
  <c r="W7" i="1" s="1"/>
  <c r="Q8" i="1" s="1"/>
  <c r="R8" i="1" s="1"/>
  <c r="S8" i="1" s="1"/>
  <c r="T8" i="1" s="1"/>
  <c r="U8" i="1" s="1"/>
  <c r="V8" i="1" s="1"/>
  <c r="W8" i="1" s="1"/>
  <c r="Q9" i="1" s="1"/>
  <c r="R9" i="1" s="1"/>
  <c r="S9" i="1" s="1"/>
  <c r="T9" i="1" s="1"/>
  <c r="U9" i="1" s="1"/>
  <c r="V9" i="1" s="1"/>
  <c r="W9" i="1" s="1"/>
  <c r="Q10" i="1" s="1"/>
  <c r="R10" i="1" s="1"/>
  <c r="S10" i="1" s="1"/>
  <c r="T10" i="1" s="1"/>
  <c r="U10" i="1" s="1"/>
  <c r="V10" i="1" s="1"/>
  <c r="W10" i="1" s="1"/>
  <c r="Q11" i="1" s="1"/>
  <c r="R11" i="1" s="1"/>
  <c r="S11" i="1" s="1"/>
  <c r="T11" i="1" s="1"/>
  <c r="U11" i="1" s="1"/>
  <c r="V11" i="1" s="1"/>
  <c r="W11" i="1" s="1"/>
  <c r="Q12" i="1" s="1"/>
  <c r="R12" i="1" s="1"/>
  <c r="S12" i="1" s="1"/>
  <c r="T12" i="1" s="1"/>
  <c r="U12" i="1" s="1"/>
  <c r="V12" i="1" s="1"/>
  <c r="W12" i="1" s="1"/>
  <c r="Q13" i="1" s="1"/>
  <c r="R13" i="1" s="1"/>
  <c r="S13" i="1" s="1"/>
  <c r="T13" i="1" s="1"/>
  <c r="U13" i="1" s="1"/>
  <c r="V13" i="1" s="1"/>
  <c r="W13" i="1" s="1"/>
  <c r="Q14" i="1" s="1"/>
  <c r="R14" i="1" s="1"/>
  <c r="S14" i="1" s="1"/>
  <c r="T14" i="1" s="1"/>
  <c r="U14" i="1" s="1"/>
  <c r="V14" i="1" s="1"/>
  <c r="W14" i="1" s="1"/>
  <c r="Q15" i="1" s="1"/>
  <c r="R15" i="1" s="1"/>
  <c r="S15" i="1" s="1"/>
  <c r="T15" i="1" s="1"/>
  <c r="U15" i="1" s="1"/>
  <c r="V15" i="1" s="1"/>
  <c r="W15" i="1" s="1"/>
  <c r="Q16" i="1" s="1"/>
  <c r="R16" i="1" s="1"/>
  <c r="S16" i="1" s="1"/>
  <c r="T16" i="1" s="1"/>
  <c r="U16" i="1" s="1"/>
  <c r="V16" i="1" s="1"/>
  <c r="W16" i="1" s="1"/>
  <c r="Q17" i="1" s="1"/>
  <c r="R17" i="1" s="1"/>
  <c r="S17" i="1" s="1"/>
  <c r="T17" i="1" s="1"/>
  <c r="U17" i="1" s="1"/>
  <c r="V17" i="1" s="1"/>
  <c r="W17" i="1" s="1"/>
  <c r="Q18" i="1" s="1"/>
  <c r="R18" i="1" s="1"/>
  <c r="S18" i="1" s="1"/>
  <c r="T18" i="1" s="1"/>
  <c r="U18" i="1" s="1"/>
  <c r="V18" i="1" s="1"/>
  <c r="W18" i="1" s="1"/>
  <c r="Q19" i="1" s="1"/>
  <c r="R19" i="1" s="1"/>
  <c r="S19" i="1" s="1"/>
  <c r="T19" i="1" s="1"/>
  <c r="U19" i="1" s="1"/>
  <c r="V19" i="1" s="1"/>
  <c r="W19" i="1" s="1"/>
  <c r="Q20" i="1" s="1"/>
  <c r="R20" i="1" s="1"/>
  <c r="S20" i="1" s="1"/>
  <c r="T20" i="1" s="1"/>
  <c r="U20" i="1" s="1"/>
  <c r="V20" i="1" s="1"/>
  <c r="W20" i="1" s="1"/>
  <c r="Q21" i="1" s="1"/>
  <c r="R21" i="1" s="1"/>
  <c r="S21" i="1" s="1"/>
  <c r="T21" i="1" s="1"/>
  <c r="U21" i="1" s="1"/>
  <c r="V21" i="1" s="1"/>
  <c r="W21" i="1" s="1"/>
  <c r="Q22" i="1" s="1"/>
  <c r="R22" i="1" s="1"/>
  <c r="S22" i="1" s="1"/>
  <c r="T22" i="1" s="1"/>
  <c r="U22" i="1" s="1"/>
  <c r="V22" i="1" s="1"/>
  <c r="W22" i="1" s="1"/>
  <c r="Q23" i="1" s="1"/>
  <c r="R23" i="1" s="1"/>
  <c r="S23" i="1" s="1"/>
  <c r="T23" i="1" s="1"/>
  <c r="U23" i="1" s="1"/>
  <c r="V23" i="1" s="1"/>
  <c r="W23" i="1" s="1"/>
  <c r="Q24" i="1" s="1"/>
  <c r="R24" i="1" s="1"/>
  <c r="S24" i="1" s="1"/>
  <c r="T24" i="1" s="1"/>
  <c r="U24" i="1" s="1"/>
  <c r="V24" i="1" s="1"/>
  <c r="W24" i="1" s="1"/>
  <c r="Q25" i="1" s="1"/>
  <c r="R25" i="1" s="1"/>
  <c r="S25" i="1" s="1"/>
  <c r="T25" i="1" s="1"/>
  <c r="U25" i="1" s="1"/>
  <c r="V25" i="1" s="1"/>
  <c r="W25" i="1" s="1"/>
  <c r="Q26" i="1" s="1"/>
  <c r="R26" i="1" s="1"/>
  <c r="S26" i="1" s="1"/>
  <c r="T26" i="1" s="1"/>
  <c r="U26" i="1" s="1"/>
  <c r="V26" i="1" s="1"/>
  <c r="W26" i="1" s="1"/>
  <c r="Q27" i="1" s="1"/>
  <c r="R27" i="1" s="1"/>
  <c r="S27" i="1" s="1"/>
  <c r="T27" i="1" s="1"/>
  <c r="U27" i="1" s="1"/>
  <c r="V27" i="1" s="1"/>
  <c r="W27" i="1" s="1"/>
  <c r="Q28" i="1" s="1"/>
  <c r="R28" i="1" s="1"/>
  <c r="S28" i="1" s="1"/>
  <c r="T28" i="1" s="1"/>
  <c r="U28" i="1" s="1"/>
  <c r="V28" i="1" s="1"/>
  <c r="W28" i="1" s="1"/>
  <c r="Q29" i="1" s="1"/>
  <c r="R29" i="1" s="1"/>
  <c r="S29" i="1" s="1"/>
  <c r="T29" i="1" s="1"/>
  <c r="U29" i="1" s="1"/>
  <c r="V29" i="1" s="1"/>
  <c r="W29" i="1" s="1"/>
  <c r="H3" i="1"/>
  <c r="I3" i="1" s="1"/>
  <c r="J3" i="1" s="1"/>
  <c r="K3" i="1" s="1"/>
  <c r="L3" i="1" s="1"/>
  <c r="M3" i="1" s="1"/>
  <c r="N3" i="1" s="1"/>
  <c r="G3" i="1" s="1"/>
  <c r="P3" i="1" l="1"/>
  <c r="H4" i="1"/>
  <c r="I4" i="1" s="1"/>
  <c r="J4" i="1" s="1"/>
  <c r="K4" i="1" s="1"/>
  <c r="L4" i="1" s="1"/>
  <c r="M4" i="1" s="1"/>
  <c r="N4" i="1" s="1"/>
  <c r="P4" i="1" l="1"/>
  <c r="G4" i="1"/>
  <c r="H5" i="1"/>
  <c r="I5" i="1" s="1"/>
  <c r="J5" i="1" s="1"/>
  <c r="K5" i="1" s="1"/>
  <c r="L5" i="1" s="1"/>
  <c r="M5" i="1" s="1"/>
  <c r="N5" i="1" s="1"/>
  <c r="P5" i="1" l="1"/>
  <c r="H6" i="1"/>
  <c r="I6" i="1" s="1"/>
  <c r="J6" i="1" s="1"/>
  <c r="K6" i="1" s="1"/>
  <c r="L6" i="1" s="1"/>
  <c r="M6" i="1" s="1"/>
  <c r="N6" i="1" s="1"/>
  <c r="G5" i="1"/>
  <c r="P6" i="1" l="1"/>
  <c r="H7" i="1"/>
  <c r="I7" i="1" s="1"/>
  <c r="J7" i="1" s="1"/>
  <c r="K7" i="1" s="1"/>
  <c r="L7" i="1" s="1"/>
  <c r="M7" i="1" s="1"/>
  <c r="N7" i="1" s="1"/>
  <c r="G6" i="1"/>
  <c r="P7" i="1" l="1"/>
  <c r="H8" i="1"/>
  <c r="I8" i="1" s="1"/>
  <c r="J8" i="1" s="1"/>
  <c r="K8" i="1" s="1"/>
  <c r="L8" i="1" s="1"/>
  <c r="M8" i="1" s="1"/>
  <c r="N8" i="1" s="1"/>
  <c r="G7" i="1"/>
  <c r="P8" i="1" l="1"/>
  <c r="H9" i="1"/>
  <c r="I9" i="1" s="1"/>
  <c r="J9" i="1" s="1"/>
  <c r="K9" i="1" s="1"/>
  <c r="L9" i="1" s="1"/>
  <c r="M9" i="1" s="1"/>
  <c r="N9" i="1" s="1"/>
  <c r="G8" i="1"/>
  <c r="P9" i="1" l="1"/>
  <c r="H10" i="1"/>
  <c r="I10" i="1" s="1"/>
  <c r="J10" i="1" s="1"/>
  <c r="K10" i="1" s="1"/>
  <c r="L10" i="1" s="1"/>
  <c r="M10" i="1" s="1"/>
  <c r="N10" i="1" s="1"/>
  <c r="G9" i="1"/>
  <c r="P10" i="1" l="1"/>
  <c r="H11" i="1"/>
  <c r="I11" i="1" s="1"/>
  <c r="J11" i="1" s="1"/>
  <c r="K11" i="1" s="1"/>
  <c r="L11" i="1" s="1"/>
  <c r="M11" i="1" s="1"/>
  <c r="N11" i="1" s="1"/>
  <c r="G10" i="1"/>
  <c r="P11" i="1" l="1"/>
  <c r="H12" i="1"/>
  <c r="I12" i="1" s="1"/>
  <c r="J12" i="1" s="1"/>
  <c r="K12" i="1" s="1"/>
  <c r="L12" i="1" s="1"/>
  <c r="M12" i="1" s="1"/>
  <c r="N12" i="1" s="1"/>
  <c r="G11" i="1"/>
  <c r="P12" i="1" l="1"/>
  <c r="H13" i="1"/>
  <c r="I13" i="1" s="1"/>
  <c r="J13" i="1" s="1"/>
  <c r="K13" i="1" s="1"/>
  <c r="L13" i="1" s="1"/>
  <c r="M13" i="1" s="1"/>
  <c r="N13" i="1" s="1"/>
  <c r="G12" i="1"/>
  <c r="P13" i="1" l="1"/>
  <c r="H14" i="1"/>
  <c r="I14" i="1" s="1"/>
  <c r="J14" i="1" s="1"/>
  <c r="K14" i="1" s="1"/>
  <c r="L14" i="1" s="1"/>
  <c r="M14" i="1" s="1"/>
  <c r="N14" i="1" s="1"/>
  <c r="G13" i="1"/>
  <c r="P14" i="1" l="1"/>
  <c r="H15" i="1"/>
  <c r="I15" i="1" s="1"/>
  <c r="J15" i="1" s="1"/>
  <c r="K15" i="1" s="1"/>
  <c r="L15" i="1" s="1"/>
  <c r="M15" i="1" s="1"/>
  <c r="N15" i="1" s="1"/>
  <c r="G14" i="1"/>
  <c r="P15" i="1" l="1"/>
  <c r="H16" i="1"/>
  <c r="I16" i="1" s="1"/>
  <c r="J16" i="1" s="1"/>
  <c r="K16" i="1" s="1"/>
  <c r="L16" i="1" s="1"/>
  <c r="M16" i="1" s="1"/>
  <c r="N16" i="1" s="1"/>
  <c r="G15" i="1"/>
  <c r="P16" i="1" l="1"/>
  <c r="H17" i="1"/>
  <c r="I17" i="1" s="1"/>
  <c r="J17" i="1" s="1"/>
  <c r="K17" i="1" s="1"/>
  <c r="L17" i="1" s="1"/>
  <c r="M17" i="1" s="1"/>
  <c r="N17" i="1" s="1"/>
  <c r="G16" i="1"/>
  <c r="P17" i="1" l="1"/>
  <c r="H18" i="1"/>
  <c r="I18" i="1" s="1"/>
  <c r="J18" i="1" s="1"/>
  <c r="K18" i="1" s="1"/>
  <c r="L18" i="1" s="1"/>
  <c r="M18" i="1" s="1"/>
  <c r="N18" i="1" s="1"/>
  <c r="G17" i="1"/>
  <c r="P18" i="1" l="1"/>
  <c r="H19" i="1"/>
  <c r="I19" i="1" s="1"/>
  <c r="J19" i="1" s="1"/>
  <c r="K19" i="1" s="1"/>
  <c r="L19" i="1" s="1"/>
  <c r="M19" i="1" s="1"/>
  <c r="N19" i="1" s="1"/>
  <c r="G18" i="1"/>
  <c r="P19" i="1" l="1"/>
  <c r="H20" i="1"/>
  <c r="I20" i="1" s="1"/>
  <c r="J20" i="1" s="1"/>
  <c r="K20" i="1" s="1"/>
  <c r="L20" i="1" s="1"/>
  <c r="M20" i="1" s="1"/>
  <c r="N20" i="1" s="1"/>
  <c r="G19" i="1"/>
  <c r="P20" i="1" l="1"/>
  <c r="H21" i="1"/>
  <c r="I21" i="1" s="1"/>
  <c r="J21" i="1" s="1"/>
  <c r="K21" i="1" s="1"/>
  <c r="L21" i="1" s="1"/>
  <c r="M21" i="1" s="1"/>
  <c r="N21" i="1" s="1"/>
  <c r="G20" i="1"/>
  <c r="P21" i="1" l="1"/>
  <c r="H22" i="1"/>
  <c r="I22" i="1" s="1"/>
  <c r="J22" i="1" s="1"/>
  <c r="K22" i="1" s="1"/>
  <c r="L22" i="1" s="1"/>
  <c r="M22" i="1" s="1"/>
  <c r="N22" i="1" s="1"/>
  <c r="G21" i="1"/>
  <c r="P22" i="1" l="1"/>
  <c r="H23" i="1"/>
  <c r="I23" i="1" s="1"/>
  <c r="J23" i="1" s="1"/>
  <c r="K23" i="1" s="1"/>
  <c r="L23" i="1" s="1"/>
  <c r="M23" i="1" s="1"/>
  <c r="N23" i="1" s="1"/>
  <c r="G22" i="1"/>
  <c r="P23" i="1" l="1"/>
  <c r="H24" i="1"/>
  <c r="I24" i="1" s="1"/>
  <c r="J24" i="1" s="1"/>
  <c r="K24" i="1" s="1"/>
  <c r="L24" i="1" s="1"/>
  <c r="M24" i="1" s="1"/>
  <c r="N24" i="1" s="1"/>
  <c r="G23" i="1"/>
  <c r="P24" i="1" l="1"/>
  <c r="H25" i="1"/>
  <c r="I25" i="1" s="1"/>
  <c r="J25" i="1" s="1"/>
  <c r="K25" i="1" s="1"/>
  <c r="L25" i="1" s="1"/>
  <c r="M25" i="1" s="1"/>
  <c r="N25" i="1" s="1"/>
  <c r="G24" i="1"/>
  <c r="P25" i="1" l="1"/>
  <c r="H26" i="1"/>
  <c r="I26" i="1" s="1"/>
  <c r="J26" i="1" s="1"/>
  <c r="K26" i="1" s="1"/>
  <c r="L26" i="1" s="1"/>
  <c r="M26" i="1" s="1"/>
  <c r="N26" i="1" s="1"/>
  <c r="G25" i="1"/>
  <c r="P26" i="1" l="1"/>
  <c r="H27" i="1"/>
  <c r="I27" i="1" s="1"/>
  <c r="J27" i="1" s="1"/>
  <c r="K27" i="1" s="1"/>
  <c r="L27" i="1" s="1"/>
  <c r="M27" i="1" s="1"/>
  <c r="N27" i="1" s="1"/>
  <c r="G26" i="1"/>
  <c r="P27" i="1" l="1"/>
  <c r="H28" i="1"/>
  <c r="I28" i="1" s="1"/>
  <c r="J28" i="1" s="1"/>
  <c r="K28" i="1" s="1"/>
  <c r="L28" i="1" s="1"/>
  <c r="M28" i="1" s="1"/>
  <c r="N28" i="1" s="1"/>
  <c r="G27" i="1"/>
  <c r="P28" i="1" l="1"/>
  <c r="H29" i="1"/>
  <c r="I29" i="1" s="1"/>
  <c r="J29" i="1" s="1"/>
  <c r="K29" i="1" s="1"/>
  <c r="L29" i="1" s="1"/>
  <c r="M29" i="1" s="1"/>
  <c r="N29" i="1" s="1"/>
  <c r="G28" i="1"/>
  <c r="P29" i="1" l="1"/>
  <c r="G29" i="1"/>
</calcChain>
</file>

<file path=xl/comments1.xml><?xml version="1.0" encoding="utf-8"?>
<comments xmlns="http://schemas.openxmlformats.org/spreadsheetml/2006/main">
  <authors>
    <author>Raymond Martin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Premier jour du mois de janvier.
Si samedi ou dimanche, remis au lundi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Trop d'exception de si ou ça!!!
Formule trouvé sur Google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Lundi avant le 25 mai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24 juin
Si un dimanche, le 25 juin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Le 1er juillet
Si samedi ou dimanche, remis au lundi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Premier lundi du mois de septembre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Raymond Martin:</t>
        </r>
        <r>
          <rPr>
            <sz val="9"/>
            <color indexed="81"/>
            <rFont val="Tahoma"/>
            <charset val="1"/>
          </rPr>
          <t xml:space="preserve">
Journée national de la vérité et de la réconciliation
30 septembre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Deuxième lundi du mois d'octobre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11 novembre
Si samedi ou dimanche, remis au lundi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25 décembre
Si samedi ou dimanche, remis au lundi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Raymond Martin:</t>
        </r>
        <r>
          <rPr>
            <sz val="9"/>
            <color indexed="81"/>
            <rFont val="Tahoma"/>
            <family val="2"/>
          </rPr>
          <t xml:space="preserve">
26 décembre
Si samedi, remis au Lundi
Si dimanche, remis au mardi</t>
        </r>
      </text>
    </comment>
  </commentList>
</comments>
</file>

<file path=xl/sharedStrings.xml><?xml version="1.0" encoding="utf-8"?>
<sst xmlns="http://schemas.openxmlformats.org/spreadsheetml/2006/main" count="39" uniqueCount="29">
  <si>
    <t>D</t>
  </si>
  <si>
    <t>L</t>
  </si>
  <si>
    <t>M</t>
  </si>
  <si>
    <t>J</t>
  </si>
  <si>
    <t>V</t>
  </si>
  <si>
    <t>S</t>
  </si>
  <si>
    <t>Jour de l'an</t>
  </si>
  <si>
    <t>Reine (patriotes)</t>
  </si>
  <si>
    <t>Saint-Jean</t>
  </si>
  <si>
    <t>Fête du Canada</t>
  </si>
  <si>
    <t>Fête du travail</t>
  </si>
  <si>
    <t>Action de grâce</t>
  </si>
  <si>
    <t>Jour du souvenir</t>
  </si>
  <si>
    <t>Noël</t>
  </si>
  <si>
    <t>Lendemain Noël</t>
  </si>
  <si>
    <t>Pâques</t>
  </si>
  <si>
    <t>Lundi Pâques</t>
  </si>
  <si>
    <t>Annuels</t>
  </si>
  <si>
    <t>Date</t>
  </si>
  <si>
    <t>#</t>
  </si>
  <si>
    <t>Description</t>
  </si>
  <si>
    <t>Date de</t>
  </si>
  <si>
    <t>Date à</t>
  </si>
  <si>
    <t>Empêchement</t>
  </si>
  <si>
    <t>Fériés</t>
  </si>
  <si>
    <t>Autres congés</t>
  </si>
  <si>
    <t>M. RAYMBOX 2021-01-22</t>
  </si>
  <si>
    <t>JNV&amp;R</t>
  </si>
  <si>
    <t>ANNÉE FISCALE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</si>
</sst>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yyyy\ m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9" xfId="0" applyBorder="1"/>
    <xf numFmtId="0" fontId="0" fillId="0" borderId="20" xfId="0" applyBorder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/>
    <xf numFmtId="0" fontId="1" fillId="0" borderId="0" xfId="0" applyFont="1" applyFill="1" applyBorder="1" applyAlignment="1">
      <alignment horizontal="center"/>
    </xf>
    <xf numFmtId="14" fontId="0" fillId="0" borderId="0" xfId="0" applyNumberFormat="1" applyAlignment="1"/>
    <xf numFmtId="0" fontId="4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18" xfId="0" applyNumberFormat="1" applyBorder="1" applyAlignment="1" applyProtection="1">
      <alignment horizontal="center"/>
      <protection locked="0"/>
    </xf>
    <xf numFmtId="14" fontId="0" fillId="0" borderId="14" xfId="0" applyNumberFormat="1" applyBorder="1" applyAlignment="1" applyProtection="1">
      <alignment horizontal="center"/>
      <protection locked="0"/>
    </xf>
    <xf numFmtId="14" fontId="0" fillId="0" borderId="16" xfId="0" applyNumberFormat="1" applyBorder="1" applyAlignment="1" applyProtection="1">
      <alignment horizontal="center"/>
      <protection locked="0"/>
    </xf>
    <xf numFmtId="14" fontId="0" fillId="0" borderId="17" xfId="0" applyNumberForma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4" fontId="0" fillId="0" borderId="8" xfId="0" applyNumberFormat="1" applyBorder="1" applyAlignment="1" applyProtection="1">
      <alignment horizontal="center"/>
      <protection locked="0"/>
    </xf>
    <xf numFmtId="14" fontId="0" fillId="0" borderId="13" xfId="0" applyNumberFormat="1" applyBorder="1" applyAlignment="1" applyProtection="1">
      <alignment horizontal="center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14" fontId="0" fillId="0" borderId="12" xfId="0" applyNumberFormat="1" applyBorder="1" applyProtection="1">
      <protection hidden="1"/>
    </xf>
    <xf numFmtId="14" fontId="0" fillId="0" borderId="14" xfId="0" applyNumberFormat="1" applyBorder="1" applyProtection="1">
      <protection hidden="1"/>
    </xf>
    <xf numFmtId="14" fontId="0" fillId="0" borderId="16" xfId="0" applyNumberFormat="1" applyBorder="1" applyProtection="1">
      <protection hidden="1"/>
    </xf>
    <xf numFmtId="165" fontId="0" fillId="0" borderId="22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165" fontId="0" fillId="0" borderId="23" xfId="0" applyNumberFormat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ill="1" applyBorder="1"/>
    <xf numFmtId="14" fontId="0" fillId="0" borderId="14" xfId="0" applyNumberFormat="1" applyBorder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ont>
        <b/>
        <i/>
      </font>
      <fill>
        <patternFill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Spin" dx="22" fmlaLink="$D$2" max="30000" page="10" val="202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19050</xdr:colOff>
          <xdr:row>0</xdr:row>
          <xdr:rowOff>104775</xdr:rowOff>
        </xdr:from>
        <xdr:to>
          <xdr:col>5</xdr:col>
          <xdr:colOff>76200</xdr:colOff>
          <xdr:row>5</xdr:row>
          <xdr:rowOff>85725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29</xdr:row>
          <xdr:rowOff>57150</xdr:rowOff>
        </xdr:from>
        <xdr:to>
          <xdr:col>9</xdr:col>
          <xdr:colOff>152400</xdr:colOff>
          <xdr:row>31</xdr:row>
          <xdr:rowOff>19050</xdr:rowOff>
        </xdr:to>
        <xdr:sp macro="" textlink="">
          <xdr:nvSpPr>
            <xdr:cNvPr id="1044" name="cmdAddAnnual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2</xdr:row>
      <xdr:rowOff>23629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57550" cy="2614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I60"/>
  <sheetViews>
    <sheetView tabSelected="1" workbookViewId="0">
      <selection activeCell="C25" sqref="C25"/>
    </sheetView>
  </sheetViews>
  <sheetFormatPr defaultRowHeight="15" x14ac:dyDescent="0.25"/>
  <cols>
    <col min="1" max="1" width="0.85546875" customWidth="1"/>
    <col min="2" max="2" width="3.5703125" bestFit="1" customWidth="1"/>
    <col min="3" max="3" width="16.140625" customWidth="1"/>
    <col min="4" max="4" width="10.140625" customWidth="1"/>
    <col min="5" max="5" width="3.5703125" customWidth="1"/>
    <col min="6" max="6" width="1.42578125" customWidth="1"/>
    <col min="7" max="7" width="15.28515625" style="11" customWidth="1"/>
    <col min="8" max="14" width="3" style="12" bestFit="1" customWidth="1"/>
    <col min="15" max="15" width="0.85546875" style="3" customWidth="1"/>
    <col min="16" max="16" width="14.7109375" style="11" customWidth="1"/>
    <col min="17" max="23" width="3" style="12" bestFit="1" customWidth="1"/>
    <col min="24" max="24" width="2.28515625" customWidth="1"/>
    <col min="25" max="25" width="3" style="3" bestFit="1" customWidth="1"/>
    <col min="26" max="26" width="15.42578125" style="3" customWidth="1"/>
    <col min="27" max="27" width="2" style="3" customWidth="1"/>
    <col min="28" max="28" width="15.85546875" style="3" customWidth="1"/>
    <col min="29" max="29" width="23.85546875" style="3" customWidth="1"/>
    <col min="30" max="30" width="1.7109375" style="3" customWidth="1"/>
    <col min="31" max="32" width="14.7109375" style="3" customWidth="1"/>
    <col min="33" max="33" width="59.42578125" style="3" customWidth="1"/>
    <col min="35" max="35" width="11.42578125" customWidth="1"/>
  </cols>
  <sheetData>
    <row r="1" spans="2:35" ht="9" customHeight="1" thickBot="1" x14ac:dyDescent="0.3">
      <c r="O1" s="13"/>
    </row>
    <row r="2" spans="2:35" ht="15.75" thickBot="1" x14ac:dyDescent="0.3">
      <c r="B2" s="61" t="s">
        <v>28</v>
      </c>
      <c r="C2" s="62"/>
      <c r="D2" s="50">
        <v>2021</v>
      </c>
      <c r="G2" s="21"/>
      <c r="H2" s="20" t="s">
        <v>0</v>
      </c>
      <c r="I2" s="19" t="s">
        <v>1</v>
      </c>
      <c r="J2" s="19" t="s">
        <v>2</v>
      </c>
      <c r="K2" s="19" t="s">
        <v>2</v>
      </c>
      <c r="L2" s="19" t="s">
        <v>3</v>
      </c>
      <c r="M2" s="19" t="s">
        <v>4</v>
      </c>
      <c r="N2" s="19" t="s">
        <v>5</v>
      </c>
      <c r="O2" s="13"/>
      <c r="P2" s="21"/>
      <c r="Q2" s="20" t="s">
        <v>0</v>
      </c>
      <c r="R2" s="19" t="s">
        <v>1</v>
      </c>
      <c r="S2" s="19" t="s">
        <v>2</v>
      </c>
      <c r="T2" s="19" t="s">
        <v>2</v>
      </c>
      <c r="U2" s="19" t="s">
        <v>3</v>
      </c>
      <c r="V2" s="19" t="s">
        <v>4</v>
      </c>
      <c r="W2" s="19" t="s">
        <v>5</v>
      </c>
      <c r="Y2" s="54" t="s">
        <v>17</v>
      </c>
      <c r="Z2" s="55"/>
      <c r="AB2" s="56" t="s">
        <v>25</v>
      </c>
      <c r="AC2" s="57"/>
      <c r="AE2" s="58" t="s">
        <v>23</v>
      </c>
      <c r="AF2" s="59"/>
      <c r="AG2" s="60"/>
    </row>
    <row r="3" spans="2:35" ht="15.75" thickBot="1" x14ac:dyDescent="0.3">
      <c r="B3" s="13"/>
      <c r="C3" s="13"/>
      <c r="D3" s="24"/>
      <c r="G3" s="46">
        <f>IF(N3&lt;&gt;"",IF(DAY(N3)&lt;=7,N3,""),"")</f>
        <v>44289</v>
      </c>
      <c r="H3" s="47" t="str">
        <f>IF(WEEKDAY(DATE($D$2,4,1))=COLUMN(H2)-COLUMN($H$2)+1,DATE($D$2,4,1),"")</f>
        <v/>
      </c>
      <c r="I3" s="47" t="str">
        <f t="shared" ref="I3:N3" si="0">IF(WEEKDAY(DATE($D$2,4,1))=COLUMN(I2)-COLUMN($H$2)+1,DATE($D$2,4,1),IF(WEEKDAY(DATE($D$2,4,1))&lt;COLUMN(I2)-COLUMN($H$2)+1,H$3+1,""))</f>
        <v/>
      </c>
      <c r="J3" s="47" t="str">
        <f t="shared" si="0"/>
        <v/>
      </c>
      <c r="K3" s="47" t="str">
        <f t="shared" si="0"/>
        <v/>
      </c>
      <c r="L3" s="47">
        <f t="shared" si="0"/>
        <v>44287</v>
      </c>
      <c r="M3" s="47">
        <f t="shared" si="0"/>
        <v>44288</v>
      </c>
      <c r="N3" s="47">
        <f t="shared" si="0"/>
        <v>44289</v>
      </c>
      <c r="O3" s="48"/>
      <c r="P3" s="46">
        <f>IF(W3&lt;&gt;"",IF(DAY(W3)&lt;=7,W3,""),"")</f>
        <v>44471</v>
      </c>
      <c r="Q3" s="47" t="str">
        <f>IF(WEEKDAY(DATE($D$2,10,1))=COLUMN(Q2)-COLUMN($Q$2)+1,DATE($D$2,10,1),"")</f>
        <v/>
      </c>
      <c r="R3" s="47" t="str">
        <f t="shared" ref="R3:W3" si="1">IF(WEEKDAY(DATE($D$2,10,1))=COLUMN(R2)-COLUMN($Q$2)+1,DATE($D$2,10,1),IF(WEEKDAY(DATE($D$2,10,1))&lt;COLUMN(R2)-COLUMN($Q$2)+1,Q$3+1,""))</f>
        <v/>
      </c>
      <c r="S3" s="47" t="str">
        <f t="shared" si="1"/>
        <v/>
      </c>
      <c r="T3" s="47" t="str">
        <f t="shared" si="1"/>
        <v/>
      </c>
      <c r="U3" s="47" t="str">
        <f t="shared" si="1"/>
        <v/>
      </c>
      <c r="V3" s="47">
        <f t="shared" si="1"/>
        <v>44470</v>
      </c>
      <c r="W3" s="47">
        <f t="shared" si="1"/>
        <v>44471</v>
      </c>
      <c r="Y3" s="6" t="s">
        <v>19</v>
      </c>
      <c r="Z3" s="7" t="s">
        <v>18</v>
      </c>
      <c r="AB3" s="6" t="s">
        <v>18</v>
      </c>
      <c r="AC3" s="7" t="s">
        <v>20</v>
      </c>
      <c r="AE3" s="6" t="s">
        <v>21</v>
      </c>
      <c r="AF3" s="15" t="s">
        <v>22</v>
      </c>
      <c r="AG3" s="7" t="s">
        <v>20</v>
      </c>
      <c r="AI3" s="22"/>
    </row>
    <row r="4" spans="2:35" ht="15.75" thickBot="1" x14ac:dyDescent="0.3">
      <c r="B4" s="51" t="s">
        <v>24</v>
      </c>
      <c r="C4" s="52"/>
      <c r="D4" s="53"/>
      <c r="E4" s="1"/>
      <c r="G4" s="46" t="str">
        <f t="shared" ref="G4:G29" si="2">IF(N4&lt;&gt;"",IF(DAY(N4)&lt;=7,N4,""),"")</f>
        <v/>
      </c>
      <c r="H4" s="47">
        <f>IF(N3&lt;&gt;"",IF(MONTH(N3+1)&lt;10,N3+1,""),"")</f>
        <v>44290</v>
      </c>
      <c r="I4" s="47">
        <f>IF(H4&lt;&gt;"",IF(MONTH(H4+1)&lt;10,H4+1,""),"")</f>
        <v>44291</v>
      </c>
      <c r="J4" s="47">
        <f t="shared" ref="J4:N4" si="3">IF(I4&lt;&gt;"",IF(MONTH(I4+1)&lt;10,I4+1,""),"")</f>
        <v>44292</v>
      </c>
      <c r="K4" s="47">
        <f t="shared" si="3"/>
        <v>44293</v>
      </c>
      <c r="L4" s="47">
        <f t="shared" si="3"/>
        <v>44294</v>
      </c>
      <c r="M4" s="47">
        <f t="shared" si="3"/>
        <v>44295</v>
      </c>
      <c r="N4" s="47">
        <f t="shared" si="3"/>
        <v>44296</v>
      </c>
      <c r="O4" s="48"/>
      <c r="P4" s="46" t="str">
        <f t="shared" ref="P4:P29" si="4">IF(W4&lt;&gt;"",IF(DAY(W4)&lt;=7,W4,""),"")</f>
        <v/>
      </c>
      <c r="Q4" s="47">
        <f>IF(W3&lt;&gt;"",IF(W3&lt;DATE($D$2+1,3,31),W3+1,""),"")</f>
        <v>44472</v>
      </c>
      <c r="R4" s="47">
        <f>IF(Q4&lt;&gt;"",IF(Q4&lt;DATE($D$2+1,3,31),Q4+1,""),"")</f>
        <v>44473</v>
      </c>
      <c r="S4" s="47">
        <f t="shared" ref="S4:W4" si="5">IF(R4&lt;&gt;"",IF(R4&lt;DATE($D$2+1,3,31),R4+1,""),"")</f>
        <v>44474</v>
      </c>
      <c r="T4" s="47">
        <f t="shared" si="5"/>
        <v>44475</v>
      </c>
      <c r="U4" s="47">
        <f t="shared" si="5"/>
        <v>44476</v>
      </c>
      <c r="V4" s="47">
        <f t="shared" si="5"/>
        <v>44477</v>
      </c>
      <c r="W4" s="47">
        <f t="shared" si="5"/>
        <v>44478</v>
      </c>
      <c r="Y4" s="16">
        <v>1</v>
      </c>
      <c r="Z4" s="29"/>
      <c r="AB4" s="32"/>
      <c r="AC4" s="33"/>
      <c r="AE4" s="32"/>
      <c r="AF4" s="38"/>
      <c r="AG4" s="33"/>
    </row>
    <row r="5" spans="2:35" x14ac:dyDescent="0.25">
      <c r="B5" s="8">
        <v>1</v>
      </c>
      <c r="C5" s="9" t="s">
        <v>6</v>
      </c>
      <c r="D5" s="43">
        <f>DATE($D$2+1,1,IF(OR(WEEKDAY(DATE($D$2+1,1,1))=1,WEEKDAY(DATE($D$2+1,1,1))=7),IF(WEEKDAY(DATE($D$2+1,1,1))=1,2,3),1))</f>
        <v>44564</v>
      </c>
      <c r="G5" s="46" t="str">
        <f t="shared" si="2"/>
        <v/>
      </c>
      <c r="H5" s="47">
        <f t="shared" ref="H5:H29" si="6">IF(N4&lt;&gt;"",IF(MONTH(N4+1)&lt;10,N4+1,""),"")</f>
        <v>44297</v>
      </c>
      <c r="I5" s="47">
        <f t="shared" ref="I5:N5" si="7">IF(H5&lt;&gt;"",IF(MONTH(H5+1)&lt;10,H5+1,""),"")</f>
        <v>44298</v>
      </c>
      <c r="J5" s="47">
        <f t="shared" si="7"/>
        <v>44299</v>
      </c>
      <c r="K5" s="47">
        <f t="shared" si="7"/>
        <v>44300</v>
      </c>
      <c r="L5" s="47">
        <f t="shared" si="7"/>
        <v>44301</v>
      </c>
      <c r="M5" s="47">
        <f t="shared" si="7"/>
        <v>44302</v>
      </c>
      <c r="N5" s="47">
        <f t="shared" si="7"/>
        <v>44303</v>
      </c>
      <c r="O5" s="48"/>
      <c r="P5" s="46" t="str">
        <f t="shared" si="4"/>
        <v/>
      </c>
      <c r="Q5" s="47">
        <f t="shared" ref="Q5:Q29" si="8">IF(W4&lt;&gt;"",IF(W4&lt;DATE($D$2+1,3,31),W4+1,""),"")</f>
        <v>44479</v>
      </c>
      <c r="R5" s="47">
        <f t="shared" ref="R5:W5" si="9">IF(Q5&lt;&gt;"",IF(Q5&lt;DATE($D$2+1,3,31),Q5+1,""),"")</f>
        <v>44480</v>
      </c>
      <c r="S5" s="47">
        <f t="shared" si="9"/>
        <v>44481</v>
      </c>
      <c r="T5" s="47">
        <f t="shared" si="9"/>
        <v>44482</v>
      </c>
      <c r="U5" s="47">
        <f t="shared" si="9"/>
        <v>44483</v>
      </c>
      <c r="V5" s="47">
        <f t="shared" si="9"/>
        <v>44484</v>
      </c>
      <c r="W5" s="47">
        <f t="shared" si="9"/>
        <v>44485</v>
      </c>
      <c r="Y5" s="17">
        <v>2</v>
      </c>
      <c r="Z5" s="30"/>
      <c r="AB5" s="34"/>
      <c r="AC5" s="35"/>
      <c r="AE5" s="39"/>
      <c r="AF5" s="40"/>
      <c r="AG5" s="35"/>
    </row>
    <row r="6" spans="2:35" x14ac:dyDescent="0.25">
      <c r="B6" s="5">
        <v>2</v>
      </c>
      <c r="C6" s="4" t="s">
        <v>15</v>
      </c>
      <c r="D6" s="44">
        <f>DATE($D$2,3,29.56+0.979*MOD(204-11*MOD($D$2,19),30)-WEEKDAY(DATE($D$2,3,28.56+0.979*MOD(204-11*MOD($D$2,19),30))))</f>
        <v>44290</v>
      </c>
      <c r="G6" s="46" t="str">
        <f t="shared" si="2"/>
        <v/>
      </c>
      <c r="H6" s="47">
        <f t="shared" si="6"/>
        <v>44304</v>
      </c>
      <c r="I6" s="47">
        <f t="shared" ref="I6:N6" si="10">IF(H6&lt;&gt;"",IF(MONTH(H6+1)&lt;10,H6+1,""),"")</f>
        <v>44305</v>
      </c>
      <c r="J6" s="47">
        <f t="shared" si="10"/>
        <v>44306</v>
      </c>
      <c r="K6" s="47">
        <f t="shared" si="10"/>
        <v>44307</v>
      </c>
      <c r="L6" s="47">
        <f t="shared" si="10"/>
        <v>44308</v>
      </c>
      <c r="M6" s="47">
        <f t="shared" si="10"/>
        <v>44309</v>
      </c>
      <c r="N6" s="47">
        <f t="shared" si="10"/>
        <v>44310</v>
      </c>
      <c r="O6" s="48"/>
      <c r="P6" s="46" t="str">
        <f t="shared" si="4"/>
        <v/>
      </c>
      <c r="Q6" s="47">
        <f t="shared" si="8"/>
        <v>44486</v>
      </c>
      <c r="R6" s="47">
        <f t="shared" ref="R6:W6" si="11">IF(Q6&lt;&gt;"",IF(Q6&lt;DATE($D$2+1,3,31),Q6+1,""),"")</f>
        <v>44487</v>
      </c>
      <c r="S6" s="47">
        <f t="shared" si="11"/>
        <v>44488</v>
      </c>
      <c r="T6" s="47">
        <f t="shared" si="11"/>
        <v>44489</v>
      </c>
      <c r="U6" s="47">
        <f t="shared" si="11"/>
        <v>44490</v>
      </c>
      <c r="V6" s="47">
        <f t="shared" si="11"/>
        <v>44491</v>
      </c>
      <c r="W6" s="47">
        <f t="shared" si="11"/>
        <v>44492</v>
      </c>
      <c r="Y6" s="17">
        <v>3</v>
      </c>
      <c r="Z6" s="30"/>
      <c r="AB6" s="34"/>
      <c r="AC6" s="35"/>
      <c r="AE6" s="39"/>
      <c r="AF6" s="40"/>
      <c r="AG6" s="35"/>
      <c r="AI6" s="2"/>
    </row>
    <row r="7" spans="2:35" x14ac:dyDescent="0.25">
      <c r="B7" s="5">
        <v>3</v>
      </c>
      <c r="C7" s="4" t="s">
        <v>16</v>
      </c>
      <c r="D7" s="44">
        <f>D6+1</f>
        <v>44291</v>
      </c>
      <c r="G7" s="46">
        <f t="shared" si="2"/>
        <v>44317</v>
      </c>
      <c r="H7" s="47">
        <f t="shared" si="6"/>
        <v>44311</v>
      </c>
      <c r="I7" s="47">
        <f t="shared" ref="I7:N7" si="12">IF(H7&lt;&gt;"",IF(MONTH(H7+1)&lt;10,H7+1,""),"")</f>
        <v>44312</v>
      </c>
      <c r="J7" s="47">
        <f t="shared" si="12"/>
        <v>44313</v>
      </c>
      <c r="K7" s="47">
        <f t="shared" si="12"/>
        <v>44314</v>
      </c>
      <c r="L7" s="47">
        <f t="shared" si="12"/>
        <v>44315</v>
      </c>
      <c r="M7" s="47">
        <f t="shared" si="12"/>
        <v>44316</v>
      </c>
      <c r="N7" s="47">
        <f t="shared" si="12"/>
        <v>44317</v>
      </c>
      <c r="O7" s="48"/>
      <c r="P7" s="46" t="str">
        <f t="shared" si="4"/>
        <v/>
      </c>
      <c r="Q7" s="47">
        <f t="shared" si="8"/>
        <v>44493</v>
      </c>
      <c r="R7" s="47">
        <f t="shared" ref="R7:W7" si="13">IF(Q7&lt;&gt;"",IF(Q7&lt;DATE($D$2+1,3,31),Q7+1,""),"")</f>
        <v>44494</v>
      </c>
      <c r="S7" s="47">
        <f t="shared" si="13"/>
        <v>44495</v>
      </c>
      <c r="T7" s="47">
        <f t="shared" si="13"/>
        <v>44496</v>
      </c>
      <c r="U7" s="47">
        <f t="shared" si="13"/>
        <v>44497</v>
      </c>
      <c r="V7" s="47">
        <f t="shared" si="13"/>
        <v>44498</v>
      </c>
      <c r="W7" s="47">
        <f t="shared" si="13"/>
        <v>44499</v>
      </c>
      <c r="Y7" s="17">
        <v>4</v>
      </c>
      <c r="Z7" s="30"/>
      <c r="AB7" s="34"/>
      <c r="AC7" s="35"/>
      <c r="AE7" s="39"/>
      <c r="AF7" s="40"/>
      <c r="AG7" s="35"/>
      <c r="AI7" s="23"/>
    </row>
    <row r="8" spans="2:35" x14ac:dyDescent="0.25">
      <c r="B8" s="5">
        <v>4</v>
      </c>
      <c r="C8" s="4" t="s">
        <v>7</v>
      </c>
      <c r="D8" s="44">
        <f>DATE($D$2,5,IF(WEEKDAY(DATE($D$2,5,25))&lt;=2,25-(WEEKDAY(DATE($D$2,5,25))+5),25-(WEEKDAY(DATE($D$2,5,25))-2)))</f>
        <v>44340</v>
      </c>
      <c r="G8" s="46" t="str">
        <f t="shared" si="2"/>
        <v/>
      </c>
      <c r="H8" s="47">
        <f t="shared" si="6"/>
        <v>44318</v>
      </c>
      <c r="I8" s="47">
        <f t="shared" ref="I8:N8" si="14">IF(H8&lt;&gt;"",IF(MONTH(H8+1)&lt;10,H8+1,""),"")</f>
        <v>44319</v>
      </c>
      <c r="J8" s="47">
        <f t="shared" si="14"/>
        <v>44320</v>
      </c>
      <c r="K8" s="47">
        <f t="shared" si="14"/>
        <v>44321</v>
      </c>
      <c r="L8" s="47">
        <f t="shared" si="14"/>
        <v>44322</v>
      </c>
      <c r="M8" s="47">
        <f t="shared" si="14"/>
        <v>44323</v>
      </c>
      <c r="N8" s="47">
        <f t="shared" si="14"/>
        <v>44324</v>
      </c>
      <c r="O8" s="48"/>
      <c r="P8" s="46">
        <f t="shared" si="4"/>
        <v>44506</v>
      </c>
      <c r="Q8" s="47">
        <f t="shared" si="8"/>
        <v>44500</v>
      </c>
      <c r="R8" s="47">
        <f t="shared" ref="R8:W8" si="15">IF(Q8&lt;&gt;"",IF(Q8&lt;DATE($D$2+1,3,31),Q8+1,""),"")</f>
        <v>44501</v>
      </c>
      <c r="S8" s="47">
        <f t="shared" si="15"/>
        <v>44502</v>
      </c>
      <c r="T8" s="47">
        <f t="shared" si="15"/>
        <v>44503</v>
      </c>
      <c r="U8" s="47">
        <f t="shared" si="15"/>
        <v>44504</v>
      </c>
      <c r="V8" s="47">
        <f t="shared" si="15"/>
        <v>44505</v>
      </c>
      <c r="W8" s="47">
        <f t="shared" si="15"/>
        <v>44506</v>
      </c>
      <c r="Y8" s="17">
        <v>5</v>
      </c>
      <c r="Z8" s="30"/>
      <c r="AB8" s="34"/>
      <c r="AC8" s="35"/>
      <c r="AE8" s="39"/>
      <c r="AF8" s="40"/>
      <c r="AG8" s="35"/>
    </row>
    <row r="9" spans="2:35" x14ac:dyDescent="0.25">
      <c r="B9" s="5">
        <v>5</v>
      </c>
      <c r="C9" s="4" t="s">
        <v>8</v>
      </c>
      <c r="D9" s="44">
        <f>IF(WEEKDAY(DATE($D$2,6,24))&lt;&gt;7,DATE($D$2,6,IF(WEEKDAY(DATE($D$2,6,24))=1,25,24)),"")</f>
        <v>44371</v>
      </c>
      <c r="G9" s="46" t="str">
        <f t="shared" si="2"/>
        <v/>
      </c>
      <c r="H9" s="47">
        <f t="shared" si="6"/>
        <v>44325</v>
      </c>
      <c r="I9" s="47">
        <f t="shared" ref="I9:N9" si="16">IF(H9&lt;&gt;"",IF(MONTH(H9+1)&lt;10,H9+1,""),"")</f>
        <v>44326</v>
      </c>
      <c r="J9" s="47">
        <f t="shared" si="16"/>
        <v>44327</v>
      </c>
      <c r="K9" s="47">
        <f t="shared" si="16"/>
        <v>44328</v>
      </c>
      <c r="L9" s="47">
        <f t="shared" si="16"/>
        <v>44329</v>
      </c>
      <c r="M9" s="47">
        <f t="shared" si="16"/>
        <v>44330</v>
      </c>
      <c r="N9" s="47">
        <f t="shared" si="16"/>
        <v>44331</v>
      </c>
      <c r="O9" s="48"/>
      <c r="P9" s="46" t="str">
        <f t="shared" si="4"/>
        <v/>
      </c>
      <c r="Q9" s="47">
        <f t="shared" si="8"/>
        <v>44507</v>
      </c>
      <c r="R9" s="47">
        <f t="shared" ref="R9:W9" si="17">IF(Q9&lt;&gt;"",IF(Q9&lt;DATE($D$2+1,3,31),Q9+1,""),"")</f>
        <v>44508</v>
      </c>
      <c r="S9" s="47">
        <f t="shared" si="17"/>
        <v>44509</v>
      </c>
      <c r="T9" s="47">
        <f t="shared" si="17"/>
        <v>44510</v>
      </c>
      <c r="U9" s="47">
        <f t="shared" si="17"/>
        <v>44511</v>
      </c>
      <c r="V9" s="47">
        <f t="shared" si="17"/>
        <v>44512</v>
      </c>
      <c r="W9" s="47">
        <f t="shared" si="17"/>
        <v>44513</v>
      </c>
      <c r="Y9" s="17">
        <v>6</v>
      </c>
      <c r="Z9" s="30"/>
      <c r="AB9" s="34"/>
      <c r="AC9" s="35"/>
      <c r="AE9" s="34"/>
      <c r="AF9" s="41"/>
      <c r="AG9" s="35"/>
    </row>
    <row r="10" spans="2:35" x14ac:dyDescent="0.25">
      <c r="B10" s="5">
        <v>6</v>
      </c>
      <c r="C10" s="4" t="s">
        <v>9</v>
      </c>
      <c r="D10" s="44">
        <f>DATE($D$2,7,IF(OR(WEEKDAY(DATE($D$2,7,1))=1,WEEKDAY(DATE($D$2,7,1))=7),IF(WEEKDAY(DATE($D$2,7,1))=1,2,3),1))</f>
        <v>44378</v>
      </c>
      <c r="G10" s="46" t="str">
        <f t="shared" si="2"/>
        <v/>
      </c>
      <c r="H10" s="47">
        <f t="shared" si="6"/>
        <v>44332</v>
      </c>
      <c r="I10" s="47">
        <f t="shared" ref="I10:N10" si="18">IF(H10&lt;&gt;"",IF(MONTH(H10+1)&lt;10,H10+1,""),"")</f>
        <v>44333</v>
      </c>
      <c r="J10" s="47">
        <f t="shared" si="18"/>
        <v>44334</v>
      </c>
      <c r="K10" s="47">
        <f t="shared" si="18"/>
        <v>44335</v>
      </c>
      <c r="L10" s="47">
        <f t="shared" si="18"/>
        <v>44336</v>
      </c>
      <c r="M10" s="47">
        <f t="shared" si="18"/>
        <v>44337</v>
      </c>
      <c r="N10" s="47">
        <f t="shared" si="18"/>
        <v>44338</v>
      </c>
      <c r="O10" s="48"/>
      <c r="P10" s="46" t="str">
        <f t="shared" si="4"/>
        <v/>
      </c>
      <c r="Q10" s="47">
        <f t="shared" si="8"/>
        <v>44514</v>
      </c>
      <c r="R10" s="47">
        <f t="shared" ref="R10:W10" si="19">IF(Q10&lt;&gt;"",IF(Q10&lt;DATE($D$2+1,3,31),Q10+1,""),"")</f>
        <v>44515</v>
      </c>
      <c r="S10" s="47">
        <f t="shared" si="19"/>
        <v>44516</v>
      </c>
      <c r="T10" s="47">
        <f t="shared" si="19"/>
        <v>44517</v>
      </c>
      <c r="U10" s="47">
        <f t="shared" si="19"/>
        <v>44518</v>
      </c>
      <c r="V10" s="47">
        <f t="shared" si="19"/>
        <v>44519</v>
      </c>
      <c r="W10" s="47">
        <f t="shared" si="19"/>
        <v>44520</v>
      </c>
      <c r="Y10" s="17">
        <v>7</v>
      </c>
      <c r="Z10" s="30"/>
      <c r="AB10" s="34"/>
      <c r="AC10" s="35"/>
      <c r="AE10" s="34"/>
      <c r="AF10" s="41"/>
      <c r="AG10" s="35"/>
    </row>
    <row r="11" spans="2:35" x14ac:dyDescent="0.25">
      <c r="B11" s="5">
        <v>7</v>
      </c>
      <c r="C11" s="4" t="s">
        <v>10</v>
      </c>
      <c r="D11" s="44">
        <f>DATE($D$2,9,IF(WEEKDAY(DATE($D$2,9,1))&lt;=2,1+(2-WEEKDAY(DATE($D$2,9,1))),1+(9-WEEKDAY(DATE($D$2,9,1)))))</f>
        <v>44445</v>
      </c>
      <c r="G11" s="46" t="str">
        <f t="shared" si="2"/>
        <v/>
      </c>
      <c r="H11" s="47">
        <f t="shared" si="6"/>
        <v>44339</v>
      </c>
      <c r="I11" s="47">
        <f t="shared" ref="I11:N11" si="20">IF(H11&lt;&gt;"",IF(MONTH(H11+1)&lt;10,H11+1,""),"")</f>
        <v>44340</v>
      </c>
      <c r="J11" s="47">
        <f t="shared" si="20"/>
        <v>44341</v>
      </c>
      <c r="K11" s="47">
        <f t="shared" si="20"/>
        <v>44342</v>
      </c>
      <c r="L11" s="47">
        <f t="shared" si="20"/>
        <v>44343</v>
      </c>
      <c r="M11" s="47">
        <f t="shared" si="20"/>
        <v>44344</v>
      </c>
      <c r="N11" s="47">
        <f t="shared" si="20"/>
        <v>44345</v>
      </c>
      <c r="O11" s="48"/>
      <c r="P11" s="46" t="str">
        <f t="shared" si="4"/>
        <v/>
      </c>
      <c r="Q11" s="47">
        <f t="shared" si="8"/>
        <v>44521</v>
      </c>
      <c r="R11" s="47">
        <f t="shared" ref="R11:W11" si="21">IF(Q11&lt;&gt;"",IF(Q11&lt;DATE($D$2+1,3,31),Q11+1,""),"")</f>
        <v>44522</v>
      </c>
      <c r="S11" s="47">
        <f t="shared" si="21"/>
        <v>44523</v>
      </c>
      <c r="T11" s="47">
        <f t="shared" si="21"/>
        <v>44524</v>
      </c>
      <c r="U11" s="47">
        <f t="shared" si="21"/>
        <v>44525</v>
      </c>
      <c r="V11" s="47">
        <f t="shared" si="21"/>
        <v>44526</v>
      </c>
      <c r="W11" s="47">
        <f t="shared" si="21"/>
        <v>44527</v>
      </c>
      <c r="Y11" s="17">
        <v>8</v>
      </c>
      <c r="Z11" s="30"/>
      <c r="AB11" s="34"/>
      <c r="AC11" s="35"/>
      <c r="AE11" s="34"/>
      <c r="AF11" s="41"/>
      <c r="AG11" s="35"/>
    </row>
    <row r="12" spans="2:35" x14ac:dyDescent="0.25">
      <c r="B12" s="5">
        <v>8</v>
      </c>
      <c r="C12" s="4" t="s">
        <v>27</v>
      </c>
      <c r="D12" s="64">
        <f>DATE(D2,9,30)</f>
        <v>44469</v>
      </c>
      <c r="G12" s="46">
        <f t="shared" si="2"/>
        <v>44352</v>
      </c>
      <c r="H12" s="47">
        <f t="shared" si="6"/>
        <v>44346</v>
      </c>
      <c r="I12" s="47">
        <f t="shared" ref="I12:N12" si="22">IF(H12&lt;&gt;"",IF(MONTH(H12+1)&lt;10,H12+1,""),"")</f>
        <v>44347</v>
      </c>
      <c r="J12" s="47">
        <f t="shared" si="22"/>
        <v>44348</v>
      </c>
      <c r="K12" s="47">
        <f t="shared" si="22"/>
        <v>44349</v>
      </c>
      <c r="L12" s="47">
        <f t="shared" si="22"/>
        <v>44350</v>
      </c>
      <c r="M12" s="47">
        <f t="shared" si="22"/>
        <v>44351</v>
      </c>
      <c r="N12" s="47">
        <f t="shared" si="22"/>
        <v>44352</v>
      </c>
      <c r="O12" s="48"/>
      <c r="P12" s="46">
        <f t="shared" si="4"/>
        <v>44534</v>
      </c>
      <c r="Q12" s="47">
        <f t="shared" si="8"/>
        <v>44528</v>
      </c>
      <c r="R12" s="47">
        <f t="shared" ref="R12:W12" si="23">IF(Q12&lt;&gt;"",IF(Q12&lt;DATE($D$2+1,3,31),Q12+1,""),"")</f>
        <v>44529</v>
      </c>
      <c r="S12" s="47">
        <f t="shared" si="23"/>
        <v>44530</v>
      </c>
      <c r="T12" s="47">
        <f t="shared" si="23"/>
        <v>44531</v>
      </c>
      <c r="U12" s="47">
        <f t="shared" si="23"/>
        <v>44532</v>
      </c>
      <c r="V12" s="47">
        <f t="shared" si="23"/>
        <v>44533</v>
      </c>
      <c r="W12" s="47">
        <f t="shared" si="23"/>
        <v>44534</v>
      </c>
      <c r="Y12" s="17">
        <v>9</v>
      </c>
      <c r="Z12" s="30"/>
      <c r="AB12" s="34"/>
      <c r="AC12" s="35"/>
      <c r="AE12" s="34"/>
      <c r="AF12" s="41"/>
      <c r="AG12" s="35"/>
    </row>
    <row r="13" spans="2:35" x14ac:dyDescent="0.25">
      <c r="B13" s="5">
        <v>9</v>
      </c>
      <c r="C13" s="4" t="s">
        <v>11</v>
      </c>
      <c r="D13" s="44">
        <f>DATE($D$2,10,IF(WEEKDAY(DATE($D$2,10,8))&lt;=2,8+(2-WEEKDAY(DATE($D$2,10,8))),8+(9-WEEKDAY(DATE($D$2,10,8)))))</f>
        <v>44480</v>
      </c>
      <c r="G13" s="46" t="str">
        <f t="shared" si="2"/>
        <v/>
      </c>
      <c r="H13" s="47">
        <f t="shared" si="6"/>
        <v>44353</v>
      </c>
      <c r="I13" s="47">
        <f t="shared" ref="I13:N13" si="24">IF(H13&lt;&gt;"",IF(MONTH(H13+1)&lt;10,H13+1,""),"")</f>
        <v>44354</v>
      </c>
      <c r="J13" s="47">
        <f t="shared" si="24"/>
        <v>44355</v>
      </c>
      <c r="K13" s="47">
        <f t="shared" si="24"/>
        <v>44356</v>
      </c>
      <c r="L13" s="47">
        <f t="shared" si="24"/>
        <v>44357</v>
      </c>
      <c r="M13" s="47">
        <f t="shared" si="24"/>
        <v>44358</v>
      </c>
      <c r="N13" s="47">
        <f t="shared" si="24"/>
        <v>44359</v>
      </c>
      <c r="O13" s="48"/>
      <c r="P13" s="46" t="str">
        <f t="shared" si="4"/>
        <v/>
      </c>
      <c r="Q13" s="47">
        <f t="shared" si="8"/>
        <v>44535</v>
      </c>
      <c r="R13" s="47">
        <f t="shared" ref="R13:W13" si="25">IF(Q13&lt;&gt;"",IF(Q13&lt;DATE($D$2+1,3,31),Q13+1,""),"")</f>
        <v>44536</v>
      </c>
      <c r="S13" s="47">
        <f t="shared" si="25"/>
        <v>44537</v>
      </c>
      <c r="T13" s="47">
        <f t="shared" si="25"/>
        <v>44538</v>
      </c>
      <c r="U13" s="47">
        <f t="shared" si="25"/>
        <v>44539</v>
      </c>
      <c r="V13" s="47">
        <f t="shared" si="25"/>
        <v>44540</v>
      </c>
      <c r="W13" s="47">
        <f t="shared" si="25"/>
        <v>44541</v>
      </c>
      <c r="Y13" s="17">
        <v>10</v>
      </c>
      <c r="Z13" s="30"/>
      <c r="AB13" s="34"/>
      <c r="AC13" s="35"/>
      <c r="AE13" s="34"/>
      <c r="AF13" s="41"/>
      <c r="AG13" s="35"/>
    </row>
    <row r="14" spans="2:35" x14ac:dyDescent="0.25">
      <c r="B14" s="5">
        <v>10</v>
      </c>
      <c r="C14" s="4" t="s">
        <v>12</v>
      </c>
      <c r="D14" s="44">
        <f>DATE($D$2,11,IF(OR(WEEKDAY(DATE($D$2,11,11))=1,WEEKDAY(DATE($D$2,11,11))=7),IF(WEEKDAY(DATE($D$2,11,11))=1,12,13),11))</f>
        <v>44511</v>
      </c>
      <c r="G14" s="46" t="str">
        <f t="shared" si="2"/>
        <v/>
      </c>
      <c r="H14" s="47">
        <f t="shared" si="6"/>
        <v>44360</v>
      </c>
      <c r="I14" s="47">
        <f t="shared" ref="I14:N14" si="26">IF(H14&lt;&gt;"",IF(MONTH(H14+1)&lt;10,H14+1,""),"")</f>
        <v>44361</v>
      </c>
      <c r="J14" s="47">
        <f t="shared" si="26"/>
        <v>44362</v>
      </c>
      <c r="K14" s="47">
        <f t="shared" si="26"/>
        <v>44363</v>
      </c>
      <c r="L14" s="47">
        <f t="shared" si="26"/>
        <v>44364</v>
      </c>
      <c r="M14" s="47">
        <f t="shared" si="26"/>
        <v>44365</v>
      </c>
      <c r="N14" s="47">
        <f t="shared" si="26"/>
        <v>44366</v>
      </c>
      <c r="O14" s="48"/>
      <c r="P14" s="46" t="str">
        <f t="shared" si="4"/>
        <v/>
      </c>
      <c r="Q14" s="47">
        <f t="shared" si="8"/>
        <v>44542</v>
      </c>
      <c r="R14" s="47">
        <f t="shared" ref="R14:W14" si="27">IF(Q14&lt;&gt;"",IF(Q14&lt;DATE($D$2+1,3,31),Q14+1,""),"")</f>
        <v>44543</v>
      </c>
      <c r="S14" s="47">
        <f t="shared" si="27"/>
        <v>44544</v>
      </c>
      <c r="T14" s="47">
        <f t="shared" si="27"/>
        <v>44545</v>
      </c>
      <c r="U14" s="47">
        <f t="shared" si="27"/>
        <v>44546</v>
      </c>
      <c r="V14" s="47">
        <f t="shared" si="27"/>
        <v>44547</v>
      </c>
      <c r="W14" s="47">
        <f t="shared" si="27"/>
        <v>44548</v>
      </c>
      <c r="Y14" s="17">
        <v>11</v>
      </c>
      <c r="Z14" s="30"/>
      <c r="AB14" s="34"/>
      <c r="AC14" s="35"/>
      <c r="AE14" s="34"/>
      <c r="AF14" s="41"/>
      <c r="AG14" s="35"/>
    </row>
    <row r="15" spans="2:35" x14ac:dyDescent="0.25">
      <c r="B15" s="5">
        <v>11</v>
      </c>
      <c r="C15" s="4" t="s">
        <v>13</v>
      </c>
      <c r="D15" s="44">
        <f>DATE($D$2,12,IF(OR(WEEKDAY(DATE($D$2,12,25))=1,WEEKDAY(DATE($D$2,12,25))=7),IF(WEEKDAY(DATE($D$2,12,25))=1,26,27),25))</f>
        <v>44557</v>
      </c>
      <c r="G15" s="46" t="str">
        <f t="shared" si="2"/>
        <v/>
      </c>
      <c r="H15" s="47">
        <f t="shared" si="6"/>
        <v>44367</v>
      </c>
      <c r="I15" s="47">
        <f t="shared" ref="I15:N15" si="28">IF(H15&lt;&gt;"",IF(MONTH(H15+1)&lt;10,H15+1,""),"")</f>
        <v>44368</v>
      </c>
      <c r="J15" s="47">
        <f t="shared" si="28"/>
        <v>44369</v>
      </c>
      <c r="K15" s="47">
        <f t="shared" si="28"/>
        <v>44370</v>
      </c>
      <c r="L15" s="47">
        <f t="shared" si="28"/>
        <v>44371</v>
      </c>
      <c r="M15" s="47">
        <f t="shared" si="28"/>
        <v>44372</v>
      </c>
      <c r="N15" s="47">
        <f t="shared" si="28"/>
        <v>44373</v>
      </c>
      <c r="O15" s="48"/>
      <c r="P15" s="46" t="str">
        <f t="shared" si="4"/>
        <v/>
      </c>
      <c r="Q15" s="47">
        <f t="shared" si="8"/>
        <v>44549</v>
      </c>
      <c r="R15" s="47">
        <f t="shared" ref="R15:W15" si="29">IF(Q15&lt;&gt;"",IF(Q15&lt;DATE($D$2+1,3,31),Q15+1,""),"")</f>
        <v>44550</v>
      </c>
      <c r="S15" s="47">
        <f t="shared" si="29"/>
        <v>44551</v>
      </c>
      <c r="T15" s="47">
        <f t="shared" si="29"/>
        <v>44552</v>
      </c>
      <c r="U15" s="47">
        <f t="shared" si="29"/>
        <v>44553</v>
      </c>
      <c r="V15" s="47">
        <f t="shared" si="29"/>
        <v>44554</v>
      </c>
      <c r="W15" s="47">
        <f t="shared" si="29"/>
        <v>44555</v>
      </c>
      <c r="Y15" s="17">
        <v>12</v>
      </c>
      <c r="Z15" s="30"/>
      <c r="AB15" s="34"/>
      <c r="AC15" s="35"/>
      <c r="AE15" s="34"/>
      <c r="AF15" s="41"/>
      <c r="AG15" s="35"/>
    </row>
    <row r="16" spans="2:35" ht="15.75" thickBot="1" x14ac:dyDescent="0.3">
      <c r="B16" s="63">
        <v>12</v>
      </c>
      <c r="C16" s="10" t="s">
        <v>14</v>
      </c>
      <c r="D16" s="45">
        <f>DATE($D$2,12,IF(OR(WEEKDAY(DATE($D$2,12,26))=1,WEEKDAY(DATE($D$2,12,26))=7,WEEKDAY(DATE($D$2,12,26))=2),IF(WEEKDAY(DATE($D$2,12,26))=2,27,28),26))</f>
        <v>44558</v>
      </c>
      <c r="G16" s="46">
        <f t="shared" si="2"/>
        <v>44380</v>
      </c>
      <c r="H16" s="47">
        <f t="shared" si="6"/>
        <v>44374</v>
      </c>
      <c r="I16" s="47">
        <f t="shared" ref="I16:N16" si="30">IF(H16&lt;&gt;"",IF(MONTH(H16+1)&lt;10,H16+1,""),"")</f>
        <v>44375</v>
      </c>
      <c r="J16" s="47">
        <f t="shared" si="30"/>
        <v>44376</v>
      </c>
      <c r="K16" s="47">
        <f t="shared" si="30"/>
        <v>44377</v>
      </c>
      <c r="L16" s="47">
        <f t="shared" si="30"/>
        <v>44378</v>
      </c>
      <c r="M16" s="47">
        <f t="shared" si="30"/>
        <v>44379</v>
      </c>
      <c r="N16" s="47">
        <f t="shared" si="30"/>
        <v>44380</v>
      </c>
      <c r="O16" s="48"/>
      <c r="P16" s="46">
        <f t="shared" si="4"/>
        <v>44562</v>
      </c>
      <c r="Q16" s="47">
        <f t="shared" si="8"/>
        <v>44556</v>
      </c>
      <c r="R16" s="47">
        <f t="shared" ref="R16:W16" si="31">IF(Q16&lt;&gt;"",IF(Q16&lt;DATE($D$2+1,3,31),Q16+1,""),"")</f>
        <v>44557</v>
      </c>
      <c r="S16" s="47">
        <f t="shared" si="31"/>
        <v>44558</v>
      </c>
      <c r="T16" s="47">
        <f t="shared" si="31"/>
        <v>44559</v>
      </c>
      <c r="U16" s="47">
        <f t="shared" si="31"/>
        <v>44560</v>
      </c>
      <c r="V16" s="47">
        <f t="shared" si="31"/>
        <v>44561</v>
      </c>
      <c r="W16" s="47">
        <f t="shared" si="31"/>
        <v>44562</v>
      </c>
      <c r="Y16" s="17">
        <v>13</v>
      </c>
      <c r="Z16" s="30"/>
      <c r="AB16" s="34"/>
      <c r="AC16" s="35"/>
      <c r="AE16" s="34"/>
      <c r="AF16" s="41"/>
      <c r="AG16" s="35"/>
    </row>
    <row r="17" spans="2:33" x14ac:dyDescent="0.25">
      <c r="B17" t="str">
        <f>IF(D17&lt;&gt;"","5.1","")</f>
        <v/>
      </c>
      <c r="C17" s="14" t="str">
        <f>IF(D17&lt;&gt;"","St-Jean choix 1","")</f>
        <v/>
      </c>
      <c r="D17" s="25" t="str">
        <f>IF(WEEKDAY(DATE($D$2,6,24))=7,DATE($D$2,6,23),"")</f>
        <v/>
      </c>
      <c r="G17" s="46" t="str">
        <f t="shared" si="2"/>
        <v/>
      </c>
      <c r="H17" s="47">
        <f t="shared" si="6"/>
        <v>44381</v>
      </c>
      <c r="I17" s="47">
        <f t="shared" ref="I17:N17" si="32">IF(H17&lt;&gt;"",IF(MONTH(H17+1)&lt;10,H17+1,""),"")</f>
        <v>44382</v>
      </c>
      <c r="J17" s="47">
        <f t="shared" si="32"/>
        <v>44383</v>
      </c>
      <c r="K17" s="47">
        <f t="shared" si="32"/>
        <v>44384</v>
      </c>
      <c r="L17" s="47">
        <f t="shared" si="32"/>
        <v>44385</v>
      </c>
      <c r="M17" s="47">
        <f t="shared" si="32"/>
        <v>44386</v>
      </c>
      <c r="N17" s="47">
        <f t="shared" si="32"/>
        <v>44387</v>
      </c>
      <c r="O17" s="48"/>
      <c r="P17" s="46" t="str">
        <f t="shared" si="4"/>
        <v/>
      </c>
      <c r="Q17" s="47">
        <f t="shared" si="8"/>
        <v>44563</v>
      </c>
      <c r="R17" s="47">
        <f t="shared" ref="R17:W17" si="33">IF(Q17&lt;&gt;"",IF(Q17&lt;DATE($D$2+1,3,31),Q17+1,""),"")</f>
        <v>44564</v>
      </c>
      <c r="S17" s="47">
        <f t="shared" si="33"/>
        <v>44565</v>
      </c>
      <c r="T17" s="47">
        <f t="shared" si="33"/>
        <v>44566</v>
      </c>
      <c r="U17" s="47">
        <f t="shared" si="33"/>
        <v>44567</v>
      </c>
      <c r="V17" s="47">
        <f t="shared" si="33"/>
        <v>44568</v>
      </c>
      <c r="W17" s="47">
        <f t="shared" si="33"/>
        <v>44569</v>
      </c>
      <c r="Y17" s="17">
        <v>14</v>
      </c>
      <c r="Z17" s="30"/>
      <c r="AB17" s="34"/>
      <c r="AC17" s="35"/>
      <c r="AE17" s="34"/>
      <c r="AF17" s="41"/>
      <c r="AG17" s="35"/>
    </row>
    <row r="18" spans="2:33" x14ac:dyDescent="0.25">
      <c r="B18" t="str">
        <f>IF(D17&lt;&gt;"","5.2","")</f>
        <v/>
      </c>
      <c r="C18" s="14" t="str">
        <f>IF(D17&lt;&gt;"","St-Jean choix 2","")</f>
        <v/>
      </c>
      <c r="D18" s="1" t="str">
        <f>IF(WEEKDAY(DATE($D$2,6,24))=7,DATE($D$2,6,26),"")</f>
        <v/>
      </c>
      <c r="G18" s="46" t="str">
        <f t="shared" si="2"/>
        <v/>
      </c>
      <c r="H18" s="47">
        <f t="shared" si="6"/>
        <v>44388</v>
      </c>
      <c r="I18" s="47">
        <f t="shared" ref="I18:N18" si="34">IF(H18&lt;&gt;"",IF(MONTH(H18+1)&lt;10,H18+1,""),"")</f>
        <v>44389</v>
      </c>
      <c r="J18" s="47">
        <f t="shared" si="34"/>
        <v>44390</v>
      </c>
      <c r="K18" s="47">
        <f t="shared" si="34"/>
        <v>44391</v>
      </c>
      <c r="L18" s="47">
        <f t="shared" si="34"/>
        <v>44392</v>
      </c>
      <c r="M18" s="47">
        <f t="shared" si="34"/>
        <v>44393</v>
      </c>
      <c r="N18" s="47">
        <f t="shared" si="34"/>
        <v>44394</v>
      </c>
      <c r="O18" s="48"/>
      <c r="P18" s="46" t="str">
        <f t="shared" si="4"/>
        <v/>
      </c>
      <c r="Q18" s="47">
        <f t="shared" si="8"/>
        <v>44570</v>
      </c>
      <c r="R18" s="47">
        <f t="shared" ref="R18:W18" si="35">IF(Q18&lt;&gt;"",IF(Q18&lt;DATE($D$2+1,3,31),Q18+1,""),"")</f>
        <v>44571</v>
      </c>
      <c r="S18" s="47">
        <f t="shared" si="35"/>
        <v>44572</v>
      </c>
      <c r="T18" s="47">
        <f t="shared" si="35"/>
        <v>44573</v>
      </c>
      <c r="U18" s="47">
        <f t="shared" si="35"/>
        <v>44574</v>
      </c>
      <c r="V18" s="47">
        <f t="shared" si="35"/>
        <v>44575</v>
      </c>
      <c r="W18" s="47">
        <f t="shared" si="35"/>
        <v>44576</v>
      </c>
      <c r="Y18" s="17">
        <v>15</v>
      </c>
      <c r="Z18" s="30"/>
      <c r="AB18" s="34"/>
      <c r="AC18" s="35"/>
      <c r="AE18" s="34"/>
      <c r="AF18" s="41"/>
      <c r="AG18" s="35"/>
    </row>
    <row r="19" spans="2:33" x14ac:dyDescent="0.25">
      <c r="G19" s="46" t="str">
        <f t="shared" si="2"/>
        <v/>
      </c>
      <c r="H19" s="47">
        <f t="shared" si="6"/>
        <v>44395</v>
      </c>
      <c r="I19" s="47">
        <f t="shared" ref="I19:N19" si="36">IF(H19&lt;&gt;"",IF(MONTH(H19+1)&lt;10,H19+1,""),"")</f>
        <v>44396</v>
      </c>
      <c r="J19" s="47">
        <f t="shared" si="36"/>
        <v>44397</v>
      </c>
      <c r="K19" s="47">
        <f t="shared" si="36"/>
        <v>44398</v>
      </c>
      <c r="L19" s="47">
        <f t="shared" si="36"/>
        <v>44399</v>
      </c>
      <c r="M19" s="47">
        <f t="shared" si="36"/>
        <v>44400</v>
      </c>
      <c r="N19" s="47">
        <f t="shared" si="36"/>
        <v>44401</v>
      </c>
      <c r="O19" s="48"/>
      <c r="P19" s="46" t="str">
        <f t="shared" si="4"/>
        <v/>
      </c>
      <c r="Q19" s="47">
        <f t="shared" si="8"/>
        <v>44577</v>
      </c>
      <c r="R19" s="47">
        <f t="shared" ref="R19:W19" si="37">IF(Q19&lt;&gt;"",IF(Q19&lt;DATE($D$2+1,3,31),Q19+1,""),"")</f>
        <v>44578</v>
      </c>
      <c r="S19" s="47">
        <f t="shared" si="37"/>
        <v>44579</v>
      </c>
      <c r="T19" s="47">
        <f t="shared" si="37"/>
        <v>44580</v>
      </c>
      <c r="U19" s="47">
        <f t="shared" si="37"/>
        <v>44581</v>
      </c>
      <c r="V19" s="47">
        <f t="shared" si="37"/>
        <v>44582</v>
      </c>
      <c r="W19" s="47">
        <f t="shared" si="37"/>
        <v>44583</v>
      </c>
      <c r="Y19" s="17">
        <v>16</v>
      </c>
      <c r="Z19" s="30"/>
      <c r="AB19" s="34"/>
      <c r="AC19" s="35"/>
      <c r="AE19" s="34"/>
      <c r="AF19" s="41"/>
      <c r="AG19" s="35"/>
    </row>
    <row r="20" spans="2:33" x14ac:dyDescent="0.25">
      <c r="G20" s="46" t="str">
        <f t="shared" si="2"/>
        <v/>
      </c>
      <c r="H20" s="47">
        <f t="shared" si="6"/>
        <v>44402</v>
      </c>
      <c r="I20" s="47">
        <f t="shared" ref="I20:N20" si="38">IF(H20&lt;&gt;"",IF(MONTH(H20+1)&lt;10,H20+1,""),"")</f>
        <v>44403</v>
      </c>
      <c r="J20" s="47">
        <f t="shared" si="38"/>
        <v>44404</v>
      </c>
      <c r="K20" s="47">
        <f t="shared" si="38"/>
        <v>44405</v>
      </c>
      <c r="L20" s="47">
        <f t="shared" si="38"/>
        <v>44406</v>
      </c>
      <c r="M20" s="47">
        <f t="shared" si="38"/>
        <v>44407</v>
      </c>
      <c r="N20" s="47">
        <f t="shared" si="38"/>
        <v>44408</v>
      </c>
      <c r="O20" s="48"/>
      <c r="P20" s="46" t="str">
        <f t="shared" si="4"/>
        <v/>
      </c>
      <c r="Q20" s="47">
        <f t="shared" si="8"/>
        <v>44584</v>
      </c>
      <c r="R20" s="47">
        <f t="shared" ref="R20:W20" si="39">IF(Q20&lt;&gt;"",IF(Q20&lt;DATE($D$2+1,3,31),Q20+1,""),"")</f>
        <v>44585</v>
      </c>
      <c r="S20" s="47">
        <f t="shared" si="39"/>
        <v>44586</v>
      </c>
      <c r="T20" s="47">
        <f t="shared" si="39"/>
        <v>44587</v>
      </c>
      <c r="U20" s="47">
        <f t="shared" si="39"/>
        <v>44588</v>
      </c>
      <c r="V20" s="47">
        <f t="shared" si="39"/>
        <v>44589</v>
      </c>
      <c r="W20" s="47">
        <f t="shared" si="39"/>
        <v>44590</v>
      </c>
      <c r="Y20" s="17">
        <v>17</v>
      </c>
      <c r="Z20" s="30"/>
      <c r="AB20" s="34"/>
      <c r="AC20" s="35"/>
      <c r="AE20" s="34"/>
      <c r="AF20" s="41"/>
      <c r="AG20" s="35"/>
    </row>
    <row r="21" spans="2:33" x14ac:dyDescent="0.25">
      <c r="G21" s="46">
        <f t="shared" si="2"/>
        <v>44415</v>
      </c>
      <c r="H21" s="47">
        <f t="shared" si="6"/>
        <v>44409</v>
      </c>
      <c r="I21" s="47">
        <f t="shared" ref="I21:N21" si="40">IF(H21&lt;&gt;"",IF(MONTH(H21+1)&lt;10,H21+1,""),"")</f>
        <v>44410</v>
      </c>
      <c r="J21" s="47">
        <f t="shared" si="40"/>
        <v>44411</v>
      </c>
      <c r="K21" s="47">
        <f t="shared" si="40"/>
        <v>44412</v>
      </c>
      <c r="L21" s="47">
        <f t="shared" si="40"/>
        <v>44413</v>
      </c>
      <c r="M21" s="47">
        <f t="shared" si="40"/>
        <v>44414</v>
      </c>
      <c r="N21" s="47">
        <f t="shared" si="40"/>
        <v>44415</v>
      </c>
      <c r="O21" s="48"/>
      <c r="P21" s="46">
        <f t="shared" si="4"/>
        <v>44597</v>
      </c>
      <c r="Q21" s="47">
        <f t="shared" si="8"/>
        <v>44591</v>
      </c>
      <c r="R21" s="47">
        <f t="shared" ref="R21:W21" si="41">IF(Q21&lt;&gt;"",IF(Q21&lt;DATE($D$2+1,3,31),Q21+1,""),"")</f>
        <v>44592</v>
      </c>
      <c r="S21" s="47">
        <f t="shared" si="41"/>
        <v>44593</v>
      </c>
      <c r="T21" s="47">
        <f t="shared" si="41"/>
        <v>44594</v>
      </c>
      <c r="U21" s="47">
        <f t="shared" si="41"/>
        <v>44595</v>
      </c>
      <c r="V21" s="47">
        <f t="shared" si="41"/>
        <v>44596</v>
      </c>
      <c r="W21" s="47">
        <f t="shared" si="41"/>
        <v>44597</v>
      </c>
      <c r="Y21" s="17">
        <v>18</v>
      </c>
      <c r="Z21" s="30"/>
      <c r="AB21" s="34"/>
      <c r="AC21" s="35"/>
      <c r="AE21" s="34"/>
      <c r="AF21" s="41"/>
      <c r="AG21" s="35"/>
    </row>
    <row r="22" spans="2:33" x14ac:dyDescent="0.25">
      <c r="G22" s="46" t="str">
        <f t="shared" si="2"/>
        <v/>
      </c>
      <c r="H22" s="47">
        <f t="shared" si="6"/>
        <v>44416</v>
      </c>
      <c r="I22" s="47">
        <f t="shared" ref="I22:N22" si="42">IF(H22&lt;&gt;"",IF(MONTH(H22+1)&lt;10,H22+1,""),"")</f>
        <v>44417</v>
      </c>
      <c r="J22" s="47">
        <f t="shared" si="42"/>
        <v>44418</v>
      </c>
      <c r="K22" s="47">
        <f t="shared" si="42"/>
        <v>44419</v>
      </c>
      <c r="L22" s="47">
        <f t="shared" si="42"/>
        <v>44420</v>
      </c>
      <c r="M22" s="47">
        <f t="shared" si="42"/>
        <v>44421</v>
      </c>
      <c r="N22" s="47">
        <f t="shared" si="42"/>
        <v>44422</v>
      </c>
      <c r="O22" s="48"/>
      <c r="P22" s="46" t="str">
        <f t="shared" si="4"/>
        <v/>
      </c>
      <c r="Q22" s="47">
        <f t="shared" si="8"/>
        <v>44598</v>
      </c>
      <c r="R22" s="47">
        <f t="shared" ref="R22:W22" si="43">IF(Q22&lt;&gt;"",IF(Q22&lt;DATE($D$2+1,3,31),Q22+1,""),"")</f>
        <v>44599</v>
      </c>
      <c r="S22" s="47">
        <f t="shared" si="43"/>
        <v>44600</v>
      </c>
      <c r="T22" s="47">
        <f t="shared" si="43"/>
        <v>44601</v>
      </c>
      <c r="U22" s="47">
        <f t="shared" si="43"/>
        <v>44602</v>
      </c>
      <c r="V22" s="47">
        <f t="shared" si="43"/>
        <v>44603</v>
      </c>
      <c r="W22" s="47">
        <f t="shared" si="43"/>
        <v>44604</v>
      </c>
      <c r="Y22" s="17">
        <v>19</v>
      </c>
      <c r="Z22" s="30"/>
      <c r="AB22" s="34"/>
      <c r="AC22" s="35"/>
      <c r="AE22" s="34"/>
      <c r="AF22" s="41"/>
      <c r="AG22" s="35"/>
    </row>
    <row r="23" spans="2:33" x14ac:dyDescent="0.25">
      <c r="G23" s="46" t="str">
        <f t="shared" si="2"/>
        <v/>
      </c>
      <c r="H23" s="47">
        <f t="shared" si="6"/>
        <v>44423</v>
      </c>
      <c r="I23" s="47">
        <f t="shared" ref="I23:N23" si="44">IF(H23&lt;&gt;"",IF(MONTH(H23+1)&lt;10,H23+1,""),"")</f>
        <v>44424</v>
      </c>
      <c r="J23" s="47">
        <f t="shared" si="44"/>
        <v>44425</v>
      </c>
      <c r="K23" s="47">
        <f t="shared" si="44"/>
        <v>44426</v>
      </c>
      <c r="L23" s="47">
        <f t="shared" si="44"/>
        <v>44427</v>
      </c>
      <c r="M23" s="47">
        <f t="shared" si="44"/>
        <v>44428</v>
      </c>
      <c r="N23" s="47">
        <f t="shared" si="44"/>
        <v>44429</v>
      </c>
      <c r="O23" s="48"/>
      <c r="P23" s="46" t="str">
        <f t="shared" si="4"/>
        <v/>
      </c>
      <c r="Q23" s="47">
        <f t="shared" si="8"/>
        <v>44605</v>
      </c>
      <c r="R23" s="47">
        <f t="shared" ref="R23:W23" si="45">IF(Q23&lt;&gt;"",IF(Q23&lt;DATE($D$2+1,3,31),Q23+1,""),"")</f>
        <v>44606</v>
      </c>
      <c r="S23" s="47">
        <f t="shared" si="45"/>
        <v>44607</v>
      </c>
      <c r="T23" s="47">
        <f t="shared" si="45"/>
        <v>44608</v>
      </c>
      <c r="U23" s="47">
        <f t="shared" si="45"/>
        <v>44609</v>
      </c>
      <c r="V23" s="47">
        <f t="shared" si="45"/>
        <v>44610</v>
      </c>
      <c r="W23" s="47">
        <f t="shared" si="45"/>
        <v>44611</v>
      </c>
      <c r="Y23" s="17">
        <v>20</v>
      </c>
      <c r="Z23" s="30"/>
      <c r="AB23" s="34"/>
      <c r="AC23" s="35"/>
      <c r="AE23" s="34"/>
      <c r="AF23" s="41"/>
      <c r="AG23" s="35"/>
    </row>
    <row r="24" spans="2:33" x14ac:dyDescent="0.25">
      <c r="G24" s="46" t="str">
        <f t="shared" si="2"/>
        <v/>
      </c>
      <c r="H24" s="47">
        <f t="shared" si="6"/>
        <v>44430</v>
      </c>
      <c r="I24" s="47">
        <f t="shared" ref="I24:N24" si="46">IF(H24&lt;&gt;"",IF(MONTH(H24+1)&lt;10,H24+1,""),"")</f>
        <v>44431</v>
      </c>
      <c r="J24" s="47">
        <f t="shared" si="46"/>
        <v>44432</v>
      </c>
      <c r="K24" s="47">
        <f t="shared" si="46"/>
        <v>44433</v>
      </c>
      <c r="L24" s="47">
        <f t="shared" si="46"/>
        <v>44434</v>
      </c>
      <c r="M24" s="47">
        <f t="shared" si="46"/>
        <v>44435</v>
      </c>
      <c r="N24" s="47">
        <f t="shared" si="46"/>
        <v>44436</v>
      </c>
      <c r="O24" s="48"/>
      <c r="P24" s="46" t="str">
        <f t="shared" si="4"/>
        <v/>
      </c>
      <c r="Q24" s="47">
        <f t="shared" si="8"/>
        <v>44612</v>
      </c>
      <c r="R24" s="47">
        <f t="shared" ref="R24:W24" si="47">IF(Q24&lt;&gt;"",IF(Q24&lt;DATE($D$2+1,3,31),Q24+1,""),"")</f>
        <v>44613</v>
      </c>
      <c r="S24" s="47">
        <f t="shared" si="47"/>
        <v>44614</v>
      </c>
      <c r="T24" s="47">
        <f t="shared" si="47"/>
        <v>44615</v>
      </c>
      <c r="U24" s="47">
        <f t="shared" si="47"/>
        <v>44616</v>
      </c>
      <c r="V24" s="47">
        <f t="shared" si="47"/>
        <v>44617</v>
      </c>
      <c r="W24" s="47">
        <f t="shared" si="47"/>
        <v>44618</v>
      </c>
      <c r="Y24" s="17">
        <v>21</v>
      </c>
      <c r="Z24" s="30"/>
      <c r="AB24" s="34"/>
      <c r="AC24" s="35"/>
      <c r="AE24" s="34"/>
      <c r="AF24" s="41"/>
      <c r="AG24" s="35"/>
    </row>
    <row r="25" spans="2:33" x14ac:dyDescent="0.25">
      <c r="G25" s="46">
        <f t="shared" si="2"/>
        <v>44443</v>
      </c>
      <c r="H25" s="47">
        <f t="shared" si="6"/>
        <v>44437</v>
      </c>
      <c r="I25" s="47">
        <f t="shared" ref="I25:N25" si="48">IF(H25&lt;&gt;"",IF(MONTH(H25+1)&lt;10,H25+1,""),"")</f>
        <v>44438</v>
      </c>
      <c r="J25" s="47">
        <f t="shared" si="48"/>
        <v>44439</v>
      </c>
      <c r="K25" s="47">
        <f t="shared" si="48"/>
        <v>44440</v>
      </c>
      <c r="L25" s="47">
        <f t="shared" si="48"/>
        <v>44441</v>
      </c>
      <c r="M25" s="47">
        <f t="shared" si="48"/>
        <v>44442</v>
      </c>
      <c r="N25" s="47">
        <f t="shared" si="48"/>
        <v>44443</v>
      </c>
      <c r="O25" s="48"/>
      <c r="P25" s="46">
        <f t="shared" si="4"/>
        <v>44625</v>
      </c>
      <c r="Q25" s="47">
        <f t="shared" si="8"/>
        <v>44619</v>
      </c>
      <c r="R25" s="47">
        <f t="shared" ref="R25:W25" si="49">IF(Q25&lt;&gt;"",IF(Q25&lt;DATE($D$2+1,3,31),Q25+1,""),"")</f>
        <v>44620</v>
      </c>
      <c r="S25" s="47">
        <f t="shared" si="49"/>
        <v>44621</v>
      </c>
      <c r="T25" s="47">
        <f t="shared" si="49"/>
        <v>44622</v>
      </c>
      <c r="U25" s="47">
        <f t="shared" si="49"/>
        <v>44623</v>
      </c>
      <c r="V25" s="47">
        <f t="shared" si="49"/>
        <v>44624</v>
      </c>
      <c r="W25" s="47">
        <f t="shared" si="49"/>
        <v>44625</v>
      </c>
      <c r="Y25" s="17">
        <v>22</v>
      </c>
      <c r="Z25" s="30"/>
      <c r="AB25" s="34"/>
      <c r="AC25" s="35"/>
      <c r="AE25" s="34"/>
      <c r="AF25" s="41"/>
      <c r="AG25" s="35"/>
    </row>
    <row r="26" spans="2:33" x14ac:dyDescent="0.25">
      <c r="G26" s="46" t="str">
        <f t="shared" si="2"/>
        <v/>
      </c>
      <c r="H26" s="47">
        <f t="shared" si="6"/>
        <v>44444</v>
      </c>
      <c r="I26" s="47">
        <f t="shared" ref="I26:N26" si="50">IF(H26&lt;&gt;"",IF(MONTH(H26+1)&lt;10,H26+1,""),"")</f>
        <v>44445</v>
      </c>
      <c r="J26" s="47">
        <f t="shared" si="50"/>
        <v>44446</v>
      </c>
      <c r="K26" s="47">
        <f t="shared" si="50"/>
        <v>44447</v>
      </c>
      <c r="L26" s="47">
        <f t="shared" si="50"/>
        <v>44448</v>
      </c>
      <c r="M26" s="47">
        <f t="shared" si="50"/>
        <v>44449</v>
      </c>
      <c r="N26" s="47">
        <f t="shared" si="50"/>
        <v>44450</v>
      </c>
      <c r="O26" s="48"/>
      <c r="P26" s="46" t="str">
        <f t="shared" si="4"/>
        <v/>
      </c>
      <c r="Q26" s="47">
        <f t="shared" si="8"/>
        <v>44626</v>
      </c>
      <c r="R26" s="47">
        <f t="shared" ref="R26:W26" si="51">IF(Q26&lt;&gt;"",IF(Q26&lt;DATE($D$2+1,3,31),Q26+1,""),"")</f>
        <v>44627</v>
      </c>
      <c r="S26" s="47">
        <f t="shared" si="51"/>
        <v>44628</v>
      </c>
      <c r="T26" s="47">
        <f t="shared" si="51"/>
        <v>44629</v>
      </c>
      <c r="U26" s="47">
        <f t="shared" si="51"/>
        <v>44630</v>
      </c>
      <c r="V26" s="47">
        <f t="shared" si="51"/>
        <v>44631</v>
      </c>
      <c r="W26" s="47">
        <f t="shared" si="51"/>
        <v>44632</v>
      </c>
      <c r="Y26" s="17">
        <v>23</v>
      </c>
      <c r="Z26" s="30"/>
      <c r="AB26" s="34"/>
      <c r="AC26" s="35"/>
      <c r="AE26" s="34"/>
      <c r="AF26" s="41"/>
      <c r="AG26" s="35"/>
    </row>
    <row r="27" spans="2:33" x14ac:dyDescent="0.25">
      <c r="G27" s="46" t="str">
        <f t="shared" si="2"/>
        <v/>
      </c>
      <c r="H27" s="47">
        <f t="shared" si="6"/>
        <v>44451</v>
      </c>
      <c r="I27" s="47">
        <f t="shared" ref="I27:N27" si="52">IF(H27&lt;&gt;"",IF(MONTH(H27+1)&lt;10,H27+1,""),"")</f>
        <v>44452</v>
      </c>
      <c r="J27" s="47">
        <f t="shared" si="52"/>
        <v>44453</v>
      </c>
      <c r="K27" s="47">
        <f t="shared" si="52"/>
        <v>44454</v>
      </c>
      <c r="L27" s="47">
        <f t="shared" si="52"/>
        <v>44455</v>
      </c>
      <c r="M27" s="47">
        <f t="shared" si="52"/>
        <v>44456</v>
      </c>
      <c r="N27" s="47">
        <f t="shared" si="52"/>
        <v>44457</v>
      </c>
      <c r="O27" s="48"/>
      <c r="P27" s="46" t="str">
        <f t="shared" si="4"/>
        <v/>
      </c>
      <c r="Q27" s="47">
        <f t="shared" si="8"/>
        <v>44633</v>
      </c>
      <c r="R27" s="47">
        <f t="shared" ref="R27:W27" si="53">IF(Q27&lt;&gt;"",IF(Q27&lt;DATE($D$2+1,3,31),Q27+1,""),"")</f>
        <v>44634</v>
      </c>
      <c r="S27" s="47">
        <f t="shared" si="53"/>
        <v>44635</v>
      </c>
      <c r="T27" s="47">
        <f t="shared" si="53"/>
        <v>44636</v>
      </c>
      <c r="U27" s="47">
        <f t="shared" si="53"/>
        <v>44637</v>
      </c>
      <c r="V27" s="47">
        <f t="shared" si="53"/>
        <v>44638</v>
      </c>
      <c r="W27" s="47">
        <f t="shared" si="53"/>
        <v>44639</v>
      </c>
      <c r="Y27" s="17">
        <v>24</v>
      </c>
      <c r="Z27" s="30"/>
      <c r="AB27" s="34"/>
      <c r="AC27" s="35"/>
      <c r="AE27" s="34"/>
      <c r="AF27" s="41"/>
      <c r="AG27" s="35"/>
    </row>
    <row r="28" spans="2:33" x14ac:dyDescent="0.25">
      <c r="G28" s="46" t="str">
        <f t="shared" si="2"/>
        <v/>
      </c>
      <c r="H28" s="47">
        <f t="shared" si="6"/>
        <v>44458</v>
      </c>
      <c r="I28" s="47">
        <f t="shared" ref="I28:N28" si="54">IF(H28&lt;&gt;"",IF(MONTH(H28+1)&lt;10,H28+1,""),"")</f>
        <v>44459</v>
      </c>
      <c r="J28" s="47">
        <f t="shared" si="54"/>
        <v>44460</v>
      </c>
      <c r="K28" s="47">
        <f t="shared" si="54"/>
        <v>44461</v>
      </c>
      <c r="L28" s="47">
        <f t="shared" si="54"/>
        <v>44462</v>
      </c>
      <c r="M28" s="47">
        <f t="shared" si="54"/>
        <v>44463</v>
      </c>
      <c r="N28" s="47">
        <f t="shared" si="54"/>
        <v>44464</v>
      </c>
      <c r="O28" s="48"/>
      <c r="P28" s="46" t="str">
        <f t="shared" si="4"/>
        <v/>
      </c>
      <c r="Q28" s="47">
        <f t="shared" si="8"/>
        <v>44640</v>
      </c>
      <c r="R28" s="47">
        <f t="shared" ref="R28:W28" si="55">IF(Q28&lt;&gt;"",IF(Q28&lt;DATE($D$2+1,3,31),Q28+1,""),"")</f>
        <v>44641</v>
      </c>
      <c r="S28" s="47">
        <f t="shared" si="55"/>
        <v>44642</v>
      </c>
      <c r="T28" s="47">
        <f t="shared" si="55"/>
        <v>44643</v>
      </c>
      <c r="U28" s="47">
        <f t="shared" si="55"/>
        <v>44644</v>
      </c>
      <c r="V28" s="47">
        <f t="shared" si="55"/>
        <v>44645</v>
      </c>
      <c r="W28" s="47">
        <f t="shared" si="55"/>
        <v>44646</v>
      </c>
      <c r="Y28" s="17">
        <v>25</v>
      </c>
      <c r="Z28" s="30"/>
      <c r="AB28" s="34"/>
      <c r="AC28" s="35"/>
      <c r="AE28" s="34"/>
      <c r="AF28" s="41"/>
      <c r="AG28" s="35"/>
    </row>
    <row r="29" spans="2:33" x14ac:dyDescent="0.25">
      <c r="G29" s="49" t="str">
        <f t="shared" si="2"/>
        <v/>
      </c>
      <c r="H29" s="47">
        <f t="shared" si="6"/>
        <v>44465</v>
      </c>
      <c r="I29" s="47">
        <f t="shared" ref="I29:N29" si="56">IF(H29&lt;&gt;"",IF(MONTH(H29+1)&lt;10,H29+1,""),"")</f>
        <v>44466</v>
      </c>
      <c r="J29" s="47">
        <f t="shared" si="56"/>
        <v>44467</v>
      </c>
      <c r="K29" s="47">
        <f t="shared" si="56"/>
        <v>44468</v>
      </c>
      <c r="L29" s="47">
        <f t="shared" si="56"/>
        <v>44469</v>
      </c>
      <c r="M29" s="47" t="str">
        <f t="shared" si="56"/>
        <v/>
      </c>
      <c r="N29" s="47" t="str">
        <f t="shared" si="56"/>
        <v/>
      </c>
      <c r="O29" s="48"/>
      <c r="P29" s="49" t="str">
        <f t="shared" si="4"/>
        <v/>
      </c>
      <c r="Q29" s="47">
        <f t="shared" si="8"/>
        <v>44647</v>
      </c>
      <c r="R29" s="47">
        <f t="shared" ref="R29:W29" si="57">IF(Q29&lt;&gt;"",IF(Q29&lt;DATE($D$2+1,3,31),Q29+1,""),"")</f>
        <v>44648</v>
      </c>
      <c r="S29" s="47">
        <f t="shared" si="57"/>
        <v>44649</v>
      </c>
      <c r="T29" s="47">
        <f t="shared" si="57"/>
        <v>44650</v>
      </c>
      <c r="U29" s="47">
        <f t="shared" si="57"/>
        <v>44651</v>
      </c>
      <c r="V29" s="47" t="str">
        <f t="shared" si="57"/>
        <v/>
      </c>
      <c r="W29" s="47" t="str">
        <f t="shared" si="57"/>
        <v/>
      </c>
      <c r="Y29" s="17">
        <v>26</v>
      </c>
      <c r="Z29" s="30"/>
      <c r="AB29" s="34"/>
      <c r="AC29" s="35"/>
      <c r="AE29" s="34"/>
      <c r="AF29" s="41"/>
      <c r="AG29" s="35"/>
    </row>
    <row r="30" spans="2:33" x14ac:dyDescent="0.25">
      <c r="G30" s="27"/>
      <c r="H30" s="28"/>
      <c r="I30" s="28"/>
      <c r="J30" s="28"/>
      <c r="K30" s="28"/>
      <c r="L30" s="28"/>
      <c r="M30" s="28"/>
      <c r="N30" s="28"/>
      <c r="O30" s="13"/>
      <c r="P30" s="27"/>
      <c r="Q30" s="28"/>
      <c r="R30" s="28"/>
      <c r="S30" s="28"/>
      <c r="T30" s="28"/>
      <c r="U30" s="28"/>
      <c r="V30" s="28"/>
      <c r="W30" s="28"/>
      <c r="Y30" s="17">
        <v>27</v>
      </c>
      <c r="Z30" s="30"/>
      <c r="AB30" s="34"/>
      <c r="AC30" s="35"/>
      <c r="AE30" s="34"/>
      <c r="AF30" s="41"/>
      <c r="AG30" s="35"/>
    </row>
    <row r="31" spans="2:33" x14ac:dyDescent="0.25">
      <c r="G31" s="27"/>
      <c r="H31" s="28"/>
      <c r="I31" s="28"/>
      <c r="J31" s="28"/>
      <c r="K31" s="28"/>
      <c r="L31" s="28"/>
      <c r="M31" s="28"/>
      <c r="N31" s="28"/>
      <c r="O31" s="13"/>
      <c r="P31" s="27"/>
      <c r="Q31" s="28"/>
      <c r="R31" s="28"/>
      <c r="S31" s="28"/>
      <c r="T31" s="28"/>
      <c r="U31" s="28"/>
      <c r="V31" s="28"/>
      <c r="W31" s="28"/>
      <c r="Y31" s="17">
        <v>28</v>
      </c>
      <c r="Z31" s="30"/>
      <c r="AB31" s="34"/>
      <c r="AC31" s="35"/>
      <c r="AE31" s="34"/>
      <c r="AF31" s="41"/>
      <c r="AG31" s="35"/>
    </row>
    <row r="32" spans="2:33" x14ac:dyDescent="0.25">
      <c r="O32" s="13"/>
      <c r="Y32" s="17">
        <v>29</v>
      </c>
      <c r="Z32" s="30"/>
      <c r="AB32" s="34"/>
      <c r="AC32" s="35"/>
      <c r="AE32" s="34"/>
      <c r="AF32" s="41"/>
      <c r="AG32" s="35"/>
    </row>
    <row r="33" spans="25:33" x14ac:dyDescent="0.25">
      <c r="Y33" s="17">
        <v>30</v>
      </c>
      <c r="Z33" s="30"/>
      <c r="AB33" s="34"/>
      <c r="AC33" s="35"/>
      <c r="AE33" s="34"/>
      <c r="AF33" s="41"/>
      <c r="AG33" s="35"/>
    </row>
    <row r="34" spans="25:33" x14ac:dyDescent="0.25">
      <c r="Y34" s="17">
        <v>31</v>
      </c>
      <c r="Z34" s="30"/>
      <c r="AB34" s="34"/>
      <c r="AC34" s="35"/>
      <c r="AE34" s="34"/>
      <c r="AF34" s="41"/>
      <c r="AG34" s="35"/>
    </row>
    <row r="35" spans="25:33" x14ac:dyDescent="0.25">
      <c r="Y35" s="17">
        <v>32</v>
      </c>
      <c r="Z35" s="30"/>
      <c r="AB35" s="34"/>
      <c r="AC35" s="35"/>
      <c r="AE35" s="34"/>
      <c r="AF35" s="41"/>
      <c r="AG35" s="35"/>
    </row>
    <row r="36" spans="25:33" x14ac:dyDescent="0.25">
      <c r="Y36" s="17">
        <v>33</v>
      </c>
      <c r="Z36" s="30"/>
      <c r="AB36" s="34"/>
      <c r="AC36" s="35"/>
      <c r="AE36" s="34"/>
      <c r="AF36" s="41"/>
      <c r="AG36" s="35"/>
    </row>
    <row r="37" spans="25:33" x14ac:dyDescent="0.25">
      <c r="Y37" s="17">
        <v>34</v>
      </c>
      <c r="Z37" s="30"/>
      <c r="AB37" s="34"/>
      <c r="AC37" s="35"/>
      <c r="AE37" s="34"/>
      <c r="AF37" s="41"/>
      <c r="AG37" s="35"/>
    </row>
    <row r="38" spans="25:33" ht="15.75" thickBot="1" x14ac:dyDescent="0.3">
      <c r="Y38" s="18">
        <v>35</v>
      </c>
      <c r="Z38" s="31"/>
      <c r="AB38" s="34"/>
      <c r="AC38" s="35"/>
      <c r="AE38" s="34"/>
      <c r="AF38" s="41"/>
      <c r="AG38" s="35"/>
    </row>
    <row r="39" spans="25:33" x14ac:dyDescent="0.25">
      <c r="AB39" s="34"/>
      <c r="AC39" s="35"/>
      <c r="AE39" s="34"/>
      <c r="AF39" s="41"/>
      <c r="AG39" s="35"/>
    </row>
    <row r="40" spans="25:33" x14ac:dyDescent="0.25">
      <c r="AB40" s="34"/>
      <c r="AC40" s="35"/>
      <c r="AE40" s="34"/>
      <c r="AF40" s="41"/>
      <c r="AG40" s="35"/>
    </row>
    <row r="41" spans="25:33" x14ac:dyDescent="0.25">
      <c r="AB41" s="34"/>
      <c r="AC41" s="35"/>
      <c r="AE41" s="34"/>
      <c r="AF41" s="41"/>
      <c r="AG41" s="35"/>
    </row>
    <row r="42" spans="25:33" x14ac:dyDescent="0.25">
      <c r="AB42" s="34"/>
      <c r="AC42" s="35"/>
      <c r="AE42" s="34"/>
      <c r="AF42" s="41"/>
      <c r="AG42" s="35"/>
    </row>
    <row r="43" spans="25:33" x14ac:dyDescent="0.25">
      <c r="AB43" s="34"/>
      <c r="AC43" s="35"/>
      <c r="AE43" s="34"/>
      <c r="AF43" s="41"/>
      <c r="AG43" s="35"/>
    </row>
    <row r="44" spans="25:33" x14ac:dyDescent="0.25">
      <c r="AB44" s="34"/>
      <c r="AC44" s="35"/>
      <c r="AE44" s="34"/>
      <c r="AF44" s="41"/>
      <c r="AG44" s="35"/>
    </row>
    <row r="45" spans="25:33" x14ac:dyDescent="0.25">
      <c r="AB45" s="34"/>
      <c r="AC45" s="35"/>
      <c r="AE45" s="34"/>
      <c r="AF45" s="41"/>
      <c r="AG45" s="35"/>
    </row>
    <row r="46" spans="25:33" x14ac:dyDescent="0.25">
      <c r="AB46" s="34"/>
      <c r="AC46" s="35"/>
      <c r="AE46" s="34"/>
      <c r="AF46" s="41"/>
      <c r="AG46" s="35"/>
    </row>
    <row r="47" spans="25:33" x14ac:dyDescent="0.25">
      <c r="AB47" s="34"/>
      <c r="AC47" s="35"/>
      <c r="AE47" s="34"/>
      <c r="AF47" s="41"/>
      <c r="AG47" s="35"/>
    </row>
    <row r="48" spans="25:33" x14ac:dyDescent="0.25">
      <c r="AB48" s="34"/>
      <c r="AC48" s="35"/>
      <c r="AE48" s="34"/>
      <c r="AF48" s="41"/>
      <c r="AG48" s="35"/>
    </row>
    <row r="49" spans="28:33" x14ac:dyDescent="0.25">
      <c r="AB49" s="34"/>
      <c r="AC49" s="35"/>
      <c r="AE49" s="34"/>
      <c r="AF49" s="41"/>
      <c r="AG49" s="35"/>
    </row>
    <row r="50" spans="28:33" x14ac:dyDescent="0.25">
      <c r="AB50" s="34"/>
      <c r="AC50" s="35"/>
      <c r="AE50" s="34"/>
      <c r="AF50" s="41"/>
      <c r="AG50" s="35"/>
    </row>
    <row r="51" spans="28:33" x14ac:dyDescent="0.25">
      <c r="AB51" s="34"/>
      <c r="AC51" s="35"/>
      <c r="AE51" s="34"/>
      <c r="AF51" s="41"/>
      <c r="AG51" s="35"/>
    </row>
    <row r="52" spans="28:33" x14ac:dyDescent="0.25">
      <c r="AB52" s="34"/>
      <c r="AC52" s="35"/>
      <c r="AE52" s="34"/>
      <c r="AF52" s="41"/>
      <c r="AG52" s="35"/>
    </row>
    <row r="53" spans="28:33" x14ac:dyDescent="0.25">
      <c r="AB53" s="34"/>
      <c r="AC53" s="35"/>
      <c r="AE53" s="34"/>
      <c r="AF53" s="41"/>
      <c r="AG53" s="35"/>
    </row>
    <row r="54" spans="28:33" x14ac:dyDescent="0.25">
      <c r="AB54" s="34"/>
      <c r="AC54" s="35"/>
      <c r="AE54" s="34"/>
      <c r="AF54" s="41"/>
      <c r="AG54" s="35"/>
    </row>
    <row r="55" spans="28:33" x14ac:dyDescent="0.25">
      <c r="AB55" s="34"/>
      <c r="AC55" s="35"/>
      <c r="AE55" s="34"/>
      <c r="AF55" s="41"/>
      <c r="AG55" s="35"/>
    </row>
    <row r="56" spans="28:33" x14ac:dyDescent="0.25">
      <c r="AB56" s="34"/>
      <c r="AC56" s="35"/>
      <c r="AE56" s="34"/>
      <c r="AF56" s="41"/>
      <c r="AG56" s="35"/>
    </row>
    <row r="57" spans="28:33" x14ac:dyDescent="0.25">
      <c r="AB57" s="34"/>
      <c r="AC57" s="35"/>
      <c r="AE57" s="34"/>
      <c r="AF57" s="41"/>
      <c r="AG57" s="35"/>
    </row>
    <row r="58" spans="28:33" x14ac:dyDescent="0.25">
      <c r="AB58" s="34"/>
      <c r="AC58" s="35"/>
      <c r="AE58" s="34"/>
      <c r="AF58" s="41"/>
      <c r="AG58" s="35"/>
    </row>
    <row r="59" spans="28:33" x14ac:dyDescent="0.25">
      <c r="AB59" s="34"/>
      <c r="AC59" s="35"/>
      <c r="AE59" s="34"/>
      <c r="AF59" s="41"/>
      <c r="AG59" s="35"/>
    </row>
    <row r="60" spans="28:33" ht="15.75" thickBot="1" x14ac:dyDescent="0.3">
      <c r="AB60" s="36"/>
      <c r="AC60" s="37"/>
      <c r="AE60" s="36"/>
      <c r="AF60" s="42"/>
      <c r="AG60" s="37"/>
    </row>
  </sheetData>
  <sheetProtection formatCells="0" formatColumns="0" formatRows="0" insertColumns="0" insertRows="0" insertHyperlinks="0" deleteColumns="0" deleteRows="0" sort="0" autoFilter="0" pivotTables="0"/>
  <mergeCells count="5">
    <mergeCell ref="B4:D4"/>
    <mergeCell ref="Y2:Z2"/>
    <mergeCell ref="AB2:AC2"/>
    <mergeCell ref="AE2:AG2"/>
    <mergeCell ref="B2:C2"/>
  </mergeCells>
  <conditionalFormatting sqref="G3:G31">
    <cfRule type="expression" dxfId="12" priority="13">
      <formula>G3&lt;&gt;""</formula>
    </cfRule>
  </conditionalFormatting>
  <conditionalFormatting sqref="P3:P31">
    <cfRule type="expression" dxfId="11" priority="12">
      <formula>P3&lt;&gt;""</formula>
    </cfRule>
  </conditionalFormatting>
  <conditionalFormatting sqref="H3:N31">
    <cfRule type="expression" dxfId="10" priority="1">
      <formula>AND(H3&lt;&gt;"",$D$17&lt;&gt;"",COUNTIF($D$17:$D$18,H3)=1)</formula>
    </cfRule>
    <cfRule type="expression" dxfId="9" priority="41">
      <formula>AND(H3&lt;&gt;"",COUNTIFS($AE$4:$AE$60,"&lt;="&amp;H3,$AF$4:$AF$60,"&gt;="&amp;H3)&lt;&gt;0)</formula>
    </cfRule>
    <cfRule type="expression" dxfId="8" priority="42">
      <formula>AND(H3&lt;&gt;"",COUNTIF($AB$4:$AB$60,H3)&lt;&gt;0)</formula>
    </cfRule>
    <cfRule type="expression" dxfId="7" priority="43">
      <formula>AND(H3&lt;&gt;"",COUNTIF($Z$4:$Z$38,H3)&lt;&gt;0)</formula>
    </cfRule>
    <cfRule type="expression" dxfId="0" priority="44">
      <formula>AND(H3&lt;&gt;"",COUNTIF($D$5:$D$16,H3)=1)</formula>
    </cfRule>
    <cfRule type="expression" dxfId="6" priority="45">
      <formula>AND(OR(WEEKDAY(H3)=1,WEEKDAY(H3)=7),H3&lt;&gt;"")</formula>
    </cfRule>
  </conditionalFormatting>
  <conditionalFormatting sqref="Q3:W31">
    <cfRule type="expression" dxfId="5" priority="57">
      <formula>AND(Q3&lt;&gt;"",COUNTIFS($AE$4:$AE$60,"&lt;="&amp;Q3,$AF$4:$AF$60,"&gt;="&amp;Q3)&lt;&gt;0)</formula>
    </cfRule>
    <cfRule type="expression" dxfId="4" priority="58">
      <formula>AND(Q3&lt;&gt;"",COUNTIF($AB$4:$AB$60,Q3)&lt;&gt;0)</formula>
    </cfRule>
    <cfRule type="expression" dxfId="3" priority="59">
      <formula>AND(Q3&lt;&gt;"",COUNTIF($Z$4:$Z$38,Q3)&lt;&gt;0)</formula>
    </cfRule>
    <cfRule type="expression" dxfId="2" priority="60">
      <formula>AND(Q3&lt;&gt;"",COUNTIF($D$5:$D$16,Q3)&lt;&gt;0)</formula>
    </cfRule>
    <cfRule type="expression" dxfId="1" priority="61">
      <formula>AND(OR(WEEKDAY(Q3)=1,WEEKDAY(Q3)=7),Q3&lt;&gt;"")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cmdAddAnnual">
          <controlPr defaultSize="0" autoLine="0" r:id="rId5">
            <anchor moveWithCells="1">
              <from>
                <xdr:col>6</xdr:col>
                <xdr:colOff>66675</xdr:colOff>
                <xdr:row>29</xdr:row>
                <xdr:rowOff>57150</xdr:rowOff>
              </from>
              <to>
                <xdr:col>9</xdr:col>
                <xdr:colOff>152400</xdr:colOff>
                <xdr:row>31</xdr:row>
                <xdr:rowOff>19050</xdr:rowOff>
              </to>
            </anchor>
          </controlPr>
        </control>
      </mc:Choice>
      <mc:Fallback>
        <control shapeId="1044" r:id="rId4" name="cmdAddAnnual"/>
      </mc:Fallback>
    </mc:AlternateContent>
    <mc:AlternateContent xmlns:mc="http://schemas.openxmlformats.org/markup-compatibility/2006">
      <mc:Choice Requires="x14">
        <control shapeId="1042" r:id="rId6" name="Spinner 18">
          <controlPr defaultSize="0" print="0" autoPict="0">
            <anchor>
              <from>
                <xdr:col>4</xdr:col>
                <xdr:colOff>19050</xdr:colOff>
                <xdr:row>0</xdr:row>
                <xdr:rowOff>104775</xdr:rowOff>
              </from>
              <to>
                <xdr:col>5</xdr:col>
                <xdr:colOff>76200</xdr:colOff>
                <xdr:row>5</xdr:row>
                <xdr:rowOff>85725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"/>
  <sheetViews>
    <sheetView workbookViewId="0">
      <selection activeCell="B9" sqref="B9"/>
    </sheetView>
  </sheetViews>
  <sheetFormatPr defaultRowHeight="15" x14ac:dyDescent="0.25"/>
  <cols>
    <col min="1" max="1" width="1.42578125" customWidth="1"/>
    <col min="2" max="2" width="46.85546875" customWidth="1"/>
  </cols>
  <sheetData>
    <row r="2" spans="2:2" ht="189" customHeight="1" x14ac:dyDescent="0.25">
      <c r="B2" s="2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Calendrier annuel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Martin</dc:creator>
  <cp:lastModifiedBy>Raymond Martin</cp:lastModifiedBy>
  <dcterms:created xsi:type="dcterms:W3CDTF">2021-01-22T16:36:53Z</dcterms:created>
  <dcterms:modified xsi:type="dcterms:W3CDTF">2021-10-11T03:30:54Z</dcterms:modified>
</cp:coreProperties>
</file>