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defaultThemeVersion="166925"/>
  <mc:AlternateContent xmlns:mc="http://schemas.openxmlformats.org/markup-compatibility/2006">
    <mc:Choice Requires="x15">
      <x15ac:absPath xmlns:x15ac="http://schemas.microsoft.com/office/spreadsheetml/2010/11/ac" url="/Users/rjf5371/Documents/CCSG GHG Inventory/"/>
    </mc:Choice>
  </mc:AlternateContent>
  <xr:revisionPtr revIDLastSave="0" documentId="13_ncr:1_{395849C2-9309-BA4C-960B-79ECC2B1C47C}" xr6:coauthVersionLast="47" xr6:coauthVersionMax="47" xr10:uidLastSave="{00000000-0000-0000-0000-000000000000}"/>
  <bookViews>
    <workbookView xWindow="0" yWindow="0" windowWidth="28800" windowHeight="18000" tabRatio="689" activeTab="5" xr2:uid="{00000000-000D-0000-FFFF-FFFF00000000}"/>
  </bookViews>
  <sheets>
    <sheet name="Summary" sheetId="12" r:id="rId1"/>
    <sheet name="Key" sheetId="6" r:id="rId2"/>
    <sheet name="Utility Emissions Factors" sheetId="7" r:id="rId3"/>
    <sheet name="Sheet1" sheetId="19" r:id="rId4"/>
    <sheet name="Building Utilities" sheetId="2" r:id="rId5"/>
    <sheet name="Car Travel Raw" sheetId="16" r:id="rId6"/>
    <sheet name="Car Travel" sheetId="17" r:id="rId7"/>
    <sheet name="Vendor" sheetId="1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2" l="1"/>
  <c r="F63" i="7" l="1"/>
  <c r="F62" i="7"/>
  <c r="F61" i="7"/>
  <c r="F56" i="7"/>
  <c r="F55" i="7"/>
  <c r="F54" i="7"/>
  <c r="F51" i="7"/>
  <c r="F52" i="7"/>
  <c r="F50" i="7"/>
  <c r="F43" i="7"/>
  <c r="F42" i="7"/>
  <c r="F41" i="7"/>
  <c r="F39" i="7"/>
  <c r="F38" i="7"/>
  <c r="F37" i="7"/>
  <c r="F34" i="7"/>
  <c r="F35" i="7"/>
  <c r="F33" i="7"/>
  <c r="F31" i="7"/>
  <c r="F30" i="7"/>
  <c r="F29" i="7"/>
  <c r="F23" i="7"/>
  <c r="F24" i="7"/>
  <c r="F22" i="7"/>
  <c r="F17" i="7"/>
  <c r="F18" i="7"/>
  <c r="F16" i="7"/>
  <c r="F9" i="7"/>
  <c r="F8" i="7"/>
  <c r="F7" i="7"/>
  <c r="B14" i="18" l="1"/>
  <c r="B13" i="18"/>
  <c r="B16" i="18" s="1"/>
  <c r="B7" i="17" l="1"/>
  <c r="B9" i="17" l="1"/>
  <c r="B8" i="17"/>
  <c r="B10" i="17" l="1"/>
  <c r="B14" i="17" l="1"/>
  <c r="B16" i="17" s="1"/>
  <c r="B12" i="17"/>
  <c r="D14" i="2" l="1"/>
  <c r="E14" i="2"/>
  <c r="F14" i="2"/>
  <c r="G14" i="2"/>
  <c r="H14" i="2"/>
  <c r="C14" i="2"/>
  <c r="G22" i="7" l="1"/>
  <c r="G7" i="7"/>
  <c r="G16" i="7"/>
  <c r="G61" i="7"/>
  <c r="G29" i="7"/>
  <c r="G33" i="7"/>
  <c r="G41" i="7"/>
  <c r="G54" i="7"/>
  <c r="G37" i="7"/>
  <c r="G50" i="7"/>
  <c r="B22" i="12" l="1"/>
  <c r="H29" i="7"/>
  <c r="H50" i="7"/>
  <c r="D12" i="2" l="1"/>
  <c r="E12" i="2"/>
  <c r="F12" i="2"/>
  <c r="G12" i="2"/>
  <c r="H12" i="2"/>
  <c r="C12" i="2"/>
  <c r="I8" i="2" l="1"/>
  <c r="M8" i="2"/>
  <c r="N8" i="2"/>
  <c r="J8" i="2"/>
  <c r="K8" i="2"/>
  <c r="L8" i="2"/>
  <c r="C13" i="2" l="1"/>
  <c r="D13" i="2"/>
  <c r="D15" i="2" s="1"/>
  <c r="D16" i="2" s="1"/>
  <c r="B9" i="12" s="1"/>
  <c r="G13" i="2"/>
  <c r="G15" i="2" s="1"/>
  <c r="G16" i="2" s="1"/>
  <c r="B12" i="12" s="1"/>
  <c r="H13" i="2"/>
  <c r="H15" i="2" s="1"/>
  <c r="H16" i="2" s="1"/>
  <c r="B13" i="12" s="1"/>
  <c r="F13" i="2"/>
  <c r="F15" i="2" s="1"/>
  <c r="F16" i="2" s="1"/>
  <c r="B11" i="12" s="1"/>
  <c r="E13" i="2"/>
  <c r="E15" i="2" s="1"/>
  <c r="E16" i="2" s="1"/>
  <c r="B10" i="12" s="1"/>
  <c r="B21" i="12" l="1"/>
  <c r="C15" i="2"/>
  <c r="C16" i="2" s="1"/>
  <c r="B8" i="12" s="1"/>
  <c r="B16" i="12" l="1"/>
  <c r="B20" i="12"/>
  <c r="I15" i="2"/>
  <c r="I16" i="2" s="1"/>
  <c r="D11" i="12" l="1"/>
  <c r="D8" i="12"/>
  <c r="D21" i="12"/>
  <c r="D22" i="12"/>
  <c r="D12" i="12"/>
  <c r="D9" i="12"/>
  <c r="D13" i="12"/>
  <c r="D10" i="12"/>
  <c r="D20" i="12"/>
  <c r="D14" i="12"/>
  <c r="D16"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D29" authorId="0" shapeId="0" xr:uid="{00000000-0006-0000-0400-000001000000}">
      <text>
        <r>
          <rPr>
            <b/>
            <sz val="9"/>
            <color indexed="81"/>
            <rFont val="Tahoma"/>
            <family val="2"/>
          </rPr>
          <t>Windows User:</t>
        </r>
        <r>
          <rPr>
            <sz val="9"/>
            <color indexed="81"/>
            <rFont val="Tahoma"/>
            <family val="2"/>
          </rPr>
          <t xml:space="preserve">
(1) I don't understand the units
(2) I couldn't find the source for these numbers: 40 CFR Part 98 - Mandatory Reporting of Greenhouse Gases, Table A-1, Table c, Table C-1, Table C-2</t>
        </r>
      </text>
    </comment>
    <comment ref="D37" authorId="0" shapeId="0" xr:uid="{00000000-0006-0000-0400-000002000000}">
      <text>
        <r>
          <rPr>
            <b/>
            <sz val="9"/>
            <color indexed="81"/>
            <rFont val="Tahoma"/>
            <family val="2"/>
          </rPr>
          <t>Windows User:</t>
        </r>
        <r>
          <rPr>
            <sz val="9"/>
            <color indexed="81"/>
            <rFont val="Tahoma"/>
            <family val="2"/>
          </rPr>
          <t xml:space="preserve">
Again from the CFR Part 98</t>
        </r>
      </text>
    </comment>
    <comment ref="D41" authorId="0" shapeId="0" xr:uid="{00000000-0006-0000-0400-000003000000}">
      <text>
        <r>
          <rPr>
            <b/>
            <sz val="9"/>
            <color indexed="81"/>
            <rFont val="Tahoma"/>
            <family val="2"/>
          </rPr>
          <t>Windows User:</t>
        </r>
        <r>
          <rPr>
            <sz val="9"/>
            <color indexed="81"/>
            <rFont val="Tahoma"/>
            <family val="2"/>
          </rPr>
          <t xml:space="preserve">
Again from CFR Part 98</t>
        </r>
      </text>
    </comment>
    <comment ref="D54" authorId="0" shapeId="0" xr:uid="{00000000-0006-0000-0400-000004000000}">
      <text>
        <r>
          <rPr>
            <b/>
            <sz val="9"/>
            <color indexed="81"/>
            <rFont val="Tahoma"/>
            <family val="2"/>
          </rPr>
          <t>Windows User:</t>
        </r>
        <r>
          <rPr>
            <sz val="9"/>
            <color indexed="81"/>
            <rFont val="Tahoma"/>
            <family val="2"/>
          </rPr>
          <t xml:space="preserve">
Again from the CFR Part 98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I6" authorId="0" shapeId="0" xr:uid="{00000000-0006-0000-0500-000008000000}">
      <text>
        <r>
          <rPr>
            <b/>
            <sz val="9"/>
            <color rgb="FF000000"/>
            <rFont val="Tahoma"/>
            <family val="2"/>
          </rPr>
          <t>Windows User:</t>
        </r>
        <r>
          <rPr>
            <sz val="9"/>
            <color rgb="FF000000"/>
            <rFont val="Tahoma"/>
            <family val="2"/>
          </rPr>
          <t xml:space="preserve">
</t>
        </r>
        <r>
          <rPr>
            <sz val="9"/>
            <color rgb="FF000000"/>
            <rFont val="Tahoma"/>
            <family val="2"/>
          </rPr>
          <t>All "Prop __" are calculated as Assigned Proportional Area * Utility for that building, assigning a proportional amount of the utility to Eberly according to its presence by area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tc={2AEE1B09-2D53-B249-B0AC-8E309A159F10}</author>
    <author>tc={3EDB2FA0-9639-9941-9E1A-10D968AADDFE}</author>
    <author>tc={22634844-D8C1-AE4C-B853-A315858036B9}</author>
  </authors>
  <commentList>
    <comment ref="D9" authorId="0" shapeId="0" xr:uid="{2AEE1B09-2D53-B249-B0AC-8E309A159F10}">
      <text>
        <t>[Threaded comment]
Your version of Excel allows you to read this threaded comment; however, any edits to it will get removed if the file is opened in a newer version of Excel. Learn more: https://go.microsoft.com/fwlink/?linkid=870924
Comment:
    Computed using the Google Maps suggested route</t>
      </text>
    </comment>
    <comment ref="E9" authorId="1" shapeId="0" xr:uid="{3EDB2FA0-9639-9941-9E1A-10D968AADDFE}">
      <text>
        <t>[Threaded comment]
Your version of Excel allows you to read this threaded comment; however, any edits to it will get removed if the file is opened in a newer version of Excel. Learn more: https://go.microsoft.com/fwlink/?linkid=870924
Comment:
    An estimate on the number of cars traveling from a campus to the Council meeting</t>
      </text>
    </comment>
    <comment ref="F9" authorId="2" shapeId="0" xr:uid="{22634844-D8C1-AE4C-B853-A315858036B9}">
      <text>
        <t>[Threaded comment]
Your version of Excel allows you to read this threaded comment; however, any edits to it will get removed if the file is opened in a newer version of Excel. Learn more: https://go.microsoft.com/fwlink/?linkid=870924
Comment:
    Expected attendance, number of attended Council meetings by leaders of this campus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A5" authorId="0" shapeId="0" xr:uid="{00000000-0006-0000-0D00-000001000000}">
      <text>
        <r>
          <rPr>
            <b/>
            <sz val="9"/>
            <color indexed="81"/>
            <rFont val="Tahoma"/>
            <family val="2"/>
          </rPr>
          <t>Windows User:</t>
        </r>
        <r>
          <rPr>
            <sz val="9"/>
            <color indexed="81"/>
            <rFont val="Tahoma"/>
            <family val="2"/>
          </rPr>
          <t xml:space="preserve">
Eberly's Calculated Utility-use over all buildings in which it resides</t>
        </r>
      </text>
    </comment>
  </commentList>
</comments>
</file>

<file path=xl/sharedStrings.xml><?xml version="1.0" encoding="utf-8"?>
<sst xmlns="http://schemas.openxmlformats.org/spreadsheetml/2006/main" count="488" uniqueCount="216">
  <si>
    <t>BUILDING_NAME</t>
  </si>
  <si>
    <t>Water</t>
  </si>
  <si>
    <t>Steam</t>
  </si>
  <si>
    <t>Chilled Water</t>
  </si>
  <si>
    <t>Electric</t>
  </si>
  <si>
    <t>Sewer</t>
  </si>
  <si>
    <t>Natural Gas</t>
  </si>
  <si>
    <t>Assigned Proportional Area</t>
  </si>
  <si>
    <t>Total</t>
  </si>
  <si>
    <t>Prop Steam</t>
  </si>
  <si>
    <t>Prop Electric</t>
  </si>
  <si>
    <t>Prop Chilled Water</t>
  </si>
  <si>
    <t>Prop Sewer</t>
  </si>
  <si>
    <t>Prop Natural Gas</t>
  </si>
  <si>
    <t>Prop Water</t>
  </si>
  <si>
    <t>TOTAL</t>
  </si>
  <si>
    <t>Units</t>
  </si>
  <si>
    <t>klb</t>
  </si>
  <si>
    <t>kWh</t>
  </si>
  <si>
    <t>Ton Hr</t>
  </si>
  <si>
    <t>Kgal</t>
  </si>
  <si>
    <t>MMBtu</t>
  </si>
  <si>
    <t>Utility</t>
  </si>
  <si>
    <t>Key</t>
  </si>
  <si>
    <t>Formula</t>
  </si>
  <si>
    <t>Referenced</t>
  </si>
  <si>
    <t>Input</t>
  </si>
  <si>
    <t>Labels</t>
  </si>
  <si>
    <t>Raw</t>
  </si>
  <si>
    <t>Title</t>
  </si>
  <si>
    <t>Unknown</t>
  </si>
  <si>
    <t>NATURAL GAS</t>
  </si>
  <si>
    <t>GHG</t>
  </si>
  <si>
    <t>GWP</t>
  </si>
  <si>
    <t>Emission Factors</t>
  </si>
  <si>
    <t>ELECTRIC</t>
  </si>
  <si>
    <t>STEAM</t>
  </si>
  <si>
    <t>GLOBAL WARMING POTENTIAL</t>
  </si>
  <si>
    <t>Constant/Conversion</t>
  </si>
  <si>
    <t>Source</t>
  </si>
  <si>
    <t>RFCW eGRID2019</t>
  </si>
  <si>
    <t>https://www.epa.gov/sites/production/files/2021-02/documents/egrid2019_summary_tables.pdf</t>
  </si>
  <si>
    <t>Emissions</t>
  </si>
  <si>
    <t>Utility Emissions Factors</t>
  </si>
  <si>
    <t>Normalized Emisson Factors</t>
  </si>
  <si>
    <t>Initial Unit</t>
  </si>
  <si>
    <t>Final Unit</t>
  </si>
  <si>
    <t>Conversion Factor</t>
  </si>
  <si>
    <t>Normalized Emission Factor</t>
  </si>
  <si>
    <t>Unit</t>
  </si>
  <si>
    <t>Fuel Oil/Diesel</t>
  </si>
  <si>
    <t>Propane</t>
  </si>
  <si>
    <t>Total Normalized Emission Factor</t>
  </si>
  <si>
    <t>Electricity</t>
  </si>
  <si>
    <t>Diesel</t>
  </si>
  <si>
    <t>CHILLED WATER</t>
  </si>
  <si>
    <t>WATER</t>
  </si>
  <si>
    <t>SEWER/ WASTEWATER</t>
  </si>
  <si>
    <t xml:space="preserve">RFCW eGRID2019 </t>
  </si>
  <si>
    <r>
      <t>MtCO</t>
    </r>
    <r>
      <rPr>
        <vertAlign val="subscript"/>
        <sz val="10"/>
        <rFont val="Arial"/>
        <family val="2"/>
      </rPr>
      <t>2</t>
    </r>
    <r>
      <rPr>
        <sz val="10"/>
        <rFont val="Arial"/>
        <family val="2"/>
      </rPr>
      <t>e</t>
    </r>
  </si>
  <si>
    <t>Comments</t>
  </si>
  <si>
    <t>Building Utility Emissions</t>
  </si>
  <si>
    <t>miles</t>
  </si>
  <si>
    <t>Emissions per Trip</t>
  </si>
  <si>
    <r>
      <t>MtCO</t>
    </r>
    <r>
      <rPr>
        <vertAlign val="subscript"/>
        <sz val="10"/>
        <rFont val="Arial"/>
        <family val="2"/>
      </rPr>
      <t>2</t>
    </r>
    <r>
      <rPr>
        <sz val="10"/>
        <rFont val="Arial"/>
        <family val="2"/>
      </rPr>
      <t>e / trip</t>
    </r>
  </si>
  <si>
    <t>Trips</t>
  </si>
  <si>
    <t>Percentage</t>
  </si>
  <si>
    <t>Scope 1</t>
  </si>
  <si>
    <t>Scope 2</t>
  </si>
  <si>
    <t>Scope 3</t>
  </si>
  <si>
    <t>Scope</t>
  </si>
  <si>
    <t>Car Travel</t>
  </si>
  <si>
    <r>
      <t>MtCO</t>
    </r>
    <r>
      <rPr>
        <vertAlign val="subscript"/>
        <sz val="11"/>
        <color theme="1"/>
        <rFont val="Calibri"/>
        <family val="2"/>
        <scheme val="minor"/>
      </rPr>
      <t>2</t>
    </r>
    <r>
      <rPr>
        <sz val="11"/>
        <color theme="1"/>
        <rFont val="Calibri"/>
        <family val="2"/>
        <scheme val="minor"/>
      </rPr>
      <t>e / mile</t>
    </r>
  </si>
  <si>
    <t>Car Travel Emissions</t>
  </si>
  <si>
    <t>This sheet computes the total emissions due to Car Travel within Eberly during CY2019 for non-commuting purposes.</t>
  </si>
  <si>
    <t>Computed Total Eberly Car (Non-Commuting) Travel Use and Emissions CY2019</t>
  </si>
  <si>
    <t>Cost</t>
  </si>
  <si>
    <t>Average Cost per Trip</t>
  </si>
  <si>
    <t>https://www.epa.gov/ghgreporting/ghg-mrr-final-rule</t>
  </si>
  <si>
    <t>object_code</t>
  </si>
  <si>
    <t>Total Cost</t>
  </si>
  <si>
    <t>0301-Office supplies</t>
  </si>
  <si>
    <t>0303-Lab supplies</t>
  </si>
  <si>
    <t>0459-Non-Capital equipment</t>
  </si>
  <si>
    <t>0710-Capital equipment</t>
  </si>
  <si>
    <t>Berkeley Emission Factor</t>
  </si>
  <si>
    <t>Projected Emissios</t>
  </si>
  <si>
    <r>
      <t>MtCO</t>
    </r>
    <r>
      <rPr>
        <vertAlign val="subscript"/>
        <sz val="10"/>
        <rFont val="Arial"/>
        <family val="2"/>
      </rPr>
      <t>2</t>
    </r>
    <r>
      <rPr>
        <sz val="10"/>
        <rFont val="Arial"/>
        <family val="2"/>
      </rPr>
      <t>e / $</t>
    </r>
  </si>
  <si>
    <t>Average Distance</t>
  </si>
  <si>
    <t>Total Distance</t>
  </si>
  <si>
    <t>miles / trip</t>
  </si>
  <si>
    <t>Total Emissions</t>
  </si>
  <si>
    <t>STEAM CONVERSIONS AND FACTORS</t>
  </si>
  <si>
    <t>ELECTRIC CONVERSIONS AND FACTORS</t>
  </si>
  <si>
    <t>CHILLED WATER CONVERSIONS AND FACTORS</t>
  </si>
  <si>
    <t>kg</t>
  </si>
  <si>
    <t>Mt</t>
  </si>
  <si>
    <t>scf</t>
  </si>
  <si>
    <t>Quantity</t>
  </si>
  <si>
    <t>=</t>
  </si>
  <si>
    <t>mcf</t>
  </si>
  <si>
    <r>
      <t>CO</t>
    </r>
    <r>
      <rPr>
        <vertAlign val="subscript"/>
        <sz val="11"/>
        <rFont val="Calibri"/>
        <family val="2"/>
        <scheme val="minor"/>
      </rPr>
      <t>2</t>
    </r>
  </si>
  <si>
    <r>
      <t>kg CO</t>
    </r>
    <r>
      <rPr>
        <vertAlign val="subscript"/>
        <sz val="11"/>
        <color theme="1"/>
        <rFont val="Calibri"/>
        <family val="2"/>
        <scheme val="minor"/>
      </rPr>
      <t xml:space="preserve">2 </t>
    </r>
    <r>
      <rPr>
        <sz val="11"/>
        <color theme="1"/>
        <rFont val="Calibri"/>
        <family val="2"/>
        <scheme val="minor"/>
      </rPr>
      <t>/ scf</t>
    </r>
  </si>
  <si>
    <r>
      <t>MtCO</t>
    </r>
    <r>
      <rPr>
        <vertAlign val="subscript"/>
        <sz val="11"/>
        <rFont val="Calibri"/>
        <family val="2"/>
        <scheme val="minor"/>
      </rPr>
      <t>2</t>
    </r>
    <r>
      <rPr>
        <sz val="11"/>
        <rFont val="Calibri"/>
        <family val="2"/>
        <scheme val="minor"/>
      </rPr>
      <t>e / klb</t>
    </r>
  </si>
  <si>
    <r>
      <t>CH</t>
    </r>
    <r>
      <rPr>
        <vertAlign val="subscript"/>
        <sz val="11"/>
        <rFont val="Calibri"/>
        <family val="2"/>
        <scheme val="minor"/>
      </rPr>
      <t>4</t>
    </r>
  </si>
  <si>
    <r>
      <t>g CH</t>
    </r>
    <r>
      <rPr>
        <vertAlign val="subscript"/>
        <sz val="11"/>
        <rFont val="Calibri"/>
        <family val="2"/>
        <scheme val="minor"/>
      </rPr>
      <t>4</t>
    </r>
    <r>
      <rPr>
        <sz val="11"/>
        <rFont val="Calibri"/>
        <family val="2"/>
        <scheme val="minor"/>
      </rPr>
      <t xml:space="preserve"> / MMBtu</t>
    </r>
  </si>
  <si>
    <r>
      <t>N</t>
    </r>
    <r>
      <rPr>
        <vertAlign val="subscript"/>
        <sz val="11"/>
        <rFont val="Calibri"/>
        <family val="2"/>
        <scheme val="minor"/>
      </rPr>
      <t>2</t>
    </r>
    <r>
      <rPr>
        <sz val="11"/>
        <rFont val="Calibri"/>
        <family val="2"/>
        <scheme val="minor"/>
      </rPr>
      <t>O</t>
    </r>
  </si>
  <si>
    <r>
      <t>g N</t>
    </r>
    <r>
      <rPr>
        <vertAlign val="subscript"/>
        <sz val="11"/>
        <rFont val="Calibri"/>
        <family val="2"/>
        <scheme val="minor"/>
      </rPr>
      <t>2</t>
    </r>
    <r>
      <rPr>
        <sz val="11"/>
        <rFont val="Calibri"/>
        <family val="2"/>
        <scheme val="minor"/>
      </rPr>
      <t>O / MMBtu</t>
    </r>
  </si>
  <si>
    <r>
      <t>lbs CO</t>
    </r>
    <r>
      <rPr>
        <vertAlign val="subscript"/>
        <sz val="11"/>
        <rFont val="Calibri"/>
        <family val="2"/>
        <scheme val="minor"/>
      </rPr>
      <t>2</t>
    </r>
    <r>
      <rPr>
        <sz val="11"/>
        <rFont val="Calibri"/>
        <family val="2"/>
        <scheme val="minor"/>
      </rPr>
      <t xml:space="preserve"> / MWh</t>
    </r>
  </si>
  <si>
    <r>
      <t>MtCO</t>
    </r>
    <r>
      <rPr>
        <vertAlign val="subscript"/>
        <sz val="11"/>
        <rFont val="Calibri"/>
        <family val="2"/>
        <scheme val="minor"/>
      </rPr>
      <t>2</t>
    </r>
    <r>
      <rPr>
        <sz val="11"/>
        <rFont val="Calibri"/>
        <family val="2"/>
        <scheme val="minor"/>
      </rPr>
      <t>e / kWh</t>
    </r>
  </si>
  <si>
    <r>
      <t>lbs CH</t>
    </r>
    <r>
      <rPr>
        <vertAlign val="subscript"/>
        <sz val="11"/>
        <rFont val="Calibri"/>
        <family val="2"/>
        <scheme val="minor"/>
      </rPr>
      <t>4</t>
    </r>
    <r>
      <rPr>
        <sz val="11"/>
        <rFont val="Calibri"/>
        <family val="2"/>
        <scheme val="minor"/>
      </rPr>
      <t xml:space="preserve"> / MWh</t>
    </r>
  </si>
  <si>
    <r>
      <t>lbs N</t>
    </r>
    <r>
      <rPr>
        <vertAlign val="subscript"/>
        <sz val="11"/>
        <rFont val="Calibri"/>
        <family val="2"/>
        <scheme val="minor"/>
      </rPr>
      <t>2</t>
    </r>
    <r>
      <rPr>
        <sz val="11"/>
        <rFont val="Calibri"/>
        <family val="2"/>
        <scheme val="minor"/>
      </rPr>
      <t>O / MWh</t>
    </r>
  </si>
  <si>
    <r>
      <t>MtCO</t>
    </r>
    <r>
      <rPr>
        <vertAlign val="subscript"/>
        <sz val="11"/>
        <rFont val="Calibri"/>
        <family val="2"/>
        <scheme val="minor"/>
      </rPr>
      <t>2</t>
    </r>
    <r>
      <rPr>
        <sz val="11"/>
        <rFont val="Calibri"/>
        <family val="2"/>
        <scheme val="minor"/>
      </rPr>
      <t>e / ton-hr</t>
    </r>
  </si>
  <si>
    <r>
      <t>MtCO</t>
    </r>
    <r>
      <rPr>
        <vertAlign val="subscript"/>
        <sz val="11"/>
        <rFont val="Calibri"/>
        <family val="2"/>
        <scheme val="minor"/>
      </rPr>
      <t>2</t>
    </r>
    <r>
      <rPr>
        <sz val="11"/>
        <rFont val="Calibri"/>
        <family val="2"/>
        <scheme val="minor"/>
      </rPr>
      <t>e / Kgal</t>
    </r>
  </si>
  <si>
    <r>
      <t>kg CH</t>
    </r>
    <r>
      <rPr>
        <vertAlign val="subscript"/>
        <sz val="11"/>
        <rFont val="Calibri"/>
        <family val="2"/>
        <scheme val="minor"/>
      </rPr>
      <t>4</t>
    </r>
    <r>
      <rPr>
        <sz val="11"/>
        <rFont val="Calibri"/>
        <family val="2"/>
        <scheme val="minor"/>
      </rPr>
      <t xml:space="preserve"> / MMBtu</t>
    </r>
  </si>
  <si>
    <r>
      <t>kg N</t>
    </r>
    <r>
      <rPr>
        <vertAlign val="subscript"/>
        <sz val="11"/>
        <rFont val="Calibri"/>
        <family val="2"/>
        <scheme val="minor"/>
      </rPr>
      <t>2</t>
    </r>
    <r>
      <rPr>
        <sz val="11"/>
        <rFont val="Calibri"/>
        <family val="2"/>
        <scheme val="minor"/>
      </rPr>
      <t>O / MMBtu</t>
    </r>
  </si>
  <si>
    <r>
      <t>kg CO</t>
    </r>
    <r>
      <rPr>
        <vertAlign val="subscript"/>
        <sz val="11"/>
        <color theme="1"/>
        <rFont val="Calibri"/>
        <family val="2"/>
        <scheme val="minor"/>
      </rPr>
      <t xml:space="preserve">2 </t>
    </r>
    <r>
      <rPr>
        <sz val="11"/>
        <color theme="1"/>
        <rFont val="Calibri"/>
        <family val="2"/>
        <scheme val="minor"/>
      </rPr>
      <t>/ gal</t>
    </r>
  </si>
  <si>
    <r>
      <t>MtCO</t>
    </r>
    <r>
      <rPr>
        <vertAlign val="subscript"/>
        <sz val="11"/>
        <rFont val="Calibri"/>
        <family val="2"/>
        <scheme val="minor"/>
      </rPr>
      <t>2</t>
    </r>
    <r>
      <rPr>
        <sz val="11"/>
        <rFont val="Calibri"/>
        <family val="2"/>
        <scheme val="minor"/>
      </rPr>
      <t>e / MMBtu</t>
    </r>
  </si>
  <si>
    <t>OPP-Provided Number</t>
  </si>
  <si>
    <t>g</t>
  </si>
  <si>
    <t>40 CFR Part 98 - Mandatory Reporting of Greenhouse Gases, Table A-1, Table c, Table C-1, Table C-2</t>
  </si>
  <si>
    <t>Btu</t>
  </si>
  <si>
    <t>MWh</t>
  </si>
  <si>
    <t>lbs</t>
  </si>
  <si>
    <t>ton-hr</t>
  </si>
  <si>
    <t>WATER CONVERSIONS AND FACTORS</t>
  </si>
  <si>
    <t>gal (diesel)</t>
  </si>
  <si>
    <t>gal (propane)</t>
  </si>
  <si>
    <t>SEWER/WASTEWATER CONVERSIONS AND FACTORS</t>
  </si>
  <si>
    <t>NATURAL GAS CONVERSIONS AND FACTORS</t>
  </si>
  <si>
    <t>UC Berkeley 2009 Procurement Carbon Footprint</t>
  </si>
  <si>
    <t>Hetzel Union Building (Ralph Dorn)</t>
  </si>
  <si>
    <t>Total Building Utility Use 3-Year Average (EnergyCAP, 2019-2021)</t>
  </si>
  <si>
    <t>Estimated, Computed Proportional CCSG Utility Use Annually</t>
  </si>
  <si>
    <t>Estimated, Computed Total CCSG Utility Use and Emissions</t>
  </si>
  <si>
    <t>Annual Emissions</t>
  </si>
  <si>
    <t>Lifetime Emissions</t>
  </si>
  <si>
    <t>Assumptions about Lifetime of CCSG</t>
  </si>
  <si>
    <t>Field</t>
  </si>
  <si>
    <t>Years</t>
  </si>
  <si>
    <t>Existence</t>
  </si>
  <si>
    <t>Office Space in HUB</t>
  </si>
  <si>
    <t>This sheet contains: (1) a table listing the utility use in each building &amp; the computed proportional CCSG utility use in that building based on the assigned portion of that building; and (2) the computation for all of CCSG's utility-based emissions. Note: CCSG only has office space in the HUB, and no other assigned space throughout the University.</t>
  </si>
  <si>
    <t>This sheet computes the emissions factors for each of the utility types. At Penn State, we may use Steam, Electricity, Chilled Water, Water, Sewer Water, or Natural Gas. Some of these sources depend on a grid, some on Penn State-specific numbers (provided by OPP), and others are standard. The number labeled "Normalized Emission Factor" represents the total MTCO2e due to that unit of utility (summed over each of the three big GHGs: CO2, CH4, and N2O), taking into account Global Warming Potential. These are technically CY2019 figures, but we simply do not have enough information to decide emissions factors for each of the years in which CCSG was assigned utility-intensive space at Penn State.</t>
  </si>
  <si>
    <t>GHG Inventory Summary for CCSG</t>
  </si>
  <si>
    <t>This sheet summarizes the GHG Inventory for CCSG throughout its existence as an organization at Penn State. The first table details CCSG's emissions by source (all time). The second table details emissions by scope (all time).</t>
  </si>
  <si>
    <t>CCSG Lifetime GHG Emissions by Source</t>
  </si>
  <si>
    <t>CCSG Lifetime GHG Emissions by Scope</t>
  </si>
  <si>
    <t>This sheet performs a rough estimate of Vendor/Procurement Emissions for CCSG during a typical year and for its  lifetime. This estimate is based on work due to UC Berkeley.</t>
  </si>
  <si>
    <t>Procurement Emissions</t>
  </si>
  <si>
    <t>Vehicle Type</t>
  </si>
  <si>
    <t>Year</t>
  </si>
  <si>
    <t>Gasoline Passenger Cars</t>
  </si>
  <si>
    <t>11973-74</t>
  </si>
  <si>
    <t>1976-77</t>
  </si>
  <si>
    <t>1978-79</t>
  </si>
  <si>
    <t>1984-93</t>
  </si>
  <si>
    <t>(2005</t>
  </si>
  <si>
    <t>CHA Factor</t>
  </si>
  <si>
    <t>(g / mile)</t>
  </si>
  <si>
    <t>N,O Factor</t>
  </si>
  <si>
    <t>HISTORICAL PASSENGER VEHICLE EMISSION FACTORS</t>
  </si>
  <si>
    <t>YEAR</t>
  </si>
  <si>
    <t>VALUE</t>
  </si>
  <si>
    <t>https://nepis.epa.gov/Exe/ZyPDF.cgi?Dockey=P1013L1O.pdf</t>
  </si>
  <si>
    <t>Estimated Car Travel Data</t>
  </si>
  <si>
    <t>This is the estimated car travel performed by participating campuses during CCSG events: Councils, Retreats, and Banquets. Mileage data is used to compute emissions on the next sheet. Some campuses only have participated for a portion of CCSG's existence, some Councils occur at non-UP campuses (once a year). Typically, 5 Councils occur per year, as well as 1 Retreat and 1 Banquet (after a Council). Speicific data about the non-UP Council location is not available for most of CCSG's history, so we estimate the average emissions of every Commonwealth Campus traveling to a non-UP campus.</t>
  </si>
  <si>
    <t>Campus</t>
  </si>
  <si>
    <t>Expected # of Cars</t>
  </si>
  <si>
    <t># of Events</t>
  </si>
  <si>
    <t>Abington</t>
  </si>
  <si>
    <t>1600 Woodland Rd, Abington, PA 19001</t>
  </si>
  <si>
    <t>Altoona</t>
  </si>
  <si>
    <t>3000 Ivyside Park, Altoona, PA 16601</t>
  </si>
  <si>
    <t>Beaver</t>
  </si>
  <si>
    <t>100 University Dr, Monaca, PA 15061</t>
  </si>
  <si>
    <t>Behrend</t>
  </si>
  <si>
    <t>4651 College Dr, Erie, PA 16510</t>
  </si>
  <si>
    <t>Berks</t>
  </si>
  <si>
    <t>1801 Broadcasting Rd, Reading, PA 19610</t>
  </si>
  <si>
    <t>Brandywine</t>
  </si>
  <si>
    <t>25 Yearsley Mill Rd, Media, PA 19063</t>
  </si>
  <si>
    <t>Dubois</t>
  </si>
  <si>
    <t>1 College Pl, DuBois, PA 15801</t>
  </si>
  <si>
    <t>Fayette (Eberly Campus)</t>
  </si>
  <si>
    <t>2201 University Dr, Lemont Furnace, PA 15456</t>
  </si>
  <si>
    <t>Great Valley</t>
  </si>
  <si>
    <t>30 East Swedesford Rd, Malvern, PA 19355</t>
  </si>
  <si>
    <t>Greater Allegheny</t>
  </si>
  <si>
    <t>4000 University Dr, McKeesport, PA 15132</t>
  </si>
  <si>
    <t>Harrisburg</t>
  </si>
  <si>
    <t>777 W Harrisburg Pike, Middletown, PA 17057</t>
  </si>
  <si>
    <t>Hazleton</t>
  </si>
  <si>
    <t>76 University Dr, Hazleton, PA 18202</t>
  </si>
  <si>
    <t>Lehigh Valley</t>
  </si>
  <si>
    <t>2809 Saucon Valley Rd, Center Valley, PA 18034</t>
  </si>
  <si>
    <t>Mont Alto</t>
  </si>
  <si>
    <t>1 Campus Dr, Mont Alto, PA 17237</t>
  </si>
  <si>
    <t>New Kensington</t>
  </si>
  <si>
    <t>3550 7th Street Rd, New Kensington, PA 15068</t>
  </si>
  <si>
    <t>Schuylkill</t>
  </si>
  <si>
    <t>200 University Dr, Schuylkill Haven, PA 17972</t>
  </si>
  <si>
    <t>Scranton</t>
  </si>
  <si>
    <t>120 Ridgeview Dr, Dunmore, PA 18512</t>
  </si>
  <si>
    <t>Shenango</t>
  </si>
  <si>
    <t>147 Shenango Ave, Sharon, PA 16146</t>
  </si>
  <si>
    <t>University Park</t>
  </si>
  <si>
    <t>Pollock Rd, University Park, PA 16802</t>
  </si>
  <si>
    <t>Wilkes-Barre</t>
  </si>
  <si>
    <t>44 University Dr, Dallas, PA 18612</t>
  </si>
  <si>
    <t>York</t>
  </si>
  <si>
    <t>1031 Edgecomb Ave, York, PA 17403</t>
  </si>
  <si>
    <t>Street Address</t>
  </si>
  <si>
    <t>Distance to UP (miles)</t>
  </si>
  <si>
    <t>Estimated Car Travel for a typical Council Meeting</t>
  </si>
  <si>
    <t>Campus Starting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</si>
</sst>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165" formatCode="#,##0.0"/>
    <numFmt numFmtId="166" formatCode="0.000E+00"/>
    <numFmt numFmtId="167" formatCode="0.0"/>
    <numFmt numFmtId="168" formatCode="0.0%"/>
    <numFmt numFmtId="169" formatCode="&quot;$&quot;#,##0.00"/>
    <numFmt numFmtId="170" formatCode="0.000%"/>
  </numFmts>
  <fonts count="24"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theme="1"/>
      <name val="Calibri"/>
      <family val="2"/>
      <scheme val="minor"/>
    </font>
    <font>
      <b/>
      <sz val="20"/>
      <color theme="1"/>
      <name val="Calibri"/>
      <family val="2"/>
      <scheme val="minor"/>
    </font>
    <font>
      <sz val="10"/>
      <name val="Arial"/>
      <family val="2"/>
    </font>
    <font>
      <vertAlign val="subscript"/>
      <sz val="10"/>
      <name val="Arial"/>
      <family val="2"/>
    </font>
    <font>
      <u/>
      <sz val="11"/>
      <color theme="10"/>
      <name val="Calibri"/>
      <family val="2"/>
      <scheme val="minor"/>
    </font>
    <font>
      <b/>
      <sz val="18"/>
      <color theme="1"/>
      <name val="Arial"/>
      <family val="2"/>
    </font>
    <font>
      <vertAlign val="subscript"/>
      <sz val="11"/>
      <color theme="1"/>
      <name val="Calibri"/>
      <family val="2"/>
      <scheme val="minor"/>
    </font>
    <font>
      <sz val="10"/>
      <color indexed="8"/>
      <name val="Arial"/>
      <family val="2"/>
    </font>
    <font>
      <sz val="10"/>
      <color theme="1"/>
      <name val="Calibri"/>
      <family val="2"/>
      <scheme val="minor"/>
    </font>
    <font>
      <sz val="11"/>
      <color rgb="FF454545"/>
      <name val="Calibri"/>
      <family val="2"/>
      <scheme val="minor"/>
    </font>
    <font>
      <b/>
      <sz val="18"/>
      <color theme="1"/>
      <name val="Calibri"/>
      <family val="2"/>
      <scheme val="minor"/>
    </font>
    <font>
      <b/>
      <sz val="11"/>
      <name val="Calibri"/>
      <family val="2"/>
      <scheme val="minor"/>
    </font>
    <font>
      <sz val="11"/>
      <name val="Calibri"/>
      <family val="2"/>
      <scheme val="minor"/>
    </font>
    <font>
      <sz val="11"/>
      <color indexed="8"/>
      <name val="Calibri"/>
      <family val="2"/>
    </font>
    <font>
      <vertAlign val="subscript"/>
      <sz val="11"/>
      <name val="Calibri"/>
      <family val="2"/>
      <scheme val="minor"/>
    </font>
    <font>
      <b/>
      <sz val="11"/>
      <color rgb="FF000000"/>
      <name val="Calibri"/>
      <family val="2"/>
      <scheme val="minor"/>
    </font>
    <font>
      <b/>
      <sz val="9"/>
      <color rgb="FF000000"/>
      <name val="Tahoma"/>
      <family val="2"/>
    </font>
    <font>
      <sz val="9"/>
      <color rgb="FF000000"/>
      <name val="Tahoma"/>
      <family val="2"/>
    </font>
    <font>
      <sz val="12"/>
      <color rgb="FFFF0000"/>
      <name val="Calibri"/>
      <family val="2"/>
      <scheme val="minor"/>
    </font>
    <font>
      <sz val="10"/>
      <color rgb="FF000000"/>
      <name val="Tahoma"/>
      <family val="2"/>
    </font>
  </fonts>
  <fills count="1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F3C9FF"/>
        <bgColor indexed="64"/>
      </patternFill>
    </fill>
    <fill>
      <patternFill patternType="solid">
        <fgColor rgb="FFFC9A9A"/>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rgb="FFD9D9D9"/>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diagonal/>
    </border>
    <border>
      <left/>
      <right/>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rgb="FFE2E2E2"/>
      </left>
      <right style="medium">
        <color rgb="FFE2E2E2"/>
      </right>
      <top style="medium">
        <color rgb="FFE2E2E2"/>
      </top>
      <bottom style="medium">
        <color rgb="FFE2E2E2"/>
      </bottom>
      <diagonal/>
    </border>
    <border>
      <left style="medium">
        <color rgb="FFE2E2E2"/>
      </left>
      <right/>
      <top style="medium">
        <color rgb="FFE2E2E2"/>
      </top>
      <bottom style="medium">
        <color rgb="FFE2E2E2"/>
      </bottom>
      <diagonal/>
    </border>
    <border>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s>
  <cellStyleXfs count="5">
    <xf numFmtId="0" fontId="0" fillId="0" borderId="0"/>
    <xf numFmtId="9" fontId="4" fillId="0" borderId="0" applyFont="0" applyFill="0" applyBorder="0" applyAlignment="0" applyProtection="0"/>
    <xf numFmtId="0" fontId="8" fillId="0" borderId="0" applyNumberFormat="0" applyFill="0" applyBorder="0" applyAlignment="0" applyProtection="0"/>
    <xf numFmtId="44" fontId="4" fillId="0" borderId="0" applyFont="0" applyFill="0" applyBorder="0" applyAlignment="0" applyProtection="0"/>
    <xf numFmtId="0" fontId="11" fillId="0" borderId="0"/>
  </cellStyleXfs>
  <cellXfs count="159">
    <xf numFmtId="0" fontId="0" fillId="0" borderId="0" xfId="0"/>
    <xf numFmtId="0" fontId="6" fillId="5"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0" fillId="5" borderId="1" xfId="0" applyFont="1" applyFill="1" applyBorder="1" applyAlignment="1">
      <alignment horizontal="center" vertical="center"/>
    </xf>
    <xf numFmtId="0" fontId="0" fillId="11" borderId="1" xfId="0" applyFill="1" applyBorder="1" applyAlignment="1">
      <alignment horizontal="center"/>
    </xf>
    <xf numFmtId="0" fontId="0" fillId="10" borderId="1" xfId="0" applyFont="1" applyFill="1" applyBorder="1" applyAlignment="1">
      <alignment horizontal="center" vertical="center"/>
    </xf>
    <xf numFmtId="0" fontId="0" fillId="8" borderId="1" xfId="0" applyFont="1" applyFill="1" applyBorder="1" applyAlignment="1">
      <alignment horizontal="center" vertical="center"/>
    </xf>
    <xf numFmtId="0" fontId="0" fillId="9" borderId="1" xfId="0" applyFont="1" applyFill="1" applyBorder="1" applyAlignment="1">
      <alignment horizontal="center" vertical="center"/>
    </xf>
    <xf numFmtId="0" fontId="0" fillId="6" borderId="1" xfId="0" applyFont="1" applyFill="1" applyBorder="1" applyAlignment="1">
      <alignment horizontal="center" vertical="center"/>
    </xf>
    <xf numFmtId="0" fontId="5" fillId="0" borderId="1" xfId="0" applyFont="1" applyBorder="1" applyAlignment="1">
      <alignment horizontal="center" vertical="center"/>
    </xf>
    <xf numFmtId="0" fontId="1" fillId="4" borderId="1" xfId="0" applyFont="1" applyFill="1" applyBorder="1" applyAlignment="1">
      <alignment horizontal="center"/>
    </xf>
    <xf numFmtId="0" fontId="0" fillId="5" borderId="1" xfId="0" applyFont="1" applyFill="1" applyBorder="1" applyAlignment="1">
      <alignment horizontal="center"/>
    </xf>
    <xf numFmtId="1" fontId="0" fillId="9" borderId="1" xfId="0" applyNumberFormat="1" applyFont="1" applyFill="1" applyBorder="1" applyAlignment="1">
      <alignment horizontal="center"/>
    </xf>
    <xf numFmtId="11" fontId="0" fillId="10" borderId="1" xfId="0" applyNumberFormat="1" applyFill="1" applyBorder="1" applyAlignment="1">
      <alignment horizontal="center"/>
    </xf>
    <xf numFmtId="11" fontId="0" fillId="9" borderId="1" xfId="0" applyNumberFormat="1" applyFill="1" applyBorder="1" applyAlignment="1">
      <alignment horizontal="center"/>
    </xf>
    <xf numFmtId="0" fontId="1" fillId="4" borderId="1" xfId="0" applyFont="1" applyFill="1" applyBorder="1" applyAlignment="1">
      <alignment horizontal="center" vertical="center"/>
    </xf>
    <xf numFmtId="11" fontId="0" fillId="0" borderId="0" xfId="0" applyNumberFormat="1"/>
    <xf numFmtId="0" fontId="0" fillId="0" borderId="0" xfId="0" applyAlignment="1">
      <alignment horizontal="center"/>
    </xf>
    <xf numFmtId="0" fontId="0" fillId="13" borderId="0" xfId="0" applyFill="1" applyAlignment="1">
      <alignment horizontal="center" wrapText="1"/>
    </xf>
    <xf numFmtId="0" fontId="1" fillId="4" borderId="1" xfId="0" applyFont="1" applyFill="1" applyBorder="1"/>
    <xf numFmtId="0" fontId="1" fillId="0" borderId="0" xfId="0" applyFont="1" applyFill="1" applyBorder="1" applyAlignment="1">
      <alignment horizontal="center"/>
    </xf>
    <xf numFmtId="0" fontId="6" fillId="0" borderId="0" xfId="0" applyFont="1" applyFill="1" applyBorder="1" applyAlignment="1">
      <alignment vertical="center"/>
    </xf>
    <xf numFmtId="1" fontId="0" fillId="7" borderId="1" xfId="0" applyNumberFormat="1" applyFont="1" applyFill="1" applyBorder="1" applyAlignment="1">
      <alignment horizontal="center"/>
    </xf>
    <xf numFmtId="2" fontId="0" fillId="7" borderId="1" xfId="0" applyNumberFormat="1" applyFill="1" applyBorder="1" applyAlignment="1">
      <alignment horizontal="center"/>
    </xf>
    <xf numFmtId="1" fontId="0" fillId="8" borderId="1" xfId="0" applyNumberFormat="1" applyFill="1" applyBorder="1" applyAlignment="1">
      <alignment horizontal="center"/>
    </xf>
    <xf numFmtId="1" fontId="0" fillId="0" borderId="0" xfId="0" applyNumberFormat="1"/>
    <xf numFmtId="0" fontId="1" fillId="4" borderId="1" xfId="0" applyFont="1" applyFill="1" applyBorder="1" applyAlignment="1">
      <alignment horizontal="center" vertical="center" wrapText="1"/>
    </xf>
    <xf numFmtId="0" fontId="0" fillId="0" borderId="0" xfId="0" applyFill="1" applyBorder="1"/>
    <xf numFmtId="168" fontId="0" fillId="14" borderId="1" xfId="1" applyNumberFormat="1" applyFont="1" applyFill="1" applyBorder="1" applyAlignment="1">
      <alignment horizontal="center"/>
    </xf>
    <xf numFmtId="0" fontId="0" fillId="0" borderId="0" xfId="0"/>
    <xf numFmtId="0" fontId="1" fillId="4" borderId="1" xfId="0" applyFont="1" applyFill="1" applyBorder="1" applyAlignment="1">
      <alignment horizontal="center" vertical="center"/>
    </xf>
    <xf numFmtId="0" fontId="6" fillId="5" borderId="1" xfId="0" applyFont="1" applyFill="1" applyBorder="1" applyAlignment="1">
      <alignment horizontal="center" vertical="center"/>
    </xf>
    <xf numFmtId="0" fontId="0" fillId="0" borderId="0" xfId="0"/>
    <xf numFmtId="14" fontId="0" fillId="0" borderId="0" xfId="0" applyNumberFormat="1" applyAlignment="1">
      <alignment horizontal="center"/>
    </xf>
    <xf numFmtId="0" fontId="13" fillId="0" borderId="11" xfId="0" applyFont="1" applyBorder="1" applyAlignment="1">
      <alignment vertical="top"/>
    </xf>
    <xf numFmtId="44" fontId="13" fillId="0" borderId="11" xfId="3" applyFont="1" applyBorder="1" applyAlignment="1">
      <alignment horizontal="right" vertical="top"/>
    </xf>
    <xf numFmtId="14" fontId="13" fillId="0" borderId="11" xfId="0" applyNumberFormat="1" applyFont="1" applyBorder="1" applyAlignment="1">
      <alignment horizontal="center" vertical="top"/>
    </xf>
    <xf numFmtId="0" fontId="0" fillId="11" borderId="1" xfId="0" applyFont="1" applyFill="1" applyBorder="1" applyAlignment="1">
      <alignment horizontal="center" wrapText="1"/>
    </xf>
    <xf numFmtId="11" fontId="0" fillId="11" borderId="1" xfId="0" applyNumberFormat="1" applyFont="1" applyFill="1" applyBorder="1" applyAlignment="1">
      <alignment horizontal="center" wrapText="1"/>
    </xf>
    <xf numFmtId="3" fontId="13" fillId="0" borderId="12" xfId="0" applyNumberFormat="1" applyFont="1" applyBorder="1" applyAlignment="1">
      <alignment horizontal="center" vertical="top"/>
    </xf>
    <xf numFmtId="0" fontId="0" fillId="0" borderId="12" xfId="0" applyFont="1" applyBorder="1" applyAlignment="1">
      <alignment horizontal="center"/>
    </xf>
    <xf numFmtId="169" fontId="0" fillId="7" borderId="1" xfId="0" applyNumberFormat="1" applyFont="1" applyFill="1" applyBorder="1" applyAlignment="1">
      <alignment horizontal="center"/>
    </xf>
    <xf numFmtId="11" fontId="0" fillId="10" borderId="1" xfId="0" applyNumberFormat="1" applyFont="1" applyFill="1" applyBorder="1" applyAlignment="1">
      <alignment horizontal="center" vertical="center"/>
    </xf>
    <xf numFmtId="2" fontId="1" fillId="7" borderId="1" xfId="0" applyNumberFormat="1" applyFont="1" applyFill="1" applyBorder="1" applyAlignment="1">
      <alignment horizontal="center"/>
    </xf>
    <xf numFmtId="44" fontId="0" fillId="7" borderId="1" xfId="3" applyFont="1" applyFill="1" applyBorder="1" applyAlignment="1">
      <alignment horizontal="center"/>
    </xf>
    <xf numFmtId="0" fontId="0" fillId="0" borderId="0" xfId="0"/>
    <xf numFmtId="0" fontId="6" fillId="5" borderId="1" xfId="0" applyFont="1" applyFill="1" applyBorder="1" applyAlignment="1">
      <alignment horizontal="center" vertical="center"/>
    </xf>
    <xf numFmtId="0" fontId="1" fillId="4" borderId="1" xfId="0" applyFont="1" applyFill="1" applyBorder="1" applyAlignment="1">
      <alignment horizontal="center"/>
    </xf>
    <xf numFmtId="44" fontId="0" fillId="8" borderId="1" xfId="3" applyFont="1" applyFill="1" applyBorder="1" applyAlignment="1">
      <alignment horizontal="center"/>
    </xf>
    <xf numFmtId="0" fontId="1" fillId="2" borderId="1" xfId="0" applyFont="1" applyFill="1" applyBorder="1" applyAlignment="1">
      <alignment horizontal="center" vertical="center" wrapText="1"/>
    </xf>
    <xf numFmtId="0" fontId="17" fillId="0" borderId="1" xfId="4" applyFont="1" applyFill="1" applyBorder="1" applyAlignment="1"/>
    <xf numFmtId="11" fontId="0" fillId="8" borderId="1" xfId="3" applyNumberFormat="1" applyFont="1" applyFill="1" applyBorder="1" applyAlignment="1">
      <alignment horizontal="center"/>
    </xf>
    <xf numFmtId="2" fontId="1" fillId="7" borderId="1" xfId="3" applyNumberFormat="1" applyFont="1" applyFill="1" applyBorder="1" applyAlignment="1">
      <alignment horizontal="center"/>
    </xf>
    <xf numFmtId="0" fontId="6" fillId="5" borderId="1" xfId="0" applyFont="1" applyFill="1" applyBorder="1" applyAlignment="1">
      <alignment horizontal="center" vertical="center"/>
    </xf>
    <xf numFmtId="0" fontId="1" fillId="4" borderId="1" xfId="0" applyFont="1" applyFill="1" applyBorder="1" applyAlignment="1">
      <alignment horizontal="center" vertical="center"/>
    </xf>
    <xf numFmtId="0" fontId="0" fillId="0" borderId="0" xfId="0" applyFont="1"/>
    <xf numFmtId="0" fontId="0" fillId="5" borderId="1" xfId="0" applyFont="1" applyFill="1" applyBorder="1" applyAlignment="1">
      <alignment horizontal="center" vertical="center"/>
    </xf>
    <xf numFmtId="0" fontId="15" fillId="4" borderId="1" xfId="0" applyFont="1" applyFill="1" applyBorder="1" applyAlignment="1">
      <alignment horizontal="center" vertical="center"/>
    </xf>
    <xf numFmtId="0" fontId="1" fillId="4" borderId="4" xfId="0" applyFont="1" applyFill="1" applyBorder="1" applyAlignment="1">
      <alignment horizontal="center"/>
    </xf>
    <xf numFmtId="0" fontId="0" fillId="5" borderId="4" xfId="0" applyFont="1" applyFill="1" applyBorder="1" applyAlignment="1">
      <alignment horizontal="center"/>
    </xf>
    <xf numFmtId="11" fontId="0" fillId="9" borderId="4" xfId="0" applyNumberFormat="1" applyFill="1" applyBorder="1" applyAlignment="1">
      <alignment horizontal="center"/>
    </xf>
    <xf numFmtId="0" fontId="1" fillId="4" borderId="8" xfId="0" applyFont="1" applyFill="1" applyBorder="1" applyAlignment="1">
      <alignment horizontal="center"/>
    </xf>
    <xf numFmtId="0" fontId="0" fillId="5" borderId="8" xfId="0" applyFont="1" applyFill="1" applyBorder="1" applyAlignment="1">
      <alignment horizontal="center"/>
    </xf>
    <xf numFmtId="11" fontId="0" fillId="10" borderId="8" xfId="0" applyNumberFormat="1" applyFill="1" applyBorder="1" applyAlignment="1">
      <alignment horizontal="center"/>
    </xf>
    <xf numFmtId="0" fontId="1" fillId="4" borderId="5" xfId="0" applyFont="1" applyFill="1" applyBorder="1" applyAlignment="1">
      <alignment horizontal="center"/>
    </xf>
    <xf numFmtId="3" fontId="0" fillId="0" borderId="0" xfId="0" applyNumberFormat="1"/>
    <xf numFmtId="0" fontId="0" fillId="12" borderId="1" xfId="0" applyFont="1" applyFill="1" applyBorder="1" applyAlignment="1">
      <alignment horizontal="center"/>
    </xf>
    <xf numFmtId="0" fontId="0" fillId="15" borderId="1" xfId="0" applyNumberFormat="1" applyFont="1" applyFill="1" applyBorder="1" applyAlignment="1">
      <alignment horizontal="center" wrapText="1"/>
    </xf>
    <xf numFmtId="0" fontId="12" fillId="0" borderId="0" xfId="0" applyFont="1" applyAlignment="1">
      <alignment horizontal="center" vertical="center"/>
    </xf>
    <xf numFmtId="0" fontId="0" fillId="0" borderId="0" xfId="0" applyFont="1" applyAlignment="1">
      <alignment horizontal="center" vertical="center"/>
    </xf>
    <xf numFmtId="0" fontId="15" fillId="0" borderId="0" xfId="0" applyFont="1" applyAlignment="1">
      <alignment horizontal="center" vertical="center"/>
    </xf>
    <xf numFmtId="0" fontId="15" fillId="4" borderId="8" xfId="0" applyFont="1" applyFill="1" applyBorder="1" applyAlignment="1">
      <alignment horizontal="center" vertical="center"/>
    </xf>
    <xf numFmtId="0" fontId="15" fillId="4" borderId="4" xfId="0" applyFont="1" applyFill="1" applyBorder="1" applyAlignment="1">
      <alignment horizontal="center" vertical="center"/>
    </xf>
    <xf numFmtId="0" fontId="0" fillId="4" borderId="1" xfId="0" applyFont="1" applyFill="1" applyBorder="1" applyAlignment="1">
      <alignment horizontal="center" vertical="center"/>
    </xf>
    <xf numFmtId="0" fontId="0" fillId="10" borderId="1" xfId="0" applyNumberFormat="1" applyFont="1" applyFill="1" applyBorder="1" applyAlignment="1">
      <alignment horizontal="center" vertical="center"/>
    </xf>
    <xf numFmtId="0" fontId="0" fillId="5" borderId="8" xfId="0" applyFont="1" applyFill="1" applyBorder="1" applyAlignment="1">
      <alignment horizontal="center" vertical="center"/>
    </xf>
    <xf numFmtId="11" fontId="0" fillId="7" borderId="4" xfId="0" applyNumberFormat="1" applyFont="1" applyFill="1" applyBorder="1" applyAlignment="1">
      <alignment horizontal="center" vertical="center"/>
    </xf>
    <xf numFmtId="0" fontId="15" fillId="4" borderId="1" xfId="0" applyFont="1" applyFill="1" applyBorder="1" applyAlignment="1">
      <alignment horizontal="center" wrapText="1"/>
    </xf>
    <xf numFmtId="0" fontId="16" fillId="5" borderId="8" xfId="0" applyFont="1" applyFill="1" applyBorder="1" applyAlignment="1">
      <alignment horizontal="center" vertical="center"/>
    </xf>
    <xf numFmtId="0" fontId="0" fillId="11" borderId="1" xfId="0" applyNumberFormat="1" applyFont="1" applyFill="1" applyBorder="1" applyAlignment="1">
      <alignment horizontal="center" wrapText="1"/>
    </xf>
    <xf numFmtId="0" fontId="0" fillId="0" borderId="1" xfId="0" applyFont="1" applyBorder="1" applyAlignment="1">
      <alignment horizontal="center" vertical="center"/>
    </xf>
    <xf numFmtId="0" fontId="16" fillId="5" borderId="1" xfId="0" applyFont="1" applyFill="1" applyBorder="1" applyAlignment="1">
      <alignment horizontal="center" vertical="center"/>
    </xf>
    <xf numFmtId="0" fontId="1" fillId="0" borderId="0" xfId="0" applyFont="1" applyFill="1" applyAlignment="1">
      <alignment horizontal="center" vertical="center"/>
    </xf>
    <xf numFmtId="165" fontId="0" fillId="10" borderId="1" xfId="0" applyNumberFormat="1" applyFont="1" applyFill="1" applyBorder="1" applyAlignment="1">
      <alignment horizontal="center" vertical="center"/>
    </xf>
    <xf numFmtId="166" fontId="0" fillId="11" borderId="1" xfId="0" applyNumberFormat="1" applyFont="1" applyFill="1" applyBorder="1" applyAlignment="1">
      <alignment horizontal="center" wrapText="1"/>
    </xf>
    <xf numFmtId="0" fontId="15" fillId="4" borderId="1" xfId="0" applyFont="1" applyFill="1" applyBorder="1" applyAlignment="1">
      <alignment horizontal="center" vertical="center" wrapText="1"/>
    </xf>
    <xf numFmtId="166" fontId="0" fillId="0" borderId="0" xfId="0" applyNumberFormat="1" applyFont="1" applyAlignment="1">
      <alignment horizontal="center" vertical="center"/>
    </xf>
    <xf numFmtId="166" fontId="0" fillId="7" borderId="4" xfId="0" applyNumberFormat="1" applyFont="1" applyFill="1" applyBorder="1" applyAlignment="1">
      <alignment horizontal="center" vertical="center"/>
    </xf>
    <xf numFmtId="11" fontId="0" fillId="7" borderId="1" xfId="0" applyNumberFormat="1" applyFont="1" applyFill="1" applyBorder="1" applyAlignment="1">
      <alignment horizontal="center" vertical="center"/>
    </xf>
    <xf numFmtId="0" fontId="0" fillId="15" borderId="1" xfId="0" applyNumberFormat="1" applyFont="1" applyFill="1" applyBorder="1" applyAlignment="1">
      <alignment horizontal="center" vertical="center"/>
    </xf>
    <xf numFmtId="11" fontId="0" fillId="15" borderId="1" xfId="0" applyNumberFormat="1" applyFont="1" applyFill="1" applyBorder="1" applyAlignment="1">
      <alignment horizontal="center" vertical="center"/>
    </xf>
    <xf numFmtId="11" fontId="0" fillId="15" borderId="1" xfId="0" applyNumberFormat="1" applyFont="1" applyFill="1" applyBorder="1" applyAlignment="1">
      <alignment horizontal="center" wrapText="1"/>
    </xf>
    <xf numFmtId="2" fontId="0" fillId="15" borderId="1" xfId="0" applyNumberFormat="1" applyFont="1" applyFill="1" applyBorder="1" applyAlignment="1">
      <alignment horizontal="center" wrapText="1"/>
    </xf>
    <xf numFmtId="0" fontId="1" fillId="4" borderId="1" xfId="0" applyFont="1" applyFill="1" applyBorder="1" applyAlignment="1">
      <alignment horizontal="center" vertical="center"/>
    </xf>
    <xf numFmtId="1" fontId="0" fillId="9" borderId="1" xfId="0" applyNumberFormat="1" applyFont="1" applyFill="1" applyBorder="1" applyAlignment="1">
      <alignment horizontal="center" vertical="center"/>
    </xf>
    <xf numFmtId="0" fontId="19" fillId="16" borderId="1" xfId="0" applyFont="1" applyFill="1" applyBorder="1" applyAlignment="1">
      <alignment horizontal="center" vertical="center" wrapText="1"/>
    </xf>
    <xf numFmtId="0" fontId="19" fillId="16"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0" fillId="5" borderId="1" xfId="0" applyFont="1" applyFill="1" applyBorder="1" applyAlignment="1">
      <alignment horizontal="center"/>
    </xf>
    <xf numFmtId="0" fontId="6" fillId="5" borderId="1" xfId="0" applyFont="1" applyFill="1" applyBorder="1" applyAlignment="1">
      <alignment horizontal="center" vertical="center"/>
    </xf>
    <xf numFmtId="0" fontId="1" fillId="4" borderId="1" xfId="0" applyFont="1" applyFill="1" applyBorder="1" applyAlignment="1">
      <alignment horizontal="center" vertical="center"/>
    </xf>
    <xf numFmtId="170" fontId="0" fillId="10" borderId="1" xfId="1" applyNumberFormat="1" applyFont="1" applyFill="1" applyBorder="1" applyAlignment="1">
      <alignment horizontal="center"/>
    </xf>
    <xf numFmtId="0" fontId="1" fillId="4" borderId="1" xfId="0" applyFont="1" applyFill="1" applyBorder="1" applyAlignment="1">
      <alignment horizontal="center" wrapText="1"/>
    </xf>
    <xf numFmtId="2" fontId="1" fillId="9" borderId="1" xfId="0" applyNumberFormat="1" applyFont="1" applyFill="1" applyBorder="1" applyAlignment="1">
      <alignment horizontal="center" vertical="center"/>
    </xf>
    <xf numFmtId="0" fontId="1" fillId="4" borderId="1" xfId="0" applyFont="1" applyFill="1" applyBorder="1" applyAlignment="1">
      <alignment horizontal="center" vertical="center"/>
    </xf>
    <xf numFmtId="167" fontId="0" fillId="8" borderId="1" xfId="0" applyNumberFormat="1" applyFill="1" applyBorder="1" applyAlignment="1">
      <alignment horizont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9" fillId="3" borderId="0" xfId="0" applyFont="1" applyFill="1" applyBorder="1" applyAlignment="1">
      <alignment horizontal="center" vertical="center"/>
    </xf>
    <xf numFmtId="0" fontId="0" fillId="13" borderId="0" xfId="0" applyFill="1" applyAlignment="1">
      <alignment horizontal="center" wrapText="1"/>
    </xf>
    <xf numFmtId="0" fontId="6" fillId="5" borderId="2" xfId="0" applyFont="1" applyFill="1" applyBorder="1" applyAlignment="1">
      <alignment horizontal="center" vertical="center"/>
    </xf>
    <xf numFmtId="0" fontId="6" fillId="5" borderId="5" xfId="0" applyFont="1" applyFill="1" applyBorder="1" applyAlignment="1">
      <alignment horizontal="center" vertical="center"/>
    </xf>
    <xf numFmtId="0" fontId="6" fillId="5" borderId="9"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10" xfId="0" applyFont="1" applyFill="1" applyBorder="1" applyAlignment="1">
      <alignment horizontal="center" vertical="center"/>
    </xf>
    <xf numFmtId="11" fontId="0" fillId="7" borderId="2" xfId="0" applyNumberFormat="1" applyFont="1" applyFill="1" applyBorder="1" applyAlignment="1">
      <alignment horizontal="center" vertical="center"/>
    </xf>
    <xf numFmtId="11" fontId="0" fillId="7" borderId="5" xfId="0" applyNumberFormat="1" applyFont="1" applyFill="1" applyBorder="1" applyAlignment="1">
      <alignment horizontal="center" vertical="center"/>
    </xf>
    <xf numFmtId="11" fontId="0" fillId="7" borderId="9" xfId="0" applyNumberFormat="1" applyFont="1" applyFill="1" applyBorder="1" applyAlignment="1">
      <alignment horizontal="center" vertical="center"/>
    </xf>
    <xf numFmtId="0" fontId="1" fillId="4"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11" fontId="0" fillId="7" borderId="1" xfId="0" applyNumberFormat="1" applyFont="1" applyFill="1" applyBorder="1" applyAlignment="1">
      <alignment horizontal="center" vertical="center"/>
    </xf>
    <xf numFmtId="0" fontId="0" fillId="13" borderId="0" xfId="0" applyFont="1" applyFill="1" applyAlignment="1">
      <alignment horizontal="center" vertical="center" wrapText="1"/>
    </xf>
    <xf numFmtId="0" fontId="16" fillId="5" borderId="1" xfId="0" applyFont="1" applyFill="1" applyBorder="1" applyAlignment="1">
      <alignment horizontal="center" vertical="center"/>
    </xf>
    <xf numFmtId="0" fontId="8" fillId="12" borderId="3" xfId="2" applyFont="1" applyFill="1" applyBorder="1" applyAlignment="1">
      <alignment horizontal="left" vertical="center"/>
    </xf>
    <xf numFmtId="0" fontId="8" fillId="12" borderId="10" xfId="2" applyFont="1" applyFill="1" applyBorder="1" applyAlignment="1">
      <alignment horizontal="left" vertical="center"/>
    </xf>
    <xf numFmtId="0" fontId="8" fillId="12" borderId="4" xfId="2" applyFont="1" applyFill="1" applyBorder="1" applyAlignment="1">
      <alignment horizontal="left" vertical="center"/>
    </xf>
    <xf numFmtId="0" fontId="16" fillId="5" borderId="2" xfId="0" applyFont="1" applyFill="1" applyBorder="1" applyAlignment="1">
      <alignment horizontal="center" vertical="center"/>
    </xf>
    <xf numFmtId="0" fontId="16" fillId="5" borderId="5" xfId="0" applyFont="1" applyFill="1" applyBorder="1" applyAlignment="1">
      <alignment horizontal="center" vertical="center"/>
    </xf>
    <xf numFmtId="0" fontId="16" fillId="5" borderId="9" xfId="0" applyFont="1" applyFill="1" applyBorder="1" applyAlignment="1">
      <alignment horizontal="center" vertical="center"/>
    </xf>
    <xf numFmtId="0" fontId="8" fillId="12" borderId="1" xfId="2" applyFont="1" applyFill="1" applyBorder="1" applyAlignment="1">
      <alignment horizontal="left" vertical="center"/>
    </xf>
    <xf numFmtId="0" fontId="16" fillId="12" borderId="3" xfId="2" applyFont="1" applyFill="1" applyBorder="1" applyAlignment="1">
      <alignment horizontal="left" vertical="center"/>
    </xf>
    <xf numFmtId="0" fontId="16" fillId="12" borderId="10" xfId="2" applyFont="1" applyFill="1" applyBorder="1" applyAlignment="1">
      <alignment horizontal="left" vertical="center"/>
    </xf>
    <xf numFmtId="0" fontId="16" fillId="12" borderId="4" xfId="2" applyFont="1" applyFill="1" applyBorder="1" applyAlignment="1">
      <alignment horizontal="left" vertical="center"/>
    </xf>
    <xf numFmtId="0" fontId="14" fillId="3" borderId="0" xfId="0" applyFont="1" applyFill="1" applyBorder="1" applyAlignment="1">
      <alignment horizontal="center" vertical="center"/>
    </xf>
    <xf numFmtId="0" fontId="1" fillId="4" borderId="1" xfId="0" applyFont="1" applyFill="1" applyBorder="1" applyAlignment="1">
      <alignment horizontal="center" vertical="center"/>
    </xf>
    <xf numFmtId="0" fontId="1" fillId="4" borderId="3" xfId="0" applyFont="1" applyFill="1" applyBorder="1" applyAlignment="1">
      <alignment horizontal="center" vertical="center"/>
    </xf>
    <xf numFmtId="0" fontId="1" fillId="4" borderId="3" xfId="0" applyFont="1" applyFill="1" applyBorder="1" applyAlignment="1">
      <alignment horizontal="center" vertical="center" wrapText="1"/>
    </xf>
    <xf numFmtId="0" fontId="6" fillId="5" borderId="1" xfId="0" applyFont="1" applyFill="1" applyBorder="1" applyAlignment="1">
      <alignment horizontal="center" vertical="center"/>
    </xf>
    <xf numFmtId="0" fontId="1" fillId="3" borderId="14" xfId="0" applyFont="1" applyFill="1" applyBorder="1" applyAlignment="1">
      <alignment horizontal="center"/>
    </xf>
    <xf numFmtId="0" fontId="1" fillId="3" borderId="1" xfId="0" applyFont="1" applyFill="1" applyBorder="1" applyAlignment="1">
      <alignment horizontal="center"/>
    </xf>
    <xf numFmtId="0" fontId="1" fillId="3" borderId="3" xfId="0" applyFont="1" applyFill="1" applyBorder="1" applyAlignment="1">
      <alignment horizontal="center"/>
    </xf>
    <xf numFmtId="0" fontId="1" fillId="3" borderId="10" xfId="0" applyFont="1" applyFill="1" applyBorder="1" applyAlignment="1">
      <alignment horizontal="center"/>
    </xf>
    <xf numFmtId="0" fontId="1" fillId="3" borderId="13" xfId="0" applyFont="1" applyFill="1" applyBorder="1" applyAlignment="1">
      <alignment horizontal="center"/>
    </xf>
    <xf numFmtId="0" fontId="0" fillId="13" borderId="7" xfId="0" applyFill="1" applyBorder="1" applyAlignment="1">
      <alignment horizontal="center" wrapText="1"/>
    </xf>
    <xf numFmtId="0" fontId="1" fillId="2" borderId="1" xfId="0" applyFont="1" applyFill="1" applyBorder="1" applyAlignment="1">
      <alignment horizontal="center" vertical="center"/>
    </xf>
    <xf numFmtId="0" fontId="1" fillId="3" borderId="3" xfId="0" applyFont="1" applyFill="1" applyBorder="1" applyAlignment="1">
      <alignment horizontal="center" wrapText="1"/>
    </xf>
    <xf numFmtId="0" fontId="1" fillId="3" borderId="4" xfId="0" applyFont="1" applyFill="1" applyBorder="1" applyAlignment="1">
      <alignment horizontal="center" wrapText="1"/>
    </xf>
    <xf numFmtId="0" fontId="8" fillId="12" borderId="6" xfId="2" applyFill="1" applyBorder="1" applyAlignment="1">
      <alignment horizontal="left"/>
    </xf>
    <xf numFmtId="0" fontId="8" fillId="12" borderId="3" xfId="2" applyFill="1" applyBorder="1" applyAlignment="1">
      <alignment horizontal="left"/>
    </xf>
    <xf numFmtId="0" fontId="0" fillId="12" borderId="10" xfId="0" applyFont="1" applyFill="1" applyBorder="1" applyAlignment="1">
      <alignment horizontal="left"/>
    </xf>
    <xf numFmtId="0" fontId="0" fillId="12" borderId="4" xfId="0" applyFont="1" applyFill="1" applyBorder="1" applyAlignment="1">
      <alignment horizontal="left"/>
    </xf>
    <xf numFmtId="0" fontId="0" fillId="5" borderId="2" xfId="0" applyFont="1" applyFill="1" applyBorder="1" applyAlignment="1">
      <alignment horizontal="center" vertical="center"/>
    </xf>
    <xf numFmtId="0" fontId="0" fillId="5" borderId="5" xfId="0" applyFont="1" applyFill="1" applyBorder="1" applyAlignment="1">
      <alignment horizontal="center" vertical="center"/>
    </xf>
    <xf numFmtId="0" fontId="0" fillId="5" borderId="9" xfId="0" applyFont="1" applyFill="1" applyBorder="1" applyAlignment="1">
      <alignment horizontal="center" vertical="center"/>
    </xf>
    <xf numFmtId="0" fontId="0" fillId="0" borderId="0" xfId="0" applyAlignment="1">
      <alignment horizontal="center" vertical="center"/>
    </xf>
    <xf numFmtId="0" fontId="22" fillId="2" borderId="0" xfId="0" applyFont="1" applyFill="1"/>
  </cellXfs>
  <cellStyles count="5">
    <cellStyle name="Currency" xfId="3" builtinId="4"/>
    <cellStyle name="Hyperlink" xfId="2" builtinId="8"/>
    <cellStyle name="Normal" xfId="0" builtinId="0"/>
    <cellStyle name="Normal_Sheet4" xfId="4" xr:uid="{00000000-0005-0000-0000-000004000000}"/>
    <cellStyle name="Percent" xfId="1" builtinId="5"/>
  </cellStyles>
  <dxfs count="0"/>
  <tableStyles count="0" defaultTableStyle="TableStyleMedium2" defaultPivotStyle="PivotStyleLight16"/>
  <colors>
    <mruColors>
      <color rgb="FFF3C9FF"/>
      <color rgb="FFFC9A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CY2019 ECoS GHG Emissions by Source</a:t>
            </a:r>
            <a:endParaRPr lang="en-US">
              <a:effectLst/>
            </a:endParaRPr>
          </a:p>
        </c:rich>
      </c:tx>
      <c:layout>
        <c:manualLayout>
          <c:xMode val="edge"/>
          <c:yMode val="edge"/>
          <c:x val="0.20260293315362152"/>
          <c:y val="6.13791170007767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949109044186294"/>
          <c:y val="0.2066872857309372"/>
          <c:w val="0.46350609306538959"/>
          <c:h val="0.73628188621728852"/>
        </c:manualLayout>
      </c:layout>
      <c:pieChart>
        <c:varyColors val="1"/>
        <c:ser>
          <c:idx val="0"/>
          <c:order val="0"/>
          <c:tx>
            <c:strRef>
              <c:f>Summary!$D$7</c:f>
              <c:strCache>
                <c:ptCount val="1"/>
                <c:pt idx="0">
                  <c:v>Percentage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D9-43E5-ACEB-C3D2915594E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73C-46A8-9988-C79EE5EF5E3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73C-46A8-9988-C79EE5EF5E3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73C-46A8-9988-C79EE5EF5E3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73C-46A8-9988-C79EE5EF5E3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73C-46A8-9988-C79EE5EF5E3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73C-46A8-9988-C79EE5EF5E34}"/>
              </c:ext>
            </c:extLst>
          </c:dPt>
          <c:dLbls>
            <c:dLbl>
              <c:idx val="0"/>
              <c:layout>
                <c:manualLayout>
                  <c:x val="7.9446621729171354E-3"/>
                  <c:y val="-4.5484849772012481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9D9-43E5-ACEB-C3D2915594E9}"/>
                </c:ext>
              </c:extLst>
            </c:dLbl>
            <c:dLbl>
              <c:idx val="1"/>
              <c:layout>
                <c:manualLayout>
                  <c:x val="1.7170973481928666E-2"/>
                  <c:y val="4.0940375594341709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73C-46A8-9988-C79EE5EF5E34}"/>
                </c:ext>
              </c:extLst>
            </c:dLbl>
            <c:dLbl>
              <c:idx val="2"/>
              <c:layout>
                <c:manualLayout>
                  <c:x val="-2.5024392225863265E-2"/>
                  <c:y val="6.5160071381828985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73C-46A8-9988-C79EE5EF5E34}"/>
                </c:ext>
              </c:extLst>
            </c:dLbl>
            <c:dLbl>
              <c:idx val="3"/>
              <c:layout>
                <c:manualLayout>
                  <c:x val="-5.511854247862201E-2"/>
                  <c:y val="7.6613615600381171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73C-46A8-9988-C79EE5EF5E34}"/>
                </c:ext>
              </c:extLst>
            </c:dLbl>
            <c:dLbl>
              <c:idx val="4"/>
              <c:layout>
                <c:manualLayout>
                  <c:x val="-4.6300077083228273E-2"/>
                  <c:y val="3.888103348610799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73C-46A8-9988-C79EE5EF5E34}"/>
                </c:ext>
              </c:extLst>
            </c:dLbl>
            <c:dLbl>
              <c:idx val="5"/>
              <c:layout>
                <c:manualLayout>
                  <c:x val="-3.0247170613279927E-2"/>
                  <c:y val="6.3820343682098723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73C-46A8-9988-C79EE5EF5E34}"/>
                </c:ext>
              </c:extLst>
            </c:dLbl>
            <c:dLbl>
              <c:idx val="6"/>
              <c:layout>
                <c:manualLayout>
                  <c:x val="-3.5955363768001097E-2"/>
                  <c:y val="-5.6335008960820401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73C-46A8-9988-C79EE5EF5E34}"/>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Summary!$A$8:$A$14</c:f>
              <c:strCache>
                <c:ptCount val="7"/>
                <c:pt idx="0">
                  <c:v>Steam</c:v>
                </c:pt>
                <c:pt idx="1">
                  <c:v>Electric</c:v>
                </c:pt>
                <c:pt idx="2">
                  <c:v>Chilled Water</c:v>
                </c:pt>
                <c:pt idx="3">
                  <c:v>Water</c:v>
                </c:pt>
                <c:pt idx="4">
                  <c:v>Sewer</c:v>
                </c:pt>
                <c:pt idx="5">
                  <c:v>Natural Gas</c:v>
                </c:pt>
                <c:pt idx="6">
                  <c:v>Car Travel</c:v>
                </c:pt>
              </c:strCache>
            </c:strRef>
          </c:cat>
          <c:val>
            <c:numRef>
              <c:f>Summary!$D$8:$D$14</c:f>
              <c:numCache>
                <c:formatCode>0.0%</c:formatCode>
                <c:ptCount val="7"/>
                <c:pt idx="0">
                  <c:v>0.51203385351813047</c:v>
                </c:pt>
                <c:pt idx="1">
                  <c:v>0.38605878070405147</c:v>
                </c:pt>
                <c:pt idx="2">
                  <c:v>6.4473258299184377E-2</c:v>
                </c:pt>
                <c:pt idx="3">
                  <c:v>6.8478236063662023E-3</c:v>
                </c:pt>
                <c:pt idx="4">
                  <c:v>6.7357573791607239E-3</c:v>
                </c:pt>
                <c:pt idx="5">
                  <c:v>2.3850526493106605E-2</c:v>
                </c:pt>
                <c:pt idx="6">
                  <c:v>0</c:v>
                </c:pt>
              </c:numCache>
            </c:numRef>
          </c:val>
          <c:extLst>
            <c:ext xmlns:c16="http://schemas.microsoft.com/office/drawing/2014/chart" uri="{C3380CC4-5D6E-409C-BE32-E72D297353CC}">
              <c16:uniqueId val="{00000000-79D9-43E5-ACEB-C3D2915594E9}"/>
            </c:ext>
          </c:extLst>
        </c:ser>
        <c:dLbls>
          <c:dLblPos val="bestFit"/>
          <c:showLegendKey val="0"/>
          <c:showVal val="1"/>
          <c:showCatName val="0"/>
          <c:showSerName val="0"/>
          <c:showPercent val="0"/>
          <c:showBubbleSize val="0"/>
          <c:showLeaderLines val="1"/>
        </c:dLbls>
        <c:firstSliceAng val="287"/>
      </c:pieChart>
      <c:spPr>
        <a:noFill/>
        <a:ln>
          <a:noFill/>
        </a:ln>
        <a:effectLst/>
      </c:spPr>
    </c:plotArea>
    <c:legend>
      <c:legendPos val="r"/>
      <c:layout>
        <c:manualLayout>
          <c:xMode val="edge"/>
          <c:yMode val="edge"/>
          <c:x val="0.75341612913577871"/>
          <c:y val="0.30002483506600658"/>
          <c:w val="0.15650067483693667"/>
          <c:h val="0.52150446445957344"/>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CY2019 ECoS GHG Emissions by Scope</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Summary!$D$19</c:f>
              <c:strCache>
                <c:ptCount val="1"/>
                <c:pt idx="0">
                  <c:v>Percentage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C9B-46CA-8757-477BC09EEE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59AB-4DF2-A661-9B69B2F2A12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C9B-46CA-8757-477BC09EEEA1}"/>
              </c:ext>
            </c:extLst>
          </c:dPt>
          <c:dLbls>
            <c:dLbl>
              <c:idx val="0"/>
              <c:layout>
                <c:manualLayout>
                  <c:x val="9.2524493211213735E-4"/>
                  <c:y val="6.4119754989658056E-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C9B-46CA-8757-477BC09EEEA1}"/>
                </c:ext>
              </c:extLst>
            </c:dLbl>
            <c:dLbl>
              <c:idx val="1"/>
              <c:layout>
                <c:manualLayout>
                  <c:x val="9.092464918789232E-3"/>
                  <c:y val="1.499846093409633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9AB-4DF2-A661-9B69B2F2A120}"/>
                </c:ext>
              </c:extLst>
            </c:dLbl>
            <c:dLbl>
              <c:idx val="2"/>
              <c:layout>
                <c:manualLayout>
                  <c:x val="1.0068481682115207E-2"/>
                  <c:y val="1.552154058859906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C9B-46CA-8757-477BC09EEEA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Summary!$A$20:$A$22</c:f>
              <c:strCache>
                <c:ptCount val="3"/>
                <c:pt idx="0">
                  <c:v>Scope 1</c:v>
                </c:pt>
                <c:pt idx="1">
                  <c:v>Scope 2</c:v>
                </c:pt>
                <c:pt idx="2">
                  <c:v>Scope 3</c:v>
                </c:pt>
              </c:strCache>
            </c:strRef>
          </c:cat>
          <c:val>
            <c:numRef>
              <c:f>Summary!$D$20:$D$22</c:f>
              <c:numCache>
                <c:formatCode>0.0%</c:formatCode>
                <c:ptCount val="3"/>
                <c:pt idx="0">
                  <c:v>0</c:v>
                </c:pt>
                <c:pt idx="1">
                  <c:v>0</c:v>
                </c:pt>
                <c:pt idx="2">
                  <c:v>0</c:v>
                </c:pt>
              </c:numCache>
            </c:numRef>
          </c:val>
          <c:extLst>
            <c:ext xmlns:c16="http://schemas.microsoft.com/office/drawing/2014/chart" uri="{C3380CC4-5D6E-409C-BE32-E72D297353CC}">
              <c16:uniqueId val="{00000000-59AB-4DF2-A661-9B69B2F2A120}"/>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234950</xdr:colOff>
      <xdr:row>4</xdr:row>
      <xdr:rowOff>156883</xdr:rowOff>
    </xdr:from>
    <xdr:to>
      <xdr:col>16</xdr:col>
      <xdr:colOff>469900</xdr:colOff>
      <xdr:row>30</xdr:row>
      <xdr:rowOff>171824</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239028</xdr:colOff>
      <xdr:row>31</xdr:row>
      <xdr:rowOff>33713</xdr:rowOff>
    </xdr:from>
    <xdr:to>
      <xdr:col>12</xdr:col>
      <xdr:colOff>587903</xdr:colOff>
      <xdr:row>48</xdr:row>
      <xdr:rowOff>18984</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Friend Jr., Raymond J" id="{B201C7F8-4400-834E-84F6-16EDB729B2BD}" userId="S::rjf5371@psu.edu::108280d5-9dbb-4bf6-9444-ef8c5469842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9" dT="2022-02-16T22:29:50.06" personId="{B201C7F8-4400-834E-84F6-16EDB729B2BD}" id="{2AEE1B09-2D53-B249-B0AC-8E309A159F10}">
    <text>Computed using the Google Maps suggested route</text>
  </threadedComment>
  <threadedComment ref="E9" dT="2022-02-16T22:30:10.58" personId="{B201C7F8-4400-834E-84F6-16EDB729B2BD}" id="{3EDB2FA0-9639-9941-9E1A-10D968AADDFE}">
    <text>An estimate on the number of cars traveling from a campus to the Council meeting</text>
  </threadedComment>
  <threadedComment ref="F9" dT="2022-02-16T22:32:48.72" personId="{B201C7F8-4400-834E-84F6-16EDB729B2BD}" id="{22634844-D8C1-AE4C-B853-A315858036B9}">
    <text>Expected attendance, number of attended Council meetings by leaders of this campus</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epa.gov/ghgreporting/ghg-mrr-final-rule" TargetMode="External"/><Relationship Id="rId2" Type="http://schemas.openxmlformats.org/officeDocument/2006/relationships/hyperlink" Target="https://www.epa.gov/sites/production/files/2021-02/documents/egrid2019_summary_tables.pdf" TargetMode="External"/><Relationship Id="rId1" Type="http://schemas.openxmlformats.org/officeDocument/2006/relationships/hyperlink" Target="https://www.epa.gov/sites/production/files/2021-02/documents/egrid2019_summary_tables.pdf"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4.bin"/><Relationship Id="rId1" Type="http://schemas.openxmlformats.org/officeDocument/2006/relationships/hyperlink" Target="https://nepis.epa.gov/Exe/ZyPDF.cgi?Dockey=P1013L1O.pdf" TargetMode="External"/><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ustainability.berkeley.edu/sites/default/files/DoyleK_Thesis_UCB2009SupplyChainCarbonFootprint.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7"/>
  <sheetViews>
    <sheetView topLeftCell="A4" zoomScale="130" zoomScaleNormal="130" workbookViewId="0">
      <selection activeCell="E18" sqref="E18"/>
    </sheetView>
  </sheetViews>
  <sheetFormatPr baseColWidth="10" defaultColWidth="8.83203125" defaultRowHeight="15" x14ac:dyDescent="0.2"/>
  <cols>
    <col min="1" max="1" width="20.6640625" customWidth="1"/>
    <col min="2" max="2" width="18.6640625" bestFit="1" customWidth="1"/>
    <col min="3" max="3" width="15.1640625" bestFit="1" customWidth="1"/>
    <col min="4" max="4" width="10.5" bestFit="1" customWidth="1"/>
    <col min="5" max="5" width="16.5" bestFit="1" customWidth="1"/>
  </cols>
  <sheetData>
    <row r="1" spans="1:17" ht="23" x14ac:dyDescent="0.2">
      <c r="A1" s="111" t="s">
        <v>144</v>
      </c>
      <c r="B1" s="111"/>
      <c r="C1" s="111"/>
      <c r="D1" s="111"/>
      <c r="E1" s="111"/>
      <c r="F1" s="111"/>
    </row>
    <row r="2" spans="1:17" ht="14.5" customHeight="1" x14ac:dyDescent="0.2">
      <c r="A2" s="112" t="s">
        <v>145</v>
      </c>
      <c r="B2" s="112"/>
      <c r="C2" s="112"/>
      <c r="D2" s="112"/>
      <c r="E2" s="112"/>
      <c r="F2" s="112"/>
    </row>
    <row r="3" spans="1:17" x14ac:dyDescent="0.2">
      <c r="A3" s="112"/>
      <c r="B3" s="112"/>
      <c r="C3" s="112"/>
      <c r="D3" s="112"/>
      <c r="E3" s="112"/>
      <c r="F3" s="112"/>
    </row>
    <row r="4" spans="1:17" x14ac:dyDescent="0.2">
      <c r="A4" s="112"/>
      <c r="B4" s="112"/>
      <c r="C4" s="112"/>
      <c r="D4" s="112"/>
      <c r="E4" s="112"/>
      <c r="F4" s="112"/>
    </row>
    <row r="6" spans="1:17" x14ac:dyDescent="0.2">
      <c r="A6" s="116" t="s">
        <v>146</v>
      </c>
      <c r="B6" s="116"/>
      <c r="C6" s="116"/>
      <c r="D6" s="116"/>
    </row>
    <row r="7" spans="1:17" x14ac:dyDescent="0.2">
      <c r="A7" s="17" t="s">
        <v>39</v>
      </c>
      <c r="B7" s="17" t="s">
        <v>42</v>
      </c>
      <c r="C7" s="17" t="s">
        <v>16</v>
      </c>
      <c r="D7" s="17" t="s">
        <v>66</v>
      </c>
    </row>
    <row r="8" spans="1:17" x14ac:dyDescent="0.2">
      <c r="A8" s="17" t="s">
        <v>2</v>
      </c>
      <c r="B8" s="108">
        <f>'Building Utilities'!C16</f>
        <v>32.213172205387693</v>
      </c>
      <c r="C8" s="113" t="s">
        <v>59</v>
      </c>
      <c r="D8" s="30">
        <f t="shared" ref="D8:D14" si="0">B8/B$16</f>
        <v>0.51203385351813047</v>
      </c>
    </row>
    <row r="9" spans="1:17" x14ac:dyDescent="0.2">
      <c r="A9" s="17" t="s">
        <v>4</v>
      </c>
      <c r="B9" s="108">
        <f>'Building Utilities'!D16</f>
        <v>24.28780421211205</v>
      </c>
      <c r="C9" s="114"/>
      <c r="D9" s="30">
        <f t="shared" si="0"/>
        <v>0.38605878070405147</v>
      </c>
    </row>
    <row r="10" spans="1:17" ht="15.5" customHeight="1" x14ac:dyDescent="0.2">
      <c r="A10" s="17" t="s">
        <v>3</v>
      </c>
      <c r="B10" s="108">
        <f>'Building Utilities'!E16</f>
        <v>4.0561540178720383</v>
      </c>
      <c r="C10" s="114"/>
      <c r="D10" s="30">
        <f t="shared" si="0"/>
        <v>6.4473258299184377E-2</v>
      </c>
      <c r="Q10" s="18"/>
    </row>
    <row r="11" spans="1:17" x14ac:dyDescent="0.2">
      <c r="A11" s="17" t="s">
        <v>1</v>
      </c>
      <c r="B11" s="108">
        <f>'Building Utilities'!F16</f>
        <v>0.43081159487471787</v>
      </c>
      <c r="C11" s="114"/>
      <c r="D11" s="30">
        <f t="shared" si="0"/>
        <v>6.8478236063662023E-3</v>
      </c>
    </row>
    <row r="12" spans="1:17" x14ac:dyDescent="0.2">
      <c r="A12" s="17" t="s">
        <v>5</v>
      </c>
      <c r="B12" s="108">
        <f>'Building Utilities'!G16</f>
        <v>0.42376126284964921</v>
      </c>
      <c r="C12" s="114"/>
      <c r="D12" s="30">
        <f t="shared" si="0"/>
        <v>6.7357573791607239E-3</v>
      </c>
    </row>
    <row r="13" spans="1:17" x14ac:dyDescent="0.2">
      <c r="A13" s="17" t="s">
        <v>6</v>
      </c>
      <c r="B13" s="108">
        <f>'Building Utilities'!H16</f>
        <v>1.5004889068031122</v>
      </c>
      <c r="C13" s="114"/>
      <c r="D13" s="30">
        <f t="shared" si="0"/>
        <v>2.3850526493106605E-2</v>
      </c>
    </row>
    <row r="14" spans="1:17" x14ac:dyDescent="0.2">
      <c r="A14" s="32" t="s">
        <v>71</v>
      </c>
      <c r="B14" s="108"/>
      <c r="C14" s="115"/>
      <c r="D14" s="30">
        <f t="shared" si="0"/>
        <v>0</v>
      </c>
    </row>
    <row r="15" spans="1:17" s="47" customFormat="1" x14ac:dyDescent="0.2"/>
    <row r="16" spans="1:17" ht="14.5" customHeight="1" x14ac:dyDescent="0.2">
      <c r="A16" s="103" t="s">
        <v>8</v>
      </c>
      <c r="B16" s="96">
        <f>SUM(B8:B15)</f>
        <v>62.912192199899266</v>
      </c>
      <c r="C16" s="102" t="s">
        <v>59</v>
      </c>
      <c r="D16" s="30">
        <f>B16/B$16</f>
        <v>1</v>
      </c>
      <c r="E16" s="34"/>
    </row>
    <row r="18" spans="1:5" s="47" customFormat="1" x14ac:dyDescent="0.2">
      <c r="A18" s="109" t="s">
        <v>147</v>
      </c>
      <c r="B18" s="117"/>
      <c r="C18" s="117"/>
      <c r="D18" s="110"/>
    </row>
    <row r="19" spans="1:5" s="34" customFormat="1" x14ac:dyDescent="0.2">
      <c r="A19" s="103" t="s">
        <v>70</v>
      </c>
      <c r="B19" s="103" t="s">
        <v>42</v>
      </c>
      <c r="C19" s="103" t="s">
        <v>16</v>
      </c>
      <c r="D19" s="103" t="s">
        <v>66</v>
      </c>
      <c r="E19"/>
    </row>
    <row r="20" spans="1:5" x14ac:dyDescent="0.2">
      <c r="A20" s="103" t="s">
        <v>67</v>
      </c>
      <c r="B20" s="26" t="e">
        <f xml:space="preserve"> B8 + B12 + B13 + B14 +#REF!+ (1 - 'Utility Emissions Factors'!G33/'Utility Emissions Factors'!H29) * B11</f>
        <v>#REF!</v>
      </c>
      <c r="C20" s="113" t="s">
        <v>59</v>
      </c>
      <c r="D20" s="30" t="e">
        <f>B20/B$16</f>
        <v>#REF!</v>
      </c>
    </row>
    <row r="21" spans="1:5" x14ac:dyDescent="0.2">
      <c r="A21" s="103" t="s">
        <v>68</v>
      </c>
      <c r="B21" s="26" t="e">
        <f xml:space="preserve"> B9 + B10 + ('Utility Emissions Factors'!G33/'Utility Emissions Factors'!H29) * B11 +#REF!</f>
        <v>#REF!</v>
      </c>
      <c r="C21" s="114"/>
      <c r="D21" s="30" t="e">
        <f>B21/B$16</f>
        <v>#REF!</v>
      </c>
    </row>
    <row r="22" spans="1:5" x14ac:dyDescent="0.2">
      <c r="A22" s="103" t="s">
        <v>69</v>
      </c>
      <c r="B22" s="26" t="e">
        <f>#REF! +#REF!</f>
        <v>#REF!</v>
      </c>
      <c r="C22" s="115"/>
      <c r="D22" s="30" t="e">
        <f>B22/B$16</f>
        <v>#REF!</v>
      </c>
    </row>
    <row r="23" spans="1:5" x14ac:dyDescent="0.2">
      <c r="A23" s="47"/>
      <c r="B23" s="47"/>
      <c r="C23" s="47"/>
      <c r="D23" s="47"/>
    </row>
    <row r="24" spans="1:5" x14ac:dyDescent="0.2">
      <c r="A24" s="47"/>
      <c r="B24" s="47"/>
      <c r="C24" s="47"/>
      <c r="D24" s="47"/>
    </row>
    <row r="25" spans="1:5" x14ac:dyDescent="0.2">
      <c r="A25" s="109" t="s">
        <v>137</v>
      </c>
      <c r="B25" s="110"/>
      <c r="C25" s="47"/>
      <c r="D25" s="47"/>
    </row>
    <row r="26" spans="1:5" ht="16" x14ac:dyDescent="0.2">
      <c r="A26" s="98" t="s">
        <v>138</v>
      </c>
      <c r="B26" s="97" t="s">
        <v>139</v>
      </c>
      <c r="C26" s="47"/>
      <c r="D26" s="47"/>
    </row>
    <row r="27" spans="1:5" ht="14.5" customHeight="1" x14ac:dyDescent="0.2">
      <c r="A27" s="100" t="s">
        <v>140</v>
      </c>
      <c r="B27" s="7">
        <v>60</v>
      </c>
      <c r="C27" s="47"/>
      <c r="D27" s="47"/>
    </row>
    <row r="28" spans="1:5" x14ac:dyDescent="0.2">
      <c r="A28" s="99" t="s">
        <v>141</v>
      </c>
      <c r="B28" s="7">
        <v>10</v>
      </c>
      <c r="C28" s="47"/>
      <c r="D28" s="47"/>
      <c r="E28" s="31"/>
    </row>
    <row r="31" spans="1:5" x14ac:dyDescent="0.2">
      <c r="E31" s="31"/>
    </row>
    <row r="32" spans="1:5" s="47" customFormat="1" x14ac:dyDescent="0.2"/>
    <row r="33" spans="1:5" x14ac:dyDescent="0.2">
      <c r="E33" s="27"/>
    </row>
    <row r="34" spans="1:5" x14ac:dyDescent="0.2">
      <c r="A34" s="47"/>
      <c r="B34" s="47"/>
      <c r="C34" s="47"/>
      <c r="D34" s="47"/>
      <c r="E34" s="31"/>
    </row>
    <row r="35" spans="1:5" x14ac:dyDescent="0.2">
      <c r="E35" s="31"/>
    </row>
    <row r="36" spans="1:5" x14ac:dyDescent="0.2">
      <c r="E36" s="31"/>
    </row>
    <row r="37" spans="1:5" x14ac:dyDescent="0.2">
      <c r="E37" s="31"/>
    </row>
    <row r="38" spans="1:5" x14ac:dyDescent="0.2">
      <c r="E38" s="47"/>
    </row>
    <row r="39" spans="1:5" x14ac:dyDescent="0.2">
      <c r="E39" s="47"/>
    </row>
    <row r="40" spans="1:5" x14ac:dyDescent="0.2">
      <c r="E40" s="47"/>
    </row>
    <row r="41" spans="1:5" x14ac:dyDescent="0.2">
      <c r="E41" s="47"/>
    </row>
    <row r="42" spans="1:5" x14ac:dyDescent="0.2">
      <c r="E42" s="47"/>
    </row>
    <row r="43" spans="1:5" x14ac:dyDescent="0.2">
      <c r="E43" s="47"/>
    </row>
    <row r="44" spans="1:5" x14ac:dyDescent="0.2">
      <c r="E44" s="47"/>
    </row>
    <row r="45" spans="1:5" x14ac:dyDescent="0.2">
      <c r="E45" s="47"/>
    </row>
    <row r="46" spans="1:5" x14ac:dyDescent="0.2">
      <c r="E46" s="47"/>
    </row>
    <row r="47" spans="1:5" x14ac:dyDescent="0.2">
      <c r="E47" s="47"/>
    </row>
    <row r="48" spans="1:5" x14ac:dyDescent="0.2">
      <c r="A48" s="47"/>
      <c r="B48" s="47"/>
      <c r="C48" s="47"/>
      <c r="D48" s="47"/>
      <c r="E48" s="47"/>
    </row>
    <row r="49" spans="1:5" x14ac:dyDescent="0.2">
      <c r="A49" s="47"/>
      <c r="B49" s="47"/>
      <c r="C49" s="47"/>
      <c r="D49" s="47"/>
      <c r="E49" s="47"/>
    </row>
    <row r="50" spans="1:5" x14ac:dyDescent="0.2">
      <c r="A50" s="47"/>
      <c r="B50" s="47"/>
      <c r="C50" s="47"/>
      <c r="D50" s="47"/>
      <c r="E50" s="47"/>
    </row>
    <row r="51" spans="1:5" x14ac:dyDescent="0.2">
      <c r="A51" s="47"/>
      <c r="B51" s="47"/>
      <c r="C51" s="47"/>
      <c r="D51" s="47"/>
      <c r="E51" s="47"/>
    </row>
    <row r="53" spans="1:5" x14ac:dyDescent="0.2">
      <c r="C53" s="47"/>
      <c r="D53" s="47"/>
    </row>
    <row r="54" spans="1:5" x14ac:dyDescent="0.2">
      <c r="C54" s="47"/>
      <c r="D54" s="47"/>
      <c r="E54" s="47"/>
    </row>
    <row r="55" spans="1:5" x14ac:dyDescent="0.2">
      <c r="C55" s="47"/>
      <c r="D55" s="47"/>
      <c r="E55" s="47"/>
    </row>
    <row r="56" spans="1:5" x14ac:dyDescent="0.2">
      <c r="C56" s="47"/>
      <c r="D56" s="47"/>
      <c r="E56" s="47"/>
    </row>
    <row r="57" spans="1:5" x14ac:dyDescent="0.2">
      <c r="A57" s="47"/>
      <c r="B57" s="47"/>
      <c r="C57" s="47"/>
      <c r="D57" s="47"/>
      <c r="E57" s="47"/>
    </row>
    <row r="58" spans="1:5" x14ac:dyDescent="0.2">
      <c r="A58" s="47"/>
      <c r="B58" s="47"/>
      <c r="C58" s="47"/>
      <c r="D58" s="47"/>
      <c r="E58" s="47"/>
    </row>
    <row r="59" spans="1:5" x14ac:dyDescent="0.2">
      <c r="A59" s="47"/>
      <c r="B59" s="47"/>
      <c r="C59" s="47"/>
      <c r="D59" s="47"/>
      <c r="E59" s="47"/>
    </row>
    <row r="60" spans="1:5" x14ac:dyDescent="0.2">
      <c r="A60" s="47"/>
      <c r="B60" s="47"/>
      <c r="C60" s="47"/>
      <c r="D60" s="47"/>
      <c r="E60" s="47"/>
    </row>
    <row r="61" spans="1:5" x14ac:dyDescent="0.2">
      <c r="A61" s="47"/>
      <c r="B61" s="47"/>
      <c r="C61" s="47"/>
      <c r="D61" s="47"/>
      <c r="E61" s="47"/>
    </row>
    <row r="62" spans="1:5" x14ac:dyDescent="0.2">
      <c r="A62" s="47"/>
      <c r="B62" s="47"/>
      <c r="C62" s="47"/>
      <c r="D62" s="47"/>
      <c r="E62" s="47"/>
    </row>
    <row r="63" spans="1:5" x14ac:dyDescent="0.2">
      <c r="A63" s="47"/>
      <c r="B63" s="47"/>
      <c r="C63" s="47"/>
      <c r="D63" s="47"/>
      <c r="E63" s="47"/>
    </row>
    <row r="64" spans="1:5" x14ac:dyDescent="0.2">
      <c r="C64" s="47"/>
      <c r="D64" s="47"/>
      <c r="E64" s="47"/>
    </row>
    <row r="65" spans="3:5" x14ac:dyDescent="0.2">
      <c r="C65" s="47"/>
      <c r="D65" s="47"/>
      <c r="E65" s="47"/>
    </row>
    <row r="66" spans="3:5" x14ac:dyDescent="0.2">
      <c r="C66" s="47"/>
      <c r="D66" s="47"/>
      <c r="E66" s="47"/>
    </row>
    <row r="67" spans="3:5" x14ac:dyDescent="0.2">
      <c r="C67" s="47"/>
      <c r="D67" s="47"/>
      <c r="E67" s="47"/>
    </row>
  </sheetData>
  <mergeCells count="7">
    <mergeCell ref="A25:B25"/>
    <mergeCell ref="A1:F1"/>
    <mergeCell ref="A2:F4"/>
    <mergeCell ref="C20:C22"/>
    <mergeCell ref="A6:D6"/>
    <mergeCell ref="A18:D18"/>
    <mergeCell ref="C8:C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5"/>
  <sheetViews>
    <sheetView workbookViewId="0">
      <selection activeCell="A9" sqref="A9"/>
    </sheetView>
  </sheetViews>
  <sheetFormatPr baseColWidth="10" defaultColWidth="8.83203125" defaultRowHeight="15" x14ac:dyDescent="0.2"/>
  <cols>
    <col min="1" max="1" width="32.6640625" customWidth="1"/>
  </cols>
  <sheetData>
    <row r="1" spans="1:1" ht="45" customHeight="1" x14ac:dyDescent="0.2">
      <c r="A1" s="11" t="s">
        <v>23</v>
      </c>
    </row>
    <row r="2" spans="1:1" x14ac:dyDescent="0.2">
      <c r="A2" s="3" t="s">
        <v>28</v>
      </c>
    </row>
    <row r="3" spans="1:1" x14ac:dyDescent="0.2">
      <c r="A3" s="4" t="s">
        <v>29</v>
      </c>
    </row>
    <row r="4" spans="1:1" x14ac:dyDescent="0.2">
      <c r="A4" s="2" t="s">
        <v>27</v>
      </c>
    </row>
    <row r="5" spans="1:1" x14ac:dyDescent="0.2">
      <c r="A5" s="5" t="s">
        <v>16</v>
      </c>
    </row>
    <row r="6" spans="1:1" ht="16" x14ac:dyDescent="0.2">
      <c r="A6" s="20" t="s">
        <v>60</v>
      </c>
    </row>
    <row r="7" spans="1:1" x14ac:dyDescent="0.2">
      <c r="A7" s="6" t="s">
        <v>38</v>
      </c>
    </row>
    <row r="8" spans="1:1" ht="16" x14ac:dyDescent="0.2">
      <c r="A8" s="69" t="s">
        <v>118</v>
      </c>
    </row>
    <row r="9" spans="1:1" x14ac:dyDescent="0.2">
      <c r="A9" s="7" t="s">
        <v>26</v>
      </c>
    </row>
    <row r="10" spans="1:1" x14ac:dyDescent="0.2">
      <c r="A10" s="8" t="s">
        <v>25</v>
      </c>
    </row>
    <row r="11" spans="1:1" x14ac:dyDescent="0.2">
      <c r="A11" s="9" t="s">
        <v>24</v>
      </c>
    </row>
    <row r="12" spans="1:1" x14ac:dyDescent="0.2">
      <c r="A12" s="10" t="s">
        <v>30</v>
      </c>
    </row>
    <row r="13" spans="1:1" x14ac:dyDescent="0.2">
      <c r="A13" s="68" t="s">
        <v>39</v>
      </c>
    </row>
    <row r="14" spans="1:1" x14ac:dyDescent="0.2">
      <c r="A14" s="57"/>
    </row>
    <row r="15" spans="1:1" x14ac:dyDescent="0.2">
      <c r="A15" s="57"/>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93"/>
  <sheetViews>
    <sheetView zoomScale="109" zoomScaleNormal="70" workbookViewId="0">
      <selection activeCell="I8" sqref="I8"/>
    </sheetView>
  </sheetViews>
  <sheetFormatPr baseColWidth="10" defaultColWidth="8.6640625" defaultRowHeight="14" x14ac:dyDescent="0.2"/>
  <cols>
    <col min="1" max="1" width="18.6640625" style="70" customWidth="1"/>
    <col min="2" max="2" width="17" style="70" bestFit="1" customWidth="1"/>
    <col min="3" max="3" width="5" style="70" bestFit="1" customWidth="1"/>
    <col min="4" max="4" width="17" style="70" bestFit="1" customWidth="1"/>
    <col min="5" max="5" width="15.1640625" style="70" bestFit="1" customWidth="1"/>
    <col min="6" max="6" width="27.1640625" style="70" bestFit="1" customWidth="1"/>
    <col min="7" max="7" width="26.1640625" style="70" bestFit="1" customWidth="1"/>
    <col min="8" max="8" width="19" style="70" customWidth="1"/>
    <col min="9" max="9" width="12.5" style="70" bestFit="1" customWidth="1"/>
    <col min="10" max="11" width="13.1640625" style="70" customWidth="1"/>
    <col min="12" max="12" width="13.5" style="70" bestFit="1" customWidth="1"/>
    <col min="13" max="13" width="4.5" style="70" customWidth="1"/>
    <col min="14" max="14" width="17.83203125" style="70" customWidth="1"/>
    <col min="15" max="15" width="13.83203125" style="70" customWidth="1"/>
    <col min="16" max="16" width="9.83203125" style="70" customWidth="1"/>
    <col min="17" max="17" width="23.83203125" style="70" customWidth="1"/>
    <col min="18" max="18" width="19.5" style="70" customWidth="1"/>
    <col min="19" max="19" width="29.33203125" style="70" customWidth="1"/>
    <col min="20" max="16384" width="8.6640625" style="70"/>
  </cols>
  <sheetData>
    <row r="1" spans="1:24" ht="24" x14ac:dyDescent="0.2">
      <c r="A1" s="136" t="s">
        <v>43</v>
      </c>
      <c r="B1" s="136"/>
      <c r="C1" s="136"/>
      <c r="D1" s="136"/>
      <c r="E1" s="136"/>
      <c r="F1" s="136"/>
      <c r="G1" s="136"/>
      <c r="H1" s="136"/>
      <c r="I1" s="136"/>
    </row>
    <row r="2" spans="1:24" ht="23" customHeight="1" x14ac:dyDescent="0.2">
      <c r="A2" s="124" t="s">
        <v>143</v>
      </c>
      <c r="B2" s="124"/>
      <c r="C2" s="124"/>
      <c r="D2" s="124"/>
      <c r="E2" s="124"/>
      <c r="F2" s="124"/>
      <c r="G2" s="124"/>
      <c r="H2" s="124"/>
      <c r="I2" s="124"/>
      <c r="J2" s="71"/>
      <c r="K2" s="71"/>
      <c r="L2" s="71"/>
      <c r="M2" s="71"/>
      <c r="N2" s="71"/>
      <c r="O2" s="71"/>
      <c r="P2" s="71"/>
      <c r="Q2" s="71"/>
      <c r="R2" s="71"/>
      <c r="S2" s="71"/>
      <c r="T2" s="71"/>
      <c r="U2" s="71"/>
      <c r="V2" s="71"/>
      <c r="W2" s="71"/>
      <c r="X2" s="71"/>
    </row>
    <row r="3" spans="1:24" ht="23" customHeight="1" x14ac:dyDescent="0.2">
      <c r="A3" s="124"/>
      <c r="B3" s="124"/>
      <c r="C3" s="124"/>
      <c r="D3" s="124"/>
      <c r="E3" s="124"/>
      <c r="F3" s="124"/>
      <c r="G3" s="124"/>
      <c r="H3" s="124"/>
      <c r="I3" s="124"/>
      <c r="J3" s="71"/>
      <c r="K3" s="71"/>
      <c r="L3" s="71"/>
      <c r="M3" s="71"/>
      <c r="N3" s="71"/>
      <c r="O3" s="71"/>
      <c r="P3" s="71"/>
      <c r="Q3" s="71"/>
      <c r="R3" s="71"/>
      <c r="S3" s="71"/>
      <c r="T3" s="71"/>
      <c r="U3" s="71"/>
      <c r="V3" s="71"/>
      <c r="W3" s="71"/>
      <c r="X3" s="71"/>
    </row>
    <row r="4" spans="1:24" ht="23" customHeight="1" x14ac:dyDescent="0.2">
      <c r="A4" s="124"/>
      <c r="B4" s="124"/>
      <c r="C4" s="124"/>
      <c r="D4" s="124"/>
      <c r="E4" s="124"/>
      <c r="F4" s="124"/>
      <c r="G4" s="124"/>
      <c r="H4" s="124"/>
      <c r="I4" s="124"/>
      <c r="J4" s="71"/>
      <c r="K4" s="71"/>
      <c r="L4" s="71"/>
      <c r="M4" s="71"/>
      <c r="N4" s="71"/>
      <c r="O4" s="71"/>
      <c r="P4" s="71"/>
      <c r="Q4" s="71"/>
      <c r="R4" s="71"/>
      <c r="S4" s="71"/>
      <c r="T4" s="71"/>
      <c r="U4" s="71"/>
      <c r="V4" s="71"/>
      <c r="W4" s="71"/>
      <c r="X4" s="71"/>
    </row>
    <row r="5" spans="1:24" ht="14.5" customHeight="1" x14ac:dyDescent="0.2">
      <c r="A5" s="71"/>
      <c r="B5" s="71"/>
      <c r="C5" s="71"/>
      <c r="D5" s="71"/>
      <c r="E5" s="71"/>
      <c r="F5" s="71"/>
      <c r="G5" s="71"/>
      <c r="H5" s="71"/>
      <c r="I5" s="71"/>
      <c r="J5" s="71"/>
      <c r="K5" s="71"/>
      <c r="L5" s="71"/>
      <c r="M5" s="71"/>
      <c r="N5" s="71"/>
      <c r="O5" s="71"/>
      <c r="P5" s="71"/>
      <c r="Q5" s="71"/>
      <c r="R5" s="72"/>
      <c r="S5" s="71"/>
      <c r="T5" s="71"/>
      <c r="U5" s="71"/>
      <c r="V5" s="71"/>
      <c r="W5" s="71"/>
      <c r="X5" s="71"/>
    </row>
    <row r="6" spans="1:24" ht="15" x14ac:dyDescent="0.2">
      <c r="A6" s="116" t="s">
        <v>36</v>
      </c>
      <c r="B6" s="138" t="s">
        <v>6</v>
      </c>
      <c r="C6" s="59" t="s">
        <v>32</v>
      </c>
      <c r="D6" s="59" t="s">
        <v>34</v>
      </c>
      <c r="E6" s="73" t="s">
        <v>16</v>
      </c>
      <c r="F6" s="74" t="s">
        <v>44</v>
      </c>
      <c r="G6" s="59" t="s">
        <v>48</v>
      </c>
      <c r="H6" s="59" t="s">
        <v>49</v>
      </c>
      <c r="I6" s="71"/>
      <c r="J6" s="71"/>
      <c r="K6" s="116" t="s">
        <v>92</v>
      </c>
      <c r="L6" s="116"/>
      <c r="M6" s="116"/>
      <c r="N6" s="116"/>
      <c r="O6" s="116"/>
      <c r="P6" s="71"/>
      <c r="Q6" s="116" t="s">
        <v>37</v>
      </c>
      <c r="R6" s="116"/>
      <c r="S6" s="71"/>
      <c r="T6" s="71"/>
      <c r="U6" s="71"/>
      <c r="V6" s="71"/>
      <c r="W6" s="71"/>
      <c r="X6" s="71"/>
    </row>
    <row r="7" spans="1:24" ht="17" x14ac:dyDescent="0.2">
      <c r="A7" s="116"/>
      <c r="B7" s="138"/>
      <c r="C7" s="75" t="s">
        <v>101</v>
      </c>
      <c r="D7" s="91">
        <v>5.4436140000000001E-2</v>
      </c>
      <c r="E7" s="77" t="s">
        <v>102</v>
      </c>
      <c r="F7" s="78">
        <f xml:space="preserve"> D7 / $K$9 * $K$12 * $K$13 * R8</f>
        <v>0.10016249760000001</v>
      </c>
      <c r="G7" s="123">
        <f xml:space="preserve"> SUM(F7:F9)</f>
        <v>0.10016249770345365</v>
      </c>
      <c r="H7" s="125" t="s">
        <v>103</v>
      </c>
      <c r="I7" s="71"/>
      <c r="J7" s="71"/>
      <c r="K7" s="56" t="s">
        <v>98</v>
      </c>
      <c r="L7" s="56" t="s">
        <v>45</v>
      </c>
      <c r="M7" s="95" t="s">
        <v>99</v>
      </c>
      <c r="N7" s="56" t="s">
        <v>47</v>
      </c>
      <c r="O7" s="56" t="s">
        <v>46</v>
      </c>
      <c r="P7" s="71"/>
      <c r="Q7" s="59" t="s">
        <v>32</v>
      </c>
      <c r="R7" s="79" t="s">
        <v>33</v>
      </c>
      <c r="S7" s="71"/>
      <c r="T7" s="71"/>
      <c r="U7" s="71"/>
      <c r="V7" s="71"/>
      <c r="W7" s="71"/>
      <c r="X7" s="71"/>
    </row>
    <row r="8" spans="1:24" ht="17" x14ac:dyDescent="0.2">
      <c r="A8" s="116"/>
      <c r="B8" s="138"/>
      <c r="C8" s="75" t="s">
        <v>104</v>
      </c>
      <c r="D8" s="92">
        <v>9.9999999999999995E-7</v>
      </c>
      <c r="E8" s="80" t="s">
        <v>105</v>
      </c>
      <c r="F8" s="78">
        <f xml:space="preserve"> D8 / $K$8 / $N$10 * $K$11 * $K$12 * $K$13 * R9</f>
        <v>4.7196000000000007E-11</v>
      </c>
      <c r="G8" s="123"/>
      <c r="H8" s="125"/>
      <c r="I8" s="71"/>
      <c r="J8" s="71"/>
      <c r="K8" s="81">
        <v>1000000</v>
      </c>
      <c r="L8" s="58" t="s">
        <v>119</v>
      </c>
      <c r="M8" s="82" t="s">
        <v>99</v>
      </c>
      <c r="N8" s="81">
        <v>1</v>
      </c>
      <c r="O8" s="83" t="s">
        <v>96</v>
      </c>
      <c r="P8" s="71"/>
      <c r="Q8" s="75" t="s">
        <v>101</v>
      </c>
      <c r="R8" s="39">
        <v>1</v>
      </c>
      <c r="S8" s="71"/>
      <c r="T8" s="71"/>
      <c r="U8" s="71"/>
      <c r="V8" s="71"/>
      <c r="W8" s="71"/>
      <c r="X8" s="71"/>
    </row>
    <row r="9" spans="1:24" ht="17" x14ac:dyDescent="0.2">
      <c r="A9" s="116"/>
      <c r="B9" s="138"/>
      <c r="C9" s="75" t="s">
        <v>106</v>
      </c>
      <c r="D9" s="92">
        <v>1.0000000000000001E-7</v>
      </c>
      <c r="E9" s="80" t="s">
        <v>107</v>
      </c>
      <c r="F9" s="78">
        <f xml:space="preserve"> D9 / $K$8 / $N$10 * $K$11 * $K$12 * $K$13 * R10</f>
        <v>5.6257632000000004E-11</v>
      </c>
      <c r="G9" s="123"/>
      <c r="H9" s="125"/>
      <c r="I9" s="71"/>
      <c r="J9" s="71"/>
      <c r="K9" s="81">
        <v>1000</v>
      </c>
      <c r="L9" s="58" t="s">
        <v>95</v>
      </c>
      <c r="M9" s="82" t="s">
        <v>99</v>
      </c>
      <c r="N9" s="81">
        <v>1</v>
      </c>
      <c r="O9" s="83" t="s">
        <v>96</v>
      </c>
      <c r="P9" s="71"/>
      <c r="Q9" s="75" t="s">
        <v>104</v>
      </c>
      <c r="R9" s="39">
        <v>25</v>
      </c>
      <c r="S9" s="71"/>
      <c r="T9" s="71"/>
      <c r="U9" s="71"/>
      <c r="V9" s="71"/>
      <c r="W9" s="71"/>
      <c r="X9" s="71"/>
    </row>
    <row r="10" spans="1:24" ht="17" x14ac:dyDescent="0.2">
      <c r="A10" s="71"/>
      <c r="B10" s="84"/>
      <c r="C10" s="126" t="s">
        <v>78</v>
      </c>
      <c r="D10" s="127"/>
      <c r="E10" s="127"/>
      <c r="F10" s="127"/>
      <c r="G10" s="127"/>
      <c r="H10" s="128"/>
      <c r="I10" s="71"/>
      <c r="J10" s="71"/>
      <c r="K10" s="81">
        <v>1</v>
      </c>
      <c r="L10" s="58" t="s">
        <v>21</v>
      </c>
      <c r="M10" s="82" t="s">
        <v>99</v>
      </c>
      <c r="N10" s="81">
        <v>1000000</v>
      </c>
      <c r="O10" s="83" t="s">
        <v>121</v>
      </c>
      <c r="P10" s="71"/>
      <c r="Q10" s="75" t="s">
        <v>106</v>
      </c>
      <c r="R10" s="39">
        <v>298</v>
      </c>
      <c r="S10" s="71"/>
      <c r="T10" s="71"/>
      <c r="U10" s="71"/>
      <c r="V10" s="71"/>
      <c r="W10" s="71"/>
      <c r="X10" s="71"/>
    </row>
    <row r="11" spans="1:24" ht="15" x14ac:dyDescent="0.2">
      <c r="A11" s="71"/>
      <c r="B11" s="71"/>
      <c r="C11" s="133" t="s">
        <v>120</v>
      </c>
      <c r="D11" s="134"/>
      <c r="E11" s="134"/>
      <c r="F11" s="134"/>
      <c r="G11" s="134"/>
      <c r="H11" s="135"/>
      <c r="I11" s="71"/>
      <c r="J11" s="71"/>
      <c r="K11" s="81">
        <v>1026</v>
      </c>
      <c r="L11" s="58" t="s">
        <v>121</v>
      </c>
      <c r="M11" s="82" t="s">
        <v>99</v>
      </c>
      <c r="N11" s="81">
        <v>1</v>
      </c>
      <c r="O11" s="83" t="s">
        <v>97</v>
      </c>
      <c r="P11" s="71"/>
      <c r="S11" s="71"/>
      <c r="T11" s="71"/>
      <c r="U11" s="71"/>
      <c r="V11" s="71"/>
      <c r="W11" s="71"/>
      <c r="X11" s="71"/>
    </row>
    <row r="12" spans="1:24" ht="15" x14ac:dyDescent="0.2">
      <c r="J12" s="71"/>
      <c r="K12" s="81">
        <v>1000</v>
      </c>
      <c r="L12" s="58" t="s">
        <v>97</v>
      </c>
      <c r="M12" s="82" t="s">
        <v>99</v>
      </c>
      <c r="N12" s="81">
        <v>1</v>
      </c>
      <c r="O12" s="83" t="s">
        <v>100</v>
      </c>
      <c r="P12" s="71"/>
      <c r="Q12" s="71"/>
      <c r="R12" s="71"/>
      <c r="S12" s="71"/>
      <c r="T12" s="71"/>
      <c r="U12" s="71"/>
      <c r="V12" s="71"/>
      <c r="W12" s="71"/>
      <c r="X12" s="71"/>
    </row>
    <row r="13" spans="1:24" ht="15" x14ac:dyDescent="0.2">
      <c r="J13" s="71"/>
      <c r="K13" s="69">
        <v>1.84</v>
      </c>
      <c r="L13" s="58" t="s">
        <v>100</v>
      </c>
      <c r="M13" s="82" t="s">
        <v>99</v>
      </c>
      <c r="N13" s="69">
        <v>1</v>
      </c>
      <c r="O13" s="83" t="s">
        <v>17</v>
      </c>
      <c r="P13" s="71"/>
      <c r="Q13" s="71"/>
      <c r="R13" s="71"/>
      <c r="S13" s="71"/>
      <c r="T13" s="71"/>
      <c r="U13" s="71"/>
      <c r="V13" s="71"/>
      <c r="W13" s="71"/>
      <c r="X13" s="71"/>
    </row>
    <row r="14" spans="1:24" ht="15" x14ac:dyDescent="0.2">
      <c r="J14" s="71"/>
      <c r="K14" s="71"/>
      <c r="L14" s="71"/>
      <c r="M14" s="71"/>
      <c r="N14" s="71"/>
      <c r="O14" s="71"/>
      <c r="P14" s="71"/>
      <c r="Q14" s="71"/>
      <c r="R14" s="71"/>
      <c r="S14" s="71"/>
      <c r="T14" s="71"/>
      <c r="U14" s="71"/>
      <c r="V14" s="71"/>
      <c r="W14" s="71"/>
      <c r="X14" s="71"/>
    </row>
    <row r="15" spans="1:24" ht="15" x14ac:dyDescent="0.2">
      <c r="A15" s="116" t="s">
        <v>35</v>
      </c>
      <c r="B15" s="138" t="s">
        <v>40</v>
      </c>
      <c r="C15" s="59" t="s">
        <v>32</v>
      </c>
      <c r="D15" s="59" t="s">
        <v>34</v>
      </c>
      <c r="E15" s="73" t="s">
        <v>16</v>
      </c>
      <c r="F15" s="74" t="s">
        <v>44</v>
      </c>
      <c r="G15" s="59" t="s">
        <v>48</v>
      </c>
      <c r="H15" s="59" t="s">
        <v>49</v>
      </c>
      <c r="I15" s="71"/>
      <c r="J15" s="71"/>
      <c r="K15" s="116" t="s">
        <v>93</v>
      </c>
      <c r="L15" s="116"/>
      <c r="M15" s="116"/>
      <c r="N15" s="116"/>
      <c r="O15" s="116"/>
      <c r="P15" s="71"/>
      <c r="S15" s="71"/>
      <c r="T15" s="71"/>
      <c r="U15" s="71"/>
      <c r="V15" s="71"/>
      <c r="W15" s="71"/>
      <c r="X15" s="71"/>
    </row>
    <row r="16" spans="1:24" ht="17" x14ac:dyDescent="0.2">
      <c r="A16" s="116"/>
      <c r="B16" s="138"/>
      <c r="C16" s="75" t="s">
        <v>101</v>
      </c>
      <c r="D16" s="85">
        <v>1067.7</v>
      </c>
      <c r="E16" s="77" t="s">
        <v>108</v>
      </c>
      <c r="F16" s="78">
        <f xml:space="preserve"> D16 / $N$17 / $K$18 * R8</f>
        <v>4.8430114940443259E-4</v>
      </c>
      <c r="G16" s="123">
        <f xml:space="preserve"> SUM(F16:F18)</f>
        <v>4.8731618147345129E-4</v>
      </c>
      <c r="H16" s="125" t="s">
        <v>109</v>
      </c>
      <c r="I16" s="71"/>
      <c r="J16" s="71"/>
      <c r="K16" s="56" t="s">
        <v>98</v>
      </c>
      <c r="L16" s="56" t="s">
        <v>45</v>
      </c>
      <c r="M16" s="95" t="s">
        <v>99</v>
      </c>
      <c r="N16" s="56" t="s">
        <v>47</v>
      </c>
      <c r="O16" s="56" t="s">
        <v>46</v>
      </c>
      <c r="P16" s="71"/>
      <c r="S16" s="71"/>
      <c r="T16" s="71"/>
      <c r="U16" s="71"/>
      <c r="V16" s="71"/>
      <c r="W16" s="71"/>
      <c r="X16" s="71"/>
    </row>
    <row r="17" spans="1:24" ht="17" x14ac:dyDescent="0.2">
      <c r="A17" s="116"/>
      <c r="B17" s="138"/>
      <c r="C17" s="75" t="s">
        <v>104</v>
      </c>
      <c r="D17" s="7">
        <v>9.9000000000000005E-2</v>
      </c>
      <c r="E17" s="80" t="s">
        <v>110</v>
      </c>
      <c r="F17" s="78">
        <f xml:space="preserve"> D17 / $N$17 / $K$18 * R9</f>
        <v>1.1226424508532083E-6</v>
      </c>
      <c r="G17" s="123"/>
      <c r="H17" s="125"/>
      <c r="I17" s="71"/>
      <c r="J17" s="71"/>
      <c r="K17" s="81">
        <v>1</v>
      </c>
      <c r="L17" s="58" t="s">
        <v>122</v>
      </c>
      <c r="M17" s="82" t="s">
        <v>99</v>
      </c>
      <c r="N17" s="81">
        <v>1000</v>
      </c>
      <c r="O17" s="83" t="s">
        <v>18</v>
      </c>
      <c r="P17" s="71"/>
      <c r="S17" s="71"/>
      <c r="T17" s="71"/>
      <c r="U17" s="71"/>
      <c r="V17" s="71"/>
      <c r="W17" s="71"/>
      <c r="X17" s="71"/>
    </row>
    <row r="18" spans="1:24" ht="17" x14ac:dyDescent="0.2">
      <c r="A18" s="116"/>
      <c r="B18" s="138"/>
      <c r="C18" s="75" t="s">
        <v>106</v>
      </c>
      <c r="D18" s="7">
        <v>1.4E-2</v>
      </c>
      <c r="E18" s="80" t="s">
        <v>111</v>
      </c>
      <c r="F18" s="78">
        <f xml:space="preserve"> D18 / $N$17 / $K$18 * R10</f>
        <v>1.892389618165489E-6</v>
      </c>
      <c r="G18" s="123"/>
      <c r="H18" s="125"/>
      <c r="I18" s="71"/>
      <c r="J18" s="71"/>
      <c r="K18" s="81">
        <v>2204.62</v>
      </c>
      <c r="L18" s="58" t="s">
        <v>123</v>
      </c>
      <c r="M18" s="82" t="s">
        <v>99</v>
      </c>
      <c r="N18" s="81">
        <v>1</v>
      </c>
      <c r="O18" s="83" t="s">
        <v>96</v>
      </c>
      <c r="P18" s="71"/>
      <c r="S18" s="71"/>
      <c r="T18" s="71"/>
      <c r="U18" s="71"/>
      <c r="V18" s="71"/>
      <c r="W18" s="71"/>
      <c r="X18" s="71"/>
    </row>
    <row r="19" spans="1:24" ht="15" x14ac:dyDescent="0.2">
      <c r="A19" s="71"/>
      <c r="B19" s="84"/>
      <c r="C19" s="132" t="s">
        <v>41</v>
      </c>
      <c r="D19" s="132"/>
      <c r="E19" s="132"/>
      <c r="F19" s="132"/>
      <c r="G19" s="132"/>
      <c r="H19" s="132"/>
      <c r="I19" s="71"/>
      <c r="J19" s="71"/>
      <c r="K19" s="71"/>
      <c r="L19" s="71"/>
      <c r="M19" s="71"/>
      <c r="N19" s="71"/>
      <c r="O19" s="71"/>
      <c r="P19" s="71"/>
      <c r="S19" s="71"/>
      <c r="T19" s="71"/>
      <c r="U19" s="71"/>
      <c r="V19" s="71"/>
      <c r="W19" s="71"/>
      <c r="X19" s="71"/>
    </row>
    <row r="20" spans="1:24" ht="15" x14ac:dyDescent="0.2">
      <c r="A20" s="71"/>
      <c r="B20" s="71"/>
      <c r="C20" s="71"/>
      <c r="D20" s="71"/>
      <c r="E20" s="71"/>
      <c r="F20" s="71"/>
      <c r="G20" s="71"/>
      <c r="H20" s="71"/>
      <c r="I20" s="71"/>
      <c r="J20" s="71"/>
      <c r="K20" s="71"/>
      <c r="L20" s="71"/>
      <c r="M20" s="71"/>
      <c r="N20" s="71"/>
      <c r="O20" s="71"/>
      <c r="P20" s="71"/>
      <c r="Q20" s="71"/>
      <c r="R20" s="71"/>
      <c r="S20" s="71"/>
      <c r="T20" s="71"/>
      <c r="U20" s="71"/>
      <c r="V20" s="71"/>
      <c r="W20" s="71"/>
      <c r="X20" s="71"/>
    </row>
    <row r="21" spans="1:24" ht="15" x14ac:dyDescent="0.2">
      <c r="A21" s="116" t="s">
        <v>55</v>
      </c>
      <c r="B21" s="139" t="s">
        <v>58</v>
      </c>
      <c r="C21" s="59" t="s">
        <v>32</v>
      </c>
      <c r="D21" s="59" t="s">
        <v>34</v>
      </c>
      <c r="E21" s="73" t="s">
        <v>16</v>
      </c>
      <c r="F21" s="74" t="s">
        <v>44</v>
      </c>
      <c r="G21" s="59" t="s">
        <v>48</v>
      </c>
      <c r="H21" s="59" t="s">
        <v>49</v>
      </c>
      <c r="I21" s="71"/>
      <c r="J21" s="71"/>
      <c r="K21" s="116" t="s">
        <v>94</v>
      </c>
      <c r="L21" s="116"/>
      <c r="M21" s="116"/>
      <c r="N21" s="116"/>
      <c r="O21" s="116"/>
      <c r="P21" s="71"/>
      <c r="Q21" s="71"/>
      <c r="R21" s="71"/>
      <c r="S21" s="71"/>
      <c r="T21" s="71"/>
      <c r="U21" s="71"/>
      <c r="V21" s="71"/>
      <c r="W21" s="71"/>
      <c r="X21" s="71"/>
    </row>
    <row r="22" spans="1:24" ht="17" x14ac:dyDescent="0.2">
      <c r="A22" s="116"/>
      <c r="B22" s="139"/>
      <c r="C22" s="75" t="s">
        <v>101</v>
      </c>
      <c r="D22" s="85">
        <v>1067.7</v>
      </c>
      <c r="E22" s="77" t="s">
        <v>108</v>
      </c>
      <c r="F22" s="78">
        <f xml:space="preserve"> D22 / $N$23 / $K$24 * $K$25 * R8</f>
        <v>2.4215057470221629E-4</v>
      </c>
      <c r="G22" s="123">
        <f xml:space="preserve"> SUM(F22:F24)</f>
        <v>2.4365809073672565E-4</v>
      </c>
      <c r="H22" s="125" t="s">
        <v>112</v>
      </c>
      <c r="I22" s="71"/>
      <c r="J22" s="71"/>
      <c r="K22" s="56" t="s">
        <v>98</v>
      </c>
      <c r="L22" s="56" t="s">
        <v>45</v>
      </c>
      <c r="M22" s="95" t="s">
        <v>99</v>
      </c>
      <c r="N22" s="56" t="s">
        <v>47</v>
      </c>
      <c r="O22" s="56" t="s">
        <v>46</v>
      </c>
      <c r="P22" s="71"/>
      <c r="Q22" s="71"/>
      <c r="R22" s="71"/>
      <c r="S22" s="71"/>
      <c r="T22" s="71"/>
      <c r="U22" s="71"/>
      <c r="V22" s="71"/>
      <c r="W22" s="71"/>
      <c r="X22" s="71"/>
    </row>
    <row r="23" spans="1:24" ht="17" x14ac:dyDescent="0.2">
      <c r="A23" s="116"/>
      <c r="B23" s="139"/>
      <c r="C23" s="75" t="s">
        <v>104</v>
      </c>
      <c r="D23" s="7">
        <v>9.9000000000000005E-2</v>
      </c>
      <c r="E23" s="80" t="s">
        <v>110</v>
      </c>
      <c r="F23" s="78">
        <f xml:space="preserve"> D23 / $N$23 / $K$24 * $K$25 * R9</f>
        <v>5.6132122542660417E-7</v>
      </c>
      <c r="G23" s="123"/>
      <c r="H23" s="125"/>
      <c r="I23" s="71"/>
      <c r="J23" s="71"/>
      <c r="K23" s="81">
        <v>1</v>
      </c>
      <c r="L23" s="58" t="s">
        <v>122</v>
      </c>
      <c r="M23" s="82" t="s">
        <v>99</v>
      </c>
      <c r="N23" s="81">
        <v>1000</v>
      </c>
      <c r="O23" s="83" t="s">
        <v>18</v>
      </c>
      <c r="P23" s="71"/>
      <c r="Q23" s="71"/>
      <c r="R23" s="71"/>
      <c r="S23" s="71"/>
      <c r="T23" s="71"/>
      <c r="U23" s="71"/>
      <c r="V23" s="71"/>
      <c r="W23" s="71"/>
      <c r="X23" s="71"/>
    </row>
    <row r="24" spans="1:24" ht="17" x14ac:dyDescent="0.2">
      <c r="A24" s="116"/>
      <c r="B24" s="139"/>
      <c r="C24" s="75" t="s">
        <v>106</v>
      </c>
      <c r="D24" s="7">
        <v>1.4E-2</v>
      </c>
      <c r="E24" s="80" t="s">
        <v>111</v>
      </c>
      <c r="F24" s="78">
        <f xml:space="preserve"> D24 / $N$23 / $K$24 * $K$25 * R10</f>
        <v>9.4619480908274448E-7</v>
      </c>
      <c r="G24" s="123"/>
      <c r="H24" s="125"/>
      <c r="I24" s="71"/>
      <c r="J24" s="71"/>
      <c r="K24" s="81">
        <v>2204.62</v>
      </c>
      <c r="L24" s="58" t="s">
        <v>123</v>
      </c>
      <c r="M24" s="82" t="s">
        <v>99</v>
      </c>
      <c r="N24" s="81">
        <v>1</v>
      </c>
      <c r="O24" s="83" t="s">
        <v>96</v>
      </c>
      <c r="P24" s="71"/>
      <c r="Q24" s="71"/>
      <c r="R24" s="71"/>
      <c r="S24" s="71"/>
      <c r="T24" s="71"/>
      <c r="U24" s="71"/>
      <c r="V24" s="71"/>
      <c r="W24" s="71"/>
      <c r="X24" s="71"/>
    </row>
    <row r="25" spans="1:24" ht="15" x14ac:dyDescent="0.2">
      <c r="A25" s="71"/>
      <c r="B25" s="71"/>
      <c r="C25" s="132" t="s">
        <v>41</v>
      </c>
      <c r="D25" s="132"/>
      <c r="E25" s="132"/>
      <c r="F25" s="132"/>
      <c r="G25" s="132"/>
      <c r="H25" s="132"/>
      <c r="I25" s="71"/>
      <c r="J25" s="71"/>
      <c r="K25" s="69">
        <v>0.5</v>
      </c>
      <c r="L25" s="58" t="s">
        <v>18</v>
      </c>
      <c r="M25" s="82" t="s">
        <v>99</v>
      </c>
      <c r="N25" s="69">
        <v>1</v>
      </c>
      <c r="O25" s="83" t="s">
        <v>124</v>
      </c>
      <c r="P25" s="71"/>
      <c r="Q25" s="71"/>
      <c r="R25" s="71"/>
      <c r="S25" s="71"/>
      <c r="T25" s="71"/>
      <c r="U25" s="71"/>
      <c r="V25" s="71"/>
      <c r="W25" s="71"/>
      <c r="X25" s="71"/>
    </row>
    <row r="26" spans="1:24" ht="15" x14ac:dyDescent="0.2">
      <c r="A26" s="71"/>
      <c r="B26" s="71"/>
      <c r="C26" s="71"/>
      <c r="D26" s="71"/>
      <c r="E26" s="71"/>
      <c r="F26" s="71"/>
      <c r="G26" s="71"/>
      <c r="H26" s="71"/>
      <c r="I26" s="71"/>
      <c r="J26" s="71"/>
      <c r="K26" s="71"/>
      <c r="L26" s="71"/>
      <c r="M26" s="71"/>
      <c r="N26" s="71"/>
      <c r="O26" s="71"/>
      <c r="P26" s="71"/>
      <c r="Q26" s="71"/>
      <c r="R26" s="71"/>
      <c r="S26" s="71"/>
      <c r="T26" s="71"/>
      <c r="U26" s="71"/>
      <c r="V26" s="71"/>
      <c r="W26" s="71"/>
      <c r="X26" s="71"/>
    </row>
    <row r="27" spans="1:24" ht="15" x14ac:dyDescent="0.2">
      <c r="A27" s="71"/>
      <c r="B27" s="71"/>
      <c r="C27" s="71"/>
      <c r="D27" s="71"/>
      <c r="E27" s="71"/>
      <c r="F27" s="71"/>
      <c r="G27" s="71"/>
      <c r="H27" s="71"/>
      <c r="I27" s="71"/>
      <c r="J27" s="71"/>
      <c r="K27" s="71"/>
      <c r="L27" s="71"/>
      <c r="M27" s="71"/>
      <c r="N27" s="71"/>
      <c r="O27" s="71"/>
      <c r="P27" s="71"/>
      <c r="Q27" s="71"/>
      <c r="R27" s="71"/>
      <c r="S27" s="71"/>
      <c r="T27" s="71"/>
      <c r="U27" s="71"/>
      <c r="V27" s="71"/>
      <c r="W27" s="71"/>
      <c r="X27" s="71"/>
    </row>
    <row r="28" spans="1:24" ht="32" x14ac:dyDescent="0.2">
      <c r="A28" s="116" t="s">
        <v>56</v>
      </c>
      <c r="B28" s="121" t="s">
        <v>6</v>
      </c>
      <c r="C28" s="59" t="s">
        <v>32</v>
      </c>
      <c r="D28" s="59" t="s">
        <v>34</v>
      </c>
      <c r="E28" s="73" t="s">
        <v>16</v>
      </c>
      <c r="F28" s="74" t="s">
        <v>44</v>
      </c>
      <c r="G28" s="59" t="s">
        <v>48</v>
      </c>
      <c r="H28" s="87" t="s">
        <v>52</v>
      </c>
      <c r="I28" s="59" t="s">
        <v>49</v>
      </c>
      <c r="J28" s="71"/>
      <c r="K28" s="116" t="s">
        <v>125</v>
      </c>
      <c r="L28" s="116"/>
      <c r="M28" s="116"/>
      <c r="N28" s="116"/>
      <c r="O28" s="116"/>
      <c r="P28" s="71"/>
      <c r="Q28" s="71"/>
      <c r="R28" s="71"/>
      <c r="S28" s="71"/>
      <c r="T28" s="88"/>
      <c r="U28" s="71"/>
      <c r="V28" s="71"/>
      <c r="W28" s="71"/>
      <c r="X28" s="71"/>
    </row>
    <row r="29" spans="1:24" ht="17" x14ac:dyDescent="0.2">
      <c r="A29" s="116"/>
      <c r="B29" s="121"/>
      <c r="C29" s="75" t="s">
        <v>101</v>
      </c>
      <c r="D29" s="76">
        <v>5.4436140000000001E-2</v>
      </c>
      <c r="E29" s="77" t="s">
        <v>102</v>
      </c>
      <c r="F29" s="78">
        <f xml:space="preserve"> D29 / $K$31 * $K$32 * $K$33 * R8</f>
        <v>3.1649171796000001E-4</v>
      </c>
      <c r="G29" s="123">
        <f xml:space="preserve"> SUM(F29:F31)</f>
        <v>3.1649204485098721E-4</v>
      </c>
      <c r="H29" s="118">
        <f xml:space="preserve"> SUM(G29:G43)</f>
        <v>3.1324733311816413E-3</v>
      </c>
      <c r="I29" s="129" t="s">
        <v>113</v>
      </c>
      <c r="J29" s="71"/>
      <c r="K29" s="56" t="s">
        <v>98</v>
      </c>
      <c r="L29" s="56" t="s">
        <v>45</v>
      </c>
      <c r="M29" s="95" t="s">
        <v>99</v>
      </c>
      <c r="N29" s="56" t="s">
        <v>47</v>
      </c>
      <c r="O29" s="56" t="s">
        <v>46</v>
      </c>
      <c r="P29" s="71"/>
      <c r="Q29" s="71"/>
      <c r="R29" s="71"/>
      <c r="S29" s="71"/>
      <c r="T29" s="88"/>
      <c r="U29" s="71"/>
      <c r="V29" s="71"/>
      <c r="W29" s="71"/>
      <c r="X29" s="71"/>
    </row>
    <row r="30" spans="1:24" ht="17" x14ac:dyDescent="0.2">
      <c r="A30" s="116"/>
      <c r="B30" s="121"/>
      <c r="C30" s="75" t="s">
        <v>104</v>
      </c>
      <c r="D30" s="44">
        <v>9.9999999999999995E-7</v>
      </c>
      <c r="E30" s="80" t="s">
        <v>114</v>
      </c>
      <c r="F30" s="78">
        <f xml:space="preserve"> D30 / $K$31 / $N$35 * $K$34 * $K$32 * $K$33 * R9</f>
        <v>1.491291E-10</v>
      </c>
      <c r="G30" s="123"/>
      <c r="H30" s="119"/>
      <c r="I30" s="130"/>
      <c r="J30" s="71"/>
      <c r="K30" s="116" t="s">
        <v>6</v>
      </c>
      <c r="L30" s="116"/>
      <c r="M30" s="116"/>
      <c r="N30" s="116"/>
      <c r="O30" s="116"/>
      <c r="P30" s="71"/>
      <c r="Q30" s="71"/>
      <c r="R30" s="71"/>
      <c r="S30" s="71"/>
      <c r="T30" s="88"/>
      <c r="U30" s="71"/>
      <c r="V30" s="71"/>
      <c r="W30" s="71"/>
      <c r="X30" s="71"/>
    </row>
    <row r="31" spans="1:24" ht="17" x14ac:dyDescent="0.2">
      <c r="A31" s="116"/>
      <c r="B31" s="121"/>
      <c r="C31" s="75" t="s">
        <v>106</v>
      </c>
      <c r="D31" s="44">
        <v>1.0000000000000001E-7</v>
      </c>
      <c r="E31" s="80" t="s">
        <v>115</v>
      </c>
      <c r="F31" s="78">
        <f xml:space="preserve"> D31 / $K$31 / $N$35 * $K$34 * $K$32 * $K$33 * R10</f>
        <v>1.7776188719999999E-10</v>
      </c>
      <c r="G31" s="123"/>
      <c r="H31" s="119"/>
      <c r="I31" s="130"/>
      <c r="J31" s="71"/>
      <c r="K31" s="81">
        <v>1000</v>
      </c>
      <c r="L31" s="58" t="s">
        <v>95</v>
      </c>
      <c r="M31" s="82" t="s">
        <v>99</v>
      </c>
      <c r="N31" s="81">
        <v>1</v>
      </c>
      <c r="O31" s="83" t="s">
        <v>96</v>
      </c>
      <c r="P31" s="71"/>
      <c r="Q31" s="71"/>
      <c r="R31" s="71"/>
      <c r="S31" s="71"/>
      <c r="T31" s="88"/>
      <c r="U31" s="71"/>
      <c r="V31" s="71"/>
      <c r="W31" s="71"/>
      <c r="X31" s="71"/>
    </row>
    <row r="32" spans="1:24" ht="15" x14ac:dyDescent="0.2">
      <c r="A32" s="116"/>
      <c r="B32" s="121" t="s">
        <v>58</v>
      </c>
      <c r="C32" s="59" t="s">
        <v>32</v>
      </c>
      <c r="D32" s="59" t="s">
        <v>34</v>
      </c>
      <c r="E32" s="73" t="s">
        <v>16</v>
      </c>
      <c r="F32" s="74" t="s">
        <v>44</v>
      </c>
      <c r="G32" s="59" t="s">
        <v>48</v>
      </c>
      <c r="H32" s="119"/>
      <c r="I32" s="130"/>
      <c r="J32" s="71"/>
      <c r="K32" s="81">
        <v>1000</v>
      </c>
      <c r="L32" s="58" t="s">
        <v>97</v>
      </c>
      <c r="M32" s="82" t="s">
        <v>99</v>
      </c>
      <c r="N32" s="81">
        <v>1</v>
      </c>
      <c r="O32" s="83" t="s">
        <v>100</v>
      </c>
      <c r="P32" s="71"/>
      <c r="Q32" s="71"/>
      <c r="R32" s="71"/>
      <c r="S32" s="71"/>
      <c r="T32" s="71"/>
      <c r="U32" s="71"/>
      <c r="V32" s="71"/>
      <c r="W32" s="71"/>
      <c r="X32" s="71"/>
    </row>
    <row r="33" spans="1:24" ht="17" x14ac:dyDescent="0.2">
      <c r="A33" s="116"/>
      <c r="B33" s="121"/>
      <c r="C33" s="75" t="s">
        <v>101</v>
      </c>
      <c r="D33" s="85">
        <v>1067.7</v>
      </c>
      <c r="E33" s="77" t="s">
        <v>108</v>
      </c>
      <c r="F33" s="78">
        <f xml:space="preserve"> D33 / $K$38 / $N$37 * $K$39 * R8</f>
        <v>2.7592866147740963E-3</v>
      </c>
      <c r="G33" s="123">
        <f xml:space="preserve"> SUM(F33:F35)</f>
        <v>2.7764646405569974E-3</v>
      </c>
      <c r="H33" s="119"/>
      <c r="I33" s="130"/>
      <c r="J33" s="71"/>
      <c r="K33" s="93">
        <v>5.8139999999999997E-3</v>
      </c>
      <c r="L33" s="58" t="s">
        <v>100</v>
      </c>
      <c r="M33" s="82" t="s">
        <v>99</v>
      </c>
      <c r="N33" s="69">
        <v>1</v>
      </c>
      <c r="O33" s="83" t="s">
        <v>20</v>
      </c>
      <c r="Q33" s="71"/>
      <c r="R33" s="71"/>
      <c r="S33" s="71"/>
      <c r="T33" s="71"/>
      <c r="U33" s="71"/>
      <c r="V33" s="71"/>
      <c r="W33" s="71"/>
      <c r="X33" s="71"/>
    </row>
    <row r="34" spans="1:24" ht="17" x14ac:dyDescent="0.2">
      <c r="A34" s="116"/>
      <c r="B34" s="121"/>
      <c r="C34" s="75" t="s">
        <v>104</v>
      </c>
      <c r="D34" s="7">
        <v>9.9000000000000005E-2</v>
      </c>
      <c r="E34" s="80" t="s">
        <v>110</v>
      </c>
      <c r="F34" s="78">
        <f xml:space="preserve"> D34 / $K$38 / $N$37 * $K$39 * R9</f>
        <v>6.3962108940394198E-6</v>
      </c>
      <c r="G34" s="123"/>
      <c r="H34" s="119"/>
      <c r="I34" s="130"/>
      <c r="J34" s="71"/>
      <c r="K34" s="81">
        <v>1026</v>
      </c>
      <c r="L34" s="58" t="s">
        <v>121</v>
      </c>
      <c r="M34" s="82" t="s">
        <v>99</v>
      </c>
      <c r="N34" s="81">
        <v>1</v>
      </c>
      <c r="O34" s="83" t="s">
        <v>97</v>
      </c>
      <c r="Q34" s="71"/>
      <c r="R34" s="71"/>
      <c r="S34" s="71"/>
      <c r="T34" s="71"/>
      <c r="U34" s="71"/>
      <c r="V34" s="71"/>
      <c r="W34" s="71"/>
      <c r="X34" s="71"/>
    </row>
    <row r="35" spans="1:24" ht="17" x14ac:dyDescent="0.2">
      <c r="A35" s="116"/>
      <c r="B35" s="121"/>
      <c r="C35" s="75" t="s">
        <v>106</v>
      </c>
      <c r="D35" s="7">
        <v>1.4E-2</v>
      </c>
      <c r="E35" s="80" t="s">
        <v>111</v>
      </c>
      <c r="F35" s="78">
        <f xml:space="preserve"> D35 / $K$38 / $N$37 * $K$39 * R10</f>
        <v>1.07818148888616E-5</v>
      </c>
      <c r="G35" s="123"/>
      <c r="H35" s="119"/>
      <c r="I35" s="130"/>
      <c r="J35" s="71"/>
      <c r="K35" s="81">
        <v>1</v>
      </c>
      <c r="L35" s="58" t="s">
        <v>21</v>
      </c>
      <c r="M35" s="82" t="s">
        <v>99</v>
      </c>
      <c r="N35" s="81">
        <v>1000000</v>
      </c>
      <c r="O35" s="83" t="s">
        <v>121</v>
      </c>
      <c r="Q35" s="71"/>
      <c r="R35" s="71"/>
      <c r="S35" s="71"/>
      <c r="T35" s="71"/>
      <c r="U35" s="71"/>
      <c r="V35" s="71"/>
      <c r="W35" s="71"/>
      <c r="X35" s="71"/>
    </row>
    <row r="36" spans="1:24" ht="15" x14ac:dyDescent="0.2">
      <c r="A36" s="116"/>
      <c r="B36" s="121" t="s">
        <v>50</v>
      </c>
      <c r="C36" s="59" t="s">
        <v>32</v>
      </c>
      <c r="D36" s="59" t="s">
        <v>34</v>
      </c>
      <c r="E36" s="73" t="s">
        <v>16</v>
      </c>
      <c r="F36" s="74" t="s">
        <v>44</v>
      </c>
      <c r="G36" s="59" t="s">
        <v>48</v>
      </c>
      <c r="H36" s="119"/>
      <c r="I36" s="130"/>
      <c r="J36" s="71"/>
      <c r="K36" s="116" t="s">
        <v>53</v>
      </c>
      <c r="L36" s="116"/>
      <c r="M36" s="116"/>
      <c r="N36" s="116"/>
      <c r="O36" s="116"/>
      <c r="Q36" s="71"/>
      <c r="R36" s="71"/>
      <c r="S36" s="71"/>
      <c r="T36" s="71"/>
      <c r="U36" s="71"/>
      <c r="V36" s="71"/>
      <c r="W36" s="71"/>
      <c r="X36" s="71"/>
    </row>
    <row r="37" spans="1:24" ht="17" x14ac:dyDescent="0.2">
      <c r="A37" s="116"/>
      <c r="B37" s="121"/>
      <c r="C37" s="75" t="s">
        <v>101</v>
      </c>
      <c r="D37" s="85">
        <v>10.210000000000001</v>
      </c>
      <c r="E37" s="77" t="s">
        <v>116</v>
      </c>
      <c r="F37" s="78">
        <f xml:space="preserve"> D37 / $K$41 * $K$43 * R8</f>
        <v>3.9013953212396623E-5</v>
      </c>
      <c r="G37" s="123">
        <f xml:space="preserve"> SUM(F37:F39)</f>
        <v>3.9147786738634848E-5</v>
      </c>
      <c r="H37" s="119"/>
      <c r="I37" s="130"/>
      <c r="J37" s="71"/>
      <c r="K37" s="81">
        <v>1</v>
      </c>
      <c r="L37" s="58" t="s">
        <v>122</v>
      </c>
      <c r="M37" s="82" t="s">
        <v>99</v>
      </c>
      <c r="N37" s="81">
        <v>1000</v>
      </c>
      <c r="O37" s="83" t="s">
        <v>18</v>
      </c>
      <c r="Q37" s="71"/>
      <c r="R37" s="71"/>
      <c r="S37" s="71"/>
      <c r="T37" s="71"/>
      <c r="U37" s="71"/>
      <c r="V37" s="71"/>
      <c r="W37" s="71"/>
      <c r="X37" s="71"/>
    </row>
    <row r="38" spans="1:24" ht="17" x14ac:dyDescent="0.2">
      <c r="A38" s="116"/>
      <c r="B38" s="121"/>
      <c r="C38" s="75" t="s">
        <v>104</v>
      </c>
      <c r="D38" s="7">
        <v>3.0000000000000001E-3</v>
      </c>
      <c r="E38" s="80" t="s">
        <v>114</v>
      </c>
      <c r="F38" s="78">
        <f xml:space="preserve"> D38 * $K$42 / $K$41 * $K$43 * R9</f>
        <v>3.9548914372997561E-8</v>
      </c>
      <c r="G38" s="123"/>
      <c r="H38" s="119"/>
      <c r="I38" s="130"/>
      <c r="J38" s="71"/>
      <c r="K38" s="81">
        <v>2204.62</v>
      </c>
      <c r="L38" s="58" t="s">
        <v>123</v>
      </c>
      <c r="M38" s="82" t="s">
        <v>99</v>
      </c>
      <c r="N38" s="81">
        <v>1</v>
      </c>
      <c r="O38" s="83" t="s">
        <v>96</v>
      </c>
      <c r="Q38" s="71"/>
      <c r="R38" s="71"/>
      <c r="S38" s="71"/>
      <c r="T38" s="71"/>
      <c r="U38" s="71"/>
      <c r="V38" s="71"/>
      <c r="W38" s="71"/>
      <c r="X38" s="71"/>
    </row>
    <row r="39" spans="1:24" ht="17" x14ac:dyDescent="0.2">
      <c r="A39" s="116"/>
      <c r="B39" s="121"/>
      <c r="C39" s="75" t="s">
        <v>106</v>
      </c>
      <c r="D39" s="7">
        <v>5.9999999999999995E-4</v>
      </c>
      <c r="E39" s="80" t="s">
        <v>115</v>
      </c>
      <c r="F39" s="78">
        <f xml:space="preserve"> D39 * $K$42 / $K$41 * $K$43 * R10</f>
        <v>9.4284611865226161E-8</v>
      </c>
      <c r="G39" s="123"/>
      <c r="H39" s="119"/>
      <c r="I39" s="130"/>
      <c r="J39" s="71"/>
      <c r="K39" s="94">
        <v>5.6974603883705797</v>
      </c>
      <c r="L39" s="58" t="s">
        <v>18</v>
      </c>
      <c r="M39" s="82" t="s">
        <v>99</v>
      </c>
      <c r="N39" s="69">
        <v>1</v>
      </c>
      <c r="O39" s="83" t="s">
        <v>20</v>
      </c>
      <c r="Q39" s="71"/>
      <c r="R39" s="71"/>
      <c r="S39" s="71"/>
      <c r="T39" s="71"/>
      <c r="U39" s="71"/>
      <c r="V39" s="71"/>
      <c r="W39" s="71"/>
      <c r="X39" s="71"/>
    </row>
    <row r="40" spans="1:24" ht="15" x14ac:dyDescent="0.2">
      <c r="A40" s="116"/>
      <c r="B40" s="121" t="s">
        <v>51</v>
      </c>
      <c r="C40" s="59" t="s">
        <v>32</v>
      </c>
      <c r="D40" s="59" t="s">
        <v>34</v>
      </c>
      <c r="E40" s="73" t="s">
        <v>16</v>
      </c>
      <c r="F40" s="74" t="s">
        <v>44</v>
      </c>
      <c r="G40" s="59" t="s">
        <v>48</v>
      </c>
      <c r="H40" s="119"/>
      <c r="I40" s="130"/>
      <c r="J40" s="71"/>
      <c r="K40" s="116" t="s">
        <v>54</v>
      </c>
      <c r="L40" s="116"/>
      <c r="M40" s="116"/>
      <c r="N40" s="116"/>
      <c r="O40" s="116"/>
      <c r="Q40" s="71"/>
      <c r="R40" s="71"/>
      <c r="S40" s="71"/>
      <c r="T40" s="71"/>
      <c r="U40" s="71"/>
      <c r="V40" s="71"/>
      <c r="W40" s="71"/>
      <c r="X40" s="71"/>
    </row>
    <row r="41" spans="1:24" ht="17" x14ac:dyDescent="0.2">
      <c r="A41" s="116"/>
      <c r="B41" s="121"/>
      <c r="C41" s="75" t="s">
        <v>101</v>
      </c>
      <c r="D41" s="85">
        <v>5.7</v>
      </c>
      <c r="E41" s="77" t="s">
        <v>116</v>
      </c>
      <c r="F41" s="89">
        <f xml:space="preserve"> D41 / $K$45 * $K$47 * R8</f>
        <v>3.673631573801127E-7</v>
      </c>
      <c r="G41" s="123">
        <f xml:space="preserve"> SUM(F41:F43)</f>
        <v>3.6885903502159058E-7</v>
      </c>
      <c r="H41" s="119"/>
      <c r="I41" s="130"/>
      <c r="J41" s="71"/>
      <c r="K41" s="81">
        <v>1000</v>
      </c>
      <c r="L41" s="58" t="s">
        <v>95</v>
      </c>
      <c r="M41" s="82" t="s">
        <v>99</v>
      </c>
      <c r="N41" s="81">
        <v>1</v>
      </c>
      <c r="O41" s="83" t="s">
        <v>96</v>
      </c>
      <c r="Q41" s="71"/>
      <c r="R41" s="71"/>
      <c r="S41" s="71"/>
      <c r="T41" s="71"/>
      <c r="U41" s="71"/>
      <c r="V41" s="71"/>
      <c r="W41" s="71"/>
      <c r="X41" s="71"/>
    </row>
    <row r="42" spans="1:24" ht="17" x14ac:dyDescent="0.2">
      <c r="A42" s="116"/>
      <c r="B42" s="121"/>
      <c r="C42" s="75" t="s">
        <v>104</v>
      </c>
      <c r="D42" s="7">
        <v>3.0000000000000001E-3</v>
      </c>
      <c r="E42" s="80" t="s">
        <v>114</v>
      </c>
      <c r="F42" s="89">
        <f xml:space="preserve"> D42 * $K$46 / $K$45 * $K$47 * R9</f>
        <v>4.4204422029488564E-10</v>
      </c>
      <c r="G42" s="123"/>
      <c r="H42" s="119"/>
      <c r="I42" s="130"/>
      <c r="J42" s="71"/>
      <c r="K42" s="86">
        <v>0.13800000000000001</v>
      </c>
      <c r="L42" s="58" t="s">
        <v>21</v>
      </c>
      <c r="M42" s="82" t="s">
        <v>99</v>
      </c>
      <c r="N42" s="81">
        <v>1</v>
      </c>
      <c r="O42" s="83" t="s">
        <v>126</v>
      </c>
      <c r="Q42" s="71"/>
      <c r="R42" s="71"/>
      <c r="S42" s="71"/>
      <c r="T42" s="71"/>
      <c r="U42" s="71"/>
      <c r="V42" s="71"/>
      <c r="W42" s="71"/>
      <c r="X42" s="71"/>
    </row>
    <row r="43" spans="1:24" ht="17" x14ac:dyDescent="0.2">
      <c r="A43" s="116"/>
      <c r="B43" s="121"/>
      <c r="C43" s="75" t="s">
        <v>106</v>
      </c>
      <c r="D43" s="7">
        <v>5.9999999999999995E-4</v>
      </c>
      <c r="E43" s="80" t="s">
        <v>115</v>
      </c>
      <c r="F43" s="89">
        <f xml:space="preserve"> D43 * $K$46 / $K$45 * $K$47 * R10</f>
        <v>1.0538334211830072E-9</v>
      </c>
      <c r="G43" s="123"/>
      <c r="H43" s="120"/>
      <c r="I43" s="131"/>
      <c r="J43" s="71"/>
      <c r="K43" s="93">
        <v>3.8211511471495222E-3</v>
      </c>
      <c r="L43" s="58" t="s">
        <v>126</v>
      </c>
      <c r="M43" s="82" t="s">
        <v>99</v>
      </c>
      <c r="N43" s="69">
        <v>1</v>
      </c>
      <c r="O43" s="83" t="s">
        <v>20</v>
      </c>
      <c r="P43" s="71"/>
      <c r="Q43" s="71"/>
      <c r="R43" s="71"/>
      <c r="S43" s="71"/>
      <c r="T43" s="71"/>
      <c r="U43" s="71"/>
      <c r="V43" s="71"/>
      <c r="W43" s="71"/>
      <c r="X43" s="71"/>
    </row>
    <row r="44" spans="1:24" ht="15" x14ac:dyDescent="0.2">
      <c r="A44" s="71"/>
      <c r="B44" s="71"/>
      <c r="C44" s="71"/>
      <c r="D44" s="71"/>
      <c r="E44" s="71"/>
      <c r="F44" s="71"/>
      <c r="G44" s="71"/>
      <c r="H44" s="71"/>
      <c r="I44" s="71"/>
      <c r="J44" s="71"/>
      <c r="K44" s="116" t="s">
        <v>51</v>
      </c>
      <c r="L44" s="116"/>
      <c r="M44" s="116"/>
      <c r="N44" s="116"/>
      <c r="O44" s="116"/>
      <c r="Q44" s="71"/>
      <c r="R44" s="71"/>
      <c r="S44" s="71"/>
      <c r="T44" s="71"/>
      <c r="U44" s="71"/>
      <c r="V44" s="71"/>
      <c r="W44" s="71"/>
      <c r="X44" s="71"/>
    </row>
    <row r="45" spans="1:24" ht="15" x14ac:dyDescent="0.2">
      <c r="A45" s="71"/>
      <c r="B45" s="71"/>
      <c r="C45" s="71"/>
      <c r="D45" s="71"/>
      <c r="E45" s="71"/>
      <c r="F45" s="71"/>
      <c r="G45" s="71"/>
      <c r="H45" s="71"/>
      <c r="I45" s="71"/>
      <c r="J45" s="71"/>
      <c r="K45" s="81">
        <v>1000</v>
      </c>
      <c r="L45" s="58" t="s">
        <v>95</v>
      </c>
      <c r="M45" s="82" t="s">
        <v>99</v>
      </c>
      <c r="N45" s="81">
        <v>1</v>
      </c>
      <c r="O45" s="83" t="s">
        <v>96</v>
      </c>
      <c r="P45" s="71"/>
      <c r="Q45" s="71"/>
      <c r="R45" s="71"/>
      <c r="S45" s="71"/>
      <c r="T45" s="71"/>
      <c r="U45" s="71"/>
      <c r="V45" s="71"/>
      <c r="W45" s="71"/>
      <c r="X45" s="71"/>
    </row>
    <row r="46" spans="1:24" ht="15" x14ac:dyDescent="0.2">
      <c r="K46" s="86">
        <v>9.1450000000000004E-2</v>
      </c>
      <c r="L46" s="58" t="s">
        <v>21</v>
      </c>
      <c r="M46" s="82" t="s">
        <v>99</v>
      </c>
      <c r="N46" s="81">
        <v>1</v>
      </c>
      <c r="O46" s="83" t="s">
        <v>127</v>
      </c>
      <c r="P46" s="71"/>
      <c r="Q46" s="71"/>
      <c r="R46" s="71"/>
      <c r="S46" s="71"/>
      <c r="T46" s="71"/>
      <c r="U46" s="71"/>
      <c r="V46" s="71"/>
      <c r="W46" s="71"/>
      <c r="X46" s="71"/>
    </row>
    <row r="47" spans="1:24" ht="14.5" customHeight="1" x14ac:dyDescent="0.2">
      <c r="K47" s="93">
        <v>6.4449676733353104E-5</v>
      </c>
      <c r="L47" s="58" t="s">
        <v>127</v>
      </c>
      <c r="M47" s="82" t="s">
        <v>99</v>
      </c>
      <c r="N47" s="69">
        <v>1</v>
      </c>
      <c r="O47" s="83" t="s">
        <v>20</v>
      </c>
      <c r="P47" s="71"/>
      <c r="Q47" s="71"/>
      <c r="R47" s="71"/>
      <c r="S47" s="71"/>
      <c r="T47" s="71"/>
      <c r="U47" s="71"/>
      <c r="V47" s="71"/>
      <c r="W47" s="71"/>
      <c r="X47" s="71"/>
    </row>
    <row r="48" spans="1:24" ht="15" x14ac:dyDescent="0.2">
      <c r="P48" s="71"/>
      <c r="Q48" s="71"/>
      <c r="R48" s="71"/>
      <c r="S48" s="71"/>
      <c r="T48" s="71"/>
      <c r="U48" s="71"/>
      <c r="V48" s="71"/>
      <c r="W48" s="71"/>
      <c r="X48" s="71"/>
    </row>
    <row r="49" spans="1:24" ht="32" x14ac:dyDescent="0.2">
      <c r="A49" s="122" t="s">
        <v>57</v>
      </c>
      <c r="B49" s="121" t="s">
        <v>58</v>
      </c>
      <c r="C49" s="59" t="s">
        <v>32</v>
      </c>
      <c r="D49" s="59" t="s">
        <v>34</v>
      </c>
      <c r="E49" s="73" t="s">
        <v>16</v>
      </c>
      <c r="F49" s="74" t="s">
        <v>44</v>
      </c>
      <c r="G49" s="59" t="s">
        <v>48</v>
      </c>
      <c r="H49" s="87" t="s">
        <v>52</v>
      </c>
      <c r="I49" s="59" t="s">
        <v>49</v>
      </c>
      <c r="K49" s="116" t="s">
        <v>128</v>
      </c>
      <c r="L49" s="116"/>
      <c r="M49" s="116"/>
      <c r="N49" s="116"/>
      <c r="O49" s="116"/>
      <c r="P49" s="71"/>
      <c r="Q49" s="71"/>
      <c r="R49" s="71"/>
      <c r="S49" s="71"/>
      <c r="T49" s="71"/>
      <c r="U49" s="71"/>
      <c r="V49" s="71"/>
      <c r="W49" s="71"/>
      <c r="X49" s="71"/>
    </row>
    <row r="50" spans="1:24" ht="17" x14ac:dyDescent="0.2">
      <c r="A50" s="122"/>
      <c r="B50" s="121"/>
      <c r="C50" s="75" t="s">
        <v>101</v>
      </c>
      <c r="D50" s="85">
        <v>1067.7</v>
      </c>
      <c r="E50" s="77" t="s">
        <v>108</v>
      </c>
      <c r="F50" s="78">
        <f xml:space="preserve"> D50 / $K$53 / $N$52 * $K$54 * R8</f>
        <v>2.9808735745842823E-3</v>
      </c>
      <c r="G50" s="123">
        <f xml:space="preserve"> SUM(F50:F52)</f>
        <v>2.9994310969690924E-3</v>
      </c>
      <c r="H50" s="118">
        <f xml:space="preserve"> SUM(G50:G56)</f>
        <v>3.010180087470663E-3</v>
      </c>
      <c r="I50" s="129" t="s">
        <v>113</v>
      </c>
      <c r="K50" s="56" t="s">
        <v>98</v>
      </c>
      <c r="L50" s="56" t="s">
        <v>45</v>
      </c>
      <c r="M50" s="95" t="s">
        <v>99</v>
      </c>
      <c r="N50" s="56" t="s">
        <v>47</v>
      </c>
      <c r="O50" s="56" t="s">
        <v>46</v>
      </c>
      <c r="P50" s="71"/>
      <c r="Q50" s="71"/>
      <c r="R50" s="71"/>
      <c r="S50" s="71"/>
      <c r="T50" s="71"/>
      <c r="U50" s="71"/>
      <c r="V50" s="71"/>
      <c r="W50" s="71"/>
      <c r="X50" s="71"/>
    </row>
    <row r="51" spans="1:24" ht="17" x14ac:dyDescent="0.2">
      <c r="A51" s="122"/>
      <c r="B51" s="121"/>
      <c r="C51" s="75" t="s">
        <v>104</v>
      </c>
      <c r="D51" s="7">
        <v>9.9000000000000005E-2</v>
      </c>
      <c r="E51" s="80" t="s">
        <v>110</v>
      </c>
      <c r="F51" s="78">
        <f xml:space="preserve"> D51 / $K$53 / $N$52 * $K$54 * R9</f>
        <v>6.909864285001498E-6</v>
      </c>
      <c r="G51" s="123"/>
      <c r="H51" s="119"/>
      <c r="I51" s="130"/>
      <c r="K51" s="116" t="s">
        <v>53</v>
      </c>
      <c r="L51" s="116"/>
      <c r="M51" s="116"/>
      <c r="N51" s="116"/>
      <c r="O51" s="116"/>
      <c r="P51" s="71"/>
      <c r="Q51" s="71"/>
      <c r="R51" s="71"/>
      <c r="S51" s="71"/>
      <c r="T51" s="71"/>
      <c r="U51" s="71"/>
      <c r="V51" s="71"/>
      <c r="W51" s="71"/>
      <c r="X51" s="71"/>
    </row>
    <row r="52" spans="1:24" ht="17" x14ac:dyDescent="0.2">
      <c r="A52" s="122"/>
      <c r="B52" s="121"/>
      <c r="C52" s="75" t="s">
        <v>106</v>
      </c>
      <c r="D52" s="7">
        <v>1.4E-2</v>
      </c>
      <c r="E52" s="80" t="s">
        <v>111</v>
      </c>
      <c r="F52" s="78">
        <f xml:space="preserve"> D52 / $K$53 / $N$52 * $K$54 * R10</f>
        <v>1.1647658099808584E-5</v>
      </c>
      <c r="G52" s="123"/>
      <c r="H52" s="119"/>
      <c r="I52" s="130"/>
      <c r="K52" s="81">
        <v>1</v>
      </c>
      <c r="L52" s="58" t="s">
        <v>122</v>
      </c>
      <c r="M52" s="82" t="s">
        <v>99</v>
      </c>
      <c r="N52" s="81">
        <v>1000</v>
      </c>
      <c r="O52" s="83" t="s">
        <v>18</v>
      </c>
      <c r="P52" s="71"/>
      <c r="Q52" s="71"/>
      <c r="R52" s="71"/>
      <c r="S52" s="71"/>
      <c r="T52" s="71"/>
      <c r="U52" s="71"/>
      <c r="V52" s="71"/>
      <c r="W52" s="71"/>
      <c r="X52" s="71"/>
    </row>
    <row r="53" spans="1:24" ht="15" x14ac:dyDescent="0.2">
      <c r="A53" s="122"/>
      <c r="B53" s="121" t="s">
        <v>50</v>
      </c>
      <c r="C53" s="59" t="s">
        <v>32</v>
      </c>
      <c r="D53" s="59" t="s">
        <v>34</v>
      </c>
      <c r="E53" s="73" t="s">
        <v>16</v>
      </c>
      <c r="F53" s="74" t="s">
        <v>44</v>
      </c>
      <c r="G53" s="59" t="s">
        <v>48</v>
      </c>
      <c r="H53" s="119"/>
      <c r="I53" s="130"/>
      <c r="K53" s="81">
        <v>2204.62</v>
      </c>
      <c r="L53" s="58" t="s">
        <v>123</v>
      </c>
      <c r="M53" s="82" t="s">
        <v>99</v>
      </c>
      <c r="N53" s="81">
        <v>1</v>
      </c>
      <c r="O53" s="83" t="s">
        <v>96</v>
      </c>
      <c r="P53" s="71"/>
      <c r="Q53" s="71"/>
      <c r="R53" s="71"/>
      <c r="S53" s="71"/>
      <c r="T53" s="71"/>
      <c r="U53" s="71"/>
      <c r="V53" s="71"/>
      <c r="W53" s="71"/>
      <c r="X53" s="71"/>
    </row>
    <row r="54" spans="1:24" ht="17" x14ac:dyDescent="0.2">
      <c r="A54" s="122"/>
      <c r="B54" s="121"/>
      <c r="C54" s="75" t="s">
        <v>101</v>
      </c>
      <c r="D54" s="85">
        <v>10.210000000000001</v>
      </c>
      <c r="E54" s="77" t="s">
        <v>116</v>
      </c>
      <c r="F54" s="78">
        <f xml:space="preserve"> D54 / $K$56 * $K$58 * R8</f>
        <v>1.0712243205690584E-5</v>
      </c>
      <c r="G54" s="123">
        <f xml:space="preserve"> SUM(F54:F56)</f>
        <v>1.0748990501570445E-5</v>
      </c>
      <c r="H54" s="119"/>
      <c r="I54" s="130"/>
      <c r="K54" s="69">
        <v>6.1550000000000002</v>
      </c>
      <c r="L54" s="58" t="s">
        <v>18</v>
      </c>
      <c r="M54" s="82"/>
      <c r="N54" s="69">
        <v>1</v>
      </c>
      <c r="O54" s="83" t="s">
        <v>20</v>
      </c>
      <c r="P54" s="71"/>
      <c r="Q54" s="71"/>
      <c r="R54" s="71"/>
      <c r="S54" s="71"/>
      <c r="T54" s="71"/>
      <c r="U54" s="71"/>
      <c r="V54" s="71"/>
      <c r="W54" s="71"/>
      <c r="X54" s="71"/>
    </row>
    <row r="55" spans="1:24" ht="17" x14ac:dyDescent="0.2">
      <c r="A55" s="122"/>
      <c r="B55" s="121"/>
      <c r="C55" s="75" t="s">
        <v>104</v>
      </c>
      <c r="D55" s="7">
        <v>3.0000000000000001E-3</v>
      </c>
      <c r="E55" s="80" t="s">
        <v>114</v>
      </c>
      <c r="F55" s="78">
        <f xml:space="preserve"> D55 * $K$57 / $K$56 * $K$58 * R9</f>
        <v>1.0859129988138839E-8</v>
      </c>
      <c r="G55" s="123"/>
      <c r="H55" s="119"/>
      <c r="I55" s="130"/>
      <c r="K55" s="109" t="s">
        <v>50</v>
      </c>
      <c r="L55" s="117"/>
      <c r="M55" s="117"/>
      <c r="N55" s="117"/>
      <c r="O55" s="110"/>
      <c r="P55" s="71"/>
      <c r="Q55" s="71"/>
      <c r="R55" s="71"/>
      <c r="S55" s="71"/>
      <c r="T55" s="71"/>
      <c r="U55" s="71"/>
      <c r="V55" s="71"/>
      <c r="W55" s="71"/>
      <c r="X55" s="71"/>
    </row>
    <row r="56" spans="1:24" ht="17" x14ac:dyDescent="0.2">
      <c r="A56" s="122"/>
      <c r="B56" s="121"/>
      <c r="C56" s="75" t="s">
        <v>106</v>
      </c>
      <c r="D56" s="7">
        <v>5.9999999999999995E-4</v>
      </c>
      <c r="E56" s="80" t="s">
        <v>115</v>
      </c>
      <c r="F56" s="78">
        <f xml:space="preserve"> D56 * $K$57 / $K$56 * $K$58 * R10</f>
        <v>2.5888165891722984E-8</v>
      </c>
      <c r="G56" s="123"/>
      <c r="H56" s="120"/>
      <c r="I56" s="131"/>
      <c r="K56" s="81">
        <v>1000</v>
      </c>
      <c r="L56" s="58" t="s">
        <v>95</v>
      </c>
      <c r="M56" s="82" t="s">
        <v>99</v>
      </c>
      <c r="N56" s="81">
        <v>1</v>
      </c>
      <c r="O56" s="83" t="s">
        <v>96</v>
      </c>
      <c r="P56" s="71"/>
      <c r="Q56" s="71"/>
      <c r="R56" s="71"/>
      <c r="S56" s="71"/>
      <c r="T56" s="71"/>
      <c r="U56" s="71"/>
      <c r="V56" s="71"/>
      <c r="W56" s="71"/>
      <c r="X56" s="71"/>
    </row>
    <row r="57" spans="1:24" ht="15" x14ac:dyDescent="0.2">
      <c r="K57" s="86">
        <v>0.13800000000000001</v>
      </c>
      <c r="L57" s="58" t="s">
        <v>21</v>
      </c>
      <c r="M57" s="82" t="s">
        <v>99</v>
      </c>
      <c r="N57" s="81">
        <v>1</v>
      </c>
      <c r="O57" s="83" t="s">
        <v>126</v>
      </c>
      <c r="P57" s="71"/>
      <c r="Q57" s="71"/>
      <c r="R57" s="71"/>
      <c r="S57" s="71"/>
      <c r="T57" s="71"/>
      <c r="U57" s="71"/>
      <c r="V57" s="71"/>
      <c r="W57" s="71"/>
      <c r="X57" s="71"/>
    </row>
    <row r="58" spans="1:24" ht="15" x14ac:dyDescent="0.2">
      <c r="K58" s="93">
        <v>1.0491913032018201E-3</v>
      </c>
      <c r="L58" s="58" t="s">
        <v>126</v>
      </c>
      <c r="M58" s="82" t="s">
        <v>99</v>
      </c>
      <c r="N58" s="69">
        <v>1</v>
      </c>
      <c r="O58" s="83" t="s">
        <v>20</v>
      </c>
      <c r="P58" s="71"/>
      <c r="Q58" s="71"/>
      <c r="R58" s="71"/>
      <c r="S58" s="71"/>
      <c r="T58" s="71"/>
      <c r="U58" s="71"/>
      <c r="V58" s="71"/>
      <c r="W58" s="71"/>
      <c r="X58" s="71"/>
    </row>
    <row r="59" spans="1:24" ht="15" x14ac:dyDescent="0.2">
      <c r="P59" s="71"/>
      <c r="Q59" s="71"/>
      <c r="R59" s="71"/>
      <c r="S59" s="71"/>
      <c r="T59" s="71"/>
      <c r="U59" s="71"/>
      <c r="V59" s="71"/>
      <c r="W59" s="71"/>
      <c r="X59" s="71"/>
    </row>
    <row r="60" spans="1:24" ht="15" x14ac:dyDescent="0.2">
      <c r="A60" s="116" t="s">
        <v>31</v>
      </c>
      <c r="B60" s="137" t="s">
        <v>6</v>
      </c>
      <c r="C60" s="59" t="s">
        <v>32</v>
      </c>
      <c r="D60" s="59" t="s">
        <v>34</v>
      </c>
      <c r="E60" s="73" t="s">
        <v>16</v>
      </c>
      <c r="F60" s="59" t="s">
        <v>44</v>
      </c>
      <c r="G60" s="59" t="s">
        <v>48</v>
      </c>
      <c r="H60" s="59" t="s">
        <v>49</v>
      </c>
      <c r="K60" s="116" t="s">
        <v>129</v>
      </c>
      <c r="L60" s="116"/>
      <c r="M60" s="116"/>
      <c r="N60" s="116"/>
      <c r="O60" s="116"/>
      <c r="P60" s="71"/>
      <c r="Q60" s="71"/>
      <c r="R60" s="71"/>
      <c r="S60" s="71"/>
      <c r="T60" s="71"/>
      <c r="U60" s="71"/>
      <c r="V60" s="71"/>
      <c r="W60" s="71"/>
      <c r="X60" s="71"/>
    </row>
    <row r="61" spans="1:24" ht="17" x14ac:dyDescent="0.2">
      <c r="A61" s="116"/>
      <c r="B61" s="137"/>
      <c r="C61" s="75" t="s">
        <v>101</v>
      </c>
      <c r="D61" s="91">
        <v>5.4436140000000001E-2</v>
      </c>
      <c r="E61" s="77" t="s">
        <v>102</v>
      </c>
      <c r="F61" s="90">
        <f xml:space="preserve"> D61 / $K$62 / $N$63 * $K$64 * R8</f>
        <v>5.3056666666666669E-2</v>
      </c>
      <c r="G61" s="118">
        <f xml:space="preserve"> SUM(F61:F63)</f>
        <v>5.3056666721466673E-2</v>
      </c>
      <c r="H61" s="125" t="s">
        <v>117</v>
      </c>
      <c r="K61" s="56" t="s">
        <v>98</v>
      </c>
      <c r="L61" s="56" t="s">
        <v>45</v>
      </c>
      <c r="M61" s="95" t="s">
        <v>99</v>
      </c>
      <c r="N61" s="56" t="s">
        <v>47</v>
      </c>
      <c r="O61" s="56" t="s">
        <v>46</v>
      </c>
      <c r="P61" s="71"/>
      <c r="Q61" s="71"/>
      <c r="R61" s="71"/>
      <c r="S61" s="71"/>
      <c r="T61" s="71"/>
      <c r="U61" s="71"/>
      <c r="V61" s="71"/>
      <c r="W61" s="71"/>
      <c r="X61" s="71"/>
    </row>
    <row r="62" spans="1:24" ht="17" x14ac:dyDescent="0.2">
      <c r="A62" s="116"/>
      <c r="B62" s="137"/>
      <c r="C62" s="75" t="s">
        <v>104</v>
      </c>
      <c r="D62" s="92">
        <v>9.9999999999999995E-7</v>
      </c>
      <c r="E62" s="80" t="s">
        <v>105</v>
      </c>
      <c r="F62" s="90">
        <f xml:space="preserve"> D62 / $K$65 * R9</f>
        <v>2.5000000000000001E-11</v>
      </c>
      <c r="G62" s="119"/>
      <c r="H62" s="125"/>
      <c r="K62" s="81">
        <v>1000</v>
      </c>
      <c r="L62" s="58" t="s">
        <v>95</v>
      </c>
      <c r="M62" s="82" t="s">
        <v>99</v>
      </c>
      <c r="N62" s="81">
        <v>1</v>
      </c>
      <c r="O62" s="83" t="s">
        <v>96</v>
      </c>
      <c r="P62" s="71"/>
      <c r="Q62" s="71"/>
      <c r="R62" s="71"/>
      <c r="S62" s="71"/>
      <c r="T62" s="71"/>
      <c r="U62" s="71"/>
      <c r="V62" s="71"/>
      <c r="W62" s="71"/>
      <c r="X62" s="71"/>
    </row>
    <row r="63" spans="1:24" ht="17" x14ac:dyDescent="0.2">
      <c r="A63" s="116"/>
      <c r="B63" s="137"/>
      <c r="C63" s="75" t="s">
        <v>106</v>
      </c>
      <c r="D63" s="92">
        <v>1.0000000000000001E-7</v>
      </c>
      <c r="E63" s="80" t="s">
        <v>107</v>
      </c>
      <c r="F63" s="90">
        <f xml:space="preserve"> D63 / $K$65 * R10</f>
        <v>2.9800000000000003E-11</v>
      </c>
      <c r="G63" s="120"/>
      <c r="H63" s="125"/>
      <c r="K63" s="81">
        <v>1</v>
      </c>
      <c r="L63" s="83" t="s">
        <v>97</v>
      </c>
      <c r="M63" s="82" t="s">
        <v>99</v>
      </c>
      <c r="N63" s="81">
        <v>1026</v>
      </c>
      <c r="O63" s="58" t="s">
        <v>121</v>
      </c>
      <c r="P63" s="71"/>
      <c r="Q63" s="71"/>
      <c r="R63" s="71"/>
      <c r="S63" s="71"/>
      <c r="T63" s="71"/>
      <c r="U63" s="71"/>
      <c r="V63" s="71"/>
      <c r="W63" s="71"/>
      <c r="X63" s="71"/>
    </row>
    <row r="64" spans="1:24" ht="15" x14ac:dyDescent="0.2">
      <c r="A64" s="71"/>
      <c r="B64" s="71"/>
      <c r="C64" s="133" t="s">
        <v>120</v>
      </c>
      <c r="D64" s="134"/>
      <c r="E64" s="134"/>
      <c r="F64" s="134"/>
      <c r="G64" s="134"/>
      <c r="H64" s="135"/>
      <c r="I64" s="71"/>
      <c r="J64" s="71"/>
      <c r="K64" s="81">
        <v>1000000</v>
      </c>
      <c r="L64" s="83" t="s">
        <v>121</v>
      </c>
      <c r="M64" s="82" t="s">
        <v>99</v>
      </c>
      <c r="N64" s="81">
        <v>1</v>
      </c>
      <c r="O64" s="58" t="s">
        <v>21</v>
      </c>
      <c r="P64" s="71"/>
      <c r="Q64" s="71"/>
      <c r="R64" s="71"/>
      <c r="S64" s="71"/>
      <c r="T64" s="71"/>
      <c r="U64" s="71"/>
      <c r="V64" s="71"/>
      <c r="W64" s="71"/>
      <c r="X64" s="71"/>
    </row>
    <row r="65" spans="1:24" ht="15" x14ac:dyDescent="0.2">
      <c r="A65" s="71"/>
      <c r="B65" s="71"/>
      <c r="C65" s="71"/>
      <c r="D65" s="71"/>
      <c r="E65" s="71"/>
      <c r="F65" s="71"/>
      <c r="G65" s="71"/>
      <c r="H65" s="71"/>
      <c r="I65" s="71"/>
      <c r="J65" s="71"/>
      <c r="K65" s="81">
        <v>1000000</v>
      </c>
      <c r="L65" s="58" t="s">
        <v>119</v>
      </c>
      <c r="M65" s="82" t="s">
        <v>99</v>
      </c>
      <c r="N65" s="81">
        <v>1</v>
      </c>
      <c r="O65" s="83" t="s">
        <v>96</v>
      </c>
      <c r="P65" s="71"/>
      <c r="Q65" s="71"/>
      <c r="R65" s="71"/>
      <c r="S65" s="71"/>
      <c r="T65" s="71"/>
      <c r="U65" s="71"/>
      <c r="V65" s="71"/>
      <c r="W65" s="71"/>
      <c r="X65" s="71"/>
    </row>
    <row r="66" spans="1:24" ht="15" x14ac:dyDescent="0.2">
      <c r="A66" s="71"/>
      <c r="B66" s="71"/>
      <c r="C66" s="71"/>
      <c r="D66" s="71"/>
      <c r="E66" s="71"/>
      <c r="F66" s="71"/>
      <c r="G66" s="71"/>
      <c r="H66" s="71"/>
      <c r="I66" s="71"/>
      <c r="J66" s="71"/>
      <c r="P66" s="71"/>
      <c r="Q66" s="71"/>
      <c r="R66" s="71"/>
      <c r="S66" s="71"/>
      <c r="T66" s="71"/>
      <c r="U66" s="71"/>
      <c r="V66" s="71"/>
      <c r="W66" s="71"/>
      <c r="X66" s="71"/>
    </row>
    <row r="67" spans="1:24" ht="15" x14ac:dyDescent="0.2">
      <c r="A67" s="71"/>
      <c r="B67" s="71"/>
      <c r="C67" s="71"/>
      <c r="D67" s="71"/>
      <c r="E67" s="71"/>
      <c r="F67" s="71"/>
      <c r="G67" s="71"/>
      <c r="H67" s="71"/>
      <c r="I67" s="71"/>
      <c r="J67" s="71"/>
      <c r="K67" s="71"/>
      <c r="L67" s="71"/>
      <c r="M67" s="71"/>
      <c r="N67" s="71"/>
      <c r="O67" s="71"/>
      <c r="P67" s="71"/>
      <c r="Q67" s="71"/>
      <c r="R67" s="71"/>
      <c r="S67" s="71"/>
      <c r="T67" s="71"/>
      <c r="U67" s="71"/>
      <c r="V67" s="71"/>
      <c r="W67" s="71"/>
      <c r="X67" s="71"/>
    </row>
    <row r="68" spans="1:24" ht="15" x14ac:dyDescent="0.2">
      <c r="A68" s="71"/>
      <c r="B68" s="71"/>
      <c r="C68" s="71"/>
      <c r="D68" s="71"/>
      <c r="E68" s="71"/>
      <c r="F68" s="71"/>
      <c r="G68" s="71"/>
      <c r="H68" s="71"/>
      <c r="I68" s="71"/>
      <c r="J68" s="71"/>
      <c r="P68" s="71"/>
      <c r="Q68" s="71"/>
      <c r="R68" s="71"/>
      <c r="S68" s="71"/>
      <c r="T68" s="71"/>
      <c r="U68" s="71"/>
      <c r="V68" s="71"/>
      <c r="W68" s="71"/>
      <c r="X68" s="71"/>
    </row>
    <row r="69" spans="1:24" ht="15" x14ac:dyDescent="0.2">
      <c r="A69" s="71"/>
      <c r="B69" s="71"/>
      <c r="C69" s="71"/>
      <c r="D69" s="71"/>
      <c r="E69" s="71"/>
      <c r="F69" s="71"/>
      <c r="G69" s="71"/>
      <c r="H69" s="71"/>
      <c r="I69" s="71"/>
      <c r="J69" s="71"/>
      <c r="K69" s="71"/>
      <c r="L69" s="71"/>
      <c r="M69" s="71"/>
      <c r="N69" s="71"/>
      <c r="O69" s="71"/>
      <c r="P69" s="71"/>
      <c r="Q69" s="71"/>
      <c r="R69" s="71"/>
      <c r="S69" s="71"/>
      <c r="T69" s="71"/>
      <c r="U69" s="71"/>
      <c r="V69" s="71"/>
      <c r="W69" s="71"/>
      <c r="X69" s="71"/>
    </row>
    <row r="70" spans="1:24" ht="15" x14ac:dyDescent="0.2">
      <c r="A70" s="71"/>
      <c r="B70" s="71"/>
      <c r="C70" s="71"/>
      <c r="D70" s="71"/>
      <c r="E70" s="71"/>
      <c r="F70" s="71"/>
      <c r="G70" s="71"/>
      <c r="H70" s="71"/>
      <c r="I70" s="71"/>
      <c r="J70" s="71"/>
      <c r="K70" s="71"/>
      <c r="L70" s="71"/>
      <c r="M70" s="71"/>
      <c r="O70" s="71"/>
      <c r="P70" s="71"/>
      <c r="Q70" s="71"/>
      <c r="R70" s="71"/>
      <c r="S70" s="71"/>
      <c r="T70" s="71"/>
      <c r="U70" s="71"/>
      <c r="V70" s="71"/>
      <c r="W70" s="71"/>
      <c r="X70" s="71"/>
    </row>
    <row r="71" spans="1:24" ht="15" x14ac:dyDescent="0.2">
      <c r="A71" s="71"/>
      <c r="B71" s="71"/>
      <c r="C71" s="71"/>
      <c r="D71" s="71"/>
      <c r="E71" s="71"/>
      <c r="F71" s="71"/>
      <c r="G71" s="71"/>
      <c r="H71" s="71"/>
      <c r="I71" s="71"/>
      <c r="J71" s="71"/>
      <c r="K71" s="71"/>
      <c r="L71" s="71"/>
      <c r="M71" s="71"/>
      <c r="N71" s="71"/>
      <c r="O71" s="71"/>
      <c r="P71" s="71"/>
      <c r="Q71" s="71"/>
      <c r="R71" s="71"/>
      <c r="S71" s="71"/>
      <c r="T71" s="71"/>
      <c r="U71" s="71"/>
      <c r="V71" s="71"/>
      <c r="W71" s="71"/>
      <c r="X71" s="71"/>
    </row>
    <row r="72" spans="1:24" ht="15" x14ac:dyDescent="0.2">
      <c r="A72" s="71"/>
      <c r="B72" s="71"/>
      <c r="C72" s="71"/>
      <c r="D72" s="71"/>
      <c r="E72" s="71"/>
      <c r="F72" s="71"/>
      <c r="G72" s="71"/>
      <c r="H72" s="71"/>
      <c r="I72" s="71"/>
      <c r="J72" s="71"/>
      <c r="K72" s="71"/>
      <c r="N72" s="71"/>
      <c r="O72" s="71"/>
      <c r="P72" s="71"/>
      <c r="Q72" s="71"/>
      <c r="R72" s="71"/>
      <c r="S72" s="71"/>
      <c r="T72" s="71"/>
      <c r="U72" s="71"/>
      <c r="V72" s="71"/>
      <c r="W72" s="71"/>
      <c r="X72" s="71"/>
    </row>
    <row r="73" spans="1:24" ht="15" x14ac:dyDescent="0.2">
      <c r="A73" s="71"/>
      <c r="B73" s="71"/>
      <c r="C73" s="71"/>
      <c r="D73" s="71"/>
      <c r="E73" s="71"/>
      <c r="F73" s="71"/>
      <c r="G73" s="71"/>
      <c r="H73" s="71"/>
      <c r="I73" s="71"/>
      <c r="J73" s="71"/>
      <c r="K73" s="71"/>
      <c r="L73" s="71"/>
      <c r="M73" s="71"/>
      <c r="N73" s="71"/>
      <c r="O73" s="71"/>
      <c r="P73" s="71"/>
      <c r="Q73" s="71"/>
      <c r="R73" s="71"/>
      <c r="S73" s="71"/>
      <c r="T73" s="71"/>
      <c r="U73" s="71"/>
      <c r="V73" s="71"/>
      <c r="W73" s="71"/>
      <c r="X73" s="71"/>
    </row>
    <row r="74" spans="1:24" ht="15" x14ac:dyDescent="0.2">
      <c r="A74" s="71"/>
      <c r="B74" s="71"/>
      <c r="C74" s="71"/>
      <c r="D74" s="71"/>
      <c r="E74" s="71"/>
      <c r="F74" s="71"/>
      <c r="G74" s="71"/>
      <c r="H74" s="71"/>
      <c r="I74" s="71"/>
      <c r="J74" s="71"/>
      <c r="K74" s="71"/>
      <c r="L74" s="71"/>
      <c r="M74" s="71"/>
      <c r="N74" s="71"/>
      <c r="O74" s="71"/>
      <c r="P74" s="71"/>
      <c r="Q74" s="71"/>
      <c r="R74" s="71"/>
      <c r="S74" s="71"/>
      <c r="T74" s="71"/>
      <c r="U74" s="71"/>
      <c r="V74" s="71"/>
      <c r="W74" s="71"/>
      <c r="X74" s="71"/>
    </row>
    <row r="75" spans="1:24" ht="15" x14ac:dyDescent="0.2">
      <c r="A75" s="71"/>
      <c r="B75" s="71"/>
      <c r="C75" s="71"/>
      <c r="D75" s="71"/>
      <c r="E75" s="71"/>
      <c r="F75" s="71"/>
      <c r="G75" s="71"/>
      <c r="H75" s="71"/>
      <c r="I75" s="71"/>
      <c r="J75" s="71"/>
      <c r="K75" s="71"/>
      <c r="L75" s="71"/>
      <c r="M75" s="71"/>
      <c r="N75" s="71"/>
      <c r="O75" s="71"/>
      <c r="P75" s="71"/>
      <c r="Q75" s="71"/>
      <c r="R75" s="71"/>
      <c r="S75" s="71"/>
      <c r="T75" s="71"/>
      <c r="U75" s="71"/>
      <c r="V75" s="71"/>
      <c r="W75" s="71"/>
      <c r="X75" s="71"/>
    </row>
    <row r="76" spans="1:24" ht="15" x14ac:dyDescent="0.2">
      <c r="J76" s="71"/>
      <c r="K76" s="71"/>
      <c r="L76" s="71"/>
      <c r="M76" s="71"/>
      <c r="N76" s="71"/>
      <c r="O76" s="71"/>
      <c r="P76" s="71"/>
      <c r="Q76" s="71"/>
      <c r="R76" s="71"/>
      <c r="S76" s="71"/>
      <c r="T76" s="71"/>
      <c r="U76" s="71"/>
      <c r="V76" s="71"/>
      <c r="W76" s="71"/>
      <c r="X76" s="71"/>
    </row>
    <row r="77" spans="1:24" ht="15" x14ac:dyDescent="0.2">
      <c r="J77" s="71"/>
      <c r="K77" s="71"/>
      <c r="L77" s="71"/>
      <c r="M77" s="71"/>
      <c r="N77" s="71"/>
      <c r="O77" s="71"/>
      <c r="P77" s="71"/>
      <c r="Q77" s="71"/>
      <c r="R77" s="71"/>
      <c r="S77" s="71"/>
      <c r="T77" s="71"/>
      <c r="U77" s="71"/>
      <c r="V77" s="71"/>
      <c r="W77" s="71"/>
      <c r="X77" s="71"/>
    </row>
    <row r="78" spans="1:24" ht="15" x14ac:dyDescent="0.2">
      <c r="J78" s="71"/>
      <c r="K78" s="71"/>
      <c r="L78" s="71"/>
      <c r="M78" s="71"/>
      <c r="N78" s="71"/>
      <c r="O78" s="71"/>
      <c r="P78" s="71"/>
      <c r="Q78" s="71"/>
      <c r="R78" s="71"/>
      <c r="S78" s="71"/>
      <c r="T78" s="71"/>
      <c r="U78" s="71"/>
      <c r="V78" s="71"/>
      <c r="W78" s="71"/>
      <c r="X78" s="71"/>
    </row>
    <row r="79" spans="1:24" ht="15" x14ac:dyDescent="0.2">
      <c r="J79" s="71"/>
      <c r="K79" s="71"/>
      <c r="L79" s="71"/>
      <c r="M79" s="71"/>
      <c r="N79" s="71"/>
      <c r="O79" s="71"/>
      <c r="P79" s="71"/>
      <c r="Q79" s="71"/>
      <c r="R79" s="71"/>
      <c r="S79" s="71"/>
      <c r="T79" s="71"/>
      <c r="U79" s="71"/>
      <c r="V79" s="71"/>
      <c r="W79" s="71"/>
      <c r="X79" s="71"/>
    </row>
    <row r="80" spans="1:24" ht="15" x14ac:dyDescent="0.2">
      <c r="J80" s="71"/>
      <c r="K80" s="71"/>
      <c r="L80" s="71"/>
      <c r="M80" s="71"/>
      <c r="N80" s="71"/>
      <c r="O80" s="71"/>
      <c r="P80" s="71"/>
      <c r="Q80" s="71"/>
      <c r="R80" s="71"/>
      <c r="S80" s="71"/>
      <c r="T80" s="71"/>
      <c r="U80" s="71"/>
      <c r="V80" s="71"/>
      <c r="W80" s="71"/>
      <c r="X80" s="71"/>
    </row>
    <row r="81" spans="1:24" ht="15" x14ac:dyDescent="0.2">
      <c r="J81" s="71"/>
      <c r="K81" s="71"/>
      <c r="L81" s="71"/>
      <c r="M81" s="71"/>
      <c r="N81" s="71"/>
      <c r="O81" s="71"/>
      <c r="P81" s="71"/>
      <c r="Q81" s="71"/>
      <c r="R81" s="71"/>
      <c r="S81" s="71"/>
      <c r="T81" s="71"/>
      <c r="U81" s="71"/>
      <c r="V81" s="71"/>
      <c r="W81" s="71"/>
      <c r="X81" s="71"/>
    </row>
    <row r="82" spans="1:24" ht="15" x14ac:dyDescent="0.2">
      <c r="J82" s="71"/>
      <c r="K82" s="71"/>
      <c r="L82" s="71"/>
      <c r="M82" s="71"/>
      <c r="N82" s="71"/>
      <c r="O82" s="71"/>
      <c r="P82" s="71"/>
      <c r="Q82" s="71"/>
      <c r="R82" s="71"/>
      <c r="S82" s="71"/>
      <c r="T82" s="71"/>
      <c r="U82" s="71"/>
      <c r="V82" s="71"/>
      <c r="W82" s="71"/>
      <c r="X82" s="71"/>
    </row>
    <row r="83" spans="1:24" ht="15" x14ac:dyDescent="0.2">
      <c r="J83" s="71"/>
      <c r="K83" s="71"/>
      <c r="L83" s="71"/>
      <c r="M83" s="71"/>
      <c r="N83" s="71"/>
      <c r="O83" s="71"/>
      <c r="P83" s="71"/>
      <c r="Q83" s="71"/>
      <c r="R83" s="71"/>
      <c r="S83" s="71"/>
      <c r="T83" s="71"/>
      <c r="U83" s="71"/>
      <c r="V83" s="71"/>
      <c r="W83" s="71"/>
      <c r="X83" s="71"/>
    </row>
    <row r="84" spans="1:24" ht="15" x14ac:dyDescent="0.2">
      <c r="A84" s="71"/>
      <c r="B84" s="71"/>
      <c r="C84" s="71"/>
      <c r="D84" s="71"/>
      <c r="E84" s="71"/>
      <c r="F84" s="71"/>
      <c r="G84" s="71"/>
      <c r="H84" s="71"/>
      <c r="I84" s="71"/>
      <c r="J84" s="71"/>
      <c r="K84" s="71"/>
      <c r="L84" s="71"/>
      <c r="M84" s="71"/>
      <c r="N84" s="71"/>
      <c r="O84" s="71"/>
      <c r="P84" s="71"/>
      <c r="Q84" s="71"/>
      <c r="R84" s="71"/>
      <c r="S84" s="71"/>
      <c r="T84" s="71"/>
      <c r="U84" s="71"/>
      <c r="V84" s="71"/>
      <c r="W84" s="71"/>
      <c r="X84" s="71"/>
    </row>
    <row r="85" spans="1:24" ht="15" x14ac:dyDescent="0.2">
      <c r="A85" s="71"/>
      <c r="B85" s="71"/>
      <c r="C85" s="71"/>
      <c r="D85" s="71"/>
      <c r="E85" s="71"/>
      <c r="F85" s="71"/>
      <c r="G85" s="71"/>
      <c r="H85" s="71"/>
      <c r="I85" s="71"/>
      <c r="J85" s="71"/>
      <c r="K85" s="71"/>
      <c r="L85" s="71"/>
      <c r="M85" s="71"/>
      <c r="N85" s="71"/>
      <c r="O85" s="71"/>
      <c r="P85" s="71"/>
      <c r="Q85" s="71"/>
      <c r="R85" s="71"/>
      <c r="S85" s="71"/>
      <c r="T85" s="71"/>
      <c r="U85" s="71"/>
      <c r="V85" s="71"/>
      <c r="W85" s="71"/>
      <c r="X85" s="71"/>
    </row>
    <row r="86" spans="1:24" ht="15" x14ac:dyDescent="0.2">
      <c r="I86" s="71"/>
      <c r="J86" s="71"/>
    </row>
    <row r="87" spans="1:24" ht="15" x14ac:dyDescent="0.2">
      <c r="I87" s="71"/>
      <c r="J87" s="71"/>
    </row>
    <row r="88" spans="1:24" ht="15" x14ac:dyDescent="0.2">
      <c r="I88" s="71"/>
      <c r="J88" s="71"/>
    </row>
    <row r="89" spans="1:24" ht="15" x14ac:dyDescent="0.2">
      <c r="I89" s="71"/>
      <c r="J89" s="71"/>
    </row>
    <row r="90" spans="1:24" ht="15" x14ac:dyDescent="0.2">
      <c r="A90" s="71"/>
      <c r="B90" s="71"/>
      <c r="C90" s="71"/>
      <c r="D90" s="71"/>
      <c r="E90" s="71"/>
      <c r="F90" s="71"/>
      <c r="G90" s="71"/>
      <c r="H90" s="71"/>
      <c r="I90" s="71"/>
      <c r="J90" s="71"/>
    </row>
    <row r="91" spans="1:24" ht="15" x14ac:dyDescent="0.2">
      <c r="A91" s="71"/>
      <c r="B91" s="71"/>
      <c r="C91" s="71"/>
      <c r="D91" s="71"/>
      <c r="E91" s="71"/>
      <c r="F91" s="71"/>
      <c r="G91" s="71"/>
      <c r="H91" s="71"/>
      <c r="I91" s="71"/>
      <c r="J91" s="71"/>
    </row>
    <row r="92" spans="1:24" ht="15" x14ac:dyDescent="0.2">
      <c r="A92" s="71"/>
      <c r="B92" s="71"/>
      <c r="C92" s="71"/>
      <c r="D92" s="71"/>
      <c r="E92" s="71"/>
      <c r="F92" s="71"/>
      <c r="G92" s="71"/>
      <c r="H92" s="71"/>
      <c r="I92" s="71"/>
      <c r="J92" s="71"/>
    </row>
    <row r="93" spans="1:24" ht="15" x14ac:dyDescent="0.2">
      <c r="A93" s="71"/>
      <c r="B93" s="71"/>
      <c r="C93" s="71"/>
      <c r="D93" s="71"/>
      <c r="E93" s="71"/>
      <c r="F93" s="71"/>
      <c r="G93" s="71"/>
      <c r="H93" s="71"/>
      <c r="I93" s="71"/>
      <c r="J93" s="71"/>
    </row>
  </sheetData>
  <mergeCells count="54">
    <mergeCell ref="K55:O55"/>
    <mergeCell ref="K60:O60"/>
    <mergeCell ref="C64:H64"/>
    <mergeCell ref="K6:O6"/>
    <mergeCell ref="K15:O15"/>
    <mergeCell ref="K21:O21"/>
    <mergeCell ref="K28:O28"/>
    <mergeCell ref="K30:O30"/>
    <mergeCell ref="K36:O36"/>
    <mergeCell ref="K40:O40"/>
    <mergeCell ref="K44:O44"/>
    <mergeCell ref="K49:O49"/>
    <mergeCell ref="K51:O51"/>
    <mergeCell ref="I50:I56"/>
    <mergeCell ref="A1:I1"/>
    <mergeCell ref="H7:H9"/>
    <mergeCell ref="Q6:R6"/>
    <mergeCell ref="H61:H63"/>
    <mergeCell ref="G16:G18"/>
    <mergeCell ref="G61:G63"/>
    <mergeCell ref="A6:A9"/>
    <mergeCell ref="B60:B63"/>
    <mergeCell ref="A15:A18"/>
    <mergeCell ref="B15:B18"/>
    <mergeCell ref="B6:B9"/>
    <mergeCell ref="G7:G9"/>
    <mergeCell ref="A21:A24"/>
    <mergeCell ref="B21:B24"/>
    <mergeCell ref="G22:G24"/>
    <mergeCell ref="B32:B35"/>
    <mergeCell ref="A2:I4"/>
    <mergeCell ref="H16:H18"/>
    <mergeCell ref="C10:H10"/>
    <mergeCell ref="I29:I43"/>
    <mergeCell ref="C19:H19"/>
    <mergeCell ref="C25:H25"/>
    <mergeCell ref="H22:H24"/>
    <mergeCell ref="C11:H11"/>
    <mergeCell ref="A60:A63"/>
    <mergeCell ref="H29:H43"/>
    <mergeCell ref="B49:B52"/>
    <mergeCell ref="B53:B56"/>
    <mergeCell ref="A49:A56"/>
    <mergeCell ref="G50:G52"/>
    <mergeCell ref="G54:G56"/>
    <mergeCell ref="G29:G31"/>
    <mergeCell ref="G33:G35"/>
    <mergeCell ref="G37:G39"/>
    <mergeCell ref="G41:G43"/>
    <mergeCell ref="B28:B31"/>
    <mergeCell ref="B36:B39"/>
    <mergeCell ref="B40:B43"/>
    <mergeCell ref="A28:A43"/>
    <mergeCell ref="H50:H56"/>
  </mergeCells>
  <hyperlinks>
    <hyperlink ref="C19" r:id="rId1" xr:uid="{00000000-0004-0000-0400-000000000000}"/>
    <hyperlink ref="C25" r:id="rId2" xr:uid="{00000000-0004-0000-0400-000001000000}"/>
    <hyperlink ref="C10" r:id="rId3" xr:uid="{00000000-0004-0000-0400-000002000000}"/>
  </hyperlinks>
  <pageMargins left="0.7" right="0.7" top="0.75" bottom="0.75" header="0.3" footer="0.3"/>
  <pageSetup orientation="portrait" horizontalDpi="1200" verticalDpi="1200" r:id="rId4"/>
  <legacy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AE79B-2C96-AD4E-BBAD-98B6AC909D76}">
  <dimension ref="A1:A109"/>
  <sheetViews>
    <sheetView topLeftCell="A11" workbookViewId="0">
      <selection sqref="A1:A109"/>
    </sheetView>
  </sheetViews>
  <sheetFormatPr baseColWidth="10" defaultRowHeight="15" x14ac:dyDescent="0.2"/>
  <sheetData>
    <row r="1" spans="1:1" x14ac:dyDescent="0.2">
      <c r="A1" t="s">
        <v>150</v>
      </c>
    </row>
    <row r="2" spans="1:1" x14ac:dyDescent="0.2">
      <c r="A2" t="s">
        <v>151</v>
      </c>
    </row>
    <row r="3" spans="1:1" x14ac:dyDescent="0.2">
      <c r="A3" t="s">
        <v>152</v>
      </c>
    </row>
    <row r="4" spans="1:1" x14ac:dyDescent="0.2">
      <c r="A4" t="s">
        <v>153</v>
      </c>
    </row>
    <row r="5" spans="1:1" x14ac:dyDescent="0.2">
      <c r="A5">
        <v>1975</v>
      </c>
    </row>
    <row r="6" spans="1:1" x14ac:dyDescent="0.2">
      <c r="A6" t="s">
        <v>154</v>
      </c>
    </row>
    <row r="7" spans="1:1" x14ac:dyDescent="0.2">
      <c r="A7" t="s">
        <v>155</v>
      </c>
    </row>
    <row r="8" spans="1:1" x14ac:dyDescent="0.2">
      <c r="A8">
        <v>1980</v>
      </c>
    </row>
    <row r="9" spans="1:1" x14ac:dyDescent="0.2">
      <c r="A9">
        <v>1981</v>
      </c>
    </row>
    <row r="10" spans="1:1" x14ac:dyDescent="0.2">
      <c r="A10">
        <v>1982</v>
      </c>
    </row>
    <row r="11" spans="1:1" x14ac:dyDescent="0.2">
      <c r="A11">
        <v>1983</v>
      </c>
    </row>
    <row r="12" spans="1:1" x14ac:dyDescent="0.2">
      <c r="A12" t="s">
        <v>156</v>
      </c>
    </row>
    <row r="13" spans="1:1" x14ac:dyDescent="0.2">
      <c r="A13">
        <v>1994</v>
      </c>
    </row>
    <row r="14" spans="1:1" x14ac:dyDescent="0.2">
      <c r="A14">
        <v>1995</v>
      </c>
    </row>
    <row r="15" spans="1:1" x14ac:dyDescent="0.2">
      <c r="A15">
        <v>1996</v>
      </c>
    </row>
    <row r="16" spans="1:1" x14ac:dyDescent="0.2">
      <c r="A16">
        <v>1997</v>
      </c>
    </row>
    <row r="17" spans="1:1" x14ac:dyDescent="0.2">
      <c r="A17">
        <v>1998</v>
      </c>
    </row>
    <row r="18" spans="1:1" x14ac:dyDescent="0.2">
      <c r="A18">
        <v>1999</v>
      </c>
    </row>
    <row r="19" spans="1:1" x14ac:dyDescent="0.2">
      <c r="A19">
        <v>12000</v>
      </c>
    </row>
    <row r="20" spans="1:1" x14ac:dyDescent="0.2">
      <c r="A20">
        <v>12001</v>
      </c>
    </row>
    <row r="21" spans="1:1" x14ac:dyDescent="0.2">
      <c r="A21">
        <v>2002</v>
      </c>
    </row>
    <row r="22" spans="1:1" x14ac:dyDescent="0.2">
      <c r="A22">
        <v>2003</v>
      </c>
    </row>
    <row r="23" spans="1:1" x14ac:dyDescent="0.2">
      <c r="A23">
        <v>2004</v>
      </c>
    </row>
    <row r="24" spans="1:1" x14ac:dyDescent="0.2">
      <c r="A24" t="s">
        <v>157</v>
      </c>
    </row>
    <row r="25" spans="1:1" x14ac:dyDescent="0.2">
      <c r="A25">
        <v>2006</v>
      </c>
    </row>
    <row r="26" spans="1:1" x14ac:dyDescent="0.2">
      <c r="A26">
        <v>2007</v>
      </c>
    </row>
    <row r="27" spans="1:1" x14ac:dyDescent="0.2">
      <c r="A27">
        <v>2008</v>
      </c>
    </row>
    <row r="28" spans="1:1" x14ac:dyDescent="0.2">
      <c r="A28">
        <v>12009</v>
      </c>
    </row>
    <row r="29" spans="1:1" x14ac:dyDescent="0.2">
      <c r="A29">
        <v>2010</v>
      </c>
    </row>
    <row r="30" spans="1:1" x14ac:dyDescent="0.2">
      <c r="A30">
        <v>2011</v>
      </c>
    </row>
    <row r="31" spans="1:1" x14ac:dyDescent="0.2">
      <c r="A31">
        <v>12012</v>
      </c>
    </row>
    <row r="32" spans="1:1" x14ac:dyDescent="0.2">
      <c r="A32">
        <v>2013</v>
      </c>
    </row>
    <row r="33" spans="1:1" x14ac:dyDescent="0.2">
      <c r="A33">
        <v>2014</v>
      </c>
    </row>
    <row r="34" spans="1:1" x14ac:dyDescent="0.2">
      <c r="A34">
        <v>2015</v>
      </c>
    </row>
    <row r="35" spans="1:1" x14ac:dyDescent="0.2">
      <c r="A35">
        <v>12016</v>
      </c>
    </row>
    <row r="36" spans="1:1" x14ac:dyDescent="0.2">
      <c r="A36">
        <v>2017</v>
      </c>
    </row>
    <row r="37" spans="1:1" x14ac:dyDescent="0.2">
      <c r="A37">
        <v>2018</v>
      </c>
    </row>
    <row r="38" spans="1:1" x14ac:dyDescent="0.2">
      <c r="A38" t="s">
        <v>158</v>
      </c>
    </row>
    <row r="39" spans="1:1" x14ac:dyDescent="0.2">
      <c r="A39" t="s">
        <v>159</v>
      </c>
    </row>
    <row r="40" spans="1:1" x14ac:dyDescent="0.2">
      <c r="A40">
        <v>0.1696</v>
      </c>
    </row>
    <row r="41" spans="1:1" x14ac:dyDescent="0.2">
      <c r="A41">
        <v>0.14230000000000001</v>
      </c>
    </row>
    <row r="42" spans="1:1" x14ac:dyDescent="0.2">
      <c r="A42">
        <v>0.1406</v>
      </c>
    </row>
    <row r="43" spans="1:1" x14ac:dyDescent="0.2">
      <c r="A43">
        <v>0.1389</v>
      </c>
    </row>
    <row r="44" spans="1:1" x14ac:dyDescent="0.2">
      <c r="A44">
        <v>0.1326</v>
      </c>
    </row>
    <row r="45" spans="1:1" x14ac:dyDescent="0.2">
      <c r="A45">
        <v>8.0199999999999994E-2</v>
      </c>
    </row>
    <row r="46" spans="1:1" x14ac:dyDescent="0.2">
      <c r="A46">
        <v>7.9500000000000001E-2</v>
      </c>
    </row>
    <row r="47" spans="1:1" x14ac:dyDescent="0.2">
      <c r="A47">
        <v>7.8200000000000006E-2</v>
      </c>
    </row>
    <row r="48" spans="1:1" x14ac:dyDescent="0.2">
      <c r="A48">
        <v>7.0400000000000004E-2</v>
      </c>
    </row>
    <row r="49" spans="1:1" x14ac:dyDescent="0.2">
      <c r="A49">
        <v>6.1699999999999998E-2</v>
      </c>
    </row>
    <row r="50" spans="1:1" x14ac:dyDescent="0.2">
      <c r="A50">
        <v>5.3100000000000001E-2</v>
      </c>
    </row>
    <row r="51" spans="1:1" x14ac:dyDescent="0.2">
      <c r="A51">
        <v>4.3400000000000001E-2</v>
      </c>
    </row>
    <row r="52" spans="1:1" x14ac:dyDescent="0.2">
      <c r="A52">
        <v>3.3700000000000001E-2</v>
      </c>
    </row>
    <row r="53" spans="1:1" x14ac:dyDescent="0.2">
      <c r="A53">
        <v>2.4E-2</v>
      </c>
    </row>
    <row r="54" spans="1:1" x14ac:dyDescent="0.2">
      <c r="A54">
        <v>2.1499999999999998E-2</v>
      </c>
    </row>
    <row r="55" spans="1:1" x14ac:dyDescent="0.2">
      <c r="A55">
        <v>1.7500000000000002E-2</v>
      </c>
    </row>
    <row r="56" spans="1:1" x14ac:dyDescent="0.2">
      <c r="A56">
        <v>1.0500000000000001E-2</v>
      </c>
    </row>
    <row r="57" spans="1:1" x14ac:dyDescent="0.2">
      <c r="A57">
        <v>1.0200000000000001E-2</v>
      </c>
    </row>
    <row r="58" spans="1:1" x14ac:dyDescent="0.2">
      <c r="A58">
        <v>9.4999999999999998E-3</v>
      </c>
    </row>
    <row r="59" spans="1:1" x14ac:dyDescent="0.2">
      <c r="A59">
        <v>7.7999999999999996E-3</v>
      </c>
    </row>
    <row r="60" spans="1:1" x14ac:dyDescent="0.2">
      <c r="A60">
        <v>7.4999999999999997E-3</v>
      </c>
    </row>
    <row r="61" spans="1:1" x14ac:dyDescent="0.2">
      <c r="A61">
        <v>7.6E-3</v>
      </c>
    </row>
    <row r="62" spans="1:1" x14ac:dyDescent="0.2">
      <c r="A62">
        <v>7.1999999999999998E-3</v>
      </c>
    </row>
    <row r="63" spans="1:1" x14ac:dyDescent="0.2">
      <c r="A63">
        <v>7.1999999999999998E-3</v>
      </c>
    </row>
    <row r="64" spans="1:1" x14ac:dyDescent="0.2">
      <c r="A64">
        <v>7.1000000000000004E-3</v>
      </c>
    </row>
    <row r="65" spans="1:1" x14ac:dyDescent="0.2">
      <c r="A65">
        <v>7.1000000000000004E-3</v>
      </c>
    </row>
    <row r="66" spans="1:1" x14ac:dyDescent="0.2">
      <c r="A66">
        <v>7.1000000000000004E-3</v>
      </c>
    </row>
    <row r="67" spans="1:1" x14ac:dyDescent="0.2">
      <c r="A67">
        <v>7.1000000000000004E-3</v>
      </c>
    </row>
    <row r="68" spans="1:1" x14ac:dyDescent="0.2">
      <c r="A68">
        <v>7.1000000000000004E-3</v>
      </c>
    </row>
    <row r="69" spans="1:1" x14ac:dyDescent="0.2">
      <c r="A69">
        <v>7.1000000000000004E-3</v>
      </c>
    </row>
    <row r="70" spans="1:1" x14ac:dyDescent="0.2">
      <c r="A70">
        <v>6.7999999999999996E-3</v>
      </c>
    </row>
    <row r="71" spans="1:1" x14ac:dyDescent="0.2">
      <c r="A71">
        <v>6.4999999999999997E-3</v>
      </c>
    </row>
    <row r="72" spans="1:1" x14ac:dyDescent="0.2">
      <c r="A72">
        <v>5.4000000000000003E-3</v>
      </c>
    </row>
    <row r="73" spans="1:1" x14ac:dyDescent="0.2">
      <c r="A73">
        <v>5.1999999999999998E-3</v>
      </c>
    </row>
    <row r="74" spans="1:1" x14ac:dyDescent="0.2">
      <c r="A74" t="s">
        <v>160</v>
      </c>
    </row>
    <row r="75" spans="1:1" x14ac:dyDescent="0.2">
      <c r="A75" t="s">
        <v>159</v>
      </c>
    </row>
    <row r="76" spans="1:1" x14ac:dyDescent="0.2">
      <c r="A76">
        <v>1.9699999999999999E-2</v>
      </c>
    </row>
    <row r="77" spans="1:1" x14ac:dyDescent="0.2">
      <c r="A77">
        <v>4.4299999999999999E-2</v>
      </c>
    </row>
    <row r="78" spans="1:1" x14ac:dyDescent="0.2">
      <c r="A78">
        <v>4.58E-2</v>
      </c>
    </row>
    <row r="79" spans="1:1" x14ac:dyDescent="0.2">
      <c r="A79">
        <v>4.7300000000000002E-2</v>
      </c>
    </row>
    <row r="80" spans="1:1" x14ac:dyDescent="0.2">
      <c r="A80">
        <v>4.99E-2</v>
      </c>
    </row>
    <row r="81" spans="1:1" x14ac:dyDescent="0.2">
      <c r="A81">
        <v>6.2600000000000003E-2</v>
      </c>
    </row>
    <row r="82" spans="1:1" x14ac:dyDescent="0.2">
      <c r="A82">
        <v>6.2700000000000006E-2</v>
      </c>
    </row>
    <row r="83" spans="1:1" x14ac:dyDescent="0.2">
      <c r="A83">
        <v>6.3E-2</v>
      </c>
    </row>
    <row r="84" spans="1:1" x14ac:dyDescent="0.2">
      <c r="A84">
        <v>6.4699999999999994E-2</v>
      </c>
    </row>
    <row r="85" spans="1:1" x14ac:dyDescent="0.2">
      <c r="A85">
        <v>6.0299999999999999E-2</v>
      </c>
    </row>
    <row r="86" spans="1:1" x14ac:dyDescent="0.2">
      <c r="A86">
        <v>5.6000000000000001E-2</v>
      </c>
    </row>
    <row r="87" spans="1:1" x14ac:dyDescent="0.2">
      <c r="A87">
        <v>5.0299999999999997E-2</v>
      </c>
    </row>
    <row r="88" spans="1:1" x14ac:dyDescent="0.2">
      <c r="A88">
        <v>4.4600000000000001E-2</v>
      </c>
    </row>
    <row r="89" spans="1:1" x14ac:dyDescent="0.2">
      <c r="A89">
        <v>3.8899999999999997E-2</v>
      </c>
    </row>
    <row r="90" spans="1:1" x14ac:dyDescent="0.2">
      <c r="A90">
        <v>3.5499999999999997E-2</v>
      </c>
    </row>
    <row r="91" spans="1:1" x14ac:dyDescent="0.2">
      <c r="A91">
        <v>3.04E-2</v>
      </c>
    </row>
    <row r="92" spans="1:1" x14ac:dyDescent="0.2">
      <c r="A92">
        <v>2.12E-2</v>
      </c>
    </row>
    <row r="93" spans="1:1" x14ac:dyDescent="0.2">
      <c r="A93">
        <v>2.07E-2</v>
      </c>
    </row>
    <row r="94" spans="1:1" x14ac:dyDescent="0.2">
      <c r="A94">
        <v>1.8100000000000002E-2</v>
      </c>
    </row>
    <row r="95" spans="1:1" x14ac:dyDescent="0.2">
      <c r="A95">
        <v>8.5000000000000006E-3</v>
      </c>
    </row>
    <row r="96" spans="1:1" x14ac:dyDescent="0.2">
      <c r="A96">
        <v>6.7000000000000002E-3</v>
      </c>
    </row>
    <row r="97" spans="1:1" x14ac:dyDescent="0.2">
      <c r="A97">
        <v>7.4999999999999997E-3</v>
      </c>
    </row>
    <row r="98" spans="1:1" x14ac:dyDescent="0.2">
      <c r="A98">
        <v>5.1999999999999998E-3</v>
      </c>
    </row>
    <row r="99" spans="1:1" x14ac:dyDescent="0.2">
      <c r="A99">
        <v>4.8999999999999998E-3</v>
      </c>
    </row>
    <row r="100" spans="1:1" x14ac:dyDescent="0.2">
      <c r="A100">
        <v>4.5999999999999999E-3</v>
      </c>
    </row>
    <row r="101" spans="1:1" x14ac:dyDescent="0.2">
      <c r="A101">
        <v>4.5999999999999999E-3</v>
      </c>
    </row>
    <row r="102" spans="1:1" x14ac:dyDescent="0.2">
      <c r="A102">
        <v>4.5999999999999999E-3</v>
      </c>
    </row>
    <row r="103" spans="1:1" x14ac:dyDescent="0.2">
      <c r="A103">
        <v>4.5999999999999999E-3</v>
      </c>
    </row>
    <row r="104" spans="1:1" x14ac:dyDescent="0.2">
      <c r="A104">
        <v>4.5999999999999999E-3</v>
      </c>
    </row>
    <row r="105" spans="1:1" x14ac:dyDescent="0.2">
      <c r="A105">
        <v>4.5999999999999999E-3</v>
      </c>
    </row>
    <row r="106" spans="1:1" x14ac:dyDescent="0.2">
      <c r="A106">
        <v>4.1999999999999997E-3</v>
      </c>
    </row>
    <row r="107" spans="1:1" x14ac:dyDescent="0.2">
      <c r="A107">
        <v>3.8E-3</v>
      </c>
    </row>
    <row r="108" spans="1:1" x14ac:dyDescent="0.2">
      <c r="A108">
        <v>1.8E-3</v>
      </c>
    </row>
    <row r="109" spans="1:1" x14ac:dyDescent="0.2">
      <c r="A109">
        <v>1.6000000000000001E-3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19"/>
  <sheetViews>
    <sheetView zoomScale="134" zoomScaleNormal="55" workbookViewId="0">
      <selection activeCell="C6" sqref="C6"/>
    </sheetView>
  </sheetViews>
  <sheetFormatPr baseColWidth="10" defaultColWidth="8.83203125" defaultRowHeight="15" x14ac:dyDescent="0.2"/>
  <cols>
    <col min="1" max="1" width="28.33203125" bestFit="1" customWidth="1"/>
    <col min="2" max="2" width="22.6640625" bestFit="1" customWidth="1"/>
    <col min="3" max="3" width="19.1640625" bestFit="1" customWidth="1"/>
    <col min="4" max="4" width="9" bestFit="1" customWidth="1"/>
    <col min="5" max="5" width="12.1640625" bestFit="1" customWidth="1"/>
    <col min="6" max="6" width="19.1640625" bestFit="1" customWidth="1"/>
    <col min="7" max="7" width="12.1640625" bestFit="1" customWidth="1"/>
    <col min="8" max="8" width="10.6640625" bestFit="1" customWidth="1"/>
    <col min="9" max="9" width="10.5" customWidth="1"/>
    <col min="10" max="10" width="11.33203125" bestFit="1" customWidth="1"/>
    <col min="11" max="11" width="16.6640625" bestFit="1" customWidth="1"/>
    <col min="12" max="12" width="12.1640625" bestFit="1" customWidth="1"/>
    <col min="13" max="13" width="10.33203125" bestFit="1" customWidth="1"/>
    <col min="14" max="14" width="15.1640625" bestFit="1" customWidth="1"/>
    <col min="15" max="15" width="10.6640625" bestFit="1" customWidth="1"/>
    <col min="16" max="16" width="8.33203125" bestFit="1" customWidth="1"/>
    <col min="17" max="17" width="12.1640625" bestFit="1" customWidth="1"/>
    <col min="18" max="19" width="8.33203125" bestFit="1" customWidth="1"/>
    <col min="20" max="20" width="10.6640625" bestFit="1" customWidth="1"/>
    <col min="21" max="21" width="8.33203125" bestFit="1" customWidth="1"/>
    <col min="22" max="22" width="17.33203125" bestFit="1" customWidth="1"/>
    <col min="23" max="23" width="20.33203125" bestFit="1" customWidth="1"/>
    <col min="24" max="24" width="10.33203125" bestFit="1" customWidth="1"/>
  </cols>
  <sheetData>
    <row r="1" spans="1:22" ht="23" x14ac:dyDescent="0.2">
      <c r="A1" s="111" t="s">
        <v>61</v>
      </c>
      <c r="B1" s="111"/>
      <c r="C1" s="111"/>
      <c r="D1" s="111"/>
      <c r="E1" s="111"/>
      <c r="F1" s="111"/>
      <c r="G1" s="111"/>
      <c r="H1" s="111"/>
      <c r="I1" s="111"/>
    </row>
    <row r="2" spans="1:22" ht="14.5" customHeight="1" x14ac:dyDescent="0.2">
      <c r="A2" s="112" t="s">
        <v>142</v>
      </c>
      <c r="B2" s="112"/>
      <c r="C2" s="112"/>
      <c r="D2" s="112"/>
      <c r="E2" s="112"/>
      <c r="F2" s="112"/>
      <c r="G2" s="112"/>
      <c r="H2" s="112"/>
      <c r="I2" s="112"/>
    </row>
    <row r="3" spans="1:22" x14ac:dyDescent="0.2">
      <c r="A3" s="112"/>
      <c r="B3" s="112"/>
      <c r="C3" s="112"/>
      <c r="D3" s="112"/>
      <c r="E3" s="112"/>
      <c r="F3" s="112"/>
      <c r="G3" s="112"/>
      <c r="H3" s="112"/>
      <c r="I3" s="112"/>
    </row>
    <row r="4" spans="1:22" x14ac:dyDescent="0.2">
      <c r="A4" s="146"/>
      <c r="B4" s="146"/>
      <c r="C4" s="146"/>
      <c r="D4" s="146"/>
      <c r="E4" s="146"/>
      <c r="F4" s="146"/>
      <c r="G4" s="146"/>
      <c r="H4" s="146"/>
      <c r="I4" s="146"/>
    </row>
    <row r="5" spans="1:22" ht="14.5" customHeight="1" x14ac:dyDescent="0.2">
      <c r="A5" s="147" t="s">
        <v>0</v>
      </c>
      <c r="B5" s="122" t="s">
        <v>7</v>
      </c>
      <c r="C5" s="143" t="s">
        <v>132</v>
      </c>
      <c r="D5" s="144"/>
      <c r="E5" s="144"/>
      <c r="F5" s="144"/>
      <c r="G5" s="144"/>
      <c r="H5" s="145"/>
      <c r="I5" s="141" t="s">
        <v>133</v>
      </c>
      <c r="J5" s="142"/>
      <c r="K5" s="142"/>
      <c r="L5" s="142"/>
      <c r="M5" s="142"/>
      <c r="N5" s="142"/>
      <c r="O5" s="47"/>
      <c r="P5" s="47"/>
      <c r="Q5" s="47"/>
      <c r="R5" s="47"/>
      <c r="S5" s="47"/>
      <c r="T5" s="47"/>
      <c r="U5" s="47"/>
      <c r="V5" s="47"/>
    </row>
    <row r="6" spans="1:22" ht="14.5" customHeight="1" x14ac:dyDescent="0.2">
      <c r="A6" s="147"/>
      <c r="B6" s="122"/>
      <c r="C6" s="12" t="s">
        <v>2</v>
      </c>
      <c r="D6" s="12" t="s">
        <v>4</v>
      </c>
      <c r="E6" s="12" t="s">
        <v>3</v>
      </c>
      <c r="F6" s="12" t="s">
        <v>1</v>
      </c>
      <c r="G6" s="12" t="s">
        <v>5</v>
      </c>
      <c r="H6" s="63" t="s">
        <v>6</v>
      </c>
      <c r="I6" s="60" t="s">
        <v>9</v>
      </c>
      <c r="J6" s="12" t="s">
        <v>10</v>
      </c>
      <c r="K6" s="12" t="s">
        <v>11</v>
      </c>
      <c r="L6" s="12" t="s">
        <v>14</v>
      </c>
      <c r="M6" s="12" t="s">
        <v>12</v>
      </c>
      <c r="N6" s="49" t="s">
        <v>13</v>
      </c>
      <c r="O6" s="47"/>
      <c r="P6" s="47"/>
      <c r="Q6" s="47"/>
      <c r="R6" s="47"/>
      <c r="S6" s="47"/>
      <c r="T6" s="47"/>
      <c r="U6" s="47"/>
      <c r="V6" s="47"/>
    </row>
    <row r="7" spans="1:22" x14ac:dyDescent="0.2">
      <c r="A7" s="147"/>
      <c r="B7" s="122"/>
      <c r="C7" s="13" t="s">
        <v>17</v>
      </c>
      <c r="D7" s="13" t="s">
        <v>18</v>
      </c>
      <c r="E7" s="13" t="s">
        <v>19</v>
      </c>
      <c r="F7" s="13" t="s">
        <v>20</v>
      </c>
      <c r="G7" s="13" t="s">
        <v>20</v>
      </c>
      <c r="H7" s="64" t="s">
        <v>21</v>
      </c>
      <c r="I7" s="61" t="s">
        <v>17</v>
      </c>
      <c r="J7" s="13" t="s">
        <v>18</v>
      </c>
      <c r="K7" s="13" t="s">
        <v>19</v>
      </c>
      <c r="L7" s="13" t="s">
        <v>20</v>
      </c>
      <c r="M7" s="13" t="s">
        <v>20</v>
      </c>
      <c r="N7" s="101" t="s">
        <v>21</v>
      </c>
      <c r="O7" s="47"/>
      <c r="P7" s="47"/>
      <c r="Q7" s="47"/>
      <c r="R7" s="47"/>
      <c r="S7" s="47"/>
      <c r="T7" s="47"/>
      <c r="U7" s="47"/>
      <c r="V7" s="47"/>
    </row>
    <row r="8" spans="1:22" x14ac:dyDescent="0.2">
      <c r="A8" s="21" t="s">
        <v>131</v>
      </c>
      <c r="B8" s="104">
        <f>(264.31 + 284.6) / 282469</f>
        <v>1.9432574902024651E-3</v>
      </c>
      <c r="C8" s="15">
        <v>16550</v>
      </c>
      <c r="D8" s="15">
        <v>2564762</v>
      </c>
      <c r="E8" s="15">
        <v>856649.66666666663</v>
      </c>
      <c r="F8" s="15">
        <v>7077.333333333333</v>
      </c>
      <c r="G8" s="15">
        <v>7244.333333333333</v>
      </c>
      <c r="H8" s="65">
        <v>1455.3333333333333</v>
      </c>
      <c r="I8" s="62">
        <f t="shared" ref="I8" si="0">$B8 * C8</f>
        <v>32.160911462850798</v>
      </c>
      <c r="J8" s="16">
        <f t="shared" ref="J8" si="1">$B8 * D8</f>
        <v>4983.992967086655</v>
      </c>
      <c r="K8" s="16">
        <f t="shared" ref="K8" si="2">$B8 * E8</f>
        <v>1664.6908812294448</v>
      </c>
      <c r="L8" s="16">
        <f t="shared" ref="L8" si="3">$B8 * F8</f>
        <v>13.75308101065958</v>
      </c>
      <c r="M8" s="16">
        <f t="shared" ref="M8" si="4">$B8 * G8</f>
        <v>14.07760501152339</v>
      </c>
      <c r="N8" s="16">
        <f t="shared" ref="N8" si="5">$B8 * H8</f>
        <v>2.8280874007413206</v>
      </c>
      <c r="O8" s="47"/>
      <c r="P8" s="47"/>
      <c r="Q8" s="47"/>
      <c r="R8" s="47"/>
      <c r="S8" s="47"/>
      <c r="T8" s="47"/>
      <c r="U8" s="47"/>
      <c r="V8" s="47"/>
    </row>
    <row r="11" spans="1:22" x14ac:dyDescent="0.2">
      <c r="B11" s="142" t="s">
        <v>134</v>
      </c>
      <c r="C11" s="142"/>
      <c r="D11" s="142"/>
      <c r="E11" s="142"/>
      <c r="F11" s="142"/>
      <c r="G11" s="142"/>
      <c r="H11" s="142"/>
      <c r="I11" s="142"/>
    </row>
    <row r="12" spans="1:22" ht="14.5" customHeight="1" x14ac:dyDescent="0.2">
      <c r="B12" s="12" t="s">
        <v>22</v>
      </c>
      <c r="C12" s="12" t="str">
        <f t="shared" ref="C12:H12" si="6">C6</f>
        <v>Steam</v>
      </c>
      <c r="D12" s="12" t="str">
        <f t="shared" si="6"/>
        <v>Electric</v>
      </c>
      <c r="E12" s="12" t="str">
        <f t="shared" si="6"/>
        <v>Chilled Water</v>
      </c>
      <c r="F12" s="12" t="str">
        <f t="shared" si="6"/>
        <v>Water</v>
      </c>
      <c r="G12" s="12" t="str">
        <f t="shared" si="6"/>
        <v>Sewer</v>
      </c>
      <c r="H12" s="12" t="str">
        <f t="shared" si="6"/>
        <v>Natural Gas</v>
      </c>
      <c r="I12" s="137" t="s">
        <v>15</v>
      </c>
    </row>
    <row r="13" spans="1:22" x14ac:dyDescent="0.2">
      <c r="B13" s="12" t="s">
        <v>8</v>
      </c>
      <c r="C13" s="14">
        <f t="shared" ref="C13:H13" si="7">SUM(I$8:I$8)</f>
        <v>32.160911462850798</v>
      </c>
      <c r="D13" s="14">
        <f t="shared" si="7"/>
        <v>4983.992967086655</v>
      </c>
      <c r="E13" s="14">
        <f t="shared" si="7"/>
        <v>1664.6908812294448</v>
      </c>
      <c r="F13" s="14">
        <f t="shared" si="7"/>
        <v>13.75308101065958</v>
      </c>
      <c r="G13" s="14">
        <f t="shared" si="7"/>
        <v>14.07760501152339</v>
      </c>
      <c r="H13" s="14">
        <f t="shared" si="7"/>
        <v>2.8280874007413206</v>
      </c>
      <c r="I13" s="137"/>
    </row>
    <row r="14" spans="1:22" x14ac:dyDescent="0.2">
      <c r="B14" s="12" t="s">
        <v>16</v>
      </c>
      <c r="C14" s="13" t="str">
        <f t="shared" ref="C14:H14" si="8">I7</f>
        <v>klb</v>
      </c>
      <c r="D14" s="13" t="str">
        <f t="shared" si="8"/>
        <v>kWh</v>
      </c>
      <c r="E14" s="13" t="str">
        <f t="shared" si="8"/>
        <v>Ton Hr</v>
      </c>
      <c r="F14" s="13" t="str">
        <f t="shared" si="8"/>
        <v>Kgal</v>
      </c>
      <c r="G14" s="13" t="str">
        <f t="shared" si="8"/>
        <v>Kgal</v>
      </c>
      <c r="H14" s="13" t="str">
        <f t="shared" si="8"/>
        <v>MMBtu</v>
      </c>
      <c r="I14" s="137"/>
    </row>
    <row r="15" spans="1:22" ht="16" x14ac:dyDescent="0.2">
      <c r="B15" s="105" t="s">
        <v>135</v>
      </c>
      <c r="C15" s="96">
        <f xml:space="preserve"> C13 * 'Utility Emissions Factors'!G7</f>
        <v>3.221317220538769</v>
      </c>
      <c r="D15" s="96">
        <f xml:space="preserve"> D13 * 'Utility Emissions Factors'!G16</f>
        <v>2.4287804212112052</v>
      </c>
      <c r="E15" s="96">
        <f xml:space="preserve"> E13 * 'Utility Emissions Factors'!G22</f>
        <v>0.40561540178720384</v>
      </c>
      <c r="F15" s="96">
        <f xml:space="preserve"> F13 * 'Utility Emissions Factors'!H29</f>
        <v>4.3081159487471786E-2</v>
      </c>
      <c r="G15" s="96">
        <f xml:space="preserve"> G13 * 'Utility Emissions Factors'!H50</f>
        <v>4.237612628496492E-2</v>
      </c>
      <c r="H15" s="96">
        <f xml:space="preserve"> H13 * 'Utility Emissions Factors'!G61</f>
        <v>0.15004889068031121</v>
      </c>
      <c r="I15" s="106">
        <f xml:space="preserve"> SUM(C15:H15)</f>
        <v>6.2912192199899257</v>
      </c>
    </row>
    <row r="16" spans="1:22" s="47" customFormat="1" ht="16" x14ac:dyDescent="0.2">
      <c r="B16" s="105" t="s">
        <v>136</v>
      </c>
      <c r="C16" s="96">
        <f>C15*Summary!$B$28</f>
        <v>32.213172205387693</v>
      </c>
      <c r="D16" s="96">
        <f>D15*Summary!$B$28</f>
        <v>24.28780421211205</v>
      </c>
      <c r="E16" s="96">
        <f>E15*Summary!$B$28</f>
        <v>4.0561540178720383</v>
      </c>
      <c r="F16" s="96">
        <f>F15*Summary!$B$28</f>
        <v>0.43081159487471787</v>
      </c>
      <c r="G16" s="96">
        <f>G15*Summary!$B$28</f>
        <v>0.42376126284964921</v>
      </c>
      <c r="H16" s="96">
        <f>H15*Summary!$B$28</f>
        <v>1.5004889068031122</v>
      </c>
      <c r="I16" s="106">
        <f>I15*Summary!$B$28</f>
        <v>62.912192199899259</v>
      </c>
    </row>
    <row r="17" spans="2:9" x14ac:dyDescent="0.2">
      <c r="B17" s="12" t="s">
        <v>16</v>
      </c>
      <c r="C17" s="140" t="s">
        <v>59</v>
      </c>
      <c r="D17" s="140"/>
      <c r="E17" s="140"/>
      <c r="F17" s="140"/>
      <c r="G17" s="140"/>
      <c r="H17" s="140"/>
      <c r="I17" s="1" t="s">
        <v>59</v>
      </c>
    </row>
    <row r="18" spans="2:9" x14ac:dyDescent="0.2">
      <c r="E18" s="47"/>
      <c r="F18" s="47"/>
      <c r="G18" s="47"/>
      <c r="H18" s="47"/>
      <c r="I18" s="47"/>
    </row>
    <row r="19" spans="2:9" x14ac:dyDescent="0.2">
      <c r="E19" s="67"/>
    </row>
  </sheetData>
  <mergeCells count="9">
    <mergeCell ref="I12:I14"/>
    <mergeCell ref="C17:H17"/>
    <mergeCell ref="I5:N5"/>
    <mergeCell ref="C5:H5"/>
    <mergeCell ref="A1:I1"/>
    <mergeCell ref="A2:I4"/>
    <mergeCell ref="A5:A7"/>
    <mergeCell ref="B5:B7"/>
    <mergeCell ref="B11:I11"/>
  </mergeCells>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1795"/>
  <sheetViews>
    <sheetView tabSelected="1" workbookViewId="0">
      <selection activeCell="H22" sqref="H22"/>
    </sheetView>
  </sheetViews>
  <sheetFormatPr baseColWidth="10" defaultColWidth="8.83203125" defaultRowHeight="15" x14ac:dyDescent="0.2"/>
  <cols>
    <col min="1" max="1" width="27" bestFit="1" customWidth="1"/>
    <col min="2" max="2" width="11" customWidth="1"/>
    <col min="3" max="3" width="16.83203125" style="35" customWidth="1"/>
    <col min="4" max="4" width="17.83203125" bestFit="1" customWidth="1"/>
    <col min="5" max="5" width="17.6640625" style="19" bestFit="1" customWidth="1"/>
    <col min="6" max="6" width="14.33203125" style="19" bestFit="1" customWidth="1"/>
  </cols>
  <sheetData>
    <row r="1" spans="1:6" s="34" customFormat="1" ht="23" x14ac:dyDescent="0.2">
      <c r="A1" s="111" t="s">
        <v>165</v>
      </c>
      <c r="B1" s="111"/>
      <c r="C1" s="111"/>
      <c r="D1" s="111"/>
      <c r="E1" s="111"/>
      <c r="F1" s="111"/>
    </row>
    <row r="2" spans="1:6" s="34" customFormat="1" ht="14.5" customHeight="1" x14ac:dyDescent="0.2">
      <c r="A2" s="112" t="s">
        <v>166</v>
      </c>
      <c r="B2" s="112"/>
      <c r="C2" s="112"/>
      <c r="D2" s="112"/>
      <c r="E2" s="112"/>
      <c r="F2" s="112"/>
    </row>
    <row r="3" spans="1:6" s="34" customFormat="1" x14ac:dyDescent="0.2">
      <c r="A3" s="112"/>
      <c r="B3" s="112"/>
      <c r="C3" s="112"/>
      <c r="D3" s="112"/>
      <c r="E3" s="112"/>
      <c r="F3" s="112"/>
    </row>
    <row r="4" spans="1:6" s="34" customFormat="1" x14ac:dyDescent="0.2">
      <c r="A4" s="112"/>
      <c r="B4" s="112"/>
      <c r="C4" s="112"/>
      <c r="D4" s="112"/>
      <c r="E4" s="112"/>
      <c r="F4" s="112"/>
    </row>
    <row r="5" spans="1:6" s="34" customFormat="1" x14ac:dyDescent="0.2">
      <c r="A5" s="112"/>
      <c r="B5" s="112"/>
      <c r="C5" s="112"/>
      <c r="D5" s="112"/>
      <c r="E5" s="112"/>
      <c r="F5" s="112"/>
    </row>
    <row r="6" spans="1:6" x14ac:dyDescent="0.2">
      <c r="A6" s="112"/>
      <c r="B6" s="112"/>
      <c r="C6" s="112"/>
      <c r="D6" s="112"/>
      <c r="E6" s="112"/>
      <c r="F6" s="112"/>
    </row>
    <row r="7" spans="1:6" ht="15" customHeight="1" x14ac:dyDescent="0.2">
      <c r="A7" s="47"/>
      <c r="B7" s="47"/>
      <c r="C7" s="47"/>
      <c r="D7" s="47"/>
      <c r="E7" s="47"/>
      <c r="F7" s="47"/>
    </row>
    <row r="8" spans="1:6" x14ac:dyDescent="0.2">
      <c r="A8" s="142" t="s">
        <v>214</v>
      </c>
      <c r="B8" s="142"/>
      <c r="C8" s="142"/>
      <c r="D8" s="142"/>
      <c r="E8" s="142"/>
      <c r="F8" s="142"/>
    </row>
    <row r="9" spans="1:6" ht="32" x14ac:dyDescent="0.2">
      <c r="A9" s="105" t="s">
        <v>167</v>
      </c>
      <c r="B9" s="105" t="s">
        <v>215</v>
      </c>
      <c r="C9" s="105" t="s">
        <v>212</v>
      </c>
      <c r="D9" s="105" t="s">
        <v>213</v>
      </c>
      <c r="E9" s="105" t="s">
        <v>168</v>
      </c>
      <c r="F9" s="105" t="s">
        <v>169</v>
      </c>
    </row>
    <row r="10" spans="1:6" x14ac:dyDescent="0.2">
      <c r="A10" s="47" t="s">
        <v>170</v>
      </c>
      <c r="C10" s="47" t="s">
        <v>171</v>
      </c>
      <c r="D10" s="157">
        <v>195</v>
      </c>
      <c r="E10" s="19">
        <v>4</v>
      </c>
      <c r="F10" s="19">
        <v>5</v>
      </c>
    </row>
    <row r="11" spans="1:6" x14ac:dyDescent="0.2">
      <c r="A11" s="47" t="s">
        <v>172</v>
      </c>
      <c r="C11" s="47" t="s">
        <v>173</v>
      </c>
      <c r="D11" s="19">
        <v>44</v>
      </c>
      <c r="E11" s="19">
        <v>4</v>
      </c>
      <c r="F11" s="19">
        <v>5</v>
      </c>
    </row>
    <row r="12" spans="1:6" x14ac:dyDescent="0.2">
      <c r="A12" s="47" t="s">
        <v>174</v>
      </c>
      <c r="C12" s="47" t="s">
        <v>175</v>
      </c>
      <c r="D12" s="19">
        <v>171</v>
      </c>
      <c r="E12" s="19">
        <v>4</v>
      </c>
      <c r="F12" s="19">
        <v>5</v>
      </c>
    </row>
    <row r="13" spans="1:6" x14ac:dyDescent="0.2">
      <c r="A13" s="47" t="s">
        <v>176</v>
      </c>
      <c r="C13" s="47" t="s">
        <v>177</v>
      </c>
      <c r="D13" s="19">
        <v>213</v>
      </c>
      <c r="E13" s="19">
        <v>4</v>
      </c>
      <c r="F13" s="19">
        <v>5</v>
      </c>
    </row>
    <row r="14" spans="1:6" x14ac:dyDescent="0.2">
      <c r="A14" s="47" t="s">
        <v>178</v>
      </c>
      <c r="C14" s="47" t="s">
        <v>179</v>
      </c>
      <c r="D14" s="19">
        <v>143</v>
      </c>
      <c r="E14" s="19">
        <v>4</v>
      </c>
      <c r="F14" s="19">
        <v>5</v>
      </c>
    </row>
    <row r="15" spans="1:6" x14ac:dyDescent="0.2">
      <c r="A15" s="47" t="s">
        <v>180</v>
      </c>
      <c r="C15" s="47" t="s">
        <v>181</v>
      </c>
      <c r="D15" s="19">
        <v>178</v>
      </c>
      <c r="E15" s="19">
        <v>4</v>
      </c>
      <c r="F15" s="19">
        <v>5</v>
      </c>
    </row>
    <row r="16" spans="1:6" x14ac:dyDescent="0.2">
      <c r="A16" s="47" t="s">
        <v>182</v>
      </c>
      <c r="C16" s="47" t="s">
        <v>183</v>
      </c>
      <c r="D16" s="19">
        <v>63</v>
      </c>
      <c r="E16" s="19">
        <v>4</v>
      </c>
      <c r="F16" s="19">
        <v>5</v>
      </c>
    </row>
    <row r="17" spans="1:6" x14ac:dyDescent="0.2">
      <c r="A17" s="47" t="s">
        <v>184</v>
      </c>
      <c r="C17" s="47" t="s">
        <v>185</v>
      </c>
      <c r="D17" s="19">
        <v>149</v>
      </c>
      <c r="E17" s="19">
        <v>4</v>
      </c>
      <c r="F17" s="19">
        <v>5</v>
      </c>
    </row>
    <row r="18" spans="1:6" x14ac:dyDescent="0.2">
      <c r="A18" s="47" t="s">
        <v>186</v>
      </c>
      <c r="C18" s="47" t="s">
        <v>187</v>
      </c>
      <c r="D18" s="19">
        <v>170</v>
      </c>
      <c r="E18" s="19">
        <v>4</v>
      </c>
      <c r="F18" s="19">
        <v>5</v>
      </c>
    </row>
    <row r="19" spans="1:6" ht="15" customHeight="1" x14ac:dyDescent="0.2">
      <c r="A19" s="47" t="s">
        <v>188</v>
      </c>
      <c r="C19" s="47" t="s">
        <v>189</v>
      </c>
      <c r="D19" s="19">
        <v>135</v>
      </c>
      <c r="E19" s="19">
        <v>4</v>
      </c>
      <c r="F19" s="19">
        <v>5</v>
      </c>
    </row>
    <row r="20" spans="1:6" x14ac:dyDescent="0.2">
      <c r="A20" s="47" t="s">
        <v>190</v>
      </c>
      <c r="C20" s="47" t="s">
        <v>191</v>
      </c>
      <c r="D20" s="19">
        <v>99</v>
      </c>
      <c r="E20" s="19">
        <v>4</v>
      </c>
      <c r="F20" s="19">
        <v>5</v>
      </c>
    </row>
    <row r="21" spans="1:6" x14ac:dyDescent="0.2">
      <c r="A21" s="47" t="s">
        <v>192</v>
      </c>
      <c r="C21" s="47" t="s">
        <v>193</v>
      </c>
      <c r="D21" s="19">
        <v>114</v>
      </c>
      <c r="E21" s="19">
        <v>4</v>
      </c>
      <c r="F21" s="19">
        <v>5</v>
      </c>
    </row>
    <row r="22" spans="1:6" x14ac:dyDescent="0.2">
      <c r="A22" s="47" t="s">
        <v>194</v>
      </c>
      <c r="C22" s="47" t="s">
        <v>195</v>
      </c>
      <c r="D22" s="19">
        <v>169</v>
      </c>
      <c r="E22" s="19">
        <v>4</v>
      </c>
      <c r="F22" s="19">
        <v>5</v>
      </c>
    </row>
    <row r="23" spans="1:6" x14ac:dyDescent="0.2">
      <c r="A23" s="47" t="s">
        <v>196</v>
      </c>
      <c r="C23" s="47" t="s">
        <v>197</v>
      </c>
      <c r="D23" s="19">
        <v>110</v>
      </c>
      <c r="E23" s="19">
        <v>4</v>
      </c>
      <c r="F23" s="19">
        <v>5</v>
      </c>
    </row>
    <row r="24" spans="1:6" x14ac:dyDescent="0.2">
      <c r="A24" s="47" t="s">
        <v>198</v>
      </c>
      <c r="C24" s="47" t="s">
        <v>199</v>
      </c>
      <c r="D24" s="19">
        <v>125</v>
      </c>
      <c r="E24" s="19">
        <v>4</v>
      </c>
      <c r="F24" s="19">
        <v>5</v>
      </c>
    </row>
    <row r="25" spans="1:6" x14ac:dyDescent="0.2">
      <c r="A25" s="47" t="s">
        <v>200</v>
      </c>
      <c r="C25" s="47" t="s">
        <v>201</v>
      </c>
      <c r="D25" s="19">
        <v>122</v>
      </c>
      <c r="E25" s="19">
        <v>4</v>
      </c>
      <c r="F25" s="19">
        <v>5</v>
      </c>
    </row>
    <row r="26" spans="1:6" x14ac:dyDescent="0.2">
      <c r="A26" s="47" t="s">
        <v>202</v>
      </c>
      <c r="C26" s="47" t="s">
        <v>203</v>
      </c>
      <c r="D26" s="19">
        <v>151</v>
      </c>
      <c r="E26" s="19">
        <v>4</v>
      </c>
      <c r="F26" s="19">
        <v>5</v>
      </c>
    </row>
    <row r="27" spans="1:6" x14ac:dyDescent="0.2">
      <c r="A27" s="47" t="s">
        <v>204</v>
      </c>
      <c r="C27" s="47" t="s">
        <v>205</v>
      </c>
      <c r="D27" s="19">
        <v>162</v>
      </c>
      <c r="E27" s="19">
        <v>4</v>
      </c>
      <c r="F27" s="19">
        <v>5</v>
      </c>
    </row>
    <row r="28" spans="1:6" ht="16" x14ac:dyDescent="0.2">
      <c r="A28" s="158" t="s">
        <v>206</v>
      </c>
      <c r="C28" s="47" t="s">
        <v>207</v>
      </c>
      <c r="D28" s="19">
        <v>0</v>
      </c>
      <c r="E28" s="19">
        <v>4</v>
      </c>
      <c r="F28" s="19">
        <v>5</v>
      </c>
    </row>
    <row r="29" spans="1:6" x14ac:dyDescent="0.2">
      <c r="A29" s="47" t="s">
        <v>208</v>
      </c>
      <c r="C29" s="47" t="s">
        <v>209</v>
      </c>
      <c r="D29" s="19">
        <v>122</v>
      </c>
      <c r="E29" s="19">
        <v>4</v>
      </c>
      <c r="F29" s="19">
        <v>5</v>
      </c>
    </row>
    <row r="30" spans="1:6" ht="16" thickBot="1" x14ac:dyDescent="0.25">
      <c r="A30" s="47" t="s">
        <v>210</v>
      </c>
      <c r="C30" s="47" t="s">
        <v>211</v>
      </c>
      <c r="D30" s="19">
        <v>117</v>
      </c>
      <c r="E30" s="19">
        <v>4</v>
      </c>
      <c r="F30" s="19">
        <v>5</v>
      </c>
    </row>
    <row r="31" spans="1:6" ht="16" thickBot="1" x14ac:dyDescent="0.25">
      <c r="A31" s="36"/>
      <c r="B31" s="36"/>
      <c r="C31" s="38"/>
      <c r="D31" s="37"/>
      <c r="E31" s="42"/>
      <c r="F31" s="47"/>
    </row>
    <row r="32" spans="1:6" ht="16" thickBot="1" x14ac:dyDescent="0.25">
      <c r="A32" s="36"/>
      <c r="B32" s="36"/>
      <c r="C32" s="38"/>
      <c r="D32" s="37"/>
      <c r="E32" s="42"/>
      <c r="F32" s="47"/>
    </row>
    <row r="33" spans="1:6" ht="16" thickBot="1" x14ac:dyDescent="0.25">
      <c r="A33" s="36"/>
      <c r="B33" s="36"/>
      <c r="C33" s="38"/>
      <c r="D33" s="37"/>
      <c r="E33" s="42"/>
      <c r="F33" s="47"/>
    </row>
    <row r="34" spans="1:6" ht="16" thickBot="1" x14ac:dyDescent="0.25">
      <c r="A34" s="36"/>
      <c r="B34" s="36"/>
      <c r="C34" s="38"/>
      <c r="D34" s="37"/>
      <c r="E34" s="42"/>
      <c r="F34" s="47"/>
    </row>
    <row r="35" spans="1:6" ht="16" thickBot="1" x14ac:dyDescent="0.25">
      <c r="A35" s="36"/>
      <c r="B35" s="36"/>
      <c r="C35" s="38"/>
      <c r="D35" s="37"/>
      <c r="E35" s="41"/>
      <c r="F35" s="47"/>
    </row>
    <row r="36" spans="1:6" ht="16" thickBot="1" x14ac:dyDescent="0.25">
      <c r="A36" s="36"/>
      <c r="B36" s="36"/>
      <c r="C36" s="38"/>
      <c r="D36" s="37"/>
      <c r="E36" s="42"/>
      <c r="F36" s="47"/>
    </row>
    <row r="37" spans="1:6" ht="16" thickBot="1" x14ac:dyDescent="0.25">
      <c r="A37" s="36"/>
      <c r="B37" s="36"/>
      <c r="C37" s="38"/>
      <c r="D37" s="37"/>
      <c r="E37" s="42"/>
      <c r="F37" s="47"/>
    </row>
    <row r="38" spans="1:6" ht="16" thickBot="1" x14ac:dyDescent="0.25">
      <c r="A38" s="36"/>
      <c r="B38" s="36"/>
      <c r="C38" s="38"/>
      <c r="D38" s="37"/>
      <c r="E38" s="42"/>
      <c r="F38" s="47"/>
    </row>
    <row r="39" spans="1:6" ht="16" thickBot="1" x14ac:dyDescent="0.25">
      <c r="A39" s="36"/>
      <c r="B39" s="36"/>
      <c r="C39" s="38"/>
      <c r="D39" s="37"/>
      <c r="E39" s="42"/>
      <c r="F39" s="47"/>
    </row>
    <row r="40" spans="1:6" ht="16" thickBot="1" x14ac:dyDescent="0.25">
      <c r="A40" s="36"/>
      <c r="B40" s="36"/>
      <c r="C40" s="38"/>
      <c r="D40" s="37"/>
      <c r="E40" s="42"/>
      <c r="F40" s="47"/>
    </row>
    <row r="41" spans="1:6" ht="16" thickBot="1" x14ac:dyDescent="0.25">
      <c r="A41" s="36"/>
      <c r="B41" s="36"/>
      <c r="C41" s="38"/>
      <c r="D41" s="37"/>
      <c r="E41" s="42"/>
      <c r="F41" s="47"/>
    </row>
    <row r="42" spans="1:6" ht="16" thickBot="1" x14ac:dyDescent="0.25">
      <c r="A42" s="36"/>
      <c r="B42" s="36"/>
      <c r="C42" s="38"/>
      <c r="D42" s="37"/>
      <c r="E42" s="42"/>
      <c r="F42" s="47"/>
    </row>
    <row r="43" spans="1:6" ht="16" thickBot="1" x14ac:dyDescent="0.25">
      <c r="A43" s="36"/>
      <c r="B43" s="36"/>
      <c r="C43" s="38"/>
      <c r="D43" s="37"/>
      <c r="E43" s="42"/>
      <c r="F43" s="47"/>
    </row>
    <row r="44" spans="1:6" ht="16" thickBot="1" x14ac:dyDescent="0.25">
      <c r="A44" s="36"/>
      <c r="B44" s="36"/>
      <c r="C44" s="38"/>
      <c r="D44" s="37"/>
      <c r="E44" s="41"/>
      <c r="F44" s="47"/>
    </row>
    <row r="45" spans="1:6" ht="16" thickBot="1" x14ac:dyDescent="0.25">
      <c r="A45" s="36"/>
      <c r="B45" s="36"/>
      <c r="C45" s="38"/>
      <c r="D45" s="37"/>
      <c r="E45" s="42"/>
      <c r="F45" s="47"/>
    </row>
    <row r="46" spans="1:6" ht="16" thickBot="1" x14ac:dyDescent="0.25">
      <c r="A46" s="36"/>
      <c r="B46" s="36"/>
      <c r="C46" s="38"/>
      <c r="D46" s="37"/>
      <c r="E46" s="42"/>
      <c r="F46" s="47"/>
    </row>
    <row r="47" spans="1:6" ht="16" thickBot="1" x14ac:dyDescent="0.25">
      <c r="A47" s="36"/>
      <c r="B47" s="36"/>
      <c r="C47" s="38"/>
      <c r="D47" s="37"/>
      <c r="E47" s="42"/>
      <c r="F47" s="47"/>
    </row>
    <row r="48" spans="1:6" ht="16" thickBot="1" x14ac:dyDescent="0.25">
      <c r="A48" s="36"/>
      <c r="B48" s="36"/>
      <c r="C48" s="38"/>
      <c r="D48" s="37"/>
      <c r="E48" s="42"/>
      <c r="F48" s="47"/>
    </row>
    <row r="49" spans="1:6" ht="16" thickBot="1" x14ac:dyDescent="0.25">
      <c r="A49" s="36"/>
      <c r="B49" s="36"/>
      <c r="C49" s="38"/>
      <c r="D49" s="37"/>
      <c r="E49" s="42"/>
      <c r="F49" s="47"/>
    </row>
    <row r="50" spans="1:6" ht="16" thickBot="1" x14ac:dyDescent="0.25">
      <c r="A50" s="36"/>
      <c r="B50" s="36"/>
      <c r="C50" s="38"/>
      <c r="D50" s="37"/>
      <c r="E50" s="42"/>
      <c r="F50" s="47"/>
    </row>
    <row r="51" spans="1:6" ht="16" thickBot="1" x14ac:dyDescent="0.25">
      <c r="A51" s="36"/>
      <c r="B51" s="36"/>
      <c r="C51" s="38"/>
      <c r="D51" s="37"/>
      <c r="E51" s="42"/>
      <c r="F51" s="47"/>
    </row>
    <row r="52" spans="1:6" ht="16" thickBot="1" x14ac:dyDescent="0.25">
      <c r="A52" s="36"/>
      <c r="B52" s="36"/>
      <c r="C52" s="38"/>
      <c r="D52" s="37"/>
      <c r="E52" s="42"/>
      <c r="F52" s="47"/>
    </row>
    <row r="53" spans="1:6" ht="16" thickBot="1" x14ac:dyDescent="0.25">
      <c r="A53" s="36"/>
      <c r="B53" s="36"/>
      <c r="C53" s="38"/>
      <c r="D53" s="37"/>
      <c r="E53" s="42"/>
      <c r="F53" s="47"/>
    </row>
    <row r="54" spans="1:6" ht="16" thickBot="1" x14ac:dyDescent="0.25">
      <c r="A54" s="36"/>
      <c r="B54" s="36"/>
      <c r="C54" s="38"/>
      <c r="D54" s="37"/>
      <c r="E54" s="42"/>
      <c r="F54" s="47"/>
    </row>
    <row r="55" spans="1:6" ht="16" thickBot="1" x14ac:dyDescent="0.25">
      <c r="A55" s="36"/>
      <c r="B55" s="36"/>
      <c r="C55" s="38"/>
      <c r="D55" s="37"/>
      <c r="E55" s="42"/>
      <c r="F55" s="47"/>
    </row>
    <row r="56" spans="1:6" ht="16" thickBot="1" x14ac:dyDescent="0.25">
      <c r="A56" s="36"/>
      <c r="B56" s="36"/>
      <c r="C56" s="38"/>
      <c r="D56" s="37"/>
      <c r="E56" s="42"/>
      <c r="F56" s="47"/>
    </row>
    <row r="57" spans="1:6" ht="16" thickBot="1" x14ac:dyDescent="0.25">
      <c r="A57" s="36"/>
      <c r="B57" s="36"/>
      <c r="C57" s="38"/>
      <c r="D57" s="37"/>
      <c r="E57" s="42"/>
      <c r="F57" s="47"/>
    </row>
    <row r="58" spans="1:6" ht="16" thickBot="1" x14ac:dyDescent="0.25">
      <c r="A58" s="36"/>
      <c r="B58" s="36"/>
      <c r="C58" s="38"/>
      <c r="D58" s="37"/>
      <c r="E58" s="42"/>
      <c r="F58" s="47"/>
    </row>
    <row r="59" spans="1:6" ht="16" thickBot="1" x14ac:dyDescent="0.25">
      <c r="A59" s="36"/>
      <c r="B59" s="36"/>
      <c r="C59" s="38"/>
      <c r="D59" s="37"/>
      <c r="E59" s="42"/>
      <c r="F59" s="47"/>
    </row>
    <row r="60" spans="1:6" ht="16" thickBot="1" x14ac:dyDescent="0.25">
      <c r="A60" s="36"/>
      <c r="B60" s="36"/>
      <c r="C60" s="38"/>
      <c r="D60" s="37"/>
      <c r="E60" s="42"/>
      <c r="F60" s="47"/>
    </row>
    <row r="61" spans="1:6" ht="16" thickBot="1" x14ac:dyDescent="0.25">
      <c r="A61" s="36"/>
      <c r="B61" s="36"/>
      <c r="C61" s="38"/>
      <c r="D61" s="37"/>
      <c r="E61" s="42"/>
      <c r="F61" s="47"/>
    </row>
    <row r="62" spans="1:6" ht="16" thickBot="1" x14ac:dyDescent="0.25">
      <c r="A62" s="36"/>
      <c r="B62" s="36"/>
      <c r="C62" s="38"/>
      <c r="D62" s="37"/>
      <c r="E62" s="42"/>
      <c r="F62" s="47"/>
    </row>
    <row r="63" spans="1:6" ht="16" thickBot="1" x14ac:dyDescent="0.25">
      <c r="A63" s="36"/>
      <c r="B63" s="36"/>
      <c r="C63" s="38"/>
      <c r="D63" s="37"/>
      <c r="E63" s="42"/>
      <c r="F63" s="47"/>
    </row>
    <row r="64" spans="1:6" ht="16" thickBot="1" x14ac:dyDescent="0.25">
      <c r="A64" s="36"/>
      <c r="B64" s="36"/>
      <c r="C64" s="38"/>
      <c r="D64" s="37"/>
      <c r="E64" s="42"/>
      <c r="F64" s="47"/>
    </row>
    <row r="65" spans="1:6" ht="16" thickBot="1" x14ac:dyDescent="0.25">
      <c r="A65" s="36"/>
      <c r="B65" s="36"/>
      <c r="C65" s="38"/>
      <c r="D65" s="37"/>
      <c r="E65" s="42"/>
      <c r="F65" s="47"/>
    </row>
    <row r="66" spans="1:6" ht="16" thickBot="1" x14ac:dyDescent="0.25">
      <c r="A66" s="36"/>
      <c r="B66" s="36"/>
      <c r="C66" s="38"/>
      <c r="D66" s="37"/>
      <c r="E66" s="42"/>
      <c r="F66" s="47"/>
    </row>
    <row r="67" spans="1:6" ht="16" thickBot="1" x14ac:dyDescent="0.25">
      <c r="A67" s="36"/>
      <c r="B67" s="36"/>
      <c r="C67" s="38"/>
      <c r="D67" s="37"/>
      <c r="E67" s="42"/>
      <c r="F67" s="47"/>
    </row>
    <row r="68" spans="1:6" ht="16" thickBot="1" x14ac:dyDescent="0.25">
      <c r="A68" s="36"/>
      <c r="B68" s="36"/>
      <c r="C68" s="38"/>
      <c r="D68" s="37"/>
      <c r="E68" s="42"/>
      <c r="F68" s="47"/>
    </row>
    <row r="69" spans="1:6" ht="16" thickBot="1" x14ac:dyDescent="0.25">
      <c r="A69" s="36"/>
      <c r="B69" s="36"/>
      <c r="C69" s="38"/>
      <c r="D69" s="37"/>
      <c r="E69" s="41"/>
      <c r="F69" s="47"/>
    </row>
    <row r="70" spans="1:6" ht="16" thickBot="1" x14ac:dyDescent="0.25">
      <c r="A70" s="36"/>
      <c r="B70" s="36"/>
      <c r="C70" s="38"/>
      <c r="D70" s="37"/>
      <c r="E70" s="42"/>
      <c r="F70" s="47"/>
    </row>
    <row r="71" spans="1:6" ht="16" thickBot="1" x14ac:dyDescent="0.25">
      <c r="A71" s="36"/>
      <c r="B71" s="36"/>
      <c r="C71" s="38"/>
      <c r="D71" s="37"/>
      <c r="E71" s="41"/>
      <c r="F71" s="47"/>
    </row>
    <row r="72" spans="1:6" ht="16" thickBot="1" x14ac:dyDescent="0.25">
      <c r="A72" s="36"/>
      <c r="B72" s="36"/>
      <c r="C72" s="38"/>
      <c r="D72" s="37"/>
      <c r="E72" s="41"/>
      <c r="F72" s="47"/>
    </row>
    <row r="73" spans="1:6" ht="16" thickBot="1" x14ac:dyDescent="0.25">
      <c r="A73" s="36"/>
      <c r="B73" s="36"/>
      <c r="C73" s="38"/>
      <c r="D73" s="37"/>
      <c r="E73" s="41"/>
      <c r="F73" s="47"/>
    </row>
    <row r="74" spans="1:6" ht="16" thickBot="1" x14ac:dyDescent="0.25">
      <c r="A74" s="36"/>
      <c r="B74" s="36"/>
      <c r="C74" s="38"/>
      <c r="D74" s="37"/>
      <c r="E74" s="42"/>
      <c r="F74" s="47"/>
    </row>
    <row r="75" spans="1:6" ht="16" thickBot="1" x14ac:dyDescent="0.25">
      <c r="A75" s="36"/>
      <c r="B75" s="36"/>
      <c r="C75" s="38"/>
      <c r="D75" s="37"/>
      <c r="E75" s="42"/>
      <c r="F75" s="47"/>
    </row>
    <row r="76" spans="1:6" ht="16" thickBot="1" x14ac:dyDescent="0.25">
      <c r="A76" s="36"/>
      <c r="B76" s="36"/>
      <c r="C76" s="38"/>
      <c r="D76" s="37"/>
      <c r="E76" s="42"/>
      <c r="F76" s="47"/>
    </row>
    <row r="77" spans="1:6" ht="16" thickBot="1" x14ac:dyDescent="0.25">
      <c r="A77" s="36"/>
      <c r="B77" s="36"/>
      <c r="C77" s="38"/>
      <c r="D77" s="37"/>
      <c r="E77" s="42"/>
      <c r="F77" s="47"/>
    </row>
    <row r="78" spans="1:6" ht="16" thickBot="1" x14ac:dyDescent="0.25">
      <c r="A78" s="36"/>
      <c r="B78" s="36"/>
      <c r="C78" s="38"/>
      <c r="D78" s="37"/>
      <c r="E78" s="41"/>
      <c r="F78" s="47"/>
    </row>
    <row r="79" spans="1:6" ht="16" thickBot="1" x14ac:dyDescent="0.25">
      <c r="A79" s="36"/>
      <c r="B79" s="36"/>
      <c r="C79" s="38"/>
      <c r="D79" s="37"/>
      <c r="E79" s="41"/>
      <c r="F79" s="47"/>
    </row>
    <row r="80" spans="1:6" ht="16" thickBot="1" x14ac:dyDescent="0.25">
      <c r="A80" s="36"/>
      <c r="B80" s="36"/>
      <c r="C80" s="38"/>
      <c r="D80" s="37"/>
      <c r="E80" s="42"/>
      <c r="F80" s="47"/>
    </row>
    <row r="81" spans="1:6" ht="16" thickBot="1" x14ac:dyDescent="0.25">
      <c r="A81" s="36"/>
      <c r="B81" s="36"/>
      <c r="C81" s="38"/>
      <c r="D81" s="37"/>
      <c r="E81" s="42"/>
      <c r="F81" s="47"/>
    </row>
    <row r="82" spans="1:6" ht="16" thickBot="1" x14ac:dyDescent="0.25">
      <c r="A82" s="36"/>
      <c r="B82" s="36"/>
      <c r="C82" s="38"/>
      <c r="D82" s="37"/>
      <c r="E82" s="41"/>
      <c r="F82" s="47"/>
    </row>
    <row r="83" spans="1:6" ht="16" thickBot="1" x14ac:dyDescent="0.25">
      <c r="A83" s="36"/>
      <c r="B83" s="36"/>
      <c r="C83" s="38"/>
      <c r="D83" s="37"/>
      <c r="E83" s="41"/>
      <c r="F83" s="47"/>
    </row>
    <row r="84" spans="1:6" ht="16" thickBot="1" x14ac:dyDescent="0.25">
      <c r="A84" s="36"/>
      <c r="B84" s="36"/>
      <c r="C84" s="38"/>
      <c r="D84" s="37"/>
      <c r="E84" s="41"/>
      <c r="F84" s="47"/>
    </row>
    <row r="85" spans="1:6" ht="16" thickBot="1" x14ac:dyDescent="0.25">
      <c r="A85" s="36"/>
      <c r="B85" s="36"/>
      <c r="C85" s="38"/>
      <c r="D85" s="37"/>
      <c r="E85" s="41"/>
      <c r="F85" s="47"/>
    </row>
    <row r="86" spans="1:6" ht="16" thickBot="1" x14ac:dyDescent="0.25">
      <c r="A86" s="36"/>
      <c r="B86" s="36"/>
      <c r="C86" s="38"/>
      <c r="D86" s="37"/>
      <c r="E86" s="41"/>
      <c r="F86" s="47"/>
    </row>
    <row r="87" spans="1:6" ht="16" thickBot="1" x14ac:dyDescent="0.25">
      <c r="A87" s="36"/>
      <c r="B87" s="36"/>
      <c r="C87" s="38"/>
      <c r="D87" s="37"/>
      <c r="E87" s="42"/>
      <c r="F87" s="47"/>
    </row>
    <row r="88" spans="1:6" ht="16" thickBot="1" x14ac:dyDescent="0.25">
      <c r="A88" s="36"/>
      <c r="B88" s="36"/>
      <c r="C88" s="38"/>
      <c r="D88" s="37"/>
      <c r="E88" s="42"/>
      <c r="F88" s="47"/>
    </row>
    <row r="89" spans="1:6" ht="16" thickBot="1" x14ac:dyDescent="0.25">
      <c r="A89" s="36"/>
      <c r="B89" s="36"/>
      <c r="C89" s="38"/>
      <c r="D89" s="37"/>
      <c r="E89" s="42"/>
      <c r="F89" s="47"/>
    </row>
    <row r="90" spans="1:6" ht="16" thickBot="1" x14ac:dyDescent="0.25">
      <c r="A90" s="36"/>
      <c r="B90" s="36"/>
      <c r="C90" s="38"/>
      <c r="D90" s="37"/>
      <c r="E90" s="42"/>
      <c r="F90" s="47"/>
    </row>
    <row r="91" spans="1:6" ht="16" thickBot="1" x14ac:dyDescent="0.25">
      <c r="A91" s="36"/>
      <c r="B91" s="36"/>
      <c r="C91" s="38"/>
      <c r="D91" s="37"/>
      <c r="E91" s="42"/>
      <c r="F91" s="47"/>
    </row>
    <row r="92" spans="1:6" ht="16" thickBot="1" x14ac:dyDescent="0.25">
      <c r="A92" s="36"/>
      <c r="B92" s="36"/>
      <c r="C92" s="38"/>
      <c r="D92" s="37"/>
      <c r="E92" s="42"/>
      <c r="F92" s="47"/>
    </row>
    <row r="93" spans="1:6" ht="16" thickBot="1" x14ac:dyDescent="0.25">
      <c r="A93" s="36"/>
      <c r="B93" s="36"/>
      <c r="C93" s="38"/>
      <c r="D93" s="37"/>
      <c r="E93" s="42"/>
      <c r="F93" s="47"/>
    </row>
    <row r="94" spans="1:6" ht="16" thickBot="1" x14ac:dyDescent="0.25">
      <c r="A94" s="36"/>
      <c r="B94" s="36"/>
      <c r="C94" s="38"/>
      <c r="D94" s="37"/>
      <c r="E94" s="42"/>
      <c r="F94" s="47"/>
    </row>
    <row r="95" spans="1:6" ht="16" thickBot="1" x14ac:dyDescent="0.25">
      <c r="A95" s="36"/>
      <c r="B95" s="36"/>
      <c r="C95" s="38"/>
      <c r="D95" s="37"/>
      <c r="E95" s="42"/>
      <c r="F95" s="47"/>
    </row>
    <row r="96" spans="1:6" ht="16" thickBot="1" x14ac:dyDescent="0.25">
      <c r="A96" s="36"/>
      <c r="B96" s="36"/>
      <c r="C96" s="38"/>
      <c r="D96" s="37"/>
      <c r="E96" s="42"/>
      <c r="F96" s="47"/>
    </row>
    <row r="97" spans="1:6" ht="16" thickBot="1" x14ac:dyDescent="0.25">
      <c r="A97" s="36"/>
      <c r="B97" s="36"/>
      <c r="C97" s="38"/>
      <c r="D97" s="37"/>
      <c r="E97" s="42"/>
      <c r="F97" s="47"/>
    </row>
    <row r="98" spans="1:6" ht="16" thickBot="1" x14ac:dyDescent="0.25">
      <c r="A98" s="36"/>
      <c r="B98" s="36"/>
      <c r="C98" s="38"/>
      <c r="D98" s="37"/>
      <c r="E98" s="42"/>
      <c r="F98" s="47"/>
    </row>
    <row r="99" spans="1:6" ht="16" thickBot="1" x14ac:dyDescent="0.25">
      <c r="A99" s="36"/>
      <c r="B99" s="36"/>
      <c r="C99" s="38"/>
      <c r="D99" s="37"/>
      <c r="E99" s="42"/>
      <c r="F99" s="47"/>
    </row>
    <row r="100" spans="1:6" ht="16" thickBot="1" x14ac:dyDescent="0.25">
      <c r="A100" s="36"/>
      <c r="B100" s="36"/>
      <c r="C100" s="38"/>
      <c r="D100" s="37"/>
      <c r="E100" s="41"/>
      <c r="F100" s="47"/>
    </row>
    <row r="101" spans="1:6" ht="16" thickBot="1" x14ac:dyDescent="0.25">
      <c r="A101" s="36"/>
      <c r="B101" s="36"/>
      <c r="C101" s="38"/>
      <c r="D101" s="37"/>
      <c r="E101" s="41"/>
      <c r="F101" s="47"/>
    </row>
    <row r="102" spans="1:6" ht="16" thickBot="1" x14ac:dyDescent="0.25">
      <c r="A102" s="36"/>
      <c r="B102" s="36"/>
      <c r="C102" s="38"/>
      <c r="D102" s="37"/>
      <c r="E102" s="41"/>
      <c r="F102" s="47"/>
    </row>
    <row r="103" spans="1:6" ht="16" thickBot="1" x14ac:dyDescent="0.25">
      <c r="A103" s="36"/>
      <c r="B103" s="36"/>
      <c r="C103" s="38"/>
      <c r="D103" s="37"/>
      <c r="E103" s="41"/>
      <c r="F103" s="47"/>
    </row>
    <row r="104" spans="1:6" ht="16" thickBot="1" x14ac:dyDescent="0.25">
      <c r="A104" s="36"/>
      <c r="B104" s="36"/>
      <c r="C104" s="38"/>
      <c r="D104" s="37"/>
      <c r="E104" s="41"/>
      <c r="F104" s="47"/>
    </row>
    <row r="105" spans="1:6" ht="16" thickBot="1" x14ac:dyDescent="0.25">
      <c r="A105" s="36"/>
      <c r="B105" s="36"/>
      <c r="C105" s="38"/>
      <c r="D105" s="37"/>
      <c r="E105" s="42"/>
      <c r="F105" s="47"/>
    </row>
    <row r="106" spans="1:6" ht="16" thickBot="1" x14ac:dyDescent="0.25">
      <c r="A106" s="36"/>
      <c r="B106" s="36"/>
      <c r="C106" s="38"/>
      <c r="D106" s="37"/>
      <c r="E106" s="42"/>
      <c r="F106" s="47"/>
    </row>
    <row r="107" spans="1:6" ht="16" thickBot="1" x14ac:dyDescent="0.25">
      <c r="A107" s="36"/>
      <c r="B107" s="36"/>
      <c r="C107" s="38"/>
      <c r="D107" s="37"/>
      <c r="E107" s="42"/>
      <c r="F107" s="47"/>
    </row>
    <row r="108" spans="1:6" ht="16" thickBot="1" x14ac:dyDescent="0.25">
      <c r="A108" s="36"/>
      <c r="B108" s="36"/>
      <c r="C108" s="38"/>
      <c r="D108" s="37"/>
      <c r="E108" s="42"/>
      <c r="F108" s="47"/>
    </row>
    <row r="109" spans="1:6" ht="16" thickBot="1" x14ac:dyDescent="0.25">
      <c r="A109" s="36"/>
      <c r="B109" s="36"/>
      <c r="C109" s="38"/>
      <c r="D109" s="37"/>
      <c r="E109" s="41"/>
      <c r="F109" s="47"/>
    </row>
    <row r="110" spans="1:6" ht="16" thickBot="1" x14ac:dyDescent="0.25">
      <c r="A110" s="36"/>
      <c r="B110" s="36"/>
      <c r="C110" s="38"/>
      <c r="D110" s="37"/>
      <c r="E110" s="42"/>
      <c r="F110" s="47"/>
    </row>
    <row r="111" spans="1:6" ht="16" thickBot="1" x14ac:dyDescent="0.25">
      <c r="A111" s="36"/>
      <c r="B111" s="36"/>
      <c r="C111" s="38"/>
      <c r="D111" s="37"/>
      <c r="E111" s="41"/>
      <c r="F111" s="47"/>
    </row>
    <row r="112" spans="1:6" ht="16" thickBot="1" x14ac:dyDescent="0.25">
      <c r="A112" s="36"/>
      <c r="B112" s="36"/>
      <c r="C112" s="38"/>
      <c r="D112" s="37"/>
      <c r="E112" s="41"/>
      <c r="F112" s="47"/>
    </row>
    <row r="113" spans="1:6" ht="16" thickBot="1" x14ac:dyDescent="0.25">
      <c r="A113" s="36"/>
      <c r="B113" s="36"/>
      <c r="C113" s="38"/>
      <c r="D113" s="37"/>
      <c r="E113" s="41"/>
      <c r="F113" s="47"/>
    </row>
    <row r="114" spans="1:6" ht="16" thickBot="1" x14ac:dyDescent="0.25">
      <c r="A114" s="36"/>
      <c r="B114" s="36"/>
      <c r="C114" s="38"/>
      <c r="D114" s="37"/>
      <c r="E114" s="42"/>
      <c r="F114" s="47"/>
    </row>
    <row r="115" spans="1:6" ht="16" thickBot="1" x14ac:dyDescent="0.25">
      <c r="A115" s="36"/>
      <c r="B115" s="36"/>
      <c r="C115" s="38"/>
      <c r="D115" s="37"/>
      <c r="E115" s="41"/>
      <c r="F115" s="47"/>
    </row>
    <row r="116" spans="1:6" ht="16" thickBot="1" x14ac:dyDescent="0.25">
      <c r="A116" s="36"/>
      <c r="B116" s="36"/>
      <c r="C116" s="38"/>
      <c r="D116" s="37"/>
      <c r="E116" s="41"/>
      <c r="F116" s="47"/>
    </row>
    <row r="117" spans="1:6" ht="16" thickBot="1" x14ac:dyDescent="0.25">
      <c r="A117" s="36"/>
      <c r="B117" s="36"/>
      <c r="C117" s="38"/>
      <c r="D117" s="37"/>
      <c r="E117" s="41"/>
      <c r="F117" s="47"/>
    </row>
    <row r="118" spans="1:6" ht="16" thickBot="1" x14ac:dyDescent="0.25">
      <c r="A118" s="36"/>
      <c r="B118" s="36"/>
      <c r="C118" s="38"/>
      <c r="D118" s="37"/>
      <c r="E118" s="41"/>
      <c r="F118" s="47"/>
    </row>
    <row r="119" spans="1:6" ht="16" thickBot="1" x14ac:dyDescent="0.25">
      <c r="A119" s="36"/>
      <c r="B119" s="36"/>
      <c r="C119" s="38"/>
      <c r="D119" s="37"/>
      <c r="E119" s="41"/>
      <c r="F119" s="47"/>
    </row>
    <row r="120" spans="1:6" ht="16" thickBot="1" x14ac:dyDescent="0.25">
      <c r="A120" s="36"/>
      <c r="B120" s="36"/>
      <c r="C120" s="38"/>
      <c r="D120" s="37"/>
      <c r="E120" s="41"/>
      <c r="F120" s="47"/>
    </row>
    <row r="121" spans="1:6" ht="16" thickBot="1" x14ac:dyDescent="0.25">
      <c r="A121" s="36"/>
      <c r="B121" s="36"/>
      <c r="C121" s="38"/>
      <c r="D121" s="37"/>
      <c r="E121" s="41"/>
      <c r="F121" s="47"/>
    </row>
    <row r="122" spans="1:6" ht="16" thickBot="1" x14ac:dyDescent="0.25">
      <c r="A122" s="36"/>
      <c r="B122" s="36"/>
      <c r="C122" s="38"/>
      <c r="D122" s="37"/>
      <c r="E122" s="42"/>
      <c r="F122" s="47"/>
    </row>
    <row r="123" spans="1:6" ht="16" thickBot="1" x14ac:dyDescent="0.25">
      <c r="A123" s="36"/>
      <c r="B123" s="36"/>
      <c r="C123" s="38"/>
      <c r="D123" s="37"/>
      <c r="E123" s="41"/>
      <c r="F123" s="47"/>
    </row>
    <row r="124" spans="1:6" ht="16" thickBot="1" x14ac:dyDescent="0.25">
      <c r="A124" s="36"/>
      <c r="B124" s="36"/>
      <c r="C124" s="38"/>
      <c r="D124" s="37"/>
      <c r="E124" s="41"/>
      <c r="F124" s="47"/>
    </row>
    <row r="125" spans="1:6" ht="16" thickBot="1" x14ac:dyDescent="0.25">
      <c r="A125" s="36"/>
      <c r="B125" s="36"/>
      <c r="C125" s="38"/>
      <c r="D125" s="37"/>
      <c r="E125" s="41"/>
      <c r="F125" s="47"/>
    </row>
    <row r="126" spans="1:6" ht="16" thickBot="1" x14ac:dyDescent="0.25">
      <c r="A126" s="36"/>
      <c r="B126" s="36"/>
      <c r="C126" s="38"/>
      <c r="D126" s="37"/>
      <c r="E126" s="42"/>
      <c r="F126" s="47"/>
    </row>
    <row r="127" spans="1:6" ht="16" thickBot="1" x14ac:dyDescent="0.25">
      <c r="A127" s="36"/>
      <c r="B127" s="36"/>
      <c r="C127" s="38"/>
      <c r="D127" s="37"/>
      <c r="E127" s="42"/>
      <c r="F127" s="47"/>
    </row>
    <row r="128" spans="1:6" ht="16" thickBot="1" x14ac:dyDescent="0.25">
      <c r="A128" s="36"/>
      <c r="B128" s="36"/>
      <c r="C128" s="38"/>
      <c r="D128" s="37"/>
      <c r="E128" s="42"/>
      <c r="F128" s="47"/>
    </row>
    <row r="129" spans="1:6" ht="16" thickBot="1" x14ac:dyDescent="0.25">
      <c r="A129" s="36"/>
      <c r="B129" s="36"/>
      <c r="C129" s="38"/>
      <c r="D129" s="37"/>
      <c r="E129" s="42"/>
      <c r="F129" s="47"/>
    </row>
    <row r="130" spans="1:6" ht="16" thickBot="1" x14ac:dyDescent="0.25">
      <c r="A130" s="36"/>
      <c r="B130" s="36"/>
      <c r="C130" s="38"/>
      <c r="D130" s="37"/>
      <c r="E130" s="42"/>
      <c r="F130" s="47"/>
    </row>
    <row r="131" spans="1:6" ht="16" thickBot="1" x14ac:dyDescent="0.25">
      <c r="A131" s="36"/>
      <c r="B131" s="36"/>
      <c r="C131" s="38"/>
      <c r="D131" s="37"/>
      <c r="E131" s="42"/>
      <c r="F131" s="47"/>
    </row>
    <row r="132" spans="1:6" ht="16" thickBot="1" x14ac:dyDescent="0.25">
      <c r="A132" s="36"/>
      <c r="B132" s="36"/>
      <c r="C132" s="38"/>
      <c r="D132" s="37"/>
      <c r="E132" s="41"/>
      <c r="F132" s="47"/>
    </row>
    <row r="133" spans="1:6" ht="16" thickBot="1" x14ac:dyDescent="0.25">
      <c r="A133" s="36"/>
      <c r="B133" s="36"/>
      <c r="C133" s="38"/>
      <c r="D133" s="37"/>
      <c r="E133" s="41"/>
      <c r="F133" s="47"/>
    </row>
    <row r="134" spans="1:6" ht="16" thickBot="1" x14ac:dyDescent="0.25">
      <c r="A134" s="36"/>
      <c r="B134" s="36"/>
      <c r="C134" s="38"/>
      <c r="D134" s="37"/>
      <c r="E134" s="41"/>
      <c r="F134" s="47"/>
    </row>
    <row r="135" spans="1:6" ht="16" thickBot="1" x14ac:dyDescent="0.25">
      <c r="A135" s="36"/>
      <c r="B135" s="36"/>
      <c r="C135" s="38"/>
      <c r="D135" s="37"/>
      <c r="E135" s="41"/>
      <c r="F135" s="47"/>
    </row>
    <row r="136" spans="1:6" ht="16" thickBot="1" x14ac:dyDescent="0.25">
      <c r="A136" s="36"/>
      <c r="B136" s="36"/>
      <c r="C136" s="38"/>
      <c r="D136" s="37"/>
      <c r="E136" s="41"/>
      <c r="F136" s="47"/>
    </row>
    <row r="137" spans="1:6" ht="16" thickBot="1" x14ac:dyDescent="0.25">
      <c r="A137" s="36"/>
      <c r="B137" s="36"/>
      <c r="C137" s="38"/>
      <c r="D137" s="37"/>
      <c r="E137" s="42"/>
      <c r="F137" s="47"/>
    </row>
    <row r="138" spans="1:6" ht="16" thickBot="1" x14ac:dyDescent="0.25">
      <c r="A138" s="36"/>
      <c r="B138" s="36"/>
      <c r="C138" s="38"/>
      <c r="D138" s="37"/>
      <c r="E138" s="42"/>
      <c r="F138" s="47"/>
    </row>
    <row r="139" spans="1:6" ht="16" thickBot="1" x14ac:dyDescent="0.25">
      <c r="A139" s="36"/>
      <c r="B139" s="36"/>
      <c r="C139" s="38"/>
      <c r="D139" s="37"/>
      <c r="E139" s="41"/>
      <c r="F139" s="47"/>
    </row>
    <row r="140" spans="1:6" ht="16" thickBot="1" x14ac:dyDescent="0.25">
      <c r="A140" s="36"/>
      <c r="B140" s="36"/>
      <c r="C140" s="38"/>
      <c r="D140" s="37"/>
      <c r="E140" s="41"/>
      <c r="F140" s="47"/>
    </row>
    <row r="141" spans="1:6" ht="16" thickBot="1" x14ac:dyDescent="0.25">
      <c r="A141" s="36"/>
      <c r="B141" s="36"/>
      <c r="C141" s="38"/>
      <c r="D141" s="37"/>
      <c r="E141" s="41"/>
      <c r="F141" s="47"/>
    </row>
    <row r="142" spans="1:6" ht="16" thickBot="1" x14ac:dyDescent="0.25">
      <c r="A142" s="36"/>
      <c r="B142" s="36"/>
      <c r="C142" s="38"/>
      <c r="D142" s="37"/>
      <c r="E142" s="41"/>
      <c r="F142" s="47"/>
    </row>
    <row r="143" spans="1:6" ht="16" thickBot="1" x14ac:dyDescent="0.25">
      <c r="A143" s="36"/>
      <c r="B143" s="36"/>
      <c r="C143" s="38"/>
      <c r="D143" s="37"/>
      <c r="E143" s="41"/>
      <c r="F143" s="47"/>
    </row>
    <row r="144" spans="1:6" ht="16" thickBot="1" x14ac:dyDescent="0.25">
      <c r="A144" s="36"/>
      <c r="B144" s="36"/>
      <c r="C144" s="38"/>
      <c r="D144" s="37"/>
      <c r="E144" s="41"/>
      <c r="F144" s="47"/>
    </row>
    <row r="145" spans="1:6" ht="16" thickBot="1" x14ac:dyDescent="0.25">
      <c r="A145" s="36"/>
      <c r="B145" s="36"/>
      <c r="C145" s="38"/>
      <c r="D145" s="37"/>
      <c r="E145" s="41"/>
      <c r="F145" s="47"/>
    </row>
    <row r="146" spans="1:6" ht="16" thickBot="1" x14ac:dyDescent="0.25">
      <c r="A146" s="36"/>
      <c r="B146" s="36"/>
      <c r="C146" s="38"/>
      <c r="D146" s="37"/>
      <c r="E146" s="42"/>
      <c r="F146" s="47"/>
    </row>
    <row r="147" spans="1:6" ht="16" thickBot="1" x14ac:dyDescent="0.25">
      <c r="A147" s="36"/>
      <c r="B147" s="36"/>
      <c r="C147" s="38"/>
      <c r="D147" s="37"/>
      <c r="E147" s="42"/>
      <c r="F147" s="47"/>
    </row>
    <row r="148" spans="1:6" ht="16" thickBot="1" x14ac:dyDescent="0.25">
      <c r="A148" s="36"/>
      <c r="B148" s="36"/>
      <c r="C148" s="38"/>
      <c r="D148" s="37"/>
      <c r="E148" s="42"/>
      <c r="F148" s="47"/>
    </row>
    <row r="149" spans="1:6" ht="16" thickBot="1" x14ac:dyDescent="0.25">
      <c r="A149" s="36"/>
      <c r="B149" s="36"/>
      <c r="C149" s="38"/>
      <c r="D149" s="37"/>
      <c r="E149" s="41"/>
      <c r="F149" s="47"/>
    </row>
    <row r="150" spans="1:6" ht="16" thickBot="1" x14ac:dyDescent="0.25">
      <c r="A150" s="36"/>
      <c r="B150" s="36"/>
      <c r="C150" s="38"/>
      <c r="D150" s="37"/>
      <c r="E150" s="41"/>
      <c r="F150" s="47"/>
    </row>
    <row r="151" spans="1:6" ht="16" thickBot="1" x14ac:dyDescent="0.25">
      <c r="A151" s="36"/>
      <c r="B151" s="36"/>
      <c r="C151" s="38"/>
      <c r="D151" s="37"/>
      <c r="E151" s="41"/>
      <c r="F151" s="47"/>
    </row>
    <row r="152" spans="1:6" ht="16" thickBot="1" x14ac:dyDescent="0.25">
      <c r="A152" s="36"/>
      <c r="B152" s="36"/>
      <c r="C152" s="38"/>
      <c r="D152" s="37"/>
      <c r="E152" s="41"/>
      <c r="F152" s="47"/>
    </row>
    <row r="153" spans="1:6" ht="16" thickBot="1" x14ac:dyDescent="0.25">
      <c r="A153" s="36"/>
      <c r="B153" s="36"/>
      <c r="C153" s="38"/>
      <c r="D153" s="37"/>
      <c r="E153" s="42"/>
      <c r="F153" s="47"/>
    </row>
    <row r="154" spans="1:6" ht="16" thickBot="1" x14ac:dyDescent="0.25">
      <c r="A154" s="36"/>
      <c r="B154" s="36"/>
      <c r="C154" s="38"/>
      <c r="D154" s="37"/>
      <c r="E154" s="42"/>
      <c r="F154" s="47"/>
    </row>
    <row r="155" spans="1:6" ht="16" thickBot="1" x14ac:dyDescent="0.25">
      <c r="A155" s="36"/>
      <c r="B155" s="36"/>
      <c r="C155" s="38"/>
      <c r="D155" s="37"/>
      <c r="E155" s="42"/>
      <c r="F155" s="47"/>
    </row>
    <row r="156" spans="1:6" ht="16" thickBot="1" x14ac:dyDescent="0.25">
      <c r="A156" s="36"/>
      <c r="B156" s="36"/>
      <c r="C156" s="38"/>
      <c r="D156" s="37"/>
      <c r="E156" s="42"/>
      <c r="F156" s="47"/>
    </row>
    <row r="157" spans="1:6" ht="16" thickBot="1" x14ac:dyDescent="0.25">
      <c r="A157" s="36"/>
      <c r="B157" s="36"/>
      <c r="C157" s="38"/>
      <c r="D157" s="37"/>
      <c r="E157" s="42"/>
      <c r="F157" s="47"/>
    </row>
    <row r="158" spans="1:6" ht="16" thickBot="1" x14ac:dyDescent="0.25">
      <c r="A158" s="36"/>
      <c r="B158" s="36"/>
      <c r="C158" s="38"/>
      <c r="D158" s="37"/>
      <c r="E158" s="42"/>
      <c r="F158" s="47"/>
    </row>
    <row r="159" spans="1:6" ht="16" thickBot="1" x14ac:dyDescent="0.25">
      <c r="A159" s="36"/>
      <c r="B159" s="36"/>
      <c r="C159" s="38"/>
      <c r="D159" s="37"/>
      <c r="E159" s="42"/>
      <c r="F159" s="47"/>
    </row>
    <row r="160" spans="1:6" ht="16" thickBot="1" x14ac:dyDescent="0.25">
      <c r="A160" s="36"/>
      <c r="B160" s="36"/>
      <c r="C160" s="38"/>
      <c r="D160" s="37"/>
      <c r="E160" s="42"/>
      <c r="F160" s="47"/>
    </row>
    <row r="161" spans="1:6" ht="16" thickBot="1" x14ac:dyDescent="0.25">
      <c r="A161" s="36"/>
      <c r="B161" s="36"/>
      <c r="C161" s="38"/>
      <c r="D161" s="37"/>
      <c r="E161" s="42"/>
      <c r="F161" s="47"/>
    </row>
    <row r="162" spans="1:6" ht="16" thickBot="1" x14ac:dyDescent="0.25">
      <c r="A162" s="36"/>
      <c r="B162" s="36"/>
      <c r="C162" s="38"/>
      <c r="D162" s="37"/>
      <c r="E162" s="42"/>
      <c r="F162" s="47"/>
    </row>
    <row r="163" spans="1:6" ht="16" thickBot="1" x14ac:dyDescent="0.25">
      <c r="A163" s="36"/>
      <c r="B163" s="36"/>
      <c r="C163" s="38"/>
      <c r="D163" s="37"/>
      <c r="E163" s="42"/>
      <c r="F163" s="47"/>
    </row>
    <row r="164" spans="1:6" ht="16" thickBot="1" x14ac:dyDescent="0.25">
      <c r="A164" s="36"/>
      <c r="B164" s="36"/>
      <c r="C164" s="38"/>
      <c r="D164" s="37"/>
      <c r="E164" s="42"/>
      <c r="F164" s="47"/>
    </row>
    <row r="165" spans="1:6" ht="16" thickBot="1" x14ac:dyDescent="0.25">
      <c r="A165" s="36"/>
      <c r="B165" s="36"/>
      <c r="C165" s="38"/>
      <c r="D165" s="37"/>
      <c r="E165" s="42"/>
      <c r="F165" s="47"/>
    </row>
    <row r="166" spans="1:6" ht="16" thickBot="1" x14ac:dyDescent="0.25">
      <c r="A166" s="36"/>
      <c r="B166" s="36"/>
      <c r="C166" s="38"/>
      <c r="D166" s="37"/>
      <c r="E166" s="41"/>
      <c r="F166" s="47"/>
    </row>
    <row r="167" spans="1:6" ht="16" thickBot="1" x14ac:dyDescent="0.25">
      <c r="A167" s="36"/>
      <c r="B167" s="36"/>
      <c r="C167" s="38"/>
      <c r="D167" s="37"/>
      <c r="E167" s="41"/>
      <c r="F167" s="47"/>
    </row>
    <row r="168" spans="1:6" ht="16" thickBot="1" x14ac:dyDescent="0.25">
      <c r="A168" s="36"/>
      <c r="B168" s="36"/>
      <c r="C168" s="38"/>
      <c r="D168" s="37"/>
      <c r="E168" s="41"/>
      <c r="F168" s="47"/>
    </row>
    <row r="169" spans="1:6" ht="16" thickBot="1" x14ac:dyDescent="0.25">
      <c r="A169" s="36"/>
      <c r="B169" s="36"/>
      <c r="C169" s="38"/>
      <c r="D169" s="37"/>
      <c r="E169" s="41"/>
      <c r="F169" s="47"/>
    </row>
    <row r="170" spans="1:6" ht="16" thickBot="1" x14ac:dyDescent="0.25">
      <c r="A170" s="36"/>
      <c r="B170" s="36"/>
      <c r="C170" s="38"/>
      <c r="D170" s="37"/>
      <c r="E170" s="41"/>
      <c r="F170" s="47"/>
    </row>
    <row r="171" spans="1:6" ht="16" thickBot="1" x14ac:dyDescent="0.25">
      <c r="A171" s="36"/>
      <c r="B171" s="36"/>
      <c r="C171" s="38"/>
      <c r="D171" s="37"/>
      <c r="E171" s="41"/>
      <c r="F171" s="47"/>
    </row>
    <row r="172" spans="1:6" ht="16" thickBot="1" x14ac:dyDescent="0.25">
      <c r="A172" s="36"/>
      <c r="B172" s="36"/>
      <c r="C172" s="38"/>
      <c r="D172" s="37"/>
      <c r="E172" s="42"/>
      <c r="F172" s="47"/>
    </row>
    <row r="173" spans="1:6" ht="16" thickBot="1" x14ac:dyDescent="0.25">
      <c r="A173" s="36"/>
      <c r="B173" s="36"/>
      <c r="C173" s="38"/>
      <c r="D173" s="37"/>
      <c r="E173" s="41"/>
      <c r="F173" s="47"/>
    </row>
    <row r="174" spans="1:6" ht="16" thickBot="1" x14ac:dyDescent="0.25">
      <c r="A174" s="36"/>
      <c r="B174" s="36"/>
      <c r="C174" s="38"/>
      <c r="D174" s="37"/>
      <c r="E174" s="42"/>
      <c r="F174" s="47"/>
    </row>
    <row r="175" spans="1:6" ht="16" thickBot="1" x14ac:dyDescent="0.25">
      <c r="A175" s="36"/>
      <c r="B175" s="36"/>
      <c r="C175" s="38"/>
      <c r="D175" s="37"/>
      <c r="E175" s="42"/>
      <c r="F175" s="47"/>
    </row>
    <row r="176" spans="1:6" ht="16" thickBot="1" x14ac:dyDescent="0.25">
      <c r="A176" s="36"/>
      <c r="B176" s="36"/>
      <c r="C176" s="38"/>
      <c r="D176" s="37"/>
      <c r="E176" s="41"/>
      <c r="F176" s="47"/>
    </row>
    <row r="177" spans="1:6" ht="16" thickBot="1" x14ac:dyDescent="0.25">
      <c r="A177" s="36"/>
      <c r="B177" s="36"/>
      <c r="C177" s="38"/>
      <c r="D177" s="37"/>
      <c r="E177" s="41"/>
      <c r="F177" s="47"/>
    </row>
    <row r="178" spans="1:6" ht="16" thickBot="1" x14ac:dyDescent="0.25">
      <c r="A178" s="36"/>
      <c r="B178" s="36"/>
      <c r="C178" s="38"/>
      <c r="D178" s="37"/>
      <c r="E178" s="41"/>
      <c r="F178" s="47"/>
    </row>
    <row r="179" spans="1:6" ht="16" thickBot="1" x14ac:dyDescent="0.25">
      <c r="A179" s="36"/>
      <c r="B179" s="36"/>
      <c r="C179" s="38"/>
      <c r="D179" s="37"/>
      <c r="E179" s="41"/>
      <c r="F179" s="47"/>
    </row>
    <row r="180" spans="1:6" ht="16" thickBot="1" x14ac:dyDescent="0.25">
      <c r="A180" s="36"/>
      <c r="B180" s="36"/>
      <c r="C180" s="38"/>
      <c r="D180" s="37"/>
      <c r="E180" s="41"/>
      <c r="F180" s="47"/>
    </row>
    <row r="181" spans="1:6" ht="16" thickBot="1" x14ac:dyDescent="0.25">
      <c r="A181" s="36"/>
      <c r="B181" s="36"/>
      <c r="C181" s="38"/>
      <c r="D181" s="37"/>
      <c r="E181" s="42"/>
      <c r="F181" s="47"/>
    </row>
    <row r="182" spans="1:6" ht="16" thickBot="1" x14ac:dyDescent="0.25">
      <c r="A182" s="36"/>
      <c r="B182" s="36"/>
      <c r="C182" s="38"/>
      <c r="D182" s="37"/>
      <c r="E182" s="42"/>
      <c r="F182" s="47"/>
    </row>
    <row r="183" spans="1:6" ht="16" thickBot="1" x14ac:dyDescent="0.25">
      <c r="A183" s="36"/>
      <c r="B183" s="36"/>
      <c r="C183" s="38"/>
      <c r="D183" s="37"/>
      <c r="E183" s="41"/>
      <c r="F183" s="47"/>
    </row>
    <row r="184" spans="1:6" ht="16" thickBot="1" x14ac:dyDescent="0.25">
      <c r="A184" s="36"/>
      <c r="B184" s="36"/>
      <c r="C184" s="38"/>
      <c r="D184" s="37"/>
      <c r="E184" s="42"/>
      <c r="F184" s="47"/>
    </row>
    <row r="185" spans="1:6" ht="16" thickBot="1" x14ac:dyDescent="0.25">
      <c r="A185" s="36"/>
      <c r="B185" s="36"/>
      <c r="C185" s="38"/>
      <c r="D185" s="37"/>
      <c r="E185" s="42"/>
      <c r="F185" s="47"/>
    </row>
    <row r="186" spans="1:6" ht="16" thickBot="1" x14ac:dyDescent="0.25">
      <c r="A186" s="36"/>
      <c r="B186" s="36"/>
      <c r="C186" s="38"/>
      <c r="D186" s="37"/>
      <c r="E186" s="41"/>
      <c r="F186" s="47"/>
    </row>
    <row r="187" spans="1:6" ht="16" thickBot="1" x14ac:dyDescent="0.25">
      <c r="A187" s="36"/>
      <c r="B187" s="36"/>
      <c r="C187" s="38"/>
      <c r="D187" s="37"/>
      <c r="E187" s="42"/>
      <c r="F187" s="47"/>
    </row>
    <row r="188" spans="1:6" ht="16" thickBot="1" x14ac:dyDescent="0.25">
      <c r="A188" s="36"/>
      <c r="B188" s="36"/>
      <c r="C188" s="38"/>
      <c r="D188" s="37"/>
      <c r="E188" s="42"/>
      <c r="F188" s="47"/>
    </row>
    <row r="189" spans="1:6" ht="16" thickBot="1" x14ac:dyDescent="0.25">
      <c r="A189" s="36"/>
      <c r="B189" s="36"/>
      <c r="C189" s="38"/>
      <c r="D189" s="37"/>
      <c r="E189" s="42"/>
      <c r="F189" s="47"/>
    </row>
    <row r="190" spans="1:6" ht="16" thickBot="1" x14ac:dyDescent="0.25">
      <c r="A190" s="36"/>
      <c r="B190" s="36"/>
      <c r="C190" s="38"/>
      <c r="D190" s="37"/>
      <c r="E190" s="42"/>
      <c r="F190" s="47"/>
    </row>
    <row r="191" spans="1:6" ht="16" thickBot="1" x14ac:dyDescent="0.25">
      <c r="A191" s="36"/>
      <c r="B191" s="36"/>
      <c r="C191" s="38"/>
      <c r="D191" s="37"/>
      <c r="E191" s="42"/>
      <c r="F191" s="47"/>
    </row>
    <row r="192" spans="1:6" ht="16" thickBot="1" x14ac:dyDescent="0.25">
      <c r="A192" s="36"/>
      <c r="B192" s="36"/>
      <c r="C192" s="38"/>
      <c r="D192" s="37"/>
      <c r="E192" s="42"/>
      <c r="F192" s="47"/>
    </row>
    <row r="193" spans="1:6" ht="16" thickBot="1" x14ac:dyDescent="0.25">
      <c r="A193" s="36"/>
      <c r="B193" s="36"/>
      <c r="C193" s="38"/>
      <c r="D193" s="37"/>
      <c r="E193" s="42"/>
      <c r="F193" s="47"/>
    </row>
    <row r="194" spans="1:6" ht="16" thickBot="1" x14ac:dyDescent="0.25">
      <c r="A194" s="36"/>
      <c r="B194" s="36"/>
      <c r="C194" s="38"/>
      <c r="D194" s="37"/>
      <c r="E194" s="42"/>
      <c r="F194" s="47"/>
    </row>
    <row r="195" spans="1:6" ht="16" thickBot="1" x14ac:dyDescent="0.25">
      <c r="A195" s="36"/>
      <c r="B195" s="36"/>
      <c r="C195" s="38"/>
      <c r="D195" s="37"/>
      <c r="E195" s="41"/>
      <c r="F195" s="47"/>
    </row>
    <row r="196" spans="1:6" ht="16" thickBot="1" x14ac:dyDescent="0.25">
      <c r="A196" s="36"/>
      <c r="B196" s="36"/>
      <c r="C196" s="38"/>
      <c r="D196" s="37"/>
      <c r="E196" s="41"/>
      <c r="F196" s="47"/>
    </row>
    <row r="197" spans="1:6" ht="16" thickBot="1" x14ac:dyDescent="0.25">
      <c r="A197" s="36"/>
      <c r="B197" s="36"/>
      <c r="C197" s="38"/>
      <c r="D197" s="37"/>
      <c r="E197" s="41"/>
      <c r="F197" s="47"/>
    </row>
    <row r="198" spans="1:6" ht="16" thickBot="1" x14ac:dyDescent="0.25">
      <c r="A198" s="36"/>
      <c r="B198" s="36"/>
      <c r="C198" s="38"/>
      <c r="D198" s="37"/>
      <c r="E198" s="41"/>
      <c r="F198" s="47"/>
    </row>
    <row r="199" spans="1:6" ht="16" thickBot="1" x14ac:dyDescent="0.25">
      <c r="A199" s="36"/>
      <c r="B199" s="36"/>
      <c r="C199" s="38"/>
      <c r="D199" s="37"/>
      <c r="E199" s="41"/>
      <c r="F199" s="47"/>
    </row>
    <row r="200" spans="1:6" ht="16" thickBot="1" x14ac:dyDescent="0.25">
      <c r="A200" s="36"/>
      <c r="B200" s="36"/>
      <c r="C200" s="38"/>
      <c r="D200" s="37"/>
      <c r="E200" s="42"/>
      <c r="F200" s="47"/>
    </row>
    <row r="201" spans="1:6" ht="16" thickBot="1" x14ac:dyDescent="0.25">
      <c r="A201" s="36"/>
      <c r="B201" s="36"/>
      <c r="C201" s="38"/>
      <c r="D201" s="37"/>
      <c r="E201" s="42"/>
      <c r="F201" s="47"/>
    </row>
    <row r="202" spans="1:6" ht="16" thickBot="1" x14ac:dyDescent="0.25">
      <c r="A202" s="36"/>
      <c r="B202" s="36"/>
      <c r="C202" s="38"/>
      <c r="D202" s="37"/>
      <c r="E202" s="41"/>
      <c r="F202" s="47"/>
    </row>
    <row r="203" spans="1:6" ht="16" thickBot="1" x14ac:dyDescent="0.25">
      <c r="A203" s="36"/>
      <c r="B203" s="36"/>
      <c r="C203" s="38"/>
      <c r="D203" s="37"/>
      <c r="E203" s="41"/>
      <c r="F203" s="47"/>
    </row>
    <row r="204" spans="1:6" ht="16" thickBot="1" x14ac:dyDescent="0.25">
      <c r="A204" s="36"/>
      <c r="B204" s="36"/>
      <c r="C204" s="38"/>
      <c r="D204" s="37"/>
      <c r="E204" s="41"/>
      <c r="F204" s="47"/>
    </row>
    <row r="205" spans="1:6" ht="16" thickBot="1" x14ac:dyDescent="0.25">
      <c r="A205" s="36"/>
      <c r="B205" s="36"/>
      <c r="C205" s="38"/>
      <c r="D205" s="37"/>
      <c r="E205" s="42"/>
      <c r="F205" s="47"/>
    </row>
    <row r="206" spans="1:6" ht="16" thickBot="1" x14ac:dyDescent="0.25">
      <c r="A206" s="36"/>
      <c r="B206" s="36"/>
      <c r="C206" s="38"/>
      <c r="D206" s="37"/>
      <c r="E206" s="41"/>
      <c r="F206" s="47"/>
    </row>
    <row r="207" spans="1:6" ht="16" thickBot="1" x14ac:dyDescent="0.25">
      <c r="A207" s="36"/>
      <c r="B207" s="36"/>
      <c r="C207" s="38"/>
      <c r="D207" s="37"/>
      <c r="E207" s="41"/>
      <c r="F207" s="47"/>
    </row>
    <row r="208" spans="1:6" ht="16" thickBot="1" x14ac:dyDescent="0.25">
      <c r="A208" s="36"/>
      <c r="B208" s="36"/>
      <c r="C208" s="38"/>
      <c r="D208" s="37"/>
      <c r="E208" s="41"/>
      <c r="F208" s="47"/>
    </row>
    <row r="209" spans="1:6" ht="16" thickBot="1" x14ac:dyDescent="0.25">
      <c r="A209" s="36"/>
      <c r="B209" s="36"/>
      <c r="C209" s="38"/>
      <c r="D209" s="37"/>
      <c r="E209" s="41"/>
      <c r="F209" s="47"/>
    </row>
    <row r="210" spans="1:6" ht="16" thickBot="1" x14ac:dyDescent="0.25">
      <c r="A210" s="36"/>
      <c r="B210" s="36"/>
      <c r="C210" s="38"/>
      <c r="D210" s="37"/>
      <c r="E210" s="41"/>
      <c r="F210" s="47"/>
    </row>
    <row r="211" spans="1:6" ht="16" thickBot="1" x14ac:dyDescent="0.25">
      <c r="A211" s="36"/>
      <c r="B211" s="36"/>
      <c r="C211" s="38"/>
      <c r="D211" s="37"/>
      <c r="E211" s="41"/>
      <c r="F211" s="47"/>
    </row>
    <row r="212" spans="1:6" ht="16" thickBot="1" x14ac:dyDescent="0.25">
      <c r="A212" s="36"/>
      <c r="B212" s="36"/>
      <c r="C212" s="38"/>
      <c r="D212" s="37"/>
      <c r="E212" s="41"/>
      <c r="F212" s="47"/>
    </row>
    <row r="213" spans="1:6" ht="16" thickBot="1" x14ac:dyDescent="0.25">
      <c r="A213" s="36"/>
      <c r="B213" s="36"/>
      <c r="C213" s="38"/>
      <c r="D213" s="37"/>
      <c r="E213" s="41"/>
      <c r="F213" s="47"/>
    </row>
    <row r="214" spans="1:6" ht="16" thickBot="1" x14ac:dyDescent="0.25">
      <c r="A214" s="36"/>
      <c r="B214" s="36"/>
      <c r="C214" s="38"/>
      <c r="D214" s="37"/>
      <c r="E214" s="41"/>
      <c r="F214" s="47"/>
    </row>
    <row r="215" spans="1:6" ht="16" thickBot="1" x14ac:dyDescent="0.25">
      <c r="A215" s="36"/>
      <c r="B215" s="36"/>
      <c r="C215" s="38"/>
      <c r="D215" s="37"/>
      <c r="E215" s="41"/>
      <c r="F215" s="47"/>
    </row>
    <row r="216" spans="1:6" ht="16" thickBot="1" x14ac:dyDescent="0.25">
      <c r="A216" s="36"/>
      <c r="B216" s="36"/>
      <c r="C216" s="38"/>
      <c r="D216" s="37"/>
      <c r="E216" s="41"/>
      <c r="F216" s="47"/>
    </row>
    <row r="217" spans="1:6" ht="16" thickBot="1" x14ac:dyDescent="0.25">
      <c r="A217" s="36"/>
      <c r="B217" s="36"/>
      <c r="C217" s="38"/>
      <c r="D217" s="37"/>
      <c r="E217" s="41"/>
      <c r="F217" s="47"/>
    </row>
    <row r="218" spans="1:6" ht="16" thickBot="1" x14ac:dyDescent="0.25">
      <c r="A218" s="36"/>
      <c r="B218" s="36"/>
      <c r="C218" s="38"/>
      <c r="D218" s="37"/>
      <c r="E218" s="41"/>
      <c r="F218" s="47"/>
    </row>
    <row r="219" spans="1:6" ht="16" thickBot="1" x14ac:dyDescent="0.25">
      <c r="A219" s="36"/>
      <c r="B219" s="36"/>
      <c r="C219" s="38"/>
      <c r="D219" s="37"/>
      <c r="E219" s="41"/>
      <c r="F219" s="47"/>
    </row>
    <row r="220" spans="1:6" ht="16" thickBot="1" x14ac:dyDescent="0.25">
      <c r="A220" s="36"/>
      <c r="B220" s="36"/>
      <c r="C220" s="38"/>
      <c r="D220" s="37"/>
      <c r="E220" s="41"/>
      <c r="F220" s="47"/>
    </row>
    <row r="221" spans="1:6" ht="16" thickBot="1" x14ac:dyDescent="0.25">
      <c r="A221" s="36"/>
      <c r="B221" s="36"/>
      <c r="C221" s="38"/>
      <c r="D221" s="37"/>
      <c r="E221" s="41"/>
      <c r="F221" s="47"/>
    </row>
    <row r="222" spans="1:6" ht="16" thickBot="1" x14ac:dyDescent="0.25">
      <c r="A222" s="36"/>
      <c r="B222" s="36"/>
      <c r="C222" s="38"/>
      <c r="D222" s="37"/>
      <c r="E222" s="42"/>
      <c r="F222" s="47"/>
    </row>
    <row r="223" spans="1:6" ht="16" thickBot="1" x14ac:dyDescent="0.25">
      <c r="A223" s="36"/>
      <c r="B223" s="36"/>
      <c r="C223" s="38"/>
      <c r="D223" s="37"/>
      <c r="E223" s="42"/>
      <c r="F223" s="47"/>
    </row>
    <row r="224" spans="1:6" ht="16" thickBot="1" x14ac:dyDescent="0.25">
      <c r="A224" s="36"/>
      <c r="B224" s="36"/>
      <c r="C224" s="38"/>
      <c r="D224" s="37"/>
      <c r="E224" s="42"/>
      <c r="F224" s="47"/>
    </row>
    <row r="225" spans="1:6" ht="16" thickBot="1" x14ac:dyDescent="0.25">
      <c r="A225" s="36"/>
      <c r="B225" s="36"/>
      <c r="C225" s="38"/>
      <c r="D225" s="37"/>
      <c r="E225" s="42"/>
      <c r="F225" s="47"/>
    </row>
    <row r="226" spans="1:6" ht="16" thickBot="1" x14ac:dyDescent="0.25">
      <c r="A226" s="36"/>
      <c r="B226" s="36"/>
      <c r="C226" s="38"/>
      <c r="D226" s="37"/>
      <c r="E226" s="42"/>
      <c r="F226" s="47"/>
    </row>
    <row r="227" spans="1:6" ht="16" thickBot="1" x14ac:dyDescent="0.25">
      <c r="A227" s="36"/>
      <c r="B227" s="36"/>
      <c r="C227" s="38"/>
      <c r="D227" s="37"/>
      <c r="E227" s="42"/>
      <c r="F227" s="47"/>
    </row>
    <row r="228" spans="1:6" ht="16" thickBot="1" x14ac:dyDescent="0.25">
      <c r="A228" s="36"/>
      <c r="B228" s="36"/>
      <c r="C228" s="38"/>
      <c r="D228" s="37"/>
      <c r="E228" s="42"/>
      <c r="F228" s="47"/>
    </row>
    <row r="229" spans="1:6" ht="16" thickBot="1" x14ac:dyDescent="0.25">
      <c r="A229" s="36"/>
      <c r="B229" s="36"/>
      <c r="C229" s="38"/>
      <c r="D229" s="37"/>
      <c r="E229" s="42"/>
      <c r="F229" s="47"/>
    </row>
    <row r="230" spans="1:6" ht="16" thickBot="1" x14ac:dyDescent="0.25">
      <c r="A230" s="36"/>
      <c r="B230" s="36"/>
      <c r="C230" s="38"/>
      <c r="D230" s="37"/>
      <c r="E230" s="42"/>
      <c r="F230" s="47"/>
    </row>
    <row r="231" spans="1:6" ht="16" thickBot="1" x14ac:dyDescent="0.25">
      <c r="A231" s="36"/>
      <c r="B231" s="36"/>
      <c r="C231" s="38"/>
      <c r="D231" s="37"/>
      <c r="E231" s="41"/>
      <c r="F231" s="47"/>
    </row>
    <row r="232" spans="1:6" ht="16" thickBot="1" x14ac:dyDescent="0.25">
      <c r="A232" s="36"/>
      <c r="B232" s="36"/>
      <c r="C232" s="38"/>
      <c r="D232" s="37"/>
      <c r="E232" s="42"/>
      <c r="F232" s="47"/>
    </row>
    <row r="233" spans="1:6" ht="16" thickBot="1" x14ac:dyDescent="0.25">
      <c r="A233" s="36"/>
      <c r="B233" s="36"/>
      <c r="C233" s="38"/>
      <c r="D233" s="37"/>
      <c r="E233" s="42"/>
      <c r="F233" s="47"/>
    </row>
    <row r="234" spans="1:6" ht="16" thickBot="1" x14ac:dyDescent="0.25">
      <c r="A234" s="36"/>
      <c r="B234" s="36"/>
      <c r="C234" s="38"/>
      <c r="D234" s="37"/>
      <c r="E234" s="42"/>
      <c r="F234" s="47"/>
    </row>
    <row r="235" spans="1:6" ht="16" thickBot="1" x14ac:dyDescent="0.25">
      <c r="A235" s="36"/>
      <c r="B235" s="36"/>
      <c r="C235" s="38"/>
      <c r="D235" s="37"/>
      <c r="E235" s="41"/>
      <c r="F235" s="47"/>
    </row>
    <row r="236" spans="1:6" ht="16" thickBot="1" x14ac:dyDescent="0.25">
      <c r="A236" s="36"/>
      <c r="B236" s="36"/>
      <c r="C236" s="38"/>
      <c r="D236" s="37"/>
      <c r="E236" s="41"/>
      <c r="F236" s="47"/>
    </row>
    <row r="237" spans="1:6" ht="16" thickBot="1" x14ac:dyDescent="0.25">
      <c r="A237" s="36"/>
      <c r="B237" s="36"/>
      <c r="C237" s="38"/>
      <c r="D237" s="37"/>
      <c r="E237" s="41"/>
      <c r="F237" s="47"/>
    </row>
    <row r="238" spans="1:6" ht="16" thickBot="1" x14ac:dyDescent="0.25">
      <c r="A238" s="36"/>
      <c r="B238" s="36"/>
      <c r="C238" s="38"/>
      <c r="D238" s="37"/>
      <c r="E238" s="41"/>
      <c r="F238" s="47"/>
    </row>
    <row r="239" spans="1:6" ht="16" thickBot="1" x14ac:dyDescent="0.25">
      <c r="A239" s="36"/>
      <c r="B239" s="36"/>
      <c r="C239" s="38"/>
      <c r="D239" s="37"/>
      <c r="E239" s="42"/>
      <c r="F239" s="47"/>
    </row>
    <row r="240" spans="1:6" ht="16" thickBot="1" x14ac:dyDescent="0.25">
      <c r="A240" s="36"/>
      <c r="B240" s="36"/>
      <c r="C240" s="38"/>
      <c r="D240" s="37"/>
      <c r="E240" s="41"/>
      <c r="F240" s="47"/>
    </row>
    <row r="241" spans="1:6" ht="16" thickBot="1" x14ac:dyDescent="0.25">
      <c r="A241" s="36"/>
      <c r="B241" s="36"/>
      <c r="C241" s="38"/>
      <c r="D241" s="37"/>
      <c r="E241" s="41"/>
      <c r="F241" s="47"/>
    </row>
    <row r="242" spans="1:6" ht="16" thickBot="1" x14ac:dyDescent="0.25">
      <c r="A242" s="36"/>
      <c r="B242" s="36"/>
      <c r="C242" s="38"/>
      <c r="D242" s="37"/>
      <c r="E242" s="42"/>
      <c r="F242" s="47"/>
    </row>
    <row r="243" spans="1:6" ht="16" thickBot="1" x14ac:dyDescent="0.25">
      <c r="A243" s="36"/>
      <c r="B243" s="36"/>
      <c r="C243" s="38"/>
      <c r="D243" s="37"/>
      <c r="E243" s="42"/>
      <c r="F243" s="47"/>
    </row>
    <row r="244" spans="1:6" ht="16" thickBot="1" x14ac:dyDescent="0.25">
      <c r="A244" s="36"/>
      <c r="B244" s="36"/>
      <c r="C244" s="38"/>
      <c r="D244" s="37"/>
      <c r="E244" s="41"/>
      <c r="F244" s="47"/>
    </row>
    <row r="245" spans="1:6" ht="16" thickBot="1" x14ac:dyDescent="0.25">
      <c r="A245" s="36"/>
      <c r="B245" s="36"/>
      <c r="C245" s="38"/>
      <c r="D245" s="37"/>
      <c r="E245" s="41"/>
      <c r="F245" s="47"/>
    </row>
    <row r="246" spans="1:6" ht="16" thickBot="1" x14ac:dyDescent="0.25">
      <c r="A246" s="36"/>
      <c r="B246" s="36"/>
      <c r="C246" s="38"/>
      <c r="D246" s="37"/>
      <c r="E246" s="42"/>
      <c r="F246" s="47"/>
    </row>
    <row r="247" spans="1:6" ht="16" thickBot="1" x14ac:dyDescent="0.25">
      <c r="A247" s="36"/>
      <c r="B247" s="36"/>
      <c r="C247" s="38"/>
      <c r="D247" s="37"/>
      <c r="E247" s="42"/>
      <c r="F247" s="47"/>
    </row>
    <row r="248" spans="1:6" ht="16" thickBot="1" x14ac:dyDescent="0.25">
      <c r="A248" s="36"/>
      <c r="B248" s="36"/>
      <c r="C248" s="38"/>
      <c r="D248" s="37"/>
      <c r="E248" s="42"/>
      <c r="F248" s="47"/>
    </row>
    <row r="249" spans="1:6" ht="16" thickBot="1" x14ac:dyDescent="0.25">
      <c r="A249" s="36"/>
      <c r="B249" s="36"/>
      <c r="C249" s="38"/>
      <c r="D249" s="37"/>
      <c r="E249" s="41"/>
      <c r="F249" s="47"/>
    </row>
    <row r="250" spans="1:6" ht="16" thickBot="1" x14ac:dyDescent="0.25">
      <c r="A250" s="36"/>
      <c r="B250" s="36"/>
      <c r="C250" s="38"/>
      <c r="D250" s="37"/>
      <c r="E250" s="41"/>
      <c r="F250" s="47"/>
    </row>
    <row r="251" spans="1:6" ht="16" thickBot="1" x14ac:dyDescent="0.25">
      <c r="A251" s="36"/>
      <c r="B251" s="36"/>
      <c r="C251" s="38"/>
      <c r="D251" s="37"/>
      <c r="E251" s="41"/>
      <c r="F251" s="47"/>
    </row>
    <row r="252" spans="1:6" ht="16" thickBot="1" x14ac:dyDescent="0.25">
      <c r="A252" s="36"/>
      <c r="B252" s="36"/>
      <c r="C252" s="38"/>
      <c r="D252" s="37"/>
      <c r="E252" s="41"/>
      <c r="F252" s="47"/>
    </row>
    <row r="253" spans="1:6" ht="16" thickBot="1" x14ac:dyDescent="0.25">
      <c r="A253" s="36"/>
      <c r="B253" s="36"/>
      <c r="C253" s="38"/>
      <c r="D253" s="37"/>
      <c r="E253" s="41"/>
      <c r="F253" s="47"/>
    </row>
    <row r="254" spans="1:6" ht="16" thickBot="1" x14ac:dyDescent="0.25">
      <c r="A254" s="36"/>
      <c r="B254" s="36"/>
      <c r="C254" s="38"/>
      <c r="D254" s="37"/>
      <c r="E254" s="41"/>
      <c r="F254" s="47"/>
    </row>
    <row r="255" spans="1:6" ht="16" thickBot="1" x14ac:dyDescent="0.25">
      <c r="A255" s="36"/>
      <c r="B255" s="36"/>
      <c r="C255" s="38"/>
      <c r="D255" s="37"/>
      <c r="E255" s="41"/>
      <c r="F255" s="47"/>
    </row>
    <row r="256" spans="1:6" ht="16" thickBot="1" x14ac:dyDescent="0.25">
      <c r="A256" s="36"/>
      <c r="B256" s="36"/>
      <c r="C256" s="38"/>
      <c r="D256" s="37"/>
      <c r="E256" s="41"/>
      <c r="F256" s="47"/>
    </row>
    <row r="257" spans="1:6" ht="16" thickBot="1" x14ac:dyDescent="0.25">
      <c r="A257" s="36"/>
      <c r="B257" s="36"/>
      <c r="C257" s="38"/>
      <c r="D257" s="37"/>
      <c r="E257" s="41"/>
      <c r="F257" s="47"/>
    </row>
    <row r="258" spans="1:6" ht="16" thickBot="1" x14ac:dyDescent="0.25">
      <c r="A258" s="36"/>
      <c r="B258" s="36"/>
      <c r="C258" s="38"/>
      <c r="D258" s="37"/>
      <c r="E258" s="41"/>
      <c r="F258" s="47"/>
    </row>
    <row r="259" spans="1:6" ht="16" thickBot="1" x14ac:dyDescent="0.25">
      <c r="A259" s="36"/>
      <c r="B259" s="36"/>
      <c r="C259" s="38"/>
      <c r="D259" s="37"/>
      <c r="E259" s="41"/>
      <c r="F259" s="47"/>
    </row>
    <row r="260" spans="1:6" ht="16" thickBot="1" x14ac:dyDescent="0.25">
      <c r="A260" s="36"/>
      <c r="B260" s="36"/>
      <c r="C260" s="38"/>
      <c r="D260" s="37"/>
      <c r="E260" s="41"/>
      <c r="F260" s="47"/>
    </row>
    <row r="261" spans="1:6" ht="16" thickBot="1" x14ac:dyDescent="0.25">
      <c r="A261" s="36"/>
      <c r="B261" s="36"/>
      <c r="C261" s="38"/>
      <c r="D261" s="37"/>
      <c r="E261" s="41"/>
      <c r="F261" s="47"/>
    </row>
    <row r="262" spans="1:6" ht="16" thickBot="1" x14ac:dyDescent="0.25">
      <c r="A262" s="36"/>
      <c r="B262" s="36"/>
      <c r="C262" s="38"/>
      <c r="D262" s="37"/>
      <c r="E262" s="41"/>
      <c r="F262" s="47"/>
    </row>
    <row r="263" spans="1:6" ht="16" thickBot="1" x14ac:dyDescent="0.25">
      <c r="A263" s="36"/>
      <c r="B263" s="36"/>
      <c r="C263" s="38"/>
      <c r="D263" s="37"/>
      <c r="E263" s="41"/>
      <c r="F263" s="47"/>
    </row>
    <row r="264" spans="1:6" ht="16" thickBot="1" x14ac:dyDescent="0.25">
      <c r="A264" s="36"/>
      <c r="B264" s="36"/>
      <c r="C264" s="38"/>
      <c r="D264" s="37"/>
      <c r="E264" s="42"/>
      <c r="F264" s="47"/>
    </row>
    <row r="265" spans="1:6" ht="16" thickBot="1" x14ac:dyDescent="0.25">
      <c r="A265" s="36"/>
      <c r="B265" s="36"/>
      <c r="C265" s="38"/>
      <c r="D265" s="37"/>
      <c r="E265" s="42"/>
      <c r="F265" s="47"/>
    </row>
    <row r="266" spans="1:6" ht="16" thickBot="1" x14ac:dyDescent="0.25">
      <c r="A266" s="36"/>
      <c r="B266" s="36"/>
      <c r="C266" s="38"/>
      <c r="D266" s="37"/>
      <c r="E266" s="42"/>
      <c r="F266" s="47"/>
    </row>
    <row r="267" spans="1:6" ht="16" thickBot="1" x14ac:dyDescent="0.25">
      <c r="A267" s="36"/>
      <c r="B267" s="36"/>
      <c r="C267" s="38"/>
      <c r="D267" s="37"/>
      <c r="E267" s="42"/>
      <c r="F267" s="47"/>
    </row>
    <row r="268" spans="1:6" ht="16" thickBot="1" x14ac:dyDescent="0.25">
      <c r="A268" s="36"/>
      <c r="B268" s="36"/>
      <c r="C268" s="38"/>
      <c r="D268" s="37"/>
      <c r="E268" s="42"/>
      <c r="F268" s="47"/>
    </row>
    <row r="269" spans="1:6" ht="16" thickBot="1" x14ac:dyDescent="0.25">
      <c r="A269" s="36"/>
      <c r="B269" s="36"/>
      <c r="C269" s="38"/>
      <c r="D269" s="37"/>
      <c r="E269" s="42"/>
      <c r="F269" s="47"/>
    </row>
    <row r="270" spans="1:6" ht="16" thickBot="1" x14ac:dyDescent="0.25">
      <c r="A270" s="36"/>
      <c r="B270" s="36"/>
      <c r="C270" s="38"/>
      <c r="D270" s="37"/>
      <c r="E270" s="42"/>
      <c r="F270" s="47"/>
    </row>
    <row r="271" spans="1:6" ht="16" thickBot="1" x14ac:dyDescent="0.25">
      <c r="A271" s="36"/>
      <c r="B271" s="36"/>
      <c r="C271" s="38"/>
      <c r="D271" s="37"/>
      <c r="E271" s="42"/>
      <c r="F271" s="47"/>
    </row>
    <row r="272" spans="1:6" ht="16" thickBot="1" x14ac:dyDescent="0.25">
      <c r="A272" s="36"/>
      <c r="B272" s="36"/>
      <c r="C272" s="38"/>
      <c r="D272" s="37"/>
      <c r="E272" s="42"/>
      <c r="F272" s="47"/>
    </row>
    <row r="273" spans="1:6" ht="16" thickBot="1" x14ac:dyDescent="0.25">
      <c r="A273" s="36"/>
      <c r="B273" s="36"/>
      <c r="C273" s="38"/>
      <c r="D273" s="37"/>
      <c r="E273" s="41"/>
      <c r="F273" s="47"/>
    </row>
    <row r="274" spans="1:6" ht="16" thickBot="1" x14ac:dyDescent="0.25">
      <c r="A274" s="36"/>
      <c r="B274" s="36"/>
      <c r="C274" s="38"/>
      <c r="D274" s="37"/>
      <c r="E274" s="41"/>
      <c r="F274" s="47"/>
    </row>
    <row r="275" spans="1:6" ht="16" thickBot="1" x14ac:dyDescent="0.25">
      <c r="A275" s="36"/>
      <c r="B275" s="36"/>
      <c r="C275" s="38"/>
      <c r="D275" s="37"/>
      <c r="E275" s="42"/>
      <c r="F275" s="47"/>
    </row>
    <row r="276" spans="1:6" ht="16" thickBot="1" x14ac:dyDescent="0.25">
      <c r="A276" s="36"/>
      <c r="B276" s="36"/>
      <c r="C276" s="38"/>
      <c r="D276" s="37"/>
      <c r="E276" s="42"/>
      <c r="F276" s="47"/>
    </row>
    <row r="277" spans="1:6" ht="16" thickBot="1" x14ac:dyDescent="0.25">
      <c r="A277" s="36"/>
      <c r="B277" s="36"/>
      <c r="C277" s="38"/>
      <c r="D277" s="37"/>
      <c r="E277" s="42"/>
      <c r="F277" s="47"/>
    </row>
    <row r="278" spans="1:6" ht="16" thickBot="1" x14ac:dyDescent="0.25">
      <c r="A278" s="36"/>
      <c r="B278" s="36"/>
      <c r="C278" s="38"/>
      <c r="D278" s="37"/>
      <c r="E278" s="42"/>
      <c r="F278" s="47"/>
    </row>
    <row r="279" spans="1:6" ht="16" thickBot="1" x14ac:dyDescent="0.25">
      <c r="A279" s="36"/>
      <c r="B279" s="36"/>
      <c r="C279" s="38"/>
      <c r="D279" s="37"/>
      <c r="E279" s="42"/>
      <c r="F279" s="47"/>
    </row>
    <row r="280" spans="1:6" ht="16" thickBot="1" x14ac:dyDescent="0.25">
      <c r="A280" s="36"/>
      <c r="B280" s="36"/>
      <c r="C280" s="38"/>
      <c r="D280" s="37"/>
      <c r="E280" s="42"/>
      <c r="F280" s="47"/>
    </row>
    <row r="281" spans="1:6" ht="16" thickBot="1" x14ac:dyDescent="0.25">
      <c r="A281" s="36"/>
      <c r="B281" s="36"/>
      <c r="C281" s="38"/>
      <c r="D281" s="37"/>
      <c r="E281" s="42"/>
      <c r="F281" s="47"/>
    </row>
    <row r="282" spans="1:6" ht="16" thickBot="1" x14ac:dyDescent="0.25">
      <c r="A282" s="36"/>
      <c r="B282" s="36"/>
      <c r="C282" s="38"/>
      <c r="D282" s="37"/>
      <c r="E282" s="42"/>
      <c r="F282" s="47"/>
    </row>
    <row r="283" spans="1:6" ht="16" thickBot="1" x14ac:dyDescent="0.25">
      <c r="A283" s="36"/>
      <c r="B283" s="36"/>
      <c r="C283" s="38"/>
      <c r="D283" s="37"/>
      <c r="E283" s="42"/>
      <c r="F283" s="47"/>
    </row>
    <row r="284" spans="1:6" ht="16" thickBot="1" x14ac:dyDescent="0.25">
      <c r="A284" s="36"/>
      <c r="B284" s="36"/>
      <c r="C284" s="38"/>
      <c r="D284" s="37"/>
      <c r="E284" s="42"/>
      <c r="F284" s="47"/>
    </row>
    <row r="285" spans="1:6" ht="16" thickBot="1" x14ac:dyDescent="0.25">
      <c r="A285" s="36"/>
      <c r="B285" s="36"/>
      <c r="C285" s="38"/>
      <c r="D285" s="37"/>
      <c r="E285" s="42"/>
      <c r="F285" s="47"/>
    </row>
    <row r="286" spans="1:6" ht="16" thickBot="1" x14ac:dyDescent="0.25">
      <c r="A286" s="36"/>
      <c r="B286" s="36"/>
      <c r="C286" s="38"/>
      <c r="D286" s="37"/>
      <c r="E286" s="41"/>
      <c r="F286" s="47"/>
    </row>
    <row r="287" spans="1:6" ht="16" thickBot="1" x14ac:dyDescent="0.25">
      <c r="A287" s="36"/>
      <c r="B287" s="36"/>
      <c r="C287" s="38"/>
      <c r="D287" s="37"/>
      <c r="E287" s="41"/>
      <c r="F287" s="47"/>
    </row>
    <row r="288" spans="1:6" ht="16" thickBot="1" x14ac:dyDescent="0.25">
      <c r="A288" s="36"/>
      <c r="B288" s="36"/>
      <c r="C288" s="38"/>
      <c r="D288" s="37"/>
      <c r="E288" s="41"/>
      <c r="F288" s="47"/>
    </row>
    <row r="289" spans="1:6" ht="16" thickBot="1" x14ac:dyDescent="0.25">
      <c r="A289" s="36"/>
      <c r="B289" s="36"/>
      <c r="C289" s="38"/>
      <c r="D289" s="37"/>
      <c r="E289" s="41"/>
      <c r="F289" s="47"/>
    </row>
    <row r="290" spans="1:6" ht="16" thickBot="1" x14ac:dyDescent="0.25">
      <c r="A290" s="36"/>
      <c r="B290" s="36"/>
      <c r="C290" s="38"/>
      <c r="D290" s="37"/>
      <c r="E290" s="41"/>
      <c r="F290" s="47"/>
    </row>
    <row r="291" spans="1:6" ht="16" thickBot="1" x14ac:dyDescent="0.25">
      <c r="A291" s="36"/>
      <c r="B291" s="36"/>
      <c r="C291" s="38"/>
      <c r="D291" s="37"/>
      <c r="E291" s="42"/>
      <c r="F291" s="47"/>
    </row>
    <row r="292" spans="1:6" ht="16" thickBot="1" x14ac:dyDescent="0.25">
      <c r="A292" s="36"/>
      <c r="B292" s="36"/>
      <c r="C292" s="38"/>
      <c r="D292" s="37"/>
      <c r="E292" s="42"/>
      <c r="F292" s="47"/>
    </row>
    <row r="293" spans="1:6" ht="16" thickBot="1" x14ac:dyDescent="0.25">
      <c r="A293" s="36"/>
      <c r="B293" s="36"/>
      <c r="C293" s="38"/>
      <c r="D293" s="37"/>
      <c r="E293" s="42"/>
      <c r="F293" s="47"/>
    </row>
    <row r="294" spans="1:6" ht="16" thickBot="1" x14ac:dyDescent="0.25">
      <c r="A294" s="36"/>
      <c r="B294" s="36"/>
      <c r="C294" s="38"/>
      <c r="D294" s="37"/>
      <c r="E294" s="41"/>
      <c r="F294" s="47"/>
    </row>
    <row r="295" spans="1:6" ht="16" thickBot="1" x14ac:dyDescent="0.25">
      <c r="A295" s="36"/>
      <c r="B295" s="36"/>
      <c r="C295" s="38"/>
      <c r="D295" s="37"/>
      <c r="E295" s="41"/>
      <c r="F295" s="47"/>
    </row>
    <row r="296" spans="1:6" ht="16" thickBot="1" x14ac:dyDescent="0.25">
      <c r="A296" s="36"/>
      <c r="B296" s="36"/>
      <c r="C296" s="38"/>
      <c r="D296" s="37"/>
      <c r="E296" s="41"/>
      <c r="F296" s="47"/>
    </row>
    <row r="297" spans="1:6" ht="16" thickBot="1" x14ac:dyDescent="0.25">
      <c r="A297" s="36"/>
      <c r="B297" s="36"/>
      <c r="C297" s="38"/>
      <c r="D297" s="37"/>
      <c r="E297" s="41"/>
      <c r="F297" s="47"/>
    </row>
    <row r="298" spans="1:6" ht="16" thickBot="1" x14ac:dyDescent="0.25">
      <c r="A298" s="36"/>
      <c r="B298" s="36"/>
      <c r="C298" s="38"/>
      <c r="D298" s="37"/>
      <c r="E298" s="41"/>
      <c r="F298" s="47"/>
    </row>
    <row r="299" spans="1:6" ht="16" thickBot="1" x14ac:dyDescent="0.25">
      <c r="A299" s="36"/>
      <c r="B299" s="36"/>
      <c r="C299" s="38"/>
      <c r="D299" s="37"/>
      <c r="E299" s="41"/>
      <c r="F299" s="47"/>
    </row>
    <row r="300" spans="1:6" ht="16" thickBot="1" x14ac:dyDescent="0.25">
      <c r="A300" s="36"/>
      <c r="B300" s="36"/>
      <c r="C300" s="38"/>
      <c r="D300" s="37"/>
      <c r="E300" s="42"/>
      <c r="F300" s="47"/>
    </row>
    <row r="301" spans="1:6" ht="16" thickBot="1" x14ac:dyDescent="0.25">
      <c r="A301" s="36"/>
      <c r="B301" s="36"/>
      <c r="C301" s="38"/>
      <c r="D301" s="37"/>
      <c r="E301" s="42"/>
      <c r="F301" s="47"/>
    </row>
    <row r="302" spans="1:6" ht="16" thickBot="1" x14ac:dyDescent="0.25">
      <c r="A302" s="36"/>
      <c r="B302" s="36"/>
      <c r="C302" s="38"/>
      <c r="D302" s="37"/>
      <c r="E302" s="42"/>
      <c r="F302" s="47"/>
    </row>
    <row r="303" spans="1:6" ht="16" thickBot="1" x14ac:dyDescent="0.25">
      <c r="A303" s="36"/>
      <c r="B303" s="36"/>
      <c r="C303" s="38"/>
      <c r="D303" s="37"/>
      <c r="E303" s="42"/>
      <c r="F303" s="47"/>
    </row>
    <row r="304" spans="1:6" ht="16" thickBot="1" x14ac:dyDescent="0.25">
      <c r="A304" s="36"/>
      <c r="B304" s="36"/>
      <c r="C304" s="38"/>
      <c r="D304" s="37"/>
      <c r="E304" s="41"/>
      <c r="F304" s="47"/>
    </row>
    <row r="305" spans="1:6" ht="16" thickBot="1" x14ac:dyDescent="0.25">
      <c r="A305" s="36"/>
      <c r="B305" s="36"/>
      <c r="C305" s="38"/>
      <c r="D305" s="37"/>
      <c r="E305" s="41"/>
      <c r="F305" s="47"/>
    </row>
    <row r="306" spans="1:6" ht="16" thickBot="1" x14ac:dyDescent="0.25">
      <c r="A306" s="36"/>
      <c r="B306" s="36"/>
      <c r="C306" s="38"/>
      <c r="D306" s="37"/>
      <c r="E306" s="41"/>
      <c r="F306" s="47"/>
    </row>
    <row r="307" spans="1:6" ht="16" thickBot="1" x14ac:dyDescent="0.25">
      <c r="A307" s="36"/>
      <c r="B307" s="36"/>
      <c r="C307" s="38"/>
      <c r="D307" s="37"/>
      <c r="E307" s="41"/>
      <c r="F307" s="47"/>
    </row>
    <row r="308" spans="1:6" ht="16" thickBot="1" x14ac:dyDescent="0.25">
      <c r="A308" s="36"/>
      <c r="B308" s="36"/>
      <c r="C308" s="38"/>
      <c r="D308" s="37"/>
      <c r="E308" s="41"/>
      <c r="F308" s="47"/>
    </row>
    <row r="309" spans="1:6" ht="16" thickBot="1" x14ac:dyDescent="0.25">
      <c r="A309" s="36"/>
      <c r="B309" s="36"/>
      <c r="C309" s="38"/>
      <c r="D309" s="37"/>
      <c r="E309" s="41"/>
      <c r="F309" s="47"/>
    </row>
    <row r="310" spans="1:6" ht="16" thickBot="1" x14ac:dyDescent="0.25">
      <c r="A310" s="36"/>
      <c r="B310" s="36"/>
      <c r="C310" s="38"/>
      <c r="D310" s="37"/>
      <c r="E310" s="41"/>
      <c r="F310" s="47"/>
    </row>
    <row r="311" spans="1:6" ht="16" thickBot="1" x14ac:dyDescent="0.25">
      <c r="A311" s="36"/>
      <c r="B311" s="36"/>
      <c r="C311" s="38"/>
      <c r="D311" s="37"/>
      <c r="E311" s="41"/>
      <c r="F311" s="47"/>
    </row>
    <row r="312" spans="1:6" ht="16" thickBot="1" x14ac:dyDescent="0.25">
      <c r="A312" s="36"/>
      <c r="B312" s="36"/>
      <c r="C312" s="38"/>
      <c r="D312" s="37"/>
      <c r="E312" s="41"/>
      <c r="F312" s="47"/>
    </row>
    <row r="313" spans="1:6" ht="16" thickBot="1" x14ac:dyDescent="0.25">
      <c r="A313" s="36"/>
      <c r="B313" s="36"/>
      <c r="C313" s="38"/>
      <c r="D313" s="37"/>
      <c r="E313" s="41"/>
      <c r="F313" s="47"/>
    </row>
    <row r="314" spans="1:6" ht="16" thickBot="1" x14ac:dyDescent="0.25">
      <c r="A314" s="36"/>
      <c r="B314" s="36"/>
      <c r="C314" s="38"/>
      <c r="D314" s="37"/>
      <c r="E314" s="41"/>
      <c r="F314" s="47"/>
    </row>
    <row r="315" spans="1:6" ht="16" thickBot="1" x14ac:dyDescent="0.25">
      <c r="A315" s="36"/>
      <c r="B315" s="36"/>
      <c r="C315" s="38"/>
      <c r="D315" s="37"/>
      <c r="E315" s="41"/>
      <c r="F315" s="47"/>
    </row>
    <row r="316" spans="1:6" ht="16" thickBot="1" x14ac:dyDescent="0.25">
      <c r="A316" s="36"/>
      <c r="B316" s="36"/>
      <c r="C316" s="38"/>
      <c r="D316" s="37"/>
      <c r="E316" s="41"/>
      <c r="F316" s="47"/>
    </row>
    <row r="317" spans="1:6" ht="16" thickBot="1" x14ac:dyDescent="0.25">
      <c r="A317" s="36"/>
      <c r="B317" s="36"/>
      <c r="C317" s="38"/>
      <c r="D317" s="37"/>
      <c r="E317" s="41"/>
      <c r="F317" s="47"/>
    </row>
    <row r="318" spans="1:6" ht="16" thickBot="1" x14ac:dyDescent="0.25">
      <c r="A318" s="36"/>
      <c r="B318" s="36"/>
      <c r="C318" s="38"/>
      <c r="D318" s="37"/>
      <c r="E318" s="41"/>
      <c r="F318" s="47"/>
    </row>
    <row r="319" spans="1:6" ht="16" thickBot="1" x14ac:dyDescent="0.25">
      <c r="A319" s="36"/>
      <c r="B319" s="36"/>
      <c r="C319" s="38"/>
      <c r="D319" s="37"/>
      <c r="E319" s="41"/>
      <c r="F319" s="47"/>
    </row>
    <row r="320" spans="1:6" ht="16" thickBot="1" x14ac:dyDescent="0.25">
      <c r="A320" s="36"/>
      <c r="B320" s="36"/>
      <c r="C320" s="38"/>
      <c r="D320" s="37"/>
      <c r="E320" s="41"/>
      <c r="F320" s="47"/>
    </row>
    <row r="321" spans="1:6" ht="16" thickBot="1" x14ac:dyDescent="0.25">
      <c r="A321" s="36"/>
      <c r="B321" s="36"/>
      <c r="C321" s="38"/>
      <c r="D321" s="37"/>
      <c r="E321" s="41"/>
      <c r="F321" s="47"/>
    </row>
    <row r="322" spans="1:6" ht="16" thickBot="1" x14ac:dyDescent="0.25">
      <c r="A322" s="36"/>
      <c r="B322" s="36"/>
      <c r="C322" s="38"/>
      <c r="D322" s="37"/>
      <c r="E322" s="41"/>
      <c r="F322" s="47"/>
    </row>
    <row r="323" spans="1:6" ht="16" thickBot="1" x14ac:dyDescent="0.25">
      <c r="A323" s="36"/>
      <c r="B323" s="36"/>
      <c r="C323" s="38"/>
      <c r="D323" s="37"/>
      <c r="E323" s="41"/>
      <c r="F323" s="47"/>
    </row>
    <row r="324" spans="1:6" ht="16" thickBot="1" x14ac:dyDescent="0.25">
      <c r="A324" s="36"/>
      <c r="B324" s="36"/>
      <c r="C324" s="38"/>
      <c r="D324" s="37"/>
      <c r="E324" s="41"/>
      <c r="F324" s="47"/>
    </row>
    <row r="325" spans="1:6" ht="16" thickBot="1" x14ac:dyDescent="0.25">
      <c r="A325" s="36"/>
      <c r="B325" s="36"/>
      <c r="C325" s="38"/>
      <c r="D325" s="37"/>
      <c r="E325" s="41"/>
      <c r="F325" s="47"/>
    </row>
    <row r="326" spans="1:6" ht="16" thickBot="1" x14ac:dyDescent="0.25">
      <c r="A326" s="36"/>
      <c r="B326" s="36"/>
      <c r="C326" s="38"/>
      <c r="D326" s="37"/>
      <c r="E326" s="42"/>
      <c r="F326" s="47"/>
    </row>
    <row r="327" spans="1:6" ht="16" thickBot="1" x14ac:dyDescent="0.25">
      <c r="A327" s="36"/>
      <c r="B327" s="36"/>
      <c r="C327" s="38"/>
      <c r="D327" s="37"/>
      <c r="E327" s="41"/>
      <c r="F327" s="47"/>
    </row>
    <row r="328" spans="1:6" ht="16" thickBot="1" x14ac:dyDescent="0.25">
      <c r="A328" s="36"/>
      <c r="B328" s="36"/>
      <c r="C328" s="38"/>
      <c r="D328" s="37"/>
      <c r="E328" s="41"/>
      <c r="F328" s="47"/>
    </row>
    <row r="329" spans="1:6" ht="16" thickBot="1" x14ac:dyDescent="0.25">
      <c r="A329" s="36"/>
      <c r="B329" s="36"/>
      <c r="C329" s="38"/>
      <c r="D329" s="37"/>
      <c r="E329" s="41"/>
      <c r="F329" s="47"/>
    </row>
    <row r="330" spans="1:6" ht="16" thickBot="1" x14ac:dyDescent="0.25">
      <c r="A330" s="36"/>
      <c r="B330" s="36"/>
      <c r="C330" s="38"/>
      <c r="D330" s="37"/>
      <c r="E330" s="42"/>
      <c r="F330" s="47"/>
    </row>
    <row r="331" spans="1:6" ht="16" thickBot="1" x14ac:dyDescent="0.25">
      <c r="A331" s="36"/>
      <c r="B331" s="36"/>
      <c r="C331" s="38"/>
      <c r="D331" s="37"/>
      <c r="E331" s="42"/>
      <c r="F331" s="47"/>
    </row>
    <row r="332" spans="1:6" ht="16" thickBot="1" x14ac:dyDescent="0.25">
      <c r="A332" s="36"/>
      <c r="B332" s="36"/>
      <c r="C332" s="38"/>
      <c r="D332" s="37"/>
      <c r="E332" s="42"/>
      <c r="F332" s="47"/>
    </row>
    <row r="333" spans="1:6" ht="16" thickBot="1" x14ac:dyDescent="0.25">
      <c r="A333" s="36"/>
      <c r="B333" s="36"/>
      <c r="C333" s="38"/>
      <c r="D333" s="37"/>
      <c r="E333" s="42"/>
      <c r="F333" s="47"/>
    </row>
    <row r="334" spans="1:6" ht="16" thickBot="1" x14ac:dyDescent="0.25">
      <c r="A334" s="36"/>
      <c r="B334" s="36"/>
      <c r="C334" s="38"/>
      <c r="D334" s="37"/>
      <c r="E334" s="42"/>
      <c r="F334" s="47"/>
    </row>
    <row r="335" spans="1:6" ht="16" thickBot="1" x14ac:dyDescent="0.25">
      <c r="A335" s="36"/>
      <c r="B335" s="36"/>
      <c r="C335" s="38"/>
      <c r="D335" s="37"/>
      <c r="E335" s="42"/>
      <c r="F335" s="47"/>
    </row>
    <row r="336" spans="1:6" ht="16" thickBot="1" x14ac:dyDescent="0.25">
      <c r="A336" s="36"/>
      <c r="B336" s="36"/>
      <c r="C336" s="38"/>
      <c r="D336" s="37"/>
      <c r="E336" s="42"/>
      <c r="F336" s="47"/>
    </row>
    <row r="337" spans="1:6" ht="16" thickBot="1" x14ac:dyDescent="0.25">
      <c r="A337" s="36"/>
      <c r="B337" s="36"/>
      <c r="C337" s="38"/>
      <c r="D337" s="37"/>
      <c r="E337" s="42"/>
      <c r="F337" s="47"/>
    </row>
    <row r="338" spans="1:6" ht="16" thickBot="1" x14ac:dyDescent="0.25">
      <c r="A338" s="36"/>
      <c r="B338" s="36"/>
      <c r="C338" s="38"/>
      <c r="D338" s="37"/>
      <c r="E338" s="41"/>
      <c r="F338" s="47"/>
    </row>
    <row r="339" spans="1:6" ht="16" thickBot="1" x14ac:dyDescent="0.25">
      <c r="A339" s="36"/>
      <c r="B339" s="36"/>
      <c r="C339" s="38"/>
      <c r="D339" s="37"/>
      <c r="E339" s="41"/>
      <c r="F339" s="47"/>
    </row>
    <row r="340" spans="1:6" ht="16" thickBot="1" x14ac:dyDescent="0.25">
      <c r="A340" s="36"/>
      <c r="B340" s="36"/>
      <c r="C340" s="38"/>
      <c r="D340" s="37"/>
      <c r="E340" s="42"/>
      <c r="F340" s="47"/>
    </row>
    <row r="341" spans="1:6" ht="16" thickBot="1" x14ac:dyDescent="0.25">
      <c r="A341" s="36"/>
      <c r="B341" s="36"/>
      <c r="C341" s="38"/>
      <c r="D341" s="37"/>
      <c r="E341" s="42"/>
      <c r="F341" s="47"/>
    </row>
    <row r="342" spans="1:6" ht="16" thickBot="1" x14ac:dyDescent="0.25">
      <c r="A342" s="36"/>
      <c r="B342" s="36"/>
      <c r="C342" s="38"/>
      <c r="D342" s="37"/>
      <c r="E342" s="41"/>
      <c r="F342" s="47"/>
    </row>
    <row r="343" spans="1:6" ht="16" thickBot="1" x14ac:dyDescent="0.25">
      <c r="A343" s="36"/>
      <c r="B343" s="36"/>
      <c r="C343" s="38"/>
      <c r="D343" s="37"/>
      <c r="E343" s="42"/>
      <c r="F343" s="47"/>
    </row>
    <row r="344" spans="1:6" ht="16" thickBot="1" x14ac:dyDescent="0.25">
      <c r="A344" s="36"/>
      <c r="B344" s="36"/>
      <c r="C344" s="38"/>
      <c r="D344" s="37"/>
      <c r="E344" s="41"/>
      <c r="F344" s="47"/>
    </row>
    <row r="345" spans="1:6" ht="16" thickBot="1" x14ac:dyDescent="0.25">
      <c r="A345" s="36"/>
      <c r="B345" s="36"/>
      <c r="C345" s="38"/>
      <c r="D345" s="37"/>
      <c r="E345" s="42"/>
      <c r="F345" s="47"/>
    </row>
    <row r="346" spans="1:6" ht="16" thickBot="1" x14ac:dyDescent="0.25">
      <c r="A346" s="36"/>
      <c r="B346" s="36"/>
      <c r="C346" s="38"/>
      <c r="D346" s="37"/>
      <c r="E346" s="42"/>
      <c r="F346" s="47"/>
    </row>
    <row r="347" spans="1:6" ht="16" thickBot="1" x14ac:dyDescent="0.25">
      <c r="A347" s="36"/>
      <c r="B347" s="36"/>
      <c r="C347" s="38"/>
      <c r="D347" s="37"/>
      <c r="E347" s="41"/>
      <c r="F347" s="47"/>
    </row>
    <row r="348" spans="1:6" ht="16" thickBot="1" x14ac:dyDescent="0.25">
      <c r="A348" s="36"/>
      <c r="B348" s="36"/>
      <c r="C348" s="38"/>
      <c r="D348" s="37"/>
      <c r="E348" s="41"/>
      <c r="F348" s="47"/>
    </row>
    <row r="349" spans="1:6" ht="16" thickBot="1" x14ac:dyDescent="0.25">
      <c r="A349" s="36"/>
      <c r="B349" s="36"/>
      <c r="C349" s="38"/>
      <c r="D349" s="37"/>
      <c r="E349" s="42"/>
      <c r="F349" s="47"/>
    </row>
    <row r="350" spans="1:6" ht="16" thickBot="1" x14ac:dyDescent="0.25">
      <c r="A350" s="36"/>
      <c r="B350" s="36"/>
      <c r="C350" s="38"/>
      <c r="D350" s="37"/>
      <c r="E350" s="42"/>
      <c r="F350" s="47"/>
    </row>
    <row r="351" spans="1:6" ht="16" thickBot="1" x14ac:dyDescent="0.25">
      <c r="A351" s="36"/>
      <c r="B351" s="36"/>
      <c r="C351" s="38"/>
      <c r="D351" s="37"/>
      <c r="E351" s="41"/>
      <c r="F351" s="47"/>
    </row>
    <row r="352" spans="1:6" ht="16" thickBot="1" x14ac:dyDescent="0.25">
      <c r="A352" s="36"/>
      <c r="B352" s="36"/>
      <c r="C352" s="38"/>
      <c r="D352" s="37"/>
      <c r="E352" s="42"/>
      <c r="F352" s="47"/>
    </row>
    <row r="353" spans="1:6" ht="16" thickBot="1" x14ac:dyDescent="0.25">
      <c r="A353" s="36"/>
      <c r="B353" s="36"/>
      <c r="C353" s="38"/>
      <c r="D353" s="37"/>
      <c r="E353" s="42"/>
      <c r="F353" s="47"/>
    </row>
    <row r="354" spans="1:6" ht="16" thickBot="1" x14ac:dyDescent="0.25">
      <c r="A354" s="36"/>
      <c r="B354" s="36"/>
      <c r="C354" s="38"/>
      <c r="D354" s="37"/>
      <c r="E354" s="42"/>
      <c r="F354" s="47"/>
    </row>
    <row r="355" spans="1:6" ht="16" thickBot="1" x14ac:dyDescent="0.25">
      <c r="A355" s="36"/>
      <c r="B355" s="36"/>
      <c r="C355" s="38"/>
      <c r="D355" s="37"/>
      <c r="E355" s="41"/>
      <c r="F355" s="47"/>
    </row>
    <row r="356" spans="1:6" ht="16" thickBot="1" x14ac:dyDescent="0.25">
      <c r="A356" s="36"/>
      <c r="B356" s="36"/>
      <c r="C356" s="38"/>
      <c r="D356" s="37"/>
      <c r="E356" s="41"/>
      <c r="F356" s="47"/>
    </row>
    <row r="357" spans="1:6" ht="16" thickBot="1" x14ac:dyDescent="0.25">
      <c r="A357" s="36"/>
      <c r="B357" s="36"/>
      <c r="C357" s="38"/>
      <c r="D357" s="37"/>
      <c r="E357" s="42"/>
      <c r="F357" s="47"/>
    </row>
    <row r="358" spans="1:6" ht="16" thickBot="1" x14ac:dyDescent="0.25">
      <c r="A358" s="36"/>
      <c r="B358" s="36"/>
      <c r="C358" s="38"/>
      <c r="D358" s="37"/>
      <c r="E358" s="42"/>
      <c r="F358" s="47"/>
    </row>
    <row r="359" spans="1:6" ht="16" thickBot="1" x14ac:dyDescent="0.25">
      <c r="A359" s="36"/>
      <c r="B359" s="36"/>
      <c r="C359" s="38"/>
      <c r="D359" s="37"/>
      <c r="E359" s="41"/>
      <c r="F359" s="47"/>
    </row>
    <row r="360" spans="1:6" ht="16" thickBot="1" x14ac:dyDescent="0.25">
      <c r="A360" s="36"/>
      <c r="B360" s="36"/>
      <c r="C360" s="38"/>
      <c r="D360" s="37"/>
      <c r="E360" s="42"/>
      <c r="F360" s="47"/>
    </row>
    <row r="361" spans="1:6" ht="16" thickBot="1" x14ac:dyDescent="0.25">
      <c r="A361" s="36"/>
      <c r="B361" s="36"/>
      <c r="C361" s="38"/>
      <c r="D361" s="37"/>
      <c r="E361" s="42"/>
      <c r="F361" s="47"/>
    </row>
    <row r="362" spans="1:6" ht="16" thickBot="1" x14ac:dyDescent="0.25">
      <c r="A362" s="36"/>
      <c r="B362" s="36"/>
      <c r="C362" s="38"/>
      <c r="D362" s="37"/>
      <c r="E362" s="42"/>
      <c r="F362" s="47"/>
    </row>
    <row r="363" spans="1:6" ht="16" thickBot="1" x14ac:dyDescent="0.25">
      <c r="A363" s="36"/>
      <c r="B363" s="36"/>
      <c r="C363" s="38"/>
      <c r="D363" s="37"/>
      <c r="E363" s="42"/>
      <c r="F363" s="47"/>
    </row>
    <row r="364" spans="1:6" ht="16" thickBot="1" x14ac:dyDescent="0.25">
      <c r="A364" s="36"/>
      <c r="B364" s="36"/>
      <c r="C364" s="38"/>
      <c r="D364" s="37"/>
      <c r="E364" s="41"/>
      <c r="F364" s="47"/>
    </row>
    <row r="365" spans="1:6" ht="16" thickBot="1" x14ac:dyDescent="0.25">
      <c r="A365" s="36"/>
      <c r="B365" s="36"/>
      <c r="C365" s="38"/>
      <c r="D365" s="37"/>
      <c r="E365" s="42"/>
      <c r="F365" s="47"/>
    </row>
    <row r="366" spans="1:6" ht="16" thickBot="1" x14ac:dyDescent="0.25">
      <c r="A366" s="36"/>
      <c r="B366" s="36"/>
      <c r="C366" s="38"/>
      <c r="D366" s="37"/>
      <c r="E366" s="42"/>
      <c r="F366" s="47"/>
    </row>
    <row r="367" spans="1:6" ht="16" thickBot="1" x14ac:dyDescent="0.25">
      <c r="A367" s="36"/>
      <c r="B367" s="36"/>
      <c r="C367" s="38"/>
      <c r="D367" s="37"/>
      <c r="E367" s="41"/>
      <c r="F367" s="47"/>
    </row>
    <row r="368" spans="1:6" ht="16" thickBot="1" x14ac:dyDescent="0.25">
      <c r="A368" s="36"/>
      <c r="B368" s="36"/>
      <c r="C368" s="38"/>
      <c r="D368" s="37"/>
      <c r="E368" s="42"/>
      <c r="F368" s="47"/>
    </row>
    <row r="369" spans="1:6" ht="16" thickBot="1" x14ac:dyDescent="0.25">
      <c r="A369" s="36"/>
      <c r="B369" s="36"/>
      <c r="C369" s="38"/>
      <c r="D369" s="37"/>
      <c r="E369" s="42"/>
      <c r="F369" s="47"/>
    </row>
    <row r="370" spans="1:6" ht="16" thickBot="1" x14ac:dyDescent="0.25">
      <c r="A370" s="36"/>
      <c r="B370" s="36"/>
      <c r="C370" s="38"/>
      <c r="D370" s="37"/>
      <c r="E370" s="42"/>
      <c r="F370" s="47"/>
    </row>
    <row r="371" spans="1:6" ht="16" thickBot="1" x14ac:dyDescent="0.25">
      <c r="A371" s="36"/>
      <c r="B371" s="36"/>
      <c r="C371" s="38"/>
      <c r="D371" s="37"/>
      <c r="E371" s="42"/>
      <c r="F371" s="47"/>
    </row>
    <row r="372" spans="1:6" ht="16" thickBot="1" x14ac:dyDescent="0.25">
      <c r="A372" s="36"/>
      <c r="B372" s="36"/>
      <c r="C372" s="38"/>
      <c r="D372" s="37"/>
      <c r="E372" s="42"/>
      <c r="F372" s="47"/>
    </row>
    <row r="373" spans="1:6" ht="16" thickBot="1" x14ac:dyDescent="0.25">
      <c r="A373" s="36"/>
      <c r="B373" s="36"/>
      <c r="C373" s="38"/>
      <c r="D373" s="37"/>
      <c r="E373" s="42"/>
      <c r="F373" s="47"/>
    </row>
    <row r="374" spans="1:6" ht="16" thickBot="1" x14ac:dyDescent="0.25">
      <c r="A374" s="36"/>
      <c r="B374" s="36"/>
      <c r="C374" s="38"/>
      <c r="D374" s="37"/>
      <c r="E374" s="42"/>
      <c r="F374" s="47"/>
    </row>
    <row r="375" spans="1:6" ht="16" thickBot="1" x14ac:dyDescent="0.25">
      <c r="A375" s="36"/>
      <c r="B375" s="36"/>
      <c r="C375" s="38"/>
      <c r="D375" s="37"/>
      <c r="E375" s="42"/>
      <c r="F375" s="47"/>
    </row>
    <row r="376" spans="1:6" ht="16" thickBot="1" x14ac:dyDescent="0.25">
      <c r="A376" s="36"/>
      <c r="B376" s="36"/>
      <c r="C376" s="38"/>
      <c r="D376" s="37"/>
      <c r="E376" s="42"/>
      <c r="F376" s="47"/>
    </row>
    <row r="377" spans="1:6" ht="16" thickBot="1" x14ac:dyDescent="0.25">
      <c r="A377" s="36"/>
      <c r="B377" s="36"/>
      <c r="C377" s="38"/>
      <c r="D377" s="37"/>
      <c r="E377" s="42"/>
      <c r="F377" s="47"/>
    </row>
    <row r="378" spans="1:6" ht="16" thickBot="1" x14ac:dyDescent="0.25">
      <c r="A378" s="36"/>
      <c r="B378" s="36"/>
      <c r="C378" s="38"/>
      <c r="D378" s="37"/>
      <c r="E378" s="42"/>
      <c r="F378" s="47"/>
    </row>
    <row r="379" spans="1:6" ht="16" thickBot="1" x14ac:dyDescent="0.25">
      <c r="A379" s="36"/>
      <c r="B379" s="36"/>
      <c r="C379" s="38"/>
      <c r="D379" s="37"/>
      <c r="E379" s="42"/>
      <c r="F379" s="47"/>
    </row>
    <row r="380" spans="1:6" ht="16" thickBot="1" x14ac:dyDescent="0.25">
      <c r="A380" s="36"/>
      <c r="B380" s="36"/>
      <c r="C380" s="38"/>
      <c r="D380" s="37"/>
      <c r="E380" s="42"/>
      <c r="F380" s="47"/>
    </row>
    <row r="381" spans="1:6" ht="16" thickBot="1" x14ac:dyDescent="0.25">
      <c r="A381" s="36"/>
      <c r="B381" s="36"/>
      <c r="C381" s="38"/>
      <c r="D381" s="37"/>
      <c r="E381" s="42"/>
      <c r="F381" s="47"/>
    </row>
    <row r="382" spans="1:6" ht="16" thickBot="1" x14ac:dyDescent="0.25">
      <c r="A382" s="36"/>
      <c r="B382" s="36"/>
      <c r="C382" s="38"/>
      <c r="D382" s="37"/>
      <c r="E382" s="42"/>
      <c r="F382" s="47"/>
    </row>
    <row r="383" spans="1:6" ht="16" thickBot="1" x14ac:dyDescent="0.25">
      <c r="A383" s="36"/>
      <c r="B383" s="36"/>
      <c r="C383" s="38"/>
      <c r="D383" s="37"/>
      <c r="E383" s="41"/>
      <c r="F383" s="47"/>
    </row>
    <row r="384" spans="1:6" ht="16" thickBot="1" x14ac:dyDescent="0.25">
      <c r="A384" s="36"/>
      <c r="B384" s="36"/>
      <c r="C384" s="38"/>
      <c r="D384" s="37"/>
      <c r="E384" s="42"/>
      <c r="F384" s="47"/>
    </row>
    <row r="385" spans="1:6" ht="16" thickBot="1" x14ac:dyDescent="0.25">
      <c r="A385" s="36"/>
      <c r="B385" s="36"/>
      <c r="C385" s="38"/>
      <c r="D385" s="37"/>
      <c r="E385" s="42"/>
      <c r="F385" s="47"/>
    </row>
    <row r="386" spans="1:6" ht="16" thickBot="1" x14ac:dyDescent="0.25">
      <c r="A386" s="36"/>
      <c r="B386" s="36"/>
      <c r="C386" s="38"/>
      <c r="D386" s="37"/>
      <c r="E386" s="42"/>
      <c r="F386" s="47"/>
    </row>
    <row r="387" spans="1:6" ht="16" thickBot="1" x14ac:dyDescent="0.25">
      <c r="A387" s="36"/>
      <c r="B387" s="36"/>
      <c r="C387" s="38"/>
      <c r="D387" s="37"/>
      <c r="E387" s="42"/>
      <c r="F387" s="47"/>
    </row>
    <row r="388" spans="1:6" ht="16" thickBot="1" x14ac:dyDescent="0.25">
      <c r="A388" s="36"/>
      <c r="B388" s="36"/>
      <c r="C388" s="38"/>
      <c r="D388" s="37"/>
      <c r="E388" s="41"/>
      <c r="F388" s="47"/>
    </row>
    <row r="389" spans="1:6" ht="16" thickBot="1" x14ac:dyDescent="0.25">
      <c r="A389" s="36"/>
      <c r="B389" s="36"/>
      <c r="C389" s="38"/>
      <c r="D389" s="37"/>
      <c r="E389" s="41"/>
      <c r="F389" s="47"/>
    </row>
    <row r="390" spans="1:6" ht="16" thickBot="1" x14ac:dyDescent="0.25">
      <c r="A390" s="36"/>
      <c r="B390" s="36"/>
      <c r="C390" s="38"/>
      <c r="D390" s="37"/>
      <c r="E390" s="42"/>
      <c r="F390" s="47"/>
    </row>
    <row r="391" spans="1:6" ht="16" thickBot="1" x14ac:dyDescent="0.25">
      <c r="A391" s="36"/>
      <c r="B391" s="36"/>
      <c r="C391" s="38"/>
      <c r="D391" s="37"/>
      <c r="E391" s="42"/>
      <c r="F391" s="47"/>
    </row>
    <row r="392" spans="1:6" ht="16" thickBot="1" x14ac:dyDescent="0.25">
      <c r="A392" s="36"/>
      <c r="B392" s="36"/>
      <c r="C392" s="38"/>
      <c r="D392" s="37"/>
      <c r="E392" s="41"/>
      <c r="F392" s="47"/>
    </row>
    <row r="393" spans="1:6" ht="16" thickBot="1" x14ac:dyDescent="0.25">
      <c r="A393" s="36"/>
      <c r="B393" s="36"/>
      <c r="C393" s="38"/>
      <c r="D393" s="37"/>
      <c r="E393" s="41"/>
      <c r="F393" s="47"/>
    </row>
    <row r="394" spans="1:6" ht="16" thickBot="1" x14ac:dyDescent="0.25">
      <c r="A394" s="36"/>
      <c r="B394" s="36"/>
      <c r="C394" s="38"/>
      <c r="D394" s="37"/>
      <c r="E394" s="42"/>
      <c r="F394" s="47"/>
    </row>
    <row r="395" spans="1:6" ht="16" thickBot="1" x14ac:dyDescent="0.25">
      <c r="A395" s="36"/>
      <c r="B395" s="36"/>
      <c r="C395" s="38"/>
      <c r="D395" s="37"/>
      <c r="E395" s="42"/>
      <c r="F395" s="47"/>
    </row>
    <row r="396" spans="1:6" ht="16" thickBot="1" x14ac:dyDescent="0.25">
      <c r="A396" s="36"/>
      <c r="B396" s="36"/>
      <c r="C396" s="38"/>
      <c r="D396" s="37"/>
      <c r="E396" s="42"/>
      <c r="F396" s="47"/>
    </row>
    <row r="397" spans="1:6" ht="16" thickBot="1" x14ac:dyDescent="0.25">
      <c r="A397" s="36"/>
      <c r="B397" s="36"/>
      <c r="C397" s="38"/>
      <c r="D397" s="37"/>
      <c r="E397" s="42"/>
      <c r="F397" s="47"/>
    </row>
    <row r="398" spans="1:6" ht="16" thickBot="1" x14ac:dyDescent="0.25">
      <c r="A398" s="36"/>
      <c r="B398" s="36"/>
      <c r="C398" s="38"/>
      <c r="D398" s="37"/>
      <c r="E398" s="41"/>
      <c r="F398" s="47"/>
    </row>
    <row r="399" spans="1:6" ht="16" thickBot="1" x14ac:dyDescent="0.25">
      <c r="A399" s="36"/>
      <c r="B399" s="36"/>
      <c r="C399" s="38"/>
      <c r="D399" s="37"/>
      <c r="E399" s="42"/>
      <c r="F399" s="47"/>
    </row>
    <row r="400" spans="1:6" ht="16" thickBot="1" x14ac:dyDescent="0.25">
      <c r="A400" s="36"/>
      <c r="B400" s="36"/>
      <c r="C400" s="38"/>
      <c r="D400" s="37"/>
      <c r="E400" s="41"/>
      <c r="F400" s="47"/>
    </row>
    <row r="401" spans="1:6" ht="16" thickBot="1" x14ac:dyDescent="0.25">
      <c r="A401" s="36"/>
      <c r="B401" s="36"/>
      <c r="C401" s="38"/>
      <c r="D401" s="37"/>
      <c r="E401" s="42"/>
      <c r="F401" s="47"/>
    </row>
    <row r="402" spans="1:6" ht="16" thickBot="1" x14ac:dyDescent="0.25">
      <c r="A402" s="36"/>
      <c r="B402" s="36"/>
      <c r="C402" s="38"/>
      <c r="D402" s="37"/>
      <c r="E402" s="42"/>
      <c r="F402" s="47"/>
    </row>
    <row r="403" spans="1:6" ht="16" thickBot="1" x14ac:dyDescent="0.25">
      <c r="A403" s="36"/>
      <c r="B403" s="36"/>
      <c r="C403" s="38"/>
      <c r="D403" s="37"/>
      <c r="E403" s="41"/>
      <c r="F403" s="47"/>
    </row>
    <row r="404" spans="1:6" ht="16" thickBot="1" x14ac:dyDescent="0.25">
      <c r="A404" s="36"/>
      <c r="B404" s="36"/>
      <c r="C404" s="38"/>
      <c r="D404" s="37"/>
      <c r="E404" s="41"/>
      <c r="F404" s="47"/>
    </row>
    <row r="405" spans="1:6" ht="16" thickBot="1" x14ac:dyDescent="0.25">
      <c r="A405" s="36"/>
      <c r="B405" s="36"/>
      <c r="C405" s="38"/>
      <c r="D405" s="37"/>
      <c r="E405" s="42"/>
      <c r="F405" s="47"/>
    </row>
    <row r="406" spans="1:6" ht="16" thickBot="1" x14ac:dyDescent="0.25">
      <c r="A406" s="36"/>
      <c r="B406" s="36"/>
      <c r="C406" s="38"/>
      <c r="D406" s="37"/>
      <c r="E406" s="42"/>
      <c r="F406" s="47"/>
    </row>
    <row r="407" spans="1:6" ht="16" thickBot="1" x14ac:dyDescent="0.25">
      <c r="A407" s="36"/>
      <c r="B407" s="36"/>
      <c r="C407" s="38"/>
      <c r="D407" s="37"/>
      <c r="E407" s="42"/>
      <c r="F407" s="47"/>
    </row>
    <row r="408" spans="1:6" ht="16" thickBot="1" x14ac:dyDescent="0.25">
      <c r="A408" s="36"/>
      <c r="B408" s="36"/>
      <c r="C408" s="38"/>
      <c r="D408" s="37"/>
      <c r="E408" s="41"/>
      <c r="F408" s="47"/>
    </row>
    <row r="409" spans="1:6" ht="16" thickBot="1" x14ac:dyDescent="0.25">
      <c r="A409" s="36"/>
      <c r="B409" s="36"/>
      <c r="C409" s="38"/>
      <c r="D409" s="37"/>
      <c r="E409" s="41"/>
      <c r="F409" s="47"/>
    </row>
    <row r="410" spans="1:6" ht="16" thickBot="1" x14ac:dyDescent="0.25">
      <c r="A410" s="36"/>
      <c r="B410" s="36"/>
      <c r="C410" s="38"/>
      <c r="D410" s="37"/>
      <c r="E410" s="42"/>
      <c r="F410" s="47"/>
    </row>
    <row r="411" spans="1:6" ht="16" thickBot="1" x14ac:dyDescent="0.25">
      <c r="A411" s="36"/>
      <c r="B411" s="36"/>
      <c r="C411" s="38"/>
      <c r="D411" s="37"/>
      <c r="E411" s="42"/>
      <c r="F411" s="47"/>
    </row>
    <row r="412" spans="1:6" ht="16" thickBot="1" x14ac:dyDescent="0.25">
      <c r="A412" s="36"/>
      <c r="B412" s="36"/>
      <c r="C412" s="38"/>
      <c r="D412" s="37"/>
      <c r="E412" s="41"/>
      <c r="F412" s="47"/>
    </row>
    <row r="413" spans="1:6" ht="16" thickBot="1" x14ac:dyDescent="0.25">
      <c r="A413" s="36"/>
      <c r="B413" s="36"/>
      <c r="C413" s="38"/>
      <c r="D413" s="37"/>
      <c r="E413" s="41"/>
      <c r="F413" s="47"/>
    </row>
    <row r="414" spans="1:6" ht="16" thickBot="1" x14ac:dyDescent="0.25">
      <c r="A414" s="36"/>
      <c r="B414" s="36"/>
      <c r="C414" s="38"/>
      <c r="D414" s="37"/>
      <c r="E414" s="41"/>
      <c r="F414" s="47"/>
    </row>
    <row r="415" spans="1:6" ht="16" thickBot="1" x14ac:dyDescent="0.25">
      <c r="A415" s="36"/>
      <c r="B415" s="36"/>
      <c r="C415" s="38"/>
      <c r="D415" s="37"/>
      <c r="E415" s="41"/>
      <c r="F415" s="47"/>
    </row>
    <row r="416" spans="1:6" ht="16" thickBot="1" x14ac:dyDescent="0.25">
      <c r="A416" s="36"/>
      <c r="B416" s="36"/>
      <c r="C416" s="38"/>
      <c r="D416" s="37"/>
      <c r="E416" s="41"/>
      <c r="F416" s="47"/>
    </row>
    <row r="417" spans="1:6" ht="16" thickBot="1" x14ac:dyDescent="0.25">
      <c r="A417" s="36"/>
      <c r="B417" s="36"/>
      <c r="C417" s="38"/>
      <c r="D417" s="37"/>
      <c r="E417" s="42"/>
      <c r="F417" s="47"/>
    </row>
    <row r="418" spans="1:6" ht="16" thickBot="1" x14ac:dyDescent="0.25">
      <c r="A418" s="36"/>
      <c r="B418" s="36"/>
      <c r="C418" s="38"/>
      <c r="D418" s="37"/>
      <c r="E418" s="42"/>
      <c r="F418" s="47"/>
    </row>
    <row r="419" spans="1:6" ht="16" thickBot="1" x14ac:dyDescent="0.25">
      <c r="A419" s="36"/>
      <c r="B419" s="36"/>
      <c r="C419" s="38"/>
      <c r="D419" s="37"/>
      <c r="E419" s="42"/>
      <c r="F419" s="47"/>
    </row>
    <row r="420" spans="1:6" ht="16" thickBot="1" x14ac:dyDescent="0.25">
      <c r="A420" s="36"/>
      <c r="B420" s="36"/>
      <c r="C420" s="38"/>
      <c r="D420" s="37"/>
      <c r="E420" s="42"/>
      <c r="F420" s="47"/>
    </row>
    <row r="421" spans="1:6" ht="16" thickBot="1" x14ac:dyDescent="0.25">
      <c r="A421" s="36"/>
      <c r="B421" s="36"/>
      <c r="C421" s="38"/>
      <c r="D421" s="37"/>
      <c r="E421" s="42"/>
      <c r="F421" s="47"/>
    </row>
    <row r="422" spans="1:6" ht="16" thickBot="1" x14ac:dyDescent="0.25">
      <c r="A422" s="36"/>
      <c r="B422" s="36"/>
      <c r="C422" s="38"/>
      <c r="D422" s="37"/>
      <c r="E422" s="42"/>
      <c r="F422" s="47"/>
    </row>
    <row r="423" spans="1:6" ht="16" thickBot="1" x14ac:dyDescent="0.25">
      <c r="A423" s="36"/>
      <c r="B423" s="36"/>
      <c r="C423" s="38"/>
      <c r="D423" s="37"/>
      <c r="E423" s="41"/>
      <c r="F423" s="47"/>
    </row>
    <row r="424" spans="1:6" ht="16" thickBot="1" x14ac:dyDescent="0.25">
      <c r="A424" s="36"/>
      <c r="B424" s="36"/>
      <c r="C424" s="38"/>
      <c r="D424" s="37"/>
      <c r="E424" s="41"/>
      <c r="F424" s="47"/>
    </row>
    <row r="425" spans="1:6" ht="16" thickBot="1" x14ac:dyDescent="0.25">
      <c r="A425" s="36"/>
      <c r="B425" s="36"/>
      <c r="C425" s="38"/>
      <c r="D425" s="37"/>
      <c r="E425" s="41"/>
      <c r="F425" s="47"/>
    </row>
    <row r="426" spans="1:6" ht="16" thickBot="1" x14ac:dyDescent="0.25">
      <c r="A426" s="36"/>
      <c r="B426" s="36"/>
      <c r="C426" s="38"/>
      <c r="D426" s="37"/>
      <c r="E426" s="41"/>
      <c r="F426" s="47"/>
    </row>
    <row r="427" spans="1:6" ht="16" thickBot="1" x14ac:dyDescent="0.25">
      <c r="A427" s="36"/>
      <c r="B427" s="36"/>
      <c r="C427" s="38"/>
      <c r="D427" s="37"/>
      <c r="E427" s="41"/>
      <c r="F427" s="47"/>
    </row>
    <row r="428" spans="1:6" ht="16" thickBot="1" x14ac:dyDescent="0.25">
      <c r="A428" s="36"/>
      <c r="B428" s="36"/>
      <c r="C428" s="38"/>
      <c r="D428" s="37"/>
      <c r="E428" s="41"/>
      <c r="F428" s="47"/>
    </row>
    <row r="429" spans="1:6" ht="16" thickBot="1" x14ac:dyDescent="0.25">
      <c r="A429" s="36"/>
      <c r="B429" s="36"/>
      <c r="C429" s="38"/>
      <c r="D429" s="37"/>
      <c r="E429" s="41"/>
      <c r="F429" s="47"/>
    </row>
    <row r="430" spans="1:6" ht="16" thickBot="1" x14ac:dyDescent="0.25">
      <c r="A430" s="36"/>
      <c r="B430" s="36"/>
      <c r="C430" s="38"/>
      <c r="D430" s="37"/>
      <c r="E430" s="41"/>
      <c r="F430" s="47"/>
    </row>
    <row r="431" spans="1:6" ht="16" thickBot="1" x14ac:dyDescent="0.25">
      <c r="A431" s="36"/>
      <c r="B431" s="36"/>
      <c r="C431" s="38"/>
      <c r="D431" s="37"/>
      <c r="E431" s="41"/>
      <c r="F431" s="47"/>
    </row>
    <row r="432" spans="1:6" ht="16" thickBot="1" x14ac:dyDescent="0.25">
      <c r="A432" s="36"/>
      <c r="B432" s="36"/>
      <c r="C432" s="38"/>
      <c r="D432" s="37"/>
      <c r="E432" s="41"/>
      <c r="F432" s="47"/>
    </row>
    <row r="433" spans="1:6" ht="16" thickBot="1" x14ac:dyDescent="0.25">
      <c r="A433" s="36"/>
      <c r="B433" s="36"/>
      <c r="C433" s="38"/>
      <c r="D433" s="37"/>
      <c r="E433" s="41"/>
      <c r="F433" s="47"/>
    </row>
    <row r="434" spans="1:6" ht="16" thickBot="1" x14ac:dyDescent="0.25">
      <c r="A434" s="36"/>
      <c r="B434" s="36"/>
      <c r="C434" s="38"/>
      <c r="D434" s="37"/>
      <c r="E434" s="41"/>
      <c r="F434" s="47"/>
    </row>
    <row r="435" spans="1:6" ht="16" thickBot="1" x14ac:dyDescent="0.25">
      <c r="A435" s="36"/>
      <c r="B435" s="36"/>
      <c r="C435" s="38"/>
      <c r="D435" s="37"/>
      <c r="E435" s="41"/>
      <c r="F435" s="47"/>
    </row>
    <row r="436" spans="1:6" ht="16" thickBot="1" x14ac:dyDescent="0.25">
      <c r="A436" s="36"/>
      <c r="B436" s="36"/>
      <c r="C436" s="38"/>
      <c r="D436" s="37"/>
      <c r="E436" s="41"/>
      <c r="F436" s="47"/>
    </row>
    <row r="437" spans="1:6" ht="16" thickBot="1" x14ac:dyDescent="0.25">
      <c r="A437" s="36"/>
      <c r="B437" s="36"/>
      <c r="C437" s="38"/>
      <c r="D437" s="37"/>
      <c r="E437" s="42"/>
      <c r="F437" s="47"/>
    </row>
    <row r="438" spans="1:6" ht="16" thickBot="1" x14ac:dyDescent="0.25">
      <c r="A438" s="36"/>
      <c r="B438" s="36"/>
      <c r="C438" s="38"/>
      <c r="D438" s="37"/>
      <c r="E438" s="42"/>
      <c r="F438" s="47"/>
    </row>
    <row r="439" spans="1:6" ht="16" thickBot="1" x14ac:dyDescent="0.25">
      <c r="A439" s="36"/>
      <c r="B439" s="36"/>
      <c r="C439" s="38"/>
      <c r="D439" s="37"/>
      <c r="E439" s="42"/>
      <c r="F439" s="47"/>
    </row>
    <row r="440" spans="1:6" ht="16" thickBot="1" x14ac:dyDescent="0.25">
      <c r="A440" s="36"/>
      <c r="B440" s="36"/>
      <c r="C440" s="38"/>
      <c r="D440" s="37"/>
      <c r="E440" s="42"/>
      <c r="F440" s="47"/>
    </row>
    <row r="441" spans="1:6" ht="16" thickBot="1" x14ac:dyDescent="0.25">
      <c r="A441" s="36"/>
      <c r="B441" s="36"/>
      <c r="C441" s="38"/>
      <c r="D441" s="37"/>
      <c r="E441" s="41"/>
      <c r="F441" s="47"/>
    </row>
    <row r="442" spans="1:6" ht="16" thickBot="1" x14ac:dyDescent="0.25">
      <c r="A442" s="36"/>
      <c r="B442" s="36"/>
      <c r="C442" s="38"/>
      <c r="D442" s="37"/>
      <c r="E442" s="41"/>
      <c r="F442" s="47"/>
    </row>
    <row r="443" spans="1:6" ht="16" thickBot="1" x14ac:dyDescent="0.25">
      <c r="A443" s="36"/>
      <c r="B443" s="36"/>
      <c r="C443" s="38"/>
      <c r="D443" s="37"/>
      <c r="E443" s="41"/>
      <c r="F443" s="47"/>
    </row>
    <row r="444" spans="1:6" ht="16" thickBot="1" x14ac:dyDescent="0.25">
      <c r="A444" s="36"/>
      <c r="B444" s="36"/>
      <c r="C444" s="38"/>
      <c r="D444" s="37"/>
      <c r="E444" s="42"/>
      <c r="F444" s="47"/>
    </row>
    <row r="445" spans="1:6" ht="16" thickBot="1" x14ac:dyDescent="0.25">
      <c r="A445" s="36"/>
      <c r="B445" s="36"/>
      <c r="C445" s="38"/>
      <c r="D445" s="37"/>
      <c r="E445" s="41"/>
      <c r="F445" s="47"/>
    </row>
    <row r="446" spans="1:6" ht="16" thickBot="1" x14ac:dyDescent="0.25">
      <c r="A446" s="36"/>
      <c r="B446" s="36"/>
      <c r="C446" s="38"/>
      <c r="D446" s="37"/>
      <c r="E446" s="42"/>
      <c r="F446" s="47"/>
    </row>
    <row r="447" spans="1:6" ht="16" thickBot="1" x14ac:dyDescent="0.25">
      <c r="A447" s="36"/>
      <c r="B447" s="36"/>
      <c r="C447" s="38"/>
      <c r="D447" s="37"/>
      <c r="E447" s="41"/>
      <c r="F447" s="47"/>
    </row>
    <row r="448" spans="1:6" ht="16" thickBot="1" x14ac:dyDescent="0.25">
      <c r="A448" s="36"/>
      <c r="B448" s="36"/>
      <c r="C448" s="38"/>
      <c r="D448" s="37"/>
      <c r="E448" s="41"/>
      <c r="F448" s="47"/>
    </row>
    <row r="449" spans="1:6" ht="16" thickBot="1" x14ac:dyDescent="0.25">
      <c r="A449" s="36"/>
      <c r="B449" s="36"/>
      <c r="C449" s="38"/>
      <c r="D449" s="37"/>
      <c r="E449" s="41"/>
      <c r="F449" s="47"/>
    </row>
    <row r="450" spans="1:6" ht="16" thickBot="1" x14ac:dyDescent="0.25">
      <c r="A450" s="36"/>
      <c r="B450" s="36"/>
      <c r="C450" s="38"/>
      <c r="D450" s="37"/>
      <c r="E450" s="42"/>
      <c r="F450" s="47"/>
    </row>
    <row r="451" spans="1:6" ht="16" thickBot="1" x14ac:dyDescent="0.25">
      <c r="A451" s="36"/>
      <c r="B451" s="36"/>
      <c r="C451" s="38"/>
      <c r="D451" s="37"/>
      <c r="E451" s="41"/>
      <c r="F451" s="47"/>
    </row>
    <row r="452" spans="1:6" ht="16" thickBot="1" x14ac:dyDescent="0.25">
      <c r="A452" s="36"/>
      <c r="B452" s="36"/>
      <c r="C452" s="38"/>
      <c r="D452" s="37"/>
      <c r="E452" s="42"/>
      <c r="F452" s="47"/>
    </row>
    <row r="453" spans="1:6" ht="16" thickBot="1" x14ac:dyDescent="0.25">
      <c r="A453" s="36"/>
      <c r="B453" s="36"/>
      <c r="C453" s="38"/>
      <c r="D453" s="37"/>
      <c r="E453" s="41"/>
      <c r="F453" s="47"/>
    </row>
    <row r="454" spans="1:6" ht="16" thickBot="1" x14ac:dyDescent="0.25">
      <c r="A454" s="36"/>
      <c r="B454" s="36"/>
      <c r="C454" s="38"/>
      <c r="D454" s="37"/>
      <c r="E454" s="41"/>
      <c r="F454" s="47"/>
    </row>
    <row r="455" spans="1:6" ht="16" thickBot="1" x14ac:dyDescent="0.25">
      <c r="A455" s="36"/>
      <c r="B455" s="36"/>
      <c r="C455" s="38"/>
      <c r="D455" s="37"/>
      <c r="E455" s="41"/>
      <c r="F455" s="47"/>
    </row>
    <row r="456" spans="1:6" ht="16" thickBot="1" x14ac:dyDescent="0.25">
      <c r="A456" s="36"/>
      <c r="B456" s="36"/>
      <c r="C456" s="38"/>
      <c r="D456" s="37"/>
      <c r="E456" s="41"/>
      <c r="F456" s="47"/>
    </row>
    <row r="457" spans="1:6" ht="16" thickBot="1" x14ac:dyDescent="0.25">
      <c r="A457" s="36"/>
      <c r="B457" s="36"/>
      <c r="C457" s="38"/>
      <c r="D457" s="37"/>
      <c r="E457" s="42"/>
      <c r="F457" s="47"/>
    </row>
    <row r="458" spans="1:6" ht="16" thickBot="1" x14ac:dyDescent="0.25">
      <c r="A458" s="36"/>
      <c r="B458" s="36"/>
      <c r="C458" s="38"/>
      <c r="D458" s="37"/>
      <c r="E458" s="41"/>
      <c r="F458" s="47"/>
    </row>
    <row r="459" spans="1:6" ht="16" thickBot="1" x14ac:dyDescent="0.25">
      <c r="A459" s="36"/>
      <c r="B459" s="36"/>
      <c r="C459" s="38"/>
      <c r="D459" s="37"/>
      <c r="E459" s="42"/>
      <c r="F459" s="47"/>
    </row>
    <row r="460" spans="1:6" ht="16" thickBot="1" x14ac:dyDescent="0.25">
      <c r="A460" s="36"/>
      <c r="B460" s="36"/>
      <c r="C460" s="38"/>
      <c r="D460" s="37"/>
      <c r="E460" s="41"/>
      <c r="F460" s="47"/>
    </row>
    <row r="461" spans="1:6" ht="16" thickBot="1" x14ac:dyDescent="0.25">
      <c r="A461" s="36"/>
      <c r="B461" s="36"/>
      <c r="C461" s="38"/>
      <c r="D461" s="37"/>
      <c r="E461" s="41"/>
      <c r="F461" s="47"/>
    </row>
    <row r="462" spans="1:6" ht="16" thickBot="1" x14ac:dyDescent="0.25">
      <c r="A462" s="36"/>
      <c r="B462" s="36"/>
      <c r="C462" s="38"/>
      <c r="D462" s="37"/>
      <c r="E462" s="41"/>
      <c r="F462" s="47"/>
    </row>
    <row r="463" spans="1:6" ht="16" thickBot="1" x14ac:dyDescent="0.25">
      <c r="A463" s="36"/>
      <c r="B463" s="36"/>
      <c r="C463" s="38"/>
      <c r="D463" s="37"/>
      <c r="E463" s="41"/>
      <c r="F463" s="47"/>
    </row>
    <row r="464" spans="1:6" ht="16" thickBot="1" x14ac:dyDescent="0.25">
      <c r="A464" s="36"/>
      <c r="B464" s="36"/>
      <c r="C464" s="38"/>
      <c r="D464" s="37"/>
      <c r="E464" s="41"/>
      <c r="F464" s="47"/>
    </row>
    <row r="465" spans="1:6" ht="16" thickBot="1" x14ac:dyDescent="0.25">
      <c r="A465" s="36"/>
      <c r="B465" s="36"/>
      <c r="C465" s="38"/>
      <c r="D465" s="37"/>
      <c r="E465" s="42"/>
      <c r="F465" s="47"/>
    </row>
    <row r="466" spans="1:6" ht="16" thickBot="1" x14ac:dyDescent="0.25">
      <c r="A466" s="36"/>
      <c r="B466" s="36"/>
      <c r="C466" s="38"/>
      <c r="D466" s="37"/>
      <c r="E466" s="41"/>
      <c r="F466" s="47"/>
    </row>
    <row r="467" spans="1:6" ht="16" thickBot="1" x14ac:dyDescent="0.25">
      <c r="A467" s="36"/>
      <c r="B467" s="36"/>
      <c r="C467" s="38"/>
      <c r="D467" s="37"/>
      <c r="E467" s="41"/>
      <c r="F467" s="47"/>
    </row>
    <row r="468" spans="1:6" ht="16" thickBot="1" x14ac:dyDescent="0.25">
      <c r="A468" s="36"/>
      <c r="B468" s="36"/>
      <c r="C468" s="38"/>
      <c r="D468" s="37"/>
      <c r="E468" s="41"/>
      <c r="F468" s="47"/>
    </row>
    <row r="469" spans="1:6" ht="16" thickBot="1" x14ac:dyDescent="0.25">
      <c r="A469" s="36"/>
      <c r="B469" s="36"/>
      <c r="C469" s="38"/>
      <c r="D469" s="37"/>
      <c r="E469" s="41"/>
      <c r="F469" s="47"/>
    </row>
    <row r="470" spans="1:6" ht="16" thickBot="1" x14ac:dyDescent="0.25">
      <c r="A470" s="36"/>
      <c r="B470" s="36"/>
      <c r="C470" s="38"/>
      <c r="D470" s="37"/>
      <c r="E470" s="41"/>
      <c r="F470" s="47"/>
    </row>
    <row r="471" spans="1:6" ht="16" thickBot="1" x14ac:dyDescent="0.25">
      <c r="A471" s="36"/>
      <c r="B471" s="36"/>
      <c r="C471" s="38"/>
      <c r="D471" s="37"/>
      <c r="E471" s="42"/>
      <c r="F471" s="47"/>
    </row>
    <row r="472" spans="1:6" ht="16" thickBot="1" x14ac:dyDescent="0.25">
      <c r="A472" s="36"/>
      <c r="B472" s="36"/>
      <c r="C472" s="38"/>
      <c r="D472" s="37"/>
      <c r="E472" s="42"/>
      <c r="F472" s="47"/>
    </row>
    <row r="473" spans="1:6" ht="16" thickBot="1" x14ac:dyDescent="0.25">
      <c r="A473" s="36"/>
      <c r="B473" s="36"/>
      <c r="C473" s="38"/>
      <c r="D473" s="37"/>
      <c r="E473" s="41"/>
      <c r="F473" s="47"/>
    </row>
    <row r="474" spans="1:6" ht="16" thickBot="1" x14ac:dyDescent="0.25">
      <c r="A474" s="36"/>
      <c r="B474" s="36"/>
      <c r="C474" s="38"/>
      <c r="D474" s="37"/>
      <c r="E474" s="41"/>
      <c r="F474" s="47"/>
    </row>
    <row r="475" spans="1:6" ht="16" thickBot="1" x14ac:dyDescent="0.25">
      <c r="A475" s="36"/>
      <c r="B475" s="36"/>
      <c r="C475" s="38"/>
      <c r="D475" s="37"/>
      <c r="E475" s="41"/>
      <c r="F475" s="47"/>
    </row>
    <row r="476" spans="1:6" ht="16" thickBot="1" x14ac:dyDescent="0.25">
      <c r="A476" s="36"/>
      <c r="B476" s="36"/>
      <c r="C476" s="38"/>
      <c r="D476" s="37"/>
      <c r="E476" s="42"/>
      <c r="F476" s="47"/>
    </row>
    <row r="477" spans="1:6" ht="16" thickBot="1" x14ac:dyDescent="0.25">
      <c r="A477" s="36"/>
      <c r="B477" s="36"/>
      <c r="C477" s="38"/>
      <c r="D477" s="37"/>
      <c r="E477" s="41"/>
      <c r="F477" s="47"/>
    </row>
    <row r="478" spans="1:6" ht="16" thickBot="1" x14ac:dyDescent="0.25">
      <c r="A478" s="36"/>
      <c r="B478" s="36"/>
      <c r="C478" s="38"/>
      <c r="D478" s="37"/>
      <c r="E478" s="42"/>
      <c r="F478" s="47"/>
    </row>
    <row r="479" spans="1:6" ht="16" thickBot="1" x14ac:dyDescent="0.25">
      <c r="A479" s="36"/>
      <c r="B479" s="36"/>
      <c r="C479" s="38"/>
      <c r="D479" s="37"/>
      <c r="E479" s="42"/>
      <c r="F479" s="47"/>
    </row>
    <row r="480" spans="1:6" ht="16" thickBot="1" x14ac:dyDescent="0.25">
      <c r="A480" s="36"/>
      <c r="B480" s="36"/>
      <c r="C480" s="38"/>
      <c r="D480" s="37"/>
      <c r="E480" s="41"/>
      <c r="F480" s="47"/>
    </row>
    <row r="481" spans="1:6" ht="16" thickBot="1" x14ac:dyDescent="0.25">
      <c r="A481" s="36"/>
      <c r="B481" s="36"/>
      <c r="C481" s="38"/>
      <c r="D481" s="37"/>
      <c r="E481" s="41"/>
      <c r="F481" s="47"/>
    </row>
    <row r="482" spans="1:6" ht="16" thickBot="1" x14ac:dyDescent="0.25">
      <c r="A482" s="36"/>
      <c r="B482" s="36"/>
      <c r="C482" s="38"/>
      <c r="D482" s="37"/>
      <c r="E482" s="41"/>
      <c r="F482" s="47"/>
    </row>
    <row r="483" spans="1:6" ht="16" thickBot="1" x14ac:dyDescent="0.25">
      <c r="A483" s="36"/>
      <c r="B483" s="36"/>
      <c r="C483" s="38"/>
      <c r="D483" s="37"/>
      <c r="E483" s="41"/>
      <c r="F483" s="47"/>
    </row>
    <row r="484" spans="1:6" ht="16" thickBot="1" x14ac:dyDescent="0.25">
      <c r="A484" s="36"/>
      <c r="B484" s="36"/>
      <c r="C484" s="38"/>
      <c r="D484" s="37"/>
      <c r="E484" s="42"/>
      <c r="F484" s="47"/>
    </row>
    <row r="485" spans="1:6" ht="16" thickBot="1" x14ac:dyDescent="0.25">
      <c r="A485" s="36"/>
      <c r="B485" s="36"/>
      <c r="C485" s="38"/>
      <c r="D485" s="37"/>
      <c r="E485" s="42"/>
      <c r="F485" s="47"/>
    </row>
    <row r="486" spans="1:6" ht="16" thickBot="1" x14ac:dyDescent="0.25">
      <c r="A486" s="36"/>
      <c r="B486" s="36"/>
      <c r="C486" s="38"/>
      <c r="D486" s="37"/>
      <c r="E486" s="41"/>
      <c r="F486" s="47"/>
    </row>
    <row r="487" spans="1:6" ht="16" thickBot="1" x14ac:dyDescent="0.25">
      <c r="A487" s="36"/>
      <c r="B487" s="36"/>
      <c r="C487" s="38"/>
      <c r="D487" s="37"/>
      <c r="E487" s="41"/>
      <c r="F487" s="47"/>
    </row>
    <row r="488" spans="1:6" ht="16" thickBot="1" x14ac:dyDescent="0.25">
      <c r="A488" s="36"/>
      <c r="B488" s="36"/>
      <c r="C488" s="38"/>
      <c r="D488" s="37"/>
      <c r="E488" s="41"/>
      <c r="F488" s="47"/>
    </row>
    <row r="489" spans="1:6" ht="16" thickBot="1" x14ac:dyDescent="0.25">
      <c r="A489" s="36"/>
      <c r="B489" s="36"/>
      <c r="C489" s="38"/>
      <c r="D489" s="37"/>
      <c r="E489" s="41"/>
      <c r="F489" s="47"/>
    </row>
    <row r="490" spans="1:6" ht="16" thickBot="1" x14ac:dyDescent="0.25">
      <c r="A490" s="36"/>
      <c r="B490" s="36"/>
      <c r="C490" s="38"/>
      <c r="D490" s="37"/>
      <c r="E490" s="41"/>
      <c r="F490" s="47"/>
    </row>
    <row r="491" spans="1:6" ht="16" thickBot="1" x14ac:dyDescent="0.25">
      <c r="A491" s="36"/>
      <c r="B491" s="36"/>
      <c r="C491" s="38"/>
      <c r="D491" s="37"/>
      <c r="E491" s="41"/>
      <c r="F491" s="47"/>
    </row>
    <row r="492" spans="1:6" ht="16" thickBot="1" x14ac:dyDescent="0.25">
      <c r="A492" s="36"/>
      <c r="B492" s="36"/>
      <c r="C492" s="38"/>
      <c r="D492" s="37"/>
      <c r="E492" s="41"/>
      <c r="F492" s="47"/>
    </row>
    <row r="493" spans="1:6" ht="16" thickBot="1" x14ac:dyDescent="0.25">
      <c r="A493" s="36"/>
      <c r="B493" s="36"/>
      <c r="C493" s="38"/>
      <c r="D493" s="37"/>
      <c r="E493" s="42"/>
      <c r="F493" s="47"/>
    </row>
    <row r="494" spans="1:6" ht="16" thickBot="1" x14ac:dyDescent="0.25">
      <c r="A494" s="36"/>
      <c r="B494" s="36"/>
      <c r="C494" s="38"/>
      <c r="D494" s="37"/>
      <c r="E494" s="42"/>
      <c r="F494" s="47"/>
    </row>
    <row r="495" spans="1:6" ht="16" thickBot="1" x14ac:dyDescent="0.25">
      <c r="A495" s="36"/>
      <c r="B495" s="36"/>
      <c r="C495" s="38"/>
      <c r="D495" s="37"/>
      <c r="E495" s="42"/>
      <c r="F495" s="47"/>
    </row>
    <row r="496" spans="1:6" ht="16" thickBot="1" x14ac:dyDescent="0.25">
      <c r="A496" s="36"/>
      <c r="B496" s="36"/>
      <c r="C496" s="38"/>
      <c r="D496" s="37"/>
      <c r="E496" s="41"/>
      <c r="F496" s="47"/>
    </row>
    <row r="497" spans="1:6" ht="16" thickBot="1" x14ac:dyDescent="0.25">
      <c r="A497" s="36"/>
      <c r="B497" s="36"/>
      <c r="C497" s="38"/>
      <c r="D497" s="37"/>
      <c r="E497" s="42"/>
      <c r="F497" s="47"/>
    </row>
    <row r="498" spans="1:6" ht="16" thickBot="1" x14ac:dyDescent="0.25">
      <c r="A498" s="36"/>
      <c r="B498" s="36"/>
      <c r="C498" s="38"/>
      <c r="D498" s="37"/>
      <c r="E498" s="42"/>
      <c r="F498" s="47"/>
    </row>
    <row r="499" spans="1:6" ht="16" thickBot="1" x14ac:dyDescent="0.25">
      <c r="A499" s="36"/>
      <c r="B499" s="36"/>
      <c r="C499" s="38"/>
      <c r="D499" s="37"/>
      <c r="E499" s="42"/>
      <c r="F499" s="47"/>
    </row>
    <row r="500" spans="1:6" ht="16" thickBot="1" x14ac:dyDescent="0.25">
      <c r="A500" s="36"/>
      <c r="B500" s="36"/>
      <c r="C500" s="38"/>
      <c r="D500" s="37"/>
      <c r="E500" s="42"/>
      <c r="F500" s="47"/>
    </row>
    <row r="501" spans="1:6" ht="16" thickBot="1" x14ac:dyDescent="0.25">
      <c r="A501" s="36"/>
      <c r="B501" s="36"/>
      <c r="C501" s="38"/>
      <c r="D501" s="37"/>
      <c r="E501" s="42"/>
      <c r="F501" s="47"/>
    </row>
    <row r="502" spans="1:6" ht="16" thickBot="1" x14ac:dyDescent="0.25">
      <c r="A502" s="36"/>
      <c r="B502" s="36"/>
      <c r="C502" s="38"/>
      <c r="D502" s="37"/>
      <c r="E502" s="42"/>
      <c r="F502" s="47"/>
    </row>
    <row r="503" spans="1:6" ht="16" thickBot="1" x14ac:dyDescent="0.25">
      <c r="A503" s="36"/>
      <c r="B503" s="36"/>
      <c r="C503" s="38"/>
      <c r="D503" s="37"/>
      <c r="E503" s="42"/>
      <c r="F503" s="47"/>
    </row>
    <row r="504" spans="1:6" ht="16" thickBot="1" x14ac:dyDescent="0.25">
      <c r="A504" s="36"/>
      <c r="B504" s="36"/>
      <c r="C504" s="38"/>
      <c r="D504" s="37"/>
      <c r="E504" s="42"/>
      <c r="F504" s="47"/>
    </row>
    <row r="505" spans="1:6" ht="16" thickBot="1" x14ac:dyDescent="0.25">
      <c r="A505" s="36"/>
      <c r="B505" s="36"/>
      <c r="C505" s="38"/>
      <c r="D505" s="37"/>
      <c r="E505" s="42"/>
      <c r="F505" s="47"/>
    </row>
    <row r="506" spans="1:6" ht="16" thickBot="1" x14ac:dyDescent="0.25">
      <c r="A506" s="36"/>
      <c r="B506" s="36"/>
      <c r="C506" s="38"/>
      <c r="D506" s="37"/>
      <c r="E506" s="42"/>
      <c r="F506" s="47"/>
    </row>
    <row r="507" spans="1:6" ht="16" thickBot="1" x14ac:dyDescent="0.25">
      <c r="A507" s="36"/>
      <c r="B507" s="36"/>
      <c r="C507" s="38"/>
      <c r="D507" s="37"/>
      <c r="E507" s="42"/>
      <c r="F507" s="47"/>
    </row>
    <row r="508" spans="1:6" ht="16" thickBot="1" x14ac:dyDescent="0.25">
      <c r="A508" s="36"/>
      <c r="B508" s="36"/>
      <c r="C508" s="38"/>
      <c r="D508" s="37"/>
      <c r="E508" s="42"/>
      <c r="F508" s="47"/>
    </row>
    <row r="509" spans="1:6" ht="16" thickBot="1" x14ac:dyDescent="0.25">
      <c r="A509" s="36"/>
      <c r="B509" s="36"/>
      <c r="C509" s="38"/>
      <c r="D509" s="37"/>
      <c r="E509" s="42"/>
      <c r="F509" s="47"/>
    </row>
    <row r="510" spans="1:6" ht="16" thickBot="1" x14ac:dyDescent="0.25">
      <c r="A510" s="36"/>
      <c r="B510" s="36"/>
      <c r="C510" s="38"/>
      <c r="D510" s="37"/>
      <c r="E510" s="42"/>
      <c r="F510" s="47"/>
    </row>
    <row r="511" spans="1:6" ht="16" thickBot="1" x14ac:dyDescent="0.25">
      <c r="A511" s="36"/>
      <c r="B511" s="36"/>
      <c r="C511" s="38"/>
      <c r="D511" s="37"/>
      <c r="E511" s="42"/>
      <c r="F511" s="47"/>
    </row>
    <row r="512" spans="1:6" ht="16" thickBot="1" x14ac:dyDescent="0.25">
      <c r="A512" s="36"/>
      <c r="B512" s="36"/>
      <c r="C512" s="38"/>
      <c r="D512" s="37"/>
      <c r="E512" s="41"/>
      <c r="F512" s="47"/>
    </row>
    <row r="513" spans="1:6" ht="16" thickBot="1" x14ac:dyDescent="0.25">
      <c r="A513" s="36"/>
      <c r="B513" s="36"/>
      <c r="C513" s="38"/>
      <c r="D513" s="37"/>
      <c r="E513" s="42"/>
      <c r="F513" s="47"/>
    </row>
    <row r="514" spans="1:6" ht="16" thickBot="1" x14ac:dyDescent="0.25">
      <c r="A514" s="36"/>
      <c r="B514" s="36"/>
      <c r="C514" s="38"/>
      <c r="D514" s="37"/>
      <c r="E514" s="42"/>
      <c r="F514" s="47"/>
    </row>
    <row r="515" spans="1:6" ht="16" thickBot="1" x14ac:dyDescent="0.25">
      <c r="A515" s="36"/>
      <c r="B515" s="36"/>
      <c r="C515" s="38"/>
      <c r="D515" s="37"/>
      <c r="E515" s="42"/>
      <c r="F515" s="47"/>
    </row>
    <row r="516" spans="1:6" ht="16" thickBot="1" x14ac:dyDescent="0.25">
      <c r="A516" s="36"/>
      <c r="B516" s="36"/>
      <c r="C516" s="38"/>
      <c r="D516" s="37"/>
      <c r="E516" s="42"/>
      <c r="F516" s="47"/>
    </row>
    <row r="517" spans="1:6" ht="16" thickBot="1" x14ac:dyDescent="0.25">
      <c r="A517" s="36"/>
      <c r="B517" s="36"/>
      <c r="C517" s="38"/>
      <c r="D517" s="37"/>
      <c r="E517" s="42"/>
      <c r="F517" s="47"/>
    </row>
    <row r="518" spans="1:6" ht="16" thickBot="1" x14ac:dyDescent="0.25">
      <c r="A518" s="36"/>
      <c r="B518" s="36"/>
      <c r="C518" s="38"/>
      <c r="D518" s="37"/>
      <c r="E518" s="42"/>
      <c r="F518" s="47"/>
    </row>
    <row r="519" spans="1:6" ht="16" thickBot="1" x14ac:dyDescent="0.25">
      <c r="A519" s="36"/>
      <c r="B519" s="36"/>
      <c r="C519" s="38"/>
      <c r="D519" s="37"/>
      <c r="E519" s="42"/>
      <c r="F519" s="47"/>
    </row>
    <row r="520" spans="1:6" ht="16" thickBot="1" x14ac:dyDescent="0.25">
      <c r="A520" s="36"/>
      <c r="B520" s="36"/>
      <c r="C520" s="38"/>
      <c r="D520" s="37"/>
      <c r="E520" s="42"/>
      <c r="F520" s="47"/>
    </row>
    <row r="521" spans="1:6" ht="16" thickBot="1" x14ac:dyDescent="0.25">
      <c r="A521" s="36"/>
      <c r="B521" s="36"/>
      <c r="C521" s="38"/>
      <c r="D521" s="37"/>
      <c r="E521" s="42"/>
      <c r="F521" s="47"/>
    </row>
    <row r="522" spans="1:6" ht="16" thickBot="1" x14ac:dyDescent="0.25">
      <c r="A522" s="36"/>
      <c r="B522" s="36"/>
      <c r="C522" s="38"/>
      <c r="D522" s="37"/>
      <c r="E522" s="42"/>
      <c r="F522" s="47"/>
    </row>
    <row r="523" spans="1:6" ht="16" thickBot="1" x14ac:dyDescent="0.25">
      <c r="A523" s="36"/>
      <c r="B523" s="36"/>
      <c r="C523" s="38"/>
      <c r="D523" s="37"/>
      <c r="E523" s="42"/>
      <c r="F523" s="47"/>
    </row>
    <row r="524" spans="1:6" ht="16" thickBot="1" x14ac:dyDescent="0.25">
      <c r="A524" s="36"/>
      <c r="B524" s="36"/>
      <c r="C524" s="38"/>
      <c r="D524" s="37"/>
      <c r="E524" s="42"/>
      <c r="F524" s="47"/>
    </row>
    <row r="525" spans="1:6" ht="16" thickBot="1" x14ac:dyDescent="0.25">
      <c r="A525" s="36"/>
      <c r="B525" s="36"/>
      <c r="C525" s="38"/>
      <c r="D525" s="37"/>
      <c r="E525" s="42"/>
      <c r="F525" s="47"/>
    </row>
    <row r="526" spans="1:6" ht="16" thickBot="1" x14ac:dyDescent="0.25">
      <c r="A526" s="36"/>
      <c r="B526" s="36"/>
      <c r="C526" s="38"/>
      <c r="D526" s="37"/>
      <c r="E526" s="42"/>
      <c r="F526" s="47"/>
    </row>
    <row r="527" spans="1:6" ht="16" thickBot="1" x14ac:dyDescent="0.25">
      <c r="A527" s="36"/>
      <c r="B527" s="36"/>
      <c r="C527" s="38"/>
      <c r="D527" s="37"/>
      <c r="E527" s="42"/>
      <c r="F527" s="47"/>
    </row>
    <row r="528" spans="1:6" ht="16" thickBot="1" x14ac:dyDescent="0.25">
      <c r="A528" s="36"/>
      <c r="B528" s="36"/>
      <c r="C528" s="38"/>
      <c r="D528" s="37"/>
      <c r="E528" s="42"/>
      <c r="F528" s="47"/>
    </row>
    <row r="529" spans="1:6" ht="16" thickBot="1" x14ac:dyDescent="0.25">
      <c r="A529" s="36"/>
      <c r="B529" s="36"/>
      <c r="C529" s="38"/>
      <c r="D529" s="37"/>
      <c r="E529" s="42"/>
      <c r="F529" s="47"/>
    </row>
    <row r="530" spans="1:6" ht="16" thickBot="1" x14ac:dyDescent="0.25">
      <c r="A530" s="36"/>
      <c r="B530" s="36"/>
      <c r="C530" s="38"/>
      <c r="D530" s="37"/>
      <c r="E530" s="42"/>
      <c r="F530" s="47"/>
    </row>
    <row r="531" spans="1:6" ht="16" thickBot="1" x14ac:dyDescent="0.25">
      <c r="A531" s="36"/>
      <c r="B531" s="36"/>
      <c r="C531" s="38"/>
      <c r="D531" s="37"/>
      <c r="E531" s="42"/>
      <c r="F531" s="47"/>
    </row>
    <row r="532" spans="1:6" ht="16" thickBot="1" x14ac:dyDescent="0.25">
      <c r="A532" s="36"/>
      <c r="B532" s="36"/>
      <c r="C532" s="38"/>
      <c r="D532" s="37"/>
      <c r="E532" s="42"/>
      <c r="F532" s="47"/>
    </row>
    <row r="533" spans="1:6" ht="16" thickBot="1" x14ac:dyDescent="0.25">
      <c r="A533" s="36"/>
      <c r="B533" s="36"/>
      <c r="C533" s="38"/>
      <c r="D533" s="37"/>
      <c r="E533" s="42"/>
      <c r="F533" s="47"/>
    </row>
    <row r="534" spans="1:6" ht="16" thickBot="1" x14ac:dyDescent="0.25">
      <c r="A534" s="36"/>
      <c r="B534" s="36"/>
      <c r="C534" s="38"/>
      <c r="D534" s="37"/>
      <c r="E534" s="42"/>
      <c r="F534" s="47"/>
    </row>
    <row r="535" spans="1:6" ht="16" thickBot="1" x14ac:dyDescent="0.25">
      <c r="A535" s="36"/>
      <c r="B535" s="36"/>
      <c r="C535" s="38"/>
      <c r="D535" s="37"/>
      <c r="E535" s="42"/>
      <c r="F535" s="47"/>
    </row>
    <row r="536" spans="1:6" ht="16" thickBot="1" x14ac:dyDescent="0.25">
      <c r="A536" s="36"/>
      <c r="B536" s="36"/>
      <c r="C536" s="38"/>
      <c r="D536" s="37"/>
      <c r="E536" s="42"/>
      <c r="F536" s="47"/>
    </row>
    <row r="537" spans="1:6" ht="16" thickBot="1" x14ac:dyDescent="0.25">
      <c r="A537" s="36"/>
      <c r="B537" s="36"/>
      <c r="C537" s="38"/>
      <c r="D537" s="37"/>
      <c r="E537" s="42"/>
      <c r="F537" s="47"/>
    </row>
    <row r="538" spans="1:6" ht="16" thickBot="1" x14ac:dyDescent="0.25">
      <c r="A538" s="36"/>
      <c r="B538" s="36"/>
      <c r="C538" s="38"/>
      <c r="D538" s="37"/>
      <c r="E538" s="42"/>
      <c r="F538" s="47"/>
    </row>
    <row r="539" spans="1:6" ht="16" thickBot="1" x14ac:dyDescent="0.25">
      <c r="A539" s="36"/>
      <c r="B539" s="36"/>
      <c r="C539" s="38"/>
      <c r="D539" s="37"/>
      <c r="E539" s="42"/>
      <c r="F539" s="47"/>
    </row>
    <row r="540" spans="1:6" ht="16" thickBot="1" x14ac:dyDescent="0.25">
      <c r="A540" s="36"/>
      <c r="B540" s="36"/>
      <c r="C540" s="38"/>
      <c r="D540" s="37"/>
      <c r="E540" s="42"/>
      <c r="F540" s="47"/>
    </row>
    <row r="541" spans="1:6" ht="16" thickBot="1" x14ac:dyDescent="0.25">
      <c r="A541" s="36"/>
      <c r="B541" s="36"/>
      <c r="C541" s="38"/>
      <c r="D541" s="37"/>
      <c r="E541" s="42"/>
      <c r="F541" s="47"/>
    </row>
    <row r="542" spans="1:6" ht="16" thickBot="1" x14ac:dyDescent="0.25">
      <c r="A542" s="36"/>
      <c r="B542" s="36"/>
      <c r="C542" s="38"/>
      <c r="D542" s="37"/>
      <c r="E542" s="42"/>
      <c r="F542" s="47"/>
    </row>
    <row r="543" spans="1:6" ht="16" thickBot="1" x14ac:dyDescent="0.25">
      <c r="A543" s="36"/>
      <c r="B543" s="36"/>
      <c r="C543" s="38"/>
      <c r="D543" s="37"/>
      <c r="E543" s="42"/>
      <c r="F543" s="47"/>
    </row>
    <row r="544" spans="1:6" ht="16" thickBot="1" x14ac:dyDescent="0.25">
      <c r="A544" s="36"/>
      <c r="B544" s="36"/>
      <c r="C544" s="38"/>
      <c r="D544" s="37"/>
      <c r="E544" s="42"/>
      <c r="F544" s="47"/>
    </row>
    <row r="545" spans="1:6" ht="16" thickBot="1" x14ac:dyDescent="0.25">
      <c r="A545" s="36"/>
      <c r="B545" s="36"/>
      <c r="C545" s="38"/>
      <c r="D545" s="37"/>
      <c r="E545" s="42"/>
      <c r="F545" s="47"/>
    </row>
    <row r="546" spans="1:6" ht="16" thickBot="1" x14ac:dyDescent="0.25">
      <c r="A546" s="36"/>
      <c r="B546" s="36"/>
      <c r="C546" s="38"/>
      <c r="D546" s="37"/>
      <c r="E546" s="42"/>
      <c r="F546" s="47"/>
    </row>
    <row r="547" spans="1:6" ht="16" thickBot="1" x14ac:dyDescent="0.25">
      <c r="A547" s="36"/>
      <c r="B547" s="36"/>
      <c r="C547" s="38"/>
      <c r="D547" s="37"/>
      <c r="E547" s="42"/>
      <c r="F547" s="47"/>
    </row>
    <row r="548" spans="1:6" ht="16" thickBot="1" x14ac:dyDescent="0.25">
      <c r="A548" s="36"/>
      <c r="B548" s="36"/>
      <c r="C548" s="38"/>
      <c r="D548" s="37"/>
      <c r="E548" s="42"/>
      <c r="F548" s="47"/>
    </row>
    <row r="549" spans="1:6" ht="16" thickBot="1" x14ac:dyDescent="0.25">
      <c r="A549" s="36"/>
      <c r="B549" s="36"/>
      <c r="C549" s="38"/>
      <c r="D549" s="37"/>
      <c r="E549" s="42"/>
      <c r="F549" s="47"/>
    </row>
    <row r="550" spans="1:6" ht="16" thickBot="1" x14ac:dyDescent="0.25">
      <c r="A550" s="36"/>
      <c r="B550" s="36"/>
      <c r="C550" s="38"/>
      <c r="D550" s="37"/>
      <c r="E550" s="42"/>
      <c r="F550" s="47"/>
    </row>
    <row r="551" spans="1:6" ht="16" thickBot="1" x14ac:dyDescent="0.25">
      <c r="A551" s="36"/>
      <c r="B551" s="36"/>
      <c r="C551" s="38"/>
      <c r="D551" s="37"/>
      <c r="E551" s="42"/>
      <c r="F551" s="47"/>
    </row>
    <row r="552" spans="1:6" ht="16" thickBot="1" x14ac:dyDescent="0.25">
      <c r="A552" s="36"/>
      <c r="B552" s="36"/>
      <c r="C552" s="38"/>
      <c r="D552" s="37"/>
      <c r="E552" s="42"/>
      <c r="F552" s="47"/>
    </row>
    <row r="553" spans="1:6" ht="16" thickBot="1" x14ac:dyDescent="0.25">
      <c r="A553" s="36"/>
      <c r="B553" s="36"/>
      <c r="C553" s="38"/>
      <c r="D553" s="37"/>
      <c r="E553" s="42"/>
      <c r="F553" s="47"/>
    </row>
    <row r="554" spans="1:6" ht="16" thickBot="1" x14ac:dyDescent="0.25">
      <c r="A554" s="36"/>
      <c r="B554" s="36"/>
      <c r="C554" s="38"/>
      <c r="D554" s="37"/>
      <c r="E554" s="41"/>
      <c r="F554" s="47"/>
    </row>
    <row r="555" spans="1:6" ht="16" thickBot="1" x14ac:dyDescent="0.25">
      <c r="A555" s="36"/>
      <c r="B555" s="36"/>
      <c r="C555" s="38"/>
      <c r="D555" s="37"/>
      <c r="E555" s="41"/>
      <c r="F555" s="47"/>
    </row>
    <row r="556" spans="1:6" ht="16" thickBot="1" x14ac:dyDescent="0.25">
      <c r="A556" s="36"/>
      <c r="B556" s="36"/>
      <c r="C556" s="38"/>
      <c r="D556" s="37"/>
      <c r="E556" s="41"/>
      <c r="F556" s="47"/>
    </row>
    <row r="557" spans="1:6" ht="16" thickBot="1" x14ac:dyDescent="0.25">
      <c r="A557" s="36"/>
      <c r="B557" s="36"/>
      <c r="C557" s="38"/>
      <c r="D557" s="37"/>
      <c r="E557" s="41"/>
      <c r="F557" s="47"/>
    </row>
    <row r="558" spans="1:6" ht="16" thickBot="1" x14ac:dyDescent="0.25">
      <c r="A558" s="36"/>
      <c r="B558" s="36"/>
      <c r="C558" s="38"/>
      <c r="D558" s="37"/>
      <c r="E558" s="42"/>
      <c r="F558" s="47"/>
    </row>
    <row r="559" spans="1:6" ht="16" thickBot="1" x14ac:dyDescent="0.25">
      <c r="A559" s="36"/>
      <c r="B559" s="36"/>
      <c r="C559" s="38"/>
      <c r="D559" s="37"/>
      <c r="E559" s="41"/>
      <c r="F559" s="47"/>
    </row>
    <row r="560" spans="1:6" ht="16" thickBot="1" x14ac:dyDescent="0.25">
      <c r="A560" s="36"/>
      <c r="B560" s="36"/>
      <c r="C560" s="38"/>
      <c r="D560" s="37"/>
      <c r="E560" s="41"/>
      <c r="F560" s="47"/>
    </row>
    <row r="561" spans="1:6" ht="16" thickBot="1" x14ac:dyDescent="0.25">
      <c r="A561" s="36"/>
      <c r="B561" s="36"/>
      <c r="C561" s="38"/>
      <c r="D561" s="37"/>
      <c r="E561" s="41"/>
      <c r="F561" s="47"/>
    </row>
    <row r="562" spans="1:6" ht="16" thickBot="1" x14ac:dyDescent="0.25">
      <c r="A562" s="36"/>
      <c r="B562" s="36"/>
      <c r="C562" s="38"/>
      <c r="D562" s="37"/>
      <c r="E562" s="41"/>
      <c r="F562" s="47"/>
    </row>
    <row r="563" spans="1:6" ht="16" thickBot="1" x14ac:dyDescent="0.25">
      <c r="A563" s="36"/>
      <c r="B563" s="36"/>
      <c r="C563" s="38"/>
      <c r="D563" s="37"/>
      <c r="E563" s="41"/>
      <c r="F563" s="47"/>
    </row>
    <row r="564" spans="1:6" ht="16" thickBot="1" x14ac:dyDescent="0.25">
      <c r="A564" s="36"/>
      <c r="B564" s="36"/>
      <c r="C564" s="38"/>
      <c r="D564" s="37"/>
      <c r="E564" s="41"/>
      <c r="F564" s="47"/>
    </row>
    <row r="565" spans="1:6" ht="16" thickBot="1" x14ac:dyDescent="0.25">
      <c r="A565" s="36"/>
      <c r="B565" s="36"/>
      <c r="C565" s="38"/>
      <c r="D565" s="37"/>
      <c r="E565" s="41"/>
      <c r="F565" s="47"/>
    </row>
    <row r="566" spans="1:6" ht="16" thickBot="1" x14ac:dyDescent="0.25">
      <c r="A566" s="36"/>
      <c r="B566" s="36"/>
      <c r="C566" s="38"/>
      <c r="D566" s="37"/>
      <c r="E566" s="41"/>
      <c r="F566" s="47"/>
    </row>
    <row r="567" spans="1:6" ht="16" thickBot="1" x14ac:dyDescent="0.25">
      <c r="A567" s="36"/>
      <c r="B567" s="36"/>
      <c r="C567" s="38"/>
      <c r="D567" s="37"/>
      <c r="E567" s="41"/>
      <c r="F567" s="47"/>
    </row>
    <row r="568" spans="1:6" ht="16" thickBot="1" x14ac:dyDescent="0.25">
      <c r="A568" s="36"/>
      <c r="B568" s="36"/>
      <c r="C568" s="38"/>
      <c r="D568" s="37"/>
      <c r="E568" s="41"/>
      <c r="F568" s="47"/>
    </row>
    <row r="569" spans="1:6" ht="16" thickBot="1" x14ac:dyDescent="0.25">
      <c r="A569" s="36"/>
      <c r="B569" s="36"/>
      <c r="C569" s="38"/>
      <c r="D569" s="37"/>
      <c r="E569" s="41"/>
      <c r="F569" s="47"/>
    </row>
    <row r="570" spans="1:6" ht="16" thickBot="1" x14ac:dyDescent="0.25">
      <c r="A570" s="36"/>
      <c r="B570" s="36"/>
      <c r="C570" s="38"/>
      <c r="D570" s="37"/>
      <c r="E570" s="41"/>
      <c r="F570" s="47"/>
    </row>
    <row r="571" spans="1:6" ht="16" thickBot="1" x14ac:dyDescent="0.25">
      <c r="A571" s="36"/>
      <c r="B571" s="36"/>
      <c r="C571" s="38"/>
      <c r="D571" s="37"/>
      <c r="E571" s="41"/>
      <c r="F571" s="47"/>
    </row>
    <row r="572" spans="1:6" ht="16" thickBot="1" x14ac:dyDescent="0.25">
      <c r="A572" s="36"/>
      <c r="B572" s="36"/>
      <c r="C572" s="38"/>
      <c r="D572" s="37"/>
      <c r="E572" s="41"/>
      <c r="F572" s="47"/>
    </row>
    <row r="573" spans="1:6" ht="16" thickBot="1" x14ac:dyDescent="0.25">
      <c r="A573" s="36"/>
      <c r="B573" s="36"/>
      <c r="C573" s="38"/>
      <c r="D573" s="37"/>
      <c r="E573" s="41"/>
      <c r="F573" s="47"/>
    </row>
    <row r="574" spans="1:6" ht="16" thickBot="1" x14ac:dyDescent="0.25">
      <c r="A574" s="36"/>
      <c r="B574" s="36"/>
      <c r="C574" s="38"/>
      <c r="D574" s="37"/>
      <c r="E574" s="41"/>
      <c r="F574" s="47"/>
    </row>
    <row r="575" spans="1:6" ht="16" thickBot="1" x14ac:dyDescent="0.25">
      <c r="A575" s="36"/>
      <c r="B575" s="36"/>
      <c r="C575" s="38"/>
      <c r="D575" s="37"/>
      <c r="E575" s="41"/>
      <c r="F575" s="47"/>
    </row>
    <row r="576" spans="1:6" ht="16" thickBot="1" x14ac:dyDescent="0.25">
      <c r="A576" s="36"/>
      <c r="B576" s="36"/>
      <c r="C576" s="38"/>
      <c r="D576" s="37"/>
      <c r="E576" s="41"/>
      <c r="F576" s="47"/>
    </row>
    <row r="577" spans="1:6" ht="16" thickBot="1" x14ac:dyDescent="0.25">
      <c r="A577" s="36"/>
      <c r="B577" s="36"/>
      <c r="C577" s="38"/>
      <c r="D577" s="37"/>
      <c r="E577" s="41"/>
      <c r="F577" s="47"/>
    </row>
    <row r="578" spans="1:6" ht="16" thickBot="1" x14ac:dyDescent="0.25">
      <c r="A578" s="36"/>
      <c r="B578" s="36"/>
      <c r="C578" s="38"/>
      <c r="D578" s="37"/>
      <c r="E578" s="41"/>
      <c r="F578" s="47"/>
    </row>
    <row r="579" spans="1:6" ht="16" thickBot="1" x14ac:dyDescent="0.25">
      <c r="A579" s="36"/>
      <c r="B579" s="36"/>
      <c r="C579" s="38"/>
      <c r="D579" s="37"/>
      <c r="E579" s="41"/>
      <c r="F579" s="47"/>
    </row>
    <row r="580" spans="1:6" ht="16" thickBot="1" x14ac:dyDescent="0.25">
      <c r="A580" s="36"/>
      <c r="B580" s="36"/>
      <c r="C580" s="38"/>
      <c r="D580" s="37"/>
      <c r="E580" s="41"/>
      <c r="F580" s="47"/>
    </row>
    <row r="581" spans="1:6" ht="16" thickBot="1" x14ac:dyDescent="0.25">
      <c r="A581" s="36"/>
      <c r="B581" s="36"/>
      <c r="C581" s="38"/>
      <c r="D581" s="37"/>
      <c r="E581" s="41"/>
      <c r="F581" s="47"/>
    </row>
    <row r="582" spans="1:6" ht="16" thickBot="1" x14ac:dyDescent="0.25">
      <c r="A582" s="36"/>
      <c r="B582" s="36"/>
      <c r="C582" s="38"/>
      <c r="D582" s="37"/>
      <c r="E582" s="41"/>
      <c r="F582" s="47"/>
    </row>
    <row r="583" spans="1:6" ht="16" thickBot="1" x14ac:dyDescent="0.25">
      <c r="A583" s="36"/>
      <c r="B583" s="36"/>
      <c r="C583" s="38"/>
      <c r="D583" s="37"/>
      <c r="E583" s="41"/>
      <c r="F583" s="47"/>
    </row>
    <row r="584" spans="1:6" ht="16" thickBot="1" x14ac:dyDescent="0.25">
      <c r="A584" s="36"/>
      <c r="B584" s="36"/>
      <c r="C584" s="38"/>
      <c r="D584" s="37"/>
      <c r="E584" s="42"/>
      <c r="F584" s="47"/>
    </row>
    <row r="585" spans="1:6" ht="16" thickBot="1" x14ac:dyDescent="0.25">
      <c r="A585" s="36"/>
      <c r="B585" s="36"/>
      <c r="C585" s="38"/>
      <c r="D585" s="37"/>
      <c r="E585" s="42"/>
      <c r="F585" s="47"/>
    </row>
    <row r="586" spans="1:6" ht="16" thickBot="1" x14ac:dyDescent="0.25">
      <c r="A586" s="36"/>
      <c r="B586" s="36"/>
      <c r="C586" s="38"/>
      <c r="D586" s="37"/>
      <c r="E586" s="42"/>
      <c r="F586" s="47"/>
    </row>
    <row r="587" spans="1:6" ht="16" thickBot="1" x14ac:dyDescent="0.25">
      <c r="A587" s="36"/>
      <c r="B587" s="36"/>
      <c r="C587" s="38"/>
      <c r="D587" s="37"/>
      <c r="E587" s="42"/>
      <c r="F587" s="47"/>
    </row>
    <row r="588" spans="1:6" ht="16" thickBot="1" x14ac:dyDescent="0.25">
      <c r="A588" s="36"/>
      <c r="B588" s="36"/>
      <c r="C588" s="38"/>
      <c r="D588" s="37"/>
      <c r="E588" s="41"/>
      <c r="F588" s="47"/>
    </row>
    <row r="589" spans="1:6" ht="16" thickBot="1" x14ac:dyDescent="0.25">
      <c r="A589" s="36"/>
      <c r="B589" s="36"/>
      <c r="C589" s="38"/>
      <c r="D589" s="37"/>
      <c r="E589" s="41"/>
      <c r="F589" s="47"/>
    </row>
    <row r="590" spans="1:6" ht="16" thickBot="1" x14ac:dyDescent="0.25">
      <c r="A590" s="36"/>
      <c r="B590" s="36"/>
      <c r="C590" s="38"/>
      <c r="D590" s="37"/>
      <c r="E590" s="41"/>
      <c r="F590" s="47"/>
    </row>
    <row r="591" spans="1:6" ht="16" thickBot="1" x14ac:dyDescent="0.25">
      <c r="A591" s="36"/>
      <c r="B591" s="36"/>
      <c r="C591" s="38"/>
      <c r="D591" s="37"/>
      <c r="E591" s="42"/>
      <c r="F591" s="47"/>
    </row>
    <row r="592" spans="1:6" ht="16" thickBot="1" x14ac:dyDescent="0.25">
      <c r="A592" s="36"/>
      <c r="B592" s="36"/>
      <c r="C592" s="38"/>
      <c r="D592" s="37"/>
      <c r="E592" s="41"/>
      <c r="F592" s="47"/>
    </row>
    <row r="593" spans="1:6" ht="16" thickBot="1" x14ac:dyDescent="0.25">
      <c r="A593" s="36"/>
      <c r="B593" s="36"/>
      <c r="C593" s="38"/>
      <c r="D593" s="37"/>
      <c r="E593" s="42"/>
      <c r="F593" s="47"/>
    </row>
    <row r="594" spans="1:6" ht="16" thickBot="1" x14ac:dyDescent="0.25">
      <c r="A594" s="36"/>
      <c r="B594" s="36"/>
      <c r="C594" s="38"/>
      <c r="D594" s="37"/>
      <c r="E594" s="42"/>
      <c r="F594" s="47"/>
    </row>
    <row r="595" spans="1:6" ht="16" thickBot="1" x14ac:dyDescent="0.25">
      <c r="A595" s="36"/>
      <c r="B595" s="36"/>
      <c r="C595" s="38"/>
      <c r="D595" s="37"/>
      <c r="E595" s="42"/>
      <c r="F595" s="47"/>
    </row>
    <row r="596" spans="1:6" ht="16" thickBot="1" x14ac:dyDescent="0.25">
      <c r="A596" s="36"/>
      <c r="B596" s="36"/>
      <c r="C596" s="38"/>
      <c r="D596" s="37"/>
      <c r="E596" s="41"/>
      <c r="F596" s="47"/>
    </row>
    <row r="597" spans="1:6" ht="16" thickBot="1" x14ac:dyDescent="0.25">
      <c r="A597" s="36"/>
      <c r="B597" s="36"/>
      <c r="C597" s="38"/>
      <c r="D597" s="37"/>
      <c r="E597" s="41"/>
      <c r="F597" s="47"/>
    </row>
    <row r="598" spans="1:6" ht="16" thickBot="1" x14ac:dyDescent="0.25">
      <c r="A598" s="36"/>
      <c r="B598" s="36"/>
      <c r="C598" s="38"/>
      <c r="D598" s="37"/>
      <c r="E598" s="41"/>
      <c r="F598" s="47"/>
    </row>
    <row r="599" spans="1:6" ht="16" thickBot="1" x14ac:dyDescent="0.25">
      <c r="A599" s="36"/>
      <c r="B599" s="36"/>
      <c r="C599" s="38"/>
      <c r="D599" s="37"/>
      <c r="E599" s="41"/>
      <c r="F599" s="47"/>
    </row>
    <row r="600" spans="1:6" ht="16" thickBot="1" x14ac:dyDescent="0.25">
      <c r="A600" s="36"/>
      <c r="B600" s="36"/>
      <c r="C600" s="38"/>
      <c r="D600" s="37"/>
      <c r="E600" s="41"/>
      <c r="F600" s="47"/>
    </row>
    <row r="601" spans="1:6" ht="16" thickBot="1" x14ac:dyDescent="0.25">
      <c r="A601" s="36"/>
      <c r="B601" s="36"/>
      <c r="C601" s="38"/>
      <c r="D601" s="37"/>
      <c r="E601" s="42"/>
      <c r="F601" s="47"/>
    </row>
    <row r="602" spans="1:6" ht="16" thickBot="1" x14ac:dyDescent="0.25">
      <c r="A602" s="36"/>
      <c r="B602" s="36"/>
      <c r="C602" s="38"/>
      <c r="D602" s="37"/>
      <c r="E602" s="42"/>
      <c r="F602" s="47"/>
    </row>
    <row r="603" spans="1:6" ht="16" thickBot="1" x14ac:dyDescent="0.25">
      <c r="A603" s="36"/>
      <c r="B603" s="36"/>
      <c r="C603" s="38"/>
      <c r="D603" s="37"/>
      <c r="E603" s="42"/>
      <c r="F603" s="47"/>
    </row>
    <row r="604" spans="1:6" ht="16" thickBot="1" x14ac:dyDescent="0.25">
      <c r="A604" s="36"/>
      <c r="B604" s="36"/>
      <c r="C604" s="38"/>
      <c r="D604" s="37"/>
      <c r="E604" s="42"/>
      <c r="F604" s="47"/>
    </row>
    <row r="605" spans="1:6" ht="16" thickBot="1" x14ac:dyDescent="0.25">
      <c r="A605" s="36"/>
      <c r="B605" s="36"/>
      <c r="C605" s="38"/>
      <c r="D605" s="37"/>
      <c r="E605" s="42"/>
      <c r="F605" s="47"/>
    </row>
    <row r="606" spans="1:6" ht="16" thickBot="1" x14ac:dyDescent="0.25">
      <c r="A606" s="36"/>
      <c r="B606" s="36"/>
      <c r="C606" s="38"/>
      <c r="D606" s="37"/>
      <c r="E606" s="42"/>
      <c r="F606" s="47"/>
    </row>
    <row r="607" spans="1:6" ht="16" thickBot="1" x14ac:dyDescent="0.25">
      <c r="A607" s="36"/>
      <c r="B607" s="36"/>
      <c r="C607" s="38"/>
      <c r="D607" s="37"/>
      <c r="E607" s="42"/>
      <c r="F607" s="47"/>
    </row>
    <row r="608" spans="1:6" ht="16" thickBot="1" x14ac:dyDescent="0.25">
      <c r="A608" s="36"/>
      <c r="B608" s="36"/>
      <c r="C608" s="38"/>
      <c r="D608" s="37"/>
      <c r="E608" s="42"/>
      <c r="F608" s="47"/>
    </row>
    <row r="609" spans="1:6" ht="16" thickBot="1" x14ac:dyDescent="0.25">
      <c r="A609" s="36"/>
      <c r="B609" s="36"/>
      <c r="C609" s="38"/>
      <c r="D609" s="37"/>
      <c r="E609" s="41"/>
      <c r="F609" s="47"/>
    </row>
    <row r="610" spans="1:6" ht="16" thickBot="1" x14ac:dyDescent="0.25">
      <c r="A610" s="36"/>
      <c r="B610" s="36"/>
      <c r="C610" s="38"/>
      <c r="D610" s="37"/>
      <c r="E610" s="41"/>
      <c r="F610" s="47"/>
    </row>
    <row r="611" spans="1:6" ht="16" thickBot="1" x14ac:dyDescent="0.25">
      <c r="A611" s="36"/>
      <c r="B611" s="36"/>
      <c r="C611" s="38"/>
      <c r="D611" s="37"/>
      <c r="E611" s="41"/>
      <c r="F611" s="47"/>
    </row>
    <row r="612" spans="1:6" ht="16" thickBot="1" x14ac:dyDescent="0.25">
      <c r="A612" s="36"/>
      <c r="B612" s="36"/>
      <c r="C612" s="38"/>
      <c r="D612" s="37"/>
      <c r="E612" s="41"/>
      <c r="F612" s="47"/>
    </row>
    <row r="613" spans="1:6" ht="16" thickBot="1" x14ac:dyDescent="0.25">
      <c r="A613" s="36"/>
      <c r="B613" s="36"/>
      <c r="C613" s="38"/>
      <c r="D613" s="37"/>
      <c r="E613" s="42"/>
      <c r="F613" s="47"/>
    </row>
    <row r="614" spans="1:6" ht="16" thickBot="1" x14ac:dyDescent="0.25">
      <c r="A614" s="36"/>
      <c r="B614" s="36"/>
      <c r="C614" s="38"/>
      <c r="D614" s="37"/>
      <c r="E614" s="41"/>
      <c r="F614" s="47"/>
    </row>
    <row r="615" spans="1:6" ht="16" thickBot="1" x14ac:dyDescent="0.25">
      <c r="A615" s="36"/>
      <c r="B615" s="36"/>
      <c r="C615" s="38"/>
      <c r="D615" s="37"/>
      <c r="E615" s="41"/>
      <c r="F615" s="47"/>
    </row>
    <row r="616" spans="1:6" ht="16" thickBot="1" x14ac:dyDescent="0.25">
      <c r="A616" s="36"/>
      <c r="B616" s="36"/>
      <c r="C616" s="38"/>
      <c r="D616" s="37"/>
      <c r="E616" s="42"/>
      <c r="F616" s="47"/>
    </row>
    <row r="617" spans="1:6" ht="16" thickBot="1" x14ac:dyDescent="0.25">
      <c r="A617" s="36"/>
      <c r="B617" s="36"/>
      <c r="C617" s="38"/>
      <c r="D617" s="37"/>
      <c r="E617" s="42"/>
      <c r="F617" s="47"/>
    </row>
    <row r="618" spans="1:6" ht="16" thickBot="1" x14ac:dyDescent="0.25">
      <c r="A618" s="36"/>
      <c r="B618" s="36"/>
      <c r="C618" s="38"/>
      <c r="D618" s="37"/>
      <c r="E618" s="42"/>
      <c r="F618" s="47"/>
    </row>
    <row r="619" spans="1:6" ht="16" thickBot="1" x14ac:dyDescent="0.25">
      <c r="A619" s="36"/>
      <c r="B619" s="36"/>
      <c r="C619" s="38"/>
      <c r="D619" s="37"/>
      <c r="E619" s="41"/>
      <c r="F619" s="47"/>
    </row>
    <row r="620" spans="1:6" ht="16" thickBot="1" x14ac:dyDescent="0.25">
      <c r="A620" s="36"/>
      <c r="B620" s="36"/>
      <c r="C620" s="38"/>
      <c r="D620" s="37"/>
      <c r="E620" s="42"/>
      <c r="F620" s="47"/>
    </row>
    <row r="621" spans="1:6" ht="16" thickBot="1" x14ac:dyDescent="0.25">
      <c r="A621" s="36"/>
      <c r="B621" s="36"/>
      <c r="C621" s="38"/>
      <c r="D621" s="37"/>
      <c r="E621" s="41"/>
      <c r="F621" s="47"/>
    </row>
    <row r="622" spans="1:6" ht="16" thickBot="1" x14ac:dyDescent="0.25">
      <c r="A622" s="36"/>
      <c r="B622" s="36"/>
      <c r="C622" s="38"/>
      <c r="D622" s="37"/>
      <c r="E622" s="41"/>
      <c r="F622" s="47"/>
    </row>
    <row r="623" spans="1:6" ht="16" thickBot="1" x14ac:dyDescent="0.25">
      <c r="A623" s="36"/>
      <c r="B623" s="36"/>
      <c r="C623" s="38"/>
      <c r="D623" s="37"/>
      <c r="E623" s="42"/>
      <c r="F623" s="47"/>
    </row>
    <row r="624" spans="1:6" ht="16" thickBot="1" x14ac:dyDescent="0.25">
      <c r="A624" s="36"/>
      <c r="B624" s="36"/>
      <c r="C624" s="38"/>
      <c r="D624" s="37"/>
      <c r="E624" s="42"/>
      <c r="F624" s="47"/>
    </row>
    <row r="625" spans="1:6" ht="16" thickBot="1" x14ac:dyDescent="0.25">
      <c r="A625" s="36"/>
      <c r="B625" s="36"/>
      <c r="C625" s="38"/>
      <c r="D625" s="37"/>
      <c r="E625" s="41"/>
      <c r="F625" s="47"/>
    </row>
    <row r="626" spans="1:6" ht="16" thickBot="1" x14ac:dyDescent="0.25">
      <c r="A626" s="36"/>
      <c r="B626" s="36"/>
      <c r="C626" s="38"/>
      <c r="D626" s="37"/>
      <c r="E626" s="41"/>
      <c r="F626" s="47"/>
    </row>
    <row r="627" spans="1:6" ht="16" thickBot="1" x14ac:dyDescent="0.25">
      <c r="A627" s="36"/>
      <c r="B627" s="36"/>
      <c r="C627" s="38"/>
      <c r="D627" s="37"/>
      <c r="E627" s="41"/>
      <c r="F627" s="47"/>
    </row>
    <row r="628" spans="1:6" ht="16" thickBot="1" x14ac:dyDescent="0.25">
      <c r="A628" s="36"/>
      <c r="B628" s="36"/>
      <c r="C628" s="38"/>
      <c r="D628" s="37"/>
      <c r="E628" s="41"/>
      <c r="F628" s="47"/>
    </row>
    <row r="629" spans="1:6" ht="16" thickBot="1" x14ac:dyDescent="0.25">
      <c r="A629" s="36"/>
      <c r="B629" s="36"/>
      <c r="C629" s="38"/>
      <c r="D629" s="37"/>
      <c r="E629" s="41"/>
      <c r="F629" s="47"/>
    </row>
    <row r="630" spans="1:6" ht="16" thickBot="1" x14ac:dyDescent="0.25">
      <c r="A630" s="36"/>
      <c r="B630" s="36"/>
      <c r="C630" s="38"/>
      <c r="D630" s="37"/>
      <c r="E630" s="41"/>
      <c r="F630" s="47"/>
    </row>
    <row r="631" spans="1:6" ht="16" thickBot="1" x14ac:dyDescent="0.25">
      <c r="A631" s="36"/>
      <c r="B631" s="36"/>
      <c r="C631" s="38"/>
      <c r="D631" s="37"/>
      <c r="E631" s="41"/>
      <c r="F631" s="47"/>
    </row>
    <row r="632" spans="1:6" ht="16" thickBot="1" x14ac:dyDescent="0.25">
      <c r="A632" s="36"/>
      <c r="B632" s="36"/>
      <c r="C632" s="38"/>
      <c r="D632" s="37"/>
      <c r="E632" s="41"/>
      <c r="F632" s="47"/>
    </row>
    <row r="633" spans="1:6" ht="16" thickBot="1" x14ac:dyDescent="0.25">
      <c r="A633" s="36"/>
      <c r="B633" s="36"/>
      <c r="C633" s="38"/>
      <c r="D633" s="37"/>
      <c r="E633" s="41"/>
      <c r="F633" s="47"/>
    </row>
    <row r="634" spans="1:6" ht="16" thickBot="1" x14ac:dyDescent="0.25">
      <c r="A634" s="36"/>
      <c r="B634" s="36"/>
      <c r="C634" s="38"/>
      <c r="D634" s="37"/>
      <c r="E634" s="41"/>
      <c r="F634" s="47"/>
    </row>
    <row r="635" spans="1:6" ht="16" thickBot="1" x14ac:dyDescent="0.25">
      <c r="A635" s="36"/>
      <c r="B635" s="36"/>
      <c r="C635" s="38"/>
      <c r="D635" s="37"/>
      <c r="E635" s="41"/>
      <c r="F635" s="47"/>
    </row>
    <row r="636" spans="1:6" ht="16" thickBot="1" x14ac:dyDescent="0.25">
      <c r="A636" s="36"/>
      <c r="B636" s="36"/>
      <c r="C636" s="38"/>
      <c r="D636" s="37"/>
      <c r="E636" s="41"/>
      <c r="F636" s="47"/>
    </row>
    <row r="637" spans="1:6" ht="16" thickBot="1" x14ac:dyDescent="0.25">
      <c r="A637" s="36"/>
      <c r="B637" s="36"/>
      <c r="C637" s="38"/>
      <c r="D637" s="37"/>
      <c r="E637" s="42"/>
      <c r="F637" s="47"/>
    </row>
    <row r="638" spans="1:6" ht="16" thickBot="1" x14ac:dyDescent="0.25">
      <c r="A638" s="36"/>
      <c r="B638" s="36"/>
      <c r="C638" s="38"/>
      <c r="D638" s="37"/>
      <c r="E638" s="42"/>
      <c r="F638" s="47"/>
    </row>
    <row r="639" spans="1:6" ht="16" thickBot="1" x14ac:dyDescent="0.25">
      <c r="A639" s="36"/>
      <c r="B639" s="36"/>
      <c r="C639" s="38"/>
      <c r="D639" s="37"/>
      <c r="E639" s="41"/>
      <c r="F639" s="47"/>
    </row>
    <row r="640" spans="1:6" ht="16" thickBot="1" x14ac:dyDescent="0.25">
      <c r="A640" s="36"/>
      <c r="B640" s="36"/>
      <c r="C640" s="38"/>
      <c r="D640" s="37"/>
      <c r="E640" s="41"/>
      <c r="F640" s="47"/>
    </row>
    <row r="641" spans="1:6" ht="16" thickBot="1" x14ac:dyDescent="0.25">
      <c r="A641" s="36"/>
      <c r="B641" s="36"/>
      <c r="C641" s="38"/>
      <c r="D641" s="37"/>
      <c r="E641" s="41"/>
      <c r="F641" s="47"/>
    </row>
    <row r="642" spans="1:6" ht="16" thickBot="1" x14ac:dyDescent="0.25">
      <c r="A642" s="36"/>
      <c r="B642" s="36"/>
      <c r="C642" s="38"/>
      <c r="D642" s="37"/>
      <c r="E642" s="41"/>
      <c r="F642" s="47"/>
    </row>
    <row r="643" spans="1:6" ht="16" thickBot="1" x14ac:dyDescent="0.25">
      <c r="A643" s="36"/>
      <c r="B643" s="36"/>
      <c r="C643" s="38"/>
      <c r="D643" s="37"/>
      <c r="E643" s="41"/>
      <c r="F643" s="47"/>
    </row>
    <row r="644" spans="1:6" ht="16" thickBot="1" x14ac:dyDescent="0.25">
      <c r="A644" s="36"/>
      <c r="B644" s="36"/>
      <c r="C644" s="38"/>
      <c r="D644" s="37"/>
      <c r="E644" s="41"/>
      <c r="F644" s="47"/>
    </row>
    <row r="645" spans="1:6" ht="16" thickBot="1" x14ac:dyDescent="0.25">
      <c r="A645" s="36"/>
      <c r="B645" s="36"/>
      <c r="C645" s="38"/>
      <c r="D645" s="37"/>
      <c r="E645" s="41"/>
      <c r="F645" s="47"/>
    </row>
    <row r="646" spans="1:6" ht="16" thickBot="1" x14ac:dyDescent="0.25">
      <c r="A646" s="36"/>
      <c r="B646" s="36"/>
      <c r="C646" s="38"/>
      <c r="D646" s="37"/>
      <c r="E646" s="41"/>
      <c r="F646" s="47"/>
    </row>
    <row r="647" spans="1:6" ht="16" thickBot="1" x14ac:dyDescent="0.25">
      <c r="A647" s="36"/>
      <c r="B647" s="36"/>
      <c r="C647" s="38"/>
      <c r="D647" s="37"/>
      <c r="E647" s="41"/>
      <c r="F647" s="47"/>
    </row>
    <row r="648" spans="1:6" ht="16" thickBot="1" x14ac:dyDescent="0.25">
      <c r="A648" s="36"/>
      <c r="B648" s="36"/>
      <c r="C648" s="38"/>
      <c r="D648" s="37"/>
      <c r="E648" s="41"/>
      <c r="F648" s="47"/>
    </row>
    <row r="649" spans="1:6" ht="16" thickBot="1" x14ac:dyDescent="0.25">
      <c r="A649" s="36"/>
      <c r="B649" s="36"/>
      <c r="C649" s="38"/>
      <c r="D649" s="37"/>
      <c r="E649" s="41"/>
      <c r="F649" s="47"/>
    </row>
    <row r="650" spans="1:6" ht="16" thickBot="1" x14ac:dyDescent="0.25">
      <c r="A650" s="36"/>
      <c r="B650" s="36"/>
      <c r="C650" s="38"/>
      <c r="D650" s="37"/>
      <c r="E650" s="42"/>
      <c r="F650" s="47"/>
    </row>
    <row r="651" spans="1:6" ht="16" thickBot="1" x14ac:dyDescent="0.25">
      <c r="A651" s="36"/>
      <c r="B651" s="36"/>
      <c r="C651" s="38"/>
      <c r="D651" s="37"/>
      <c r="E651" s="41"/>
      <c r="F651" s="47"/>
    </row>
    <row r="652" spans="1:6" ht="16" thickBot="1" x14ac:dyDescent="0.25">
      <c r="A652" s="36"/>
      <c r="B652" s="36"/>
      <c r="C652" s="38"/>
      <c r="D652" s="37"/>
      <c r="E652" s="42"/>
      <c r="F652" s="47"/>
    </row>
    <row r="653" spans="1:6" ht="16" thickBot="1" x14ac:dyDescent="0.25">
      <c r="A653" s="36"/>
      <c r="B653" s="36"/>
      <c r="C653" s="38"/>
      <c r="D653" s="37"/>
      <c r="E653" s="41"/>
      <c r="F653" s="47"/>
    </row>
    <row r="654" spans="1:6" ht="16" thickBot="1" x14ac:dyDescent="0.25">
      <c r="A654" s="36"/>
      <c r="B654" s="36"/>
      <c r="C654" s="38"/>
      <c r="D654" s="37"/>
      <c r="E654" s="42"/>
      <c r="F654" s="47"/>
    </row>
    <row r="655" spans="1:6" ht="16" thickBot="1" x14ac:dyDescent="0.25">
      <c r="A655" s="36"/>
      <c r="B655" s="36"/>
      <c r="C655" s="38"/>
      <c r="D655" s="37"/>
      <c r="E655" s="42"/>
      <c r="F655" s="47"/>
    </row>
    <row r="656" spans="1:6" ht="16" thickBot="1" x14ac:dyDescent="0.25">
      <c r="A656" s="36"/>
      <c r="B656" s="36"/>
      <c r="C656" s="38"/>
      <c r="D656" s="37"/>
      <c r="E656" s="42"/>
      <c r="F656" s="47"/>
    </row>
    <row r="657" spans="1:6" ht="16" thickBot="1" x14ac:dyDescent="0.25">
      <c r="A657" s="36"/>
      <c r="B657" s="36"/>
      <c r="C657" s="38"/>
      <c r="D657" s="37"/>
      <c r="E657" s="41"/>
      <c r="F657" s="47"/>
    </row>
    <row r="658" spans="1:6" ht="16" thickBot="1" x14ac:dyDescent="0.25">
      <c r="A658" s="36"/>
      <c r="B658" s="36"/>
      <c r="C658" s="38"/>
      <c r="D658" s="37"/>
      <c r="E658" s="41"/>
      <c r="F658" s="47"/>
    </row>
    <row r="659" spans="1:6" ht="16" thickBot="1" x14ac:dyDescent="0.25">
      <c r="A659" s="36"/>
      <c r="B659" s="36"/>
      <c r="C659" s="38"/>
      <c r="D659" s="37"/>
      <c r="E659" s="42"/>
      <c r="F659" s="47"/>
    </row>
    <row r="660" spans="1:6" ht="16" thickBot="1" x14ac:dyDescent="0.25">
      <c r="A660" s="36"/>
      <c r="B660" s="36"/>
      <c r="C660" s="38"/>
      <c r="D660" s="37"/>
      <c r="E660" s="42"/>
      <c r="F660" s="47"/>
    </row>
    <row r="661" spans="1:6" ht="16" thickBot="1" x14ac:dyDescent="0.25">
      <c r="A661" s="36"/>
      <c r="B661" s="36"/>
      <c r="C661" s="38"/>
      <c r="D661" s="37"/>
      <c r="E661" s="42"/>
      <c r="F661" s="47"/>
    </row>
    <row r="662" spans="1:6" ht="16" thickBot="1" x14ac:dyDescent="0.25">
      <c r="A662" s="36"/>
      <c r="B662" s="36"/>
      <c r="C662" s="38"/>
      <c r="D662" s="37"/>
      <c r="E662" s="42"/>
      <c r="F662" s="47"/>
    </row>
    <row r="663" spans="1:6" ht="16" thickBot="1" x14ac:dyDescent="0.25">
      <c r="A663" s="36"/>
      <c r="B663" s="36"/>
      <c r="C663" s="38"/>
      <c r="D663" s="37"/>
      <c r="E663" s="41"/>
      <c r="F663" s="47"/>
    </row>
    <row r="664" spans="1:6" ht="16" thickBot="1" x14ac:dyDescent="0.25">
      <c r="A664" s="36"/>
      <c r="B664" s="36"/>
      <c r="C664" s="38"/>
      <c r="D664" s="37"/>
      <c r="E664" s="41"/>
      <c r="F664" s="47"/>
    </row>
    <row r="665" spans="1:6" ht="16" thickBot="1" x14ac:dyDescent="0.25">
      <c r="A665" s="36"/>
      <c r="B665" s="36"/>
      <c r="C665" s="38"/>
      <c r="D665" s="37"/>
      <c r="E665" s="41"/>
      <c r="F665" s="47"/>
    </row>
    <row r="666" spans="1:6" ht="16" thickBot="1" x14ac:dyDescent="0.25">
      <c r="A666" s="36"/>
      <c r="B666" s="36"/>
      <c r="C666" s="38"/>
      <c r="D666" s="37"/>
      <c r="E666" s="41"/>
      <c r="F666" s="47"/>
    </row>
    <row r="667" spans="1:6" ht="16" thickBot="1" x14ac:dyDescent="0.25">
      <c r="A667" s="36"/>
      <c r="B667" s="36"/>
      <c r="C667" s="38"/>
      <c r="D667" s="37"/>
      <c r="E667" s="41"/>
      <c r="F667" s="47"/>
    </row>
    <row r="668" spans="1:6" ht="16" thickBot="1" x14ac:dyDescent="0.25">
      <c r="A668" s="36"/>
      <c r="B668" s="36"/>
      <c r="C668" s="38"/>
      <c r="D668" s="37"/>
      <c r="E668" s="41"/>
      <c r="F668" s="47"/>
    </row>
    <row r="669" spans="1:6" ht="16" thickBot="1" x14ac:dyDescent="0.25">
      <c r="A669" s="36"/>
      <c r="B669" s="36"/>
      <c r="C669" s="38"/>
      <c r="D669" s="37"/>
      <c r="E669" s="42"/>
      <c r="F669" s="47"/>
    </row>
    <row r="670" spans="1:6" ht="16" thickBot="1" x14ac:dyDescent="0.25">
      <c r="A670" s="36"/>
      <c r="B670" s="36"/>
      <c r="C670" s="38"/>
      <c r="D670" s="37"/>
      <c r="E670" s="42"/>
      <c r="F670" s="47"/>
    </row>
    <row r="671" spans="1:6" ht="16" thickBot="1" x14ac:dyDescent="0.25">
      <c r="A671" s="36"/>
      <c r="B671" s="36"/>
      <c r="C671" s="38"/>
      <c r="D671" s="37"/>
      <c r="E671" s="42"/>
      <c r="F671" s="47"/>
    </row>
    <row r="672" spans="1:6" ht="16" thickBot="1" x14ac:dyDescent="0.25">
      <c r="A672" s="36"/>
      <c r="B672" s="36"/>
      <c r="C672" s="38"/>
      <c r="D672" s="37"/>
      <c r="E672" s="42"/>
      <c r="F672" s="47"/>
    </row>
    <row r="673" spans="1:6" ht="16" thickBot="1" x14ac:dyDescent="0.25">
      <c r="A673" s="36"/>
      <c r="B673" s="36"/>
      <c r="C673" s="38"/>
      <c r="D673" s="37"/>
      <c r="E673" s="42"/>
      <c r="F673" s="47"/>
    </row>
    <row r="674" spans="1:6" ht="16" thickBot="1" x14ac:dyDescent="0.25">
      <c r="A674" s="36"/>
      <c r="B674" s="36"/>
      <c r="C674" s="38"/>
      <c r="D674" s="37"/>
      <c r="E674" s="42"/>
      <c r="F674" s="47"/>
    </row>
    <row r="675" spans="1:6" ht="16" thickBot="1" x14ac:dyDescent="0.25">
      <c r="A675" s="36"/>
      <c r="B675" s="36"/>
      <c r="C675" s="38"/>
      <c r="D675" s="37"/>
      <c r="E675" s="42"/>
      <c r="F675" s="47"/>
    </row>
    <row r="676" spans="1:6" ht="16" thickBot="1" x14ac:dyDescent="0.25">
      <c r="A676" s="36"/>
      <c r="B676" s="36"/>
      <c r="C676" s="38"/>
      <c r="D676" s="37"/>
      <c r="E676" s="42"/>
      <c r="F676" s="47"/>
    </row>
    <row r="677" spans="1:6" ht="16" thickBot="1" x14ac:dyDescent="0.25">
      <c r="A677" s="36"/>
      <c r="B677" s="36"/>
      <c r="C677" s="38"/>
      <c r="D677" s="37"/>
      <c r="E677" s="42"/>
      <c r="F677" s="47"/>
    </row>
    <row r="678" spans="1:6" ht="16" thickBot="1" x14ac:dyDescent="0.25">
      <c r="A678" s="36"/>
      <c r="B678" s="36"/>
      <c r="C678" s="38"/>
      <c r="D678" s="37"/>
      <c r="E678" s="42"/>
      <c r="F678" s="47"/>
    </row>
    <row r="679" spans="1:6" ht="16" thickBot="1" x14ac:dyDescent="0.25">
      <c r="A679" s="36"/>
      <c r="B679" s="36"/>
      <c r="C679" s="38"/>
      <c r="D679" s="37"/>
      <c r="E679" s="42"/>
      <c r="F679" s="47"/>
    </row>
    <row r="680" spans="1:6" ht="16" thickBot="1" x14ac:dyDescent="0.25">
      <c r="A680" s="36"/>
      <c r="B680" s="36"/>
      <c r="C680" s="38"/>
      <c r="D680" s="37"/>
      <c r="E680" s="42"/>
      <c r="F680" s="47"/>
    </row>
    <row r="681" spans="1:6" ht="16" thickBot="1" x14ac:dyDescent="0.25">
      <c r="A681" s="36"/>
      <c r="B681" s="36"/>
      <c r="C681" s="38"/>
      <c r="D681" s="37"/>
      <c r="E681" s="42"/>
      <c r="F681" s="47"/>
    </row>
    <row r="682" spans="1:6" ht="16" thickBot="1" x14ac:dyDescent="0.25">
      <c r="A682" s="36"/>
      <c r="B682" s="36"/>
      <c r="C682" s="38"/>
      <c r="D682" s="37"/>
      <c r="E682" s="42"/>
      <c r="F682" s="47"/>
    </row>
    <row r="683" spans="1:6" ht="16" thickBot="1" x14ac:dyDescent="0.25">
      <c r="A683" s="36"/>
      <c r="B683" s="36"/>
      <c r="C683" s="38"/>
      <c r="D683" s="37"/>
      <c r="E683" s="42"/>
      <c r="F683" s="47"/>
    </row>
    <row r="684" spans="1:6" ht="16" thickBot="1" x14ac:dyDescent="0.25">
      <c r="A684" s="36"/>
      <c r="B684" s="36"/>
      <c r="C684" s="38"/>
      <c r="D684" s="37"/>
      <c r="E684" s="41"/>
      <c r="F684" s="47"/>
    </row>
    <row r="685" spans="1:6" ht="16" thickBot="1" x14ac:dyDescent="0.25">
      <c r="A685" s="36"/>
      <c r="B685" s="36"/>
      <c r="C685" s="38"/>
      <c r="D685" s="37"/>
      <c r="E685" s="41"/>
      <c r="F685" s="47"/>
    </row>
    <row r="686" spans="1:6" ht="16" thickBot="1" x14ac:dyDescent="0.25">
      <c r="A686" s="36"/>
      <c r="B686" s="36"/>
      <c r="C686" s="38"/>
      <c r="D686" s="37"/>
      <c r="E686" s="41"/>
      <c r="F686" s="47"/>
    </row>
    <row r="687" spans="1:6" ht="16" thickBot="1" x14ac:dyDescent="0.25">
      <c r="A687" s="36"/>
      <c r="B687" s="36"/>
      <c r="C687" s="38"/>
      <c r="D687" s="37"/>
      <c r="E687" s="41"/>
      <c r="F687" s="47"/>
    </row>
    <row r="688" spans="1:6" ht="16" thickBot="1" x14ac:dyDescent="0.25">
      <c r="A688" s="36"/>
      <c r="B688" s="36"/>
      <c r="C688" s="38"/>
      <c r="D688" s="37"/>
      <c r="E688" s="41"/>
      <c r="F688" s="47"/>
    </row>
    <row r="689" spans="1:6" ht="16" thickBot="1" x14ac:dyDescent="0.25">
      <c r="A689" s="36"/>
      <c r="B689" s="36"/>
      <c r="C689" s="38"/>
      <c r="D689" s="37"/>
      <c r="E689" s="42"/>
      <c r="F689" s="47"/>
    </row>
    <row r="690" spans="1:6" ht="16" thickBot="1" x14ac:dyDescent="0.25">
      <c r="A690" s="36"/>
      <c r="B690" s="36"/>
      <c r="C690" s="38"/>
      <c r="D690" s="37"/>
      <c r="E690" s="42"/>
      <c r="F690" s="47"/>
    </row>
    <row r="691" spans="1:6" ht="16" thickBot="1" x14ac:dyDescent="0.25">
      <c r="A691" s="36"/>
      <c r="B691" s="36"/>
      <c r="C691" s="38"/>
      <c r="D691" s="37"/>
      <c r="E691" s="42"/>
      <c r="F691" s="47"/>
    </row>
    <row r="692" spans="1:6" ht="16" thickBot="1" x14ac:dyDescent="0.25">
      <c r="A692" s="36"/>
      <c r="B692" s="36"/>
      <c r="C692" s="38"/>
      <c r="D692" s="37"/>
      <c r="E692" s="42"/>
      <c r="F692" s="47"/>
    </row>
    <row r="693" spans="1:6" ht="16" thickBot="1" x14ac:dyDescent="0.25">
      <c r="A693" s="36"/>
      <c r="B693" s="36"/>
      <c r="C693" s="38"/>
      <c r="D693" s="37"/>
      <c r="E693" s="42"/>
      <c r="F693" s="47"/>
    </row>
    <row r="694" spans="1:6" ht="16" thickBot="1" x14ac:dyDescent="0.25">
      <c r="A694" s="36"/>
      <c r="B694" s="36"/>
      <c r="C694" s="38"/>
      <c r="D694" s="37"/>
      <c r="E694" s="42"/>
      <c r="F694" s="47"/>
    </row>
    <row r="695" spans="1:6" ht="16" thickBot="1" x14ac:dyDescent="0.25">
      <c r="A695" s="36"/>
      <c r="B695" s="36"/>
      <c r="C695" s="38"/>
      <c r="D695" s="37"/>
      <c r="E695" s="42"/>
      <c r="F695" s="47"/>
    </row>
    <row r="696" spans="1:6" ht="16" thickBot="1" x14ac:dyDescent="0.25">
      <c r="A696" s="36"/>
      <c r="B696" s="36"/>
      <c r="C696" s="38"/>
      <c r="D696" s="37"/>
      <c r="E696" s="41"/>
      <c r="F696" s="47"/>
    </row>
    <row r="697" spans="1:6" ht="16" thickBot="1" x14ac:dyDescent="0.25">
      <c r="A697" s="36"/>
      <c r="B697" s="36"/>
      <c r="C697" s="38"/>
      <c r="D697" s="37"/>
      <c r="E697" s="41"/>
      <c r="F697" s="47"/>
    </row>
    <row r="698" spans="1:6" ht="16" thickBot="1" x14ac:dyDescent="0.25">
      <c r="A698" s="36"/>
      <c r="B698" s="36"/>
      <c r="C698" s="38"/>
      <c r="D698" s="37"/>
      <c r="E698" s="41"/>
      <c r="F698" s="47"/>
    </row>
    <row r="699" spans="1:6" ht="16" thickBot="1" x14ac:dyDescent="0.25">
      <c r="A699" s="36"/>
      <c r="B699" s="36"/>
      <c r="C699" s="38"/>
      <c r="D699" s="37"/>
      <c r="E699" s="41"/>
      <c r="F699" s="47"/>
    </row>
    <row r="700" spans="1:6" ht="16" thickBot="1" x14ac:dyDescent="0.25">
      <c r="A700" s="36"/>
      <c r="B700" s="36"/>
      <c r="C700" s="38"/>
      <c r="D700" s="37"/>
      <c r="E700" s="41"/>
      <c r="F700" s="47"/>
    </row>
    <row r="701" spans="1:6" ht="16" thickBot="1" x14ac:dyDescent="0.25">
      <c r="A701" s="36"/>
      <c r="B701" s="36"/>
      <c r="C701" s="38"/>
      <c r="D701" s="37"/>
      <c r="E701" s="41"/>
      <c r="F701" s="47"/>
    </row>
    <row r="702" spans="1:6" ht="16" thickBot="1" x14ac:dyDescent="0.25">
      <c r="A702" s="36"/>
      <c r="B702" s="36"/>
      <c r="C702" s="38"/>
      <c r="D702" s="37"/>
      <c r="E702" s="41"/>
      <c r="F702" s="47"/>
    </row>
    <row r="703" spans="1:6" ht="16" thickBot="1" x14ac:dyDescent="0.25">
      <c r="A703" s="36"/>
      <c r="B703" s="36"/>
      <c r="C703" s="38"/>
      <c r="D703" s="37"/>
      <c r="E703" s="41"/>
      <c r="F703" s="47"/>
    </row>
    <row r="704" spans="1:6" ht="16" thickBot="1" x14ac:dyDescent="0.25">
      <c r="A704" s="36"/>
      <c r="B704" s="36"/>
      <c r="C704" s="38"/>
      <c r="D704" s="37"/>
      <c r="E704" s="41"/>
      <c r="F704" s="47"/>
    </row>
    <row r="705" spans="1:6" ht="16" thickBot="1" x14ac:dyDescent="0.25">
      <c r="A705" s="36"/>
      <c r="B705" s="36"/>
      <c r="C705" s="38"/>
      <c r="D705" s="37"/>
      <c r="E705" s="41"/>
      <c r="F705" s="47"/>
    </row>
    <row r="706" spans="1:6" ht="16" thickBot="1" x14ac:dyDescent="0.25">
      <c r="A706" s="36"/>
      <c r="B706" s="36"/>
      <c r="C706" s="38"/>
      <c r="D706" s="37"/>
      <c r="E706" s="41"/>
      <c r="F706" s="47"/>
    </row>
    <row r="707" spans="1:6" ht="16" thickBot="1" x14ac:dyDescent="0.25">
      <c r="A707" s="36"/>
      <c r="B707" s="36"/>
      <c r="C707" s="38"/>
      <c r="D707" s="37"/>
      <c r="E707" s="41"/>
      <c r="F707" s="47"/>
    </row>
    <row r="708" spans="1:6" ht="16" thickBot="1" x14ac:dyDescent="0.25">
      <c r="A708" s="36"/>
      <c r="B708" s="36"/>
      <c r="C708" s="38"/>
      <c r="D708" s="37"/>
      <c r="E708" s="41"/>
      <c r="F708" s="47"/>
    </row>
    <row r="709" spans="1:6" ht="16" thickBot="1" x14ac:dyDescent="0.25">
      <c r="A709" s="36"/>
      <c r="B709" s="36"/>
      <c r="C709" s="38"/>
      <c r="D709" s="37"/>
      <c r="E709" s="41"/>
      <c r="F709" s="47"/>
    </row>
    <row r="710" spans="1:6" ht="16" thickBot="1" x14ac:dyDescent="0.25">
      <c r="A710" s="36"/>
      <c r="B710" s="36"/>
      <c r="C710" s="38"/>
      <c r="D710" s="37"/>
      <c r="E710" s="41"/>
      <c r="F710" s="47"/>
    </row>
    <row r="711" spans="1:6" ht="16" thickBot="1" x14ac:dyDescent="0.25">
      <c r="A711" s="36"/>
      <c r="B711" s="36"/>
      <c r="C711" s="38"/>
      <c r="D711" s="37"/>
      <c r="E711" s="41"/>
      <c r="F711" s="47"/>
    </row>
    <row r="712" spans="1:6" ht="16" thickBot="1" x14ac:dyDescent="0.25">
      <c r="A712" s="36"/>
      <c r="B712" s="36"/>
      <c r="C712" s="38"/>
      <c r="D712" s="37"/>
      <c r="E712" s="41"/>
      <c r="F712" s="47"/>
    </row>
    <row r="713" spans="1:6" ht="16" thickBot="1" x14ac:dyDescent="0.25">
      <c r="A713" s="36"/>
      <c r="B713" s="36"/>
      <c r="C713" s="38"/>
      <c r="D713" s="37"/>
      <c r="E713" s="41"/>
      <c r="F713" s="47"/>
    </row>
    <row r="714" spans="1:6" ht="16" thickBot="1" x14ac:dyDescent="0.25">
      <c r="A714" s="36"/>
      <c r="B714" s="36"/>
      <c r="C714" s="38"/>
      <c r="D714" s="37"/>
      <c r="E714" s="41"/>
      <c r="F714" s="47"/>
    </row>
    <row r="715" spans="1:6" ht="16" thickBot="1" x14ac:dyDescent="0.25">
      <c r="A715" s="36"/>
      <c r="B715" s="36"/>
      <c r="C715" s="38"/>
      <c r="D715" s="37"/>
      <c r="E715" s="42"/>
      <c r="F715" s="47"/>
    </row>
    <row r="716" spans="1:6" ht="16" thickBot="1" x14ac:dyDescent="0.25">
      <c r="A716" s="36"/>
      <c r="B716" s="36"/>
      <c r="C716" s="38"/>
      <c r="D716" s="37"/>
      <c r="E716" s="42"/>
      <c r="F716" s="47"/>
    </row>
    <row r="717" spans="1:6" ht="16" thickBot="1" x14ac:dyDescent="0.25">
      <c r="A717" s="36"/>
      <c r="B717" s="36"/>
      <c r="C717" s="38"/>
      <c r="D717" s="37"/>
      <c r="E717" s="42"/>
      <c r="F717" s="47"/>
    </row>
    <row r="718" spans="1:6" ht="16" thickBot="1" x14ac:dyDescent="0.25">
      <c r="A718" s="36"/>
      <c r="B718" s="36"/>
      <c r="C718" s="38"/>
      <c r="D718" s="37"/>
      <c r="E718" s="41"/>
      <c r="F718" s="47"/>
    </row>
    <row r="719" spans="1:6" ht="16" thickBot="1" x14ac:dyDescent="0.25">
      <c r="A719" s="36"/>
      <c r="B719" s="36"/>
      <c r="C719" s="38"/>
      <c r="D719" s="37"/>
      <c r="E719" s="41"/>
      <c r="F719" s="47"/>
    </row>
    <row r="720" spans="1:6" ht="16" thickBot="1" x14ac:dyDescent="0.25">
      <c r="A720" s="36"/>
      <c r="B720" s="36"/>
      <c r="C720" s="38"/>
      <c r="D720" s="37"/>
      <c r="E720" s="41"/>
      <c r="F720" s="47"/>
    </row>
    <row r="721" spans="1:6" ht="16" thickBot="1" x14ac:dyDescent="0.25">
      <c r="A721" s="36"/>
      <c r="B721" s="36"/>
      <c r="C721" s="38"/>
      <c r="D721" s="37"/>
      <c r="E721" s="42"/>
      <c r="F721" s="47"/>
    </row>
    <row r="722" spans="1:6" ht="16" thickBot="1" x14ac:dyDescent="0.25">
      <c r="A722" s="36"/>
      <c r="B722" s="36"/>
      <c r="C722" s="38"/>
      <c r="D722" s="37"/>
      <c r="E722" s="41"/>
      <c r="F722" s="47"/>
    </row>
    <row r="723" spans="1:6" ht="16" thickBot="1" x14ac:dyDescent="0.25">
      <c r="A723" s="36"/>
      <c r="B723" s="36"/>
      <c r="C723" s="38"/>
      <c r="D723" s="37"/>
      <c r="E723" s="42"/>
      <c r="F723" s="47"/>
    </row>
    <row r="724" spans="1:6" ht="16" thickBot="1" x14ac:dyDescent="0.25">
      <c r="A724" s="36"/>
      <c r="B724" s="36"/>
      <c r="C724" s="38"/>
      <c r="D724" s="37"/>
      <c r="E724" s="41"/>
      <c r="F724" s="47"/>
    </row>
    <row r="725" spans="1:6" ht="16" thickBot="1" x14ac:dyDescent="0.25">
      <c r="A725" s="36"/>
      <c r="B725" s="36"/>
      <c r="C725" s="38"/>
      <c r="D725" s="37"/>
      <c r="E725" s="42"/>
      <c r="F725" s="47"/>
    </row>
    <row r="726" spans="1:6" ht="16" thickBot="1" x14ac:dyDescent="0.25">
      <c r="A726" s="36"/>
      <c r="B726" s="36"/>
      <c r="C726" s="38"/>
      <c r="D726" s="37"/>
      <c r="E726" s="42"/>
      <c r="F726" s="47"/>
    </row>
    <row r="727" spans="1:6" ht="16" thickBot="1" x14ac:dyDescent="0.25">
      <c r="A727" s="36"/>
      <c r="B727" s="36"/>
      <c r="C727" s="38"/>
      <c r="D727" s="37"/>
      <c r="E727" s="42"/>
      <c r="F727" s="47"/>
    </row>
    <row r="728" spans="1:6" ht="16" thickBot="1" x14ac:dyDescent="0.25">
      <c r="A728" s="36"/>
      <c r="B728" s="36"/>
      <c r="C728" s="38"/>
      <c r="D728" s="37"/>
      <c r="E728" s="41"/>
      <c r="F728" s="47"/>
    </row>
    <row r="729" spans="1:6" ht="16" thickBot="1" x14ac:dyDescent="0.25">
      <c r="A729" s="36"/>
      <c r="B729" s="36"/>
      <c r="C729" s="38"/>
      <c r="D729" s="37"/>
      <c r="E729" s="42"/>
      <c r="F729" s="47"/>
    </row>
    <row r="730" spans="1:6" ht="16" thickBot="1" x14ac:dyDescent="0.25">
      <c r="A730" s="36"/>
      <c r="B730" s="36"/>
      <c r="C730" s="38"/>
      <c r="D730" s="37"/>
      <c r="E730" s="42"/>
      <c r="F730" s="47"/>
    </row>
    <row r="731" spans="1:6" ht="16" thickBot="1" x14ac:dyDescent="0.25">
      <c r="A731" s="36"/>
      <c r="B731" s="36"/>
      <c r="C731" s="38"/>
      <c r="D731" s="37"/>
      <c r="E731" s="41"/>
      <c r="F731" s="47"/>
    </row>
    <row r="732" spans="1:6" ht="16" thickBot="1" x14ac:dyDescent="0.25">
      <c r="A732" s="36"/>
      <c r="B732" s="36"/>
      <c r="C732" s="38"/>
      <c r="D732" s="37"/>
      <c r="E732" s="41"/>
      <c r="F732" s="47"/>
    </row>
    <row r="733" spans="1:6" ht="16" thickBot="1" x14ac:dyDescent="0.25">
      <c r="A733" s="36"/>
      <c r="B733" s="36"/>
      <c r="C733" s="38"/>
      <c r="D733" s="37"/>
      <c r="E733" s="41"/>
      <c r="F733" s="47"/>
    </row>
    <row r="734" spans="1:6" ht="16" thickBot="1" x14ac:dyDescent="0.25">
      <c r="A734" s="36"/>
      <c r="B734" s="36"/>
      <c r="C734" s="38"/>
      <c r="D734" s="37"/>
      <c r="E734" s="41"/>
      <c r="F734" s="47"/>
    </row>
    <row r="735" spans="1:6" ht="16" thickBot="1" x14ac:dyDescent="0.25">
      <c r="A735" s="36"/>
      <c r="B735" s="36"/>
      <c r="C735" s="38"/>
      <c r="D735" s="37"/>
      <c r="E735" s="41"/>
      <c r="F735" s="47"/>
    </row>
    <row r="736" spans="1:6" ht="16" thickBot="1" x14ac:dyDescent="0.25">
      <c r="A736" s="36"/>
      <c r="B736" s="36"/>
      <c r="C736" s="38"/>
      <c r="D736" s="37"/>
      <c r="E736" s="42"/>
      <c r="F736" s="47"/>
    </row>
    <row r="737" spans="1:6" ht="16" thickBot="1" x14ac:dyDescent="0.25">
      <c r="A737" s="36"/>
      <c r="B737" s="36"/>
      <c r="C737" s="38"/>
      <c r="D737" s="37"/>
      <c r="E737" s="42"/>
      <c r="F737" s="47"/>
    </row>
    <row r="738" spans="1:6" ht="16" thickBot="1" x14ac:dyDescent="0.25">
      <c r="A738" s="36"/>
      <c r="B738" s="36"/>
      <c r="C738" s="38"/>
      <c r="D738" s="37"/>
      <c r="E738" s="41"/>
      <c r="F738" s="47"/>
    </row>
    <row r="739" spans="1:6" ht="16" thickBot="1" x14ac:dyDescent="0.25">
      <c r="A739" s="36"/>
      <c r="B739" s="36"/>
      <c r="C739" s="38"/>
      <c r="D739" s="37"/>
      <c r="E739" s="41"/>
      <c r="F739" s="47"/>
    </row>
    <row r="740" spans="1:6" ht="16" thickBot="1" x14ac:dyDescent="0.25">
      <c r="A740" s="36"/>
      <c r="B740" s="36"/>
      <c r="C740" s="38"/>
      <c r="D740" s="37"/>
      <c r="E740" s="42"/>
      <c r="F740" s="47"/>
    </row>
    <row r="741" spans="1:6" ht="16" thickBot="1" x14ac:dyDescent="0.25">
      <c r="A741" s="36"/>
      <c r="B741" s="36"/>
      <c r="C741" s="38"/>
      <c r="D741" s="37"/>
      <c r="E741" s="41"/>
      <c r="F741" s="47"/>
    </row>
    <row r="742" spans="1:6" ht="16" thickBot="1" x14ac:dyDescent="0.25">
      <c r="A742" s="36"/>
      <c r="B742" s="36"/>
      <c r="C742" s="38"/>
      <c r="D742" s="37"/>
      <c r="E742" s="41"/>
      <c r="F742" s="47"/>
    </row>
    <row r="743" spans="1:6" ht="16" thickBot="1" x14ac:dyDescent="0.25">
      <c r="A743" s="36"/>
      <c r="B743" s="36"/>
      <c r="C743" s="38"/>
      <c r="D743" s="37"/>
      <c r="E743" s="41"/>
      <c r="F743" s="47"/>
    </row>
    <row r="744" spans="1:6" ht="16" thickBot="1" x14ac:dyDescent="0.25">
      <c r="A744" s="36"/>
      <c r="B744" s="36"/>
      <c r="C744" s="38"/>
      <c r="D744" s="37"/>
      <c r="E744" s="41"/>
      <c r="F744" s="47"/>
    </row>
    <row r="745" spans="1:6" ht="16" thickBot="1" x14ac:dyDescent="0.25">
      <c r="A745" s="36"/>
      <c r="B745" s="36"/>
      <c r="C745" s="38"/>
      <c r="D745" s="37"/>
      <c r="E745" s="41"/>
      <c r="F745" s="47"/>
    </row>
    <row r="746" spans="1:6" ht="16" thickBot="1" x14ac:dyDescent="0.25">
      <c r="A746" s="36"/>
      <c r="B746" s="36"/>
      <c r="C746" s="38"/>
      <c r="D746" s="37"/>
      <c r="E746" s="41"/>
      <c r="F746" s="47"/>
    </row>
    <row r="747" spans="1:6" ht="16" thickBot="1" x14ac:dyDescent="0.25">
      <c r="A747" s="36"/>
      <c r="B747" s="36"/>
      <c r="C747" s="38"/>
      <c r="D747" s="37"/>
      <c r="E747" s="41"/>
      <c r="F747" s="47"/>
    </row>
    <row r="748" spans="1:6" ht="16" thickBot="1" x14ac:dyDescent="0.25">
      <c r="A748" s="36"/>
      <c r="B748" s="36"/>
      <c r="C748" s="38"/>
      <c r="D748" s="37"/>
      <c r="E748" s="42"/>
      <c r="F748" s="47"/>
    </row>
    <row r="749" spans="1:6" ht="16" thickBot="1" x14ac:dyDescent="0.25">
      <c r="A749" s="36"/>
      <c r="B749" s="36"/>
      <c r="C749" s="38"/>
      <c r="D749" s="37"/>
      <c r="E749" s="41"/>
      <c r="F749" s="47"/>
    </row>
    <row r="750" spans="1:6" ht="16" thickBot="1" x14ac:dyDescent="0.25">
      <c r="A750" s="36"/>
      <c r="B750" s="36"/>
      <c r="C750" s="38"/>
      <c r="D750" s="37"/>
      <c r="E750" s="42"/>
      <c r="F750" s="47"/>
    </row>
    <row r="751" spans="1:6" ht="16" thickBot="1" x14ac:dyDescent="0.25">
      <c r="A751" s="36"/>
      <c r="B751" s="36"/>
      <c r="C751" s="38"/>
      <c r="D751" s="37"/>
      <c r="E751" s="42"/>
      <c r="F751" s="47"/>
    </row>
    <row r="752" spans="1:6" ht="16" thickBot="1" x14ac:dyDescent="0.25">
      <c r="A752" s="36"/>
      <c r="B752" s="36"/>
      <c r="C752" s="38"/>
      <c r="D752" s="37"/>
      <c r="E752" s="42"/>
      <c r="F752" s="47"/>
    </row>
    <row r="753" spans="1:6" ht="16" thickBot="1" x14ac:dyDescent="0.25">
      <c r="A753" s="36"/>
      <c r="B753" s="36"/>
      <c r="C753" s="38"/>
      <c r="D753" s="37"/>
      <c r="E753" s="42"/>
      <c r="F753" s="47"/>
    </row>
    <row r="754" spans="1:6" ht="16" thickBot="1" x14ac:dyDescent="0.25">
      <c r="A754" s="36"/>
      <c r="B754" s="36"/>
      <c r="C754" s="38"/>
      <c r="D754" s="37"/>
      <c r="E754" s="42"/>
      <c r="F754" s="47"/>
    </row>
    <row r="755" spans="1:6" ht="16" thickBot="1" x14ac:dyDescent="0.25">
      <c r="A755" s="36"/>
      <c r="B755" s="36"/>
      <c r="C755" s="38"/>
      <c r="D755" s="37"/>
      <c r="E755" s="42"/>
      <c r="F755" s="47"/>
    </row>
    <row r="756" spans="1:6" ht="16" thickBot="1" x14ac:dyDescent="0.25">
      <c r="A756" s="36"/>
      <c r="B756" s="36"/>
      <c r="C756" s="38"/>
      <c r="D756" s="37"/>
      <c r="E756" s="42"/>
      <c r="F756" s="47"/>
    </row>
    <row r="757" spans="1:6" ht="16" thickBot="1" x14ac:dyDescent="0.25">
      <c r="A757" s="36"/>
      <c r="B757" s="36"/>
      <c r="C757" s="38"/>
      <c r="D757" s="37"/>
      <c r="E757" s="41"/>
      <c r="F757" s="47"/>
    </row>
    <row r="758" spans="1:6" ht="16" thickBot="1" x14ac:dyDescent="0.25">
      <c r="A758" s="36"/>
      <c r="B758" s="36"/>
      <c r="C758" s="38"/>
      <c r="D758" s="37"/>
      <c r="E758" s="41"/>
      <c r="F758" s="47"/>
    </row>
    <row r="759" spans="1:6" ht="16" thickBot="1" x14ac:dyDescent="0.25">
      <c r="A759" s="36"/>
      <c r="B759" s="36"/>
      <c r="C759" s="38"/>
      <c r="D759" s="37"/>
      <c r="E759" s="41"/>
      <c r="F759" s="47"/>
    </row>
    <row r="760" spans="1:6" ht="16" thickBot="1" x14ac:dyDescent="0.25">
      <c r="A760" s="36"/>
      <c r="B760" s="36"/>
      <c r="C760" s="38"/>
      <c r="D760" s="37"/>
      <c r="E760" s="42"/>
      <c r="F760" s="47"/>
    </row>
    <row r="761" spans="1:6" ht="16" thickBot="1" x14ac:dyDescent="0.25">
      <c r="A761" s="36"/>
      <c r="B761" s="36"/>
      <c r="C761" s="38"/>
      <c r="D761" s="37"/>
      <c r="E761" s="42"/>
      <c r="F761" s="47"/>
    </row>
    <row r="762" spans="1:6" ht="16" thickBot="1" x14ac:dyDescent="0.25">
      <c r="A762" s="36"/>
      <c r="B762" s="36"/>
      <c r="C762" s="38"/>
      <c r="D762" s="37"/>
      <c r="E762" s="41"/>
      <c r="F762" s="47"/>
    </row>
    <row r="763" spans="1:6" ht="16" thickBot="1" x14ac:dyDescent="0.25">
      <c r="A763" s="36"/>
      <c r="B763" s="36"/>
      <c r="C763" s="38"/>
      <c r="D763" s="37"/>
      <c r="E763" s="41"/>
      <c r="F763" s="47"/>
    </row>
    <row r="764" spans="1:6" ht="16" thickBot="1" x14ac:dyDescent="0.25">
      <c r="A764" s="36"/>
      <c r="B764" s="36"/>
      <c r="C764" s="38"/>
      <c r="D764" s="37"/>
      <c r="E764" s="41"/>
      <c r="F764" s="47"/>
    </row>
    <row r="765" spans="1:6" ht="16" thickBot="1" x14ac:dyDescent="0.25">
      <c r="A765" s="36"/>
      <c r="B765" s="36"/>
      <c r="C765" s="38"/>
      <c r="D765" s="37"/>
      <c r="E765" s="41"/>
      <c r="F765" s="47"/>
    </row>
    <row r="766" spans="1:6" ht="16" thickBot="1" x14ac:dyDescent="0.25">
      <c r="A766" s="36"/>
      <c r="B766" s="36"/>
      <c r="C766" s="38"/>
      <c r="D766" s="37"/>
      <c r="E766" s="42"/>
      <c r="F766" s="47"/>
    </row>
    <row r="767" spans="1:6" ht="16" thickBot="1" x14ac:dyDescent="0.25">
      <c r="A767" s="36"/>
      <c r="B767" s="36"/>
      <c r="C767" s="38"/>
      <c r="D767" s="37"/>
      <c r="E767" s="41"/>
      <c r="F767" s="47"/>
    </row>
    <row r="768" spans="1:6" ht="16" thickBot="1" x14ac:dyDescent="0.25">
      <c r="A768" s="36"/>
      <c r="B768" s="36"/>
      <c r="C768" s="38"/>
      <c r="D768" s="37"/>
      <c r="E768" s="41"/>
      <c r="F768" s="47"/>
    </row>
    <row r="769" spans="1:6" ht="16" thickBot="1" x14ac:dyDescent="0.25">
      <c r="A769" s="36"/>
      <c r="B769" s="36"/>
      <c r="C769" s="38"/>
      <c r="D769" s="37"/>
      <c r="E769" s="42"/>
      <c r="F769" s="47"/>
    </row>
    <row r="770" spans="1:6" ht="16" thickBot="1" x14ac:dyDescent="0.25">
      <c r="A770" s="36"/>
      <c r="B770" s="36"/>
      <c r="C770" s="38"/>
      <c r="D770" s="37"/>
      <c r="E770" s="41"/>
      <c r="F770" s="47"/>
    </row>
    <row r="771" spans="1:6" ht="16" thickBot="1" x14ac:dyDescent="0.25">
      <c r="A771" s="36"/>
      <c r="B771" s="36"/>
      <c r="C771" s="38"/>
      <c r="D771" s="37"/>
      <c r="E771" s="42"/>
      <c r="F771" s="47"/>
    </row>
    <row r="772" spans="1:6" ht="16" thickBot="1" x14ac:dyDescent="0.25">
      <c r="A772" s="36"/>
      <c r="B772" s="36"/>
      <c r="C772" s="38"/>
      <c r="D772" s="37"/>
      <c r="E772" s="42"/>
      <c r="F772" s="47"/>
    </row>
    <row r="773" spans="1:6" ht="16" thickBot="1" x14ac:dyDescent="0.25">
      <c r="A773" s="36"/>
      <c r="B773" s="36"/>
      <c r="C773" s="38"/>
      <c r="D773" s="37"/>
      <c r="E773" s="42"/>
      <c r="F773" s="47"/>
    </row>
    <row r="774" spans="1:6" ht="16" thickBot="1" x14ac:dyDescent="0.25">
      <c r="A774" s="36"/>
      <c r="B774" s="36"/>
      <c r="C774" s="38"/>
      <c r="D774" s="37"/>
      <c r="E774" s="42"/>
      <c r="F774" s="47"/>
    </row>
    <row r="775" spans="1:6" ht="16" thickBot="1" x14ac:dyDescent="0.25">
      <c r="A775" s="36"/>
      <c r="B775" s="36"/>
      <c r="C775" s="38"/>
      <c r="D775" s="37"/>
      <c r="E775" s="41"/>
      <c r="F775" s="47"/>
    </row>
    <row r="776" spans="1:6" ht="16" thickBot="1" x14ac:dyDescent="0.25">
      <c r="A776" s="36"/>
      <c r="B776" s="36"/>
      <c r="C776" s="38"/>
      <c r="D776" s="37"/>
      <c r="E776" s="42"/>
      <c r="F776" s="47"/>
    </row>
    <row r="777" spans="1:6" ht="16" thickBot="1" x14ac:dyDescent="0.25">
      <c r="A777" s="36"/>
      <c r="B777" s="36"/>
      <c r="C777" s="38"/>
      <c r="D777" s="37"/>
      <c r="E777" s="42"/>
      <c r="F777" s="47"/>
    </row>
    <row r="778" spans="1:6" ht="16" thickBot="1" x14ac:dyDescent="0.25">
      <c r="A778" s="36"/>
      <c r="B778" s="36"/>
      <c r="C778" s="38"/>
      <c r="D778" s="37"/>
      <c r="E778" s="41"/>
      <c r="F778" s="47"/>
    </row>
    <row r="779" spans="1:6" ht="16" thickBot="1" x14ac:dyDescent="0.25">
      <c r="A779" s="36"/>
      <c r="B779" s="36"/>
      <c r="C779" s="38"/>
      <c r="D779" s="37"/>
      <c r="E779" s="41"/>
      <c r="F779" s="47"/>
    </row>
    <row r="780" spans="1:6" ht="16" thickBot="1" x14ac:dyDescent="0.25">
      <c r="A780" s="36"/>
      <c r="B780" s="36"/>
      <c r="C780" s="38"/>
      <c r="D780" s="37"/>
      <c r="E780" s="41"/>
      <c r="F780" s="47"/>
    </row>
    <row r="781" spans="1:6" ht="16" thickBot="1" x14ac:dyDescent="0.25">
      <c r="A781" s="36"/>
      <c r="B781" s="36"/>
      <c r="C781" s="38"/>
      <c r="D781" s="37"/>
      <c r="E781" s="41"/>
      <c r="F781" s="47"/>
    </row>
    <row r="782" spans="1:6" ht="16" thickBot="1" x14ac:dyDescent="0.25">
      <c r="A782" s="36"/>
      <c r="B782" s="36"/>
      <c r="C782" s="38"/>
      <c r="D782" s="37"/>
      <c r="E782" s="41"/>
      <c r="F782" s="47"/>
    </row>
    <row r="783" spans="1:6" ht="16" thickBot="1" x14ac:dyDescent="0.25">
      <c r="A783" s="36"/>
      <c r="B783" s="36"/>
      <c r="C783" s="38"/>
      <c r="D783" s="37"/>
      <c r="E783" s="41"/>
      <c r="F783" s="47"/>
    </row>
    <row r="784" spans="1:6" ht="16" thickBot="1" x14ac:dyDescent="0.25">
      <c r="A784" s="36"/>
      <c r="B784" s="36"/>
      <c r="C784" s="38"/>
      <c r="D784" s="37"/>
      <c r="E784" s="42"/>
      <c r="F784" s="47"/>
    </row>
    <row r="785" spans="1:6" ht="16" thickBot="1" x14ac:dyDescent="0.25">
      <c r="A785" s="36"/>
      <c r="B785" s="36"/>
      <c r="C785" s="38"/>
      <c r="D785" s="37"/>
      <c r="E785" s="41"/>
      <c r="F785" s="47"/>
    </row>
    <row r="786" spans="1:6" ht="16" thickBot="1" x14ac:dyDescent="0.25">
      <c r="A786" s="36"/>
      <c r="B786" s="36"/>
      <c r="C786" s="38"/>
      <c r="D786" s="37"/>
      <c r="E786" s="42"/>
      <c r="F786" s="47"/>
    </row>
    <row r="787" spans="1:6" ht="16" thickBot="1" x14ac:dyDescent="0.25">
      <c r="A787" s="36"/>
      <c r="B787" s="36"/>
      <c r="C787" s="38"/>
      <c r="D787" s="37"/>
      <c r="E787" s="41"/>
      <c r="F787" s="47"/>
    </row>
    <row r="788" spans="1:6" ht="16" thickBot="1" x14ac:dyDescent="0.25">
      <c r="A788" s="36"/>
      <c r="B788" s="36"/>
      <c r="C788" s="38"/>
      <c r="D788" s="37"/>
      <c r="E788" s="41"/>
      <c r="F788" s="47"/>
    </row>
    <row r="789" spans="1:6" ht="16" thickBot="1" x14ac:dyDescent="0.25">
      <c r="A789" s="36"/>
      <c r="B789" s="36"/>
      <c r="C789" s="38"/>
      <c r="D789" s="37"/>
      <c r="E789" s="41"/>
      <c r="F789" s="47"/>
    </row>
    <row r="790" spans="1:6" ht="16" thickBot="1" x14ac:dyDescent="0.25">
      <c r="A790" s="36"/>
      <c r="B790" s="36"/>
      <c r="C790" s="38"/>
      <c r="D790" s="37"/>
      <c r="E790" s="41"/>
      <c r="F790" s="47"/>
    </row>
    <row r="791" spans="1:6" ht="16" thickBot="1" x14ac:dyDescent="0.25">
      <c r="A791" s="36"/>
      <c r="B791" s="36"/>
      <c r="C791" s="38"/>
      <c r="D791" s="37"/>
      <c r="E791" s="42"/>
      <c r="F791" s="47"/>
    </row>
    <row r="792" spans="1:6" ht="16" thickBot="1" x14ac:dyDescent="0.25">
      <c r="A792" s="36"/>
      <c r="B792" s="36"/>
      <c r="C792" s="38"/>
      <c r="D792" s="37"/>
      <c r="E792" s="42"/>
      <c r="F792" s="47"/>
    </row>
    <row r="793" spans="1:6" ht="16" thickBot="1" x14ac:dyDescent="0.25">
      <c r="A793" s="36"/>
      <c r="B793" s="36"/>
      <c r="C793" s="38"/>
      <c r="D793" s="37"/>
      <c r="E793" s="41"/>
      <c r="F793" s="47"/>
    </row>
    <row r="794" spans="1:6" ht="16" thickBot="1" x14ac:dyDescent="0.25">
      <c r="A794" s="36"/>
      <c r="B794" s="36"/>
      <c r="C794" s="38"/>
      <c r="D794" s="37"/>
      <c r="E794" s="41"/>
      <c r="F794" s="47"/>
    </row>
    <row r="795" spans="1:6" ht="16" thickBot="1" x14ac:dyDescent="0.25">
      <c r="A795" s="36"/>
      <c r="B795" s="36"/>
      <c r="C795" s="38"/>
      <c r="D795" s="37"/>
      <c r="E795" s="41"/>
      <c r="F795" s="47"/>
    </row>
    <row r="796" spans="1:6" ht="16" thickBot="1" x14ac:dyDescent="0.25">
      <c r="A796" s="36"/>
      <c r="B796" s="36"/>
      <c r="C796" s="38"/>
      <c r="D796" s="37"/>
      <c r="E796" s="41"/>
      <c r="F796" s="47"/>
    </row>
    <row r="797" spans="1:6" ht="16" thickBot="1" x14ac:dyDescent="0.25">
      <c r="A797" s="36"/>
      <c r="B797" s="36"/>
      <c r="C797" s="38"/>
      <c r="D797" s="37"/>
      <c r="E797" s="42"/>
      <c r="F797" s="47"/>
    </row>
    <row r="798" spans="1:6" ht="16" thickBot="1" x14ac:dyDescent="0.25">
      <c r="A798" s="36"/>
      <c r="B798" s="36"/>
      <c r="C798" s="38"/>
      <c r="D798" s="37"/>
      <c r="E798" s="41"/>
      <c r="F798" s="47"/>
    </row>
    <row r="799" spans="1:6" ht="16" thickBot="1" x14ac:dyDescent="0.25">
      <c r="A799" s="36"/>
      <c r="B799" s="36"/>
      <c r="C799" s="38"/>
      <c r="D799" s="37"/>
      <c r="E799" s="41"/>
      <c r="F799" s="47"/>
    </row>
    <row r="800" spans="1:6" ht="16" thickBot="1" x14ac:dyDescent="0.25">
      <c r="A800" s="36"/>
      <c r="B800" s="36"/>
      <c r="C800" s="38"/>
      <c r="D800" s="37"/>
      <c r="E800" s="41"/>
      <c r="F800" s="47"/>
    </row>
    <row r="801" spans="1:6" ht="16" thickBot="1" x14ac:dyDescent="0.25">
      <c r="A801" s="36"/>
      <c r="B801" s="36"/>
      <c r="C801" s="38"/>
      <c r="D801" s="37"/>
      <c r="E801" s="41"/>
      <c r="F801" s="47"/>
    </row>
    <row r="802" spans="1:6" ht="16" thickBot="1" x14ac:dyDescent="0.25">
      <c r="A802" s="36"/>
      <c r="B802" s="36"/>
      <c r="C802" s="38"/>
      <c r="D802" s="37"/>
      <c r="E802" s="41"/>
      <c r="F802" s="47"/>
    </row>
    <row r="803" spans="1:6" ht="16" thickBot="1" x14ac:dyDescent="0.25">
      <c r="A803" s="36"/>
      <c r="B803" s="36"/>
      <c r="C803" s="38"/>
      <c r="D803" s="37"/>
      <c r="E803" s="41"/>
      <c r="F803" s="47"/>
    </row>
    <row r="804" spans="1:6" ht="16" thickBot="1" x14ac:dyDescent="0.25">
      <c r="A804" s="36"/>
      <c r="B804" s="36"/>
      <c r="C804" s="38"/>
      <c r="D804" s="37"/>
      <c r="E804" s="41"/>
      <c r="F804" s="47"/>
    </row>
    <row r="805" spans="1:6" ht="16" thickBot="1" x14ac:dyDescent="0.25">
      <c r="A805" s="36"/>
      <c r="B805" s="36"/>
      <c r="C805" s="38"/>
      <c r="D805" s="37"/>
      <c r="E805" s="41"/>
      <c r="F805" s="47"/>
    </row>
    <row r="806" spans="1:6" ht="16" thickBot="1" x14ac:dyDescent="0.25">
      <c r="A806" s="36"/>
      <c r="B806" s="36"/>
      <c r="C806" s="38"/>
      <c r="D806" s="37"/>
      <c r="E806" s="41"/>
      <c r="F806" s="47"/>
    </row>
    <row r="807" spans="1:6" ht="16" thickBot="1" x14ac:dyDescent="0.25">
      <c r="A807" s="36"/>
      <c r="B807" s="36"/>
      <c r="C807" s="38"/>
      <c r="D807" s="37"/>
      <c r="E807" s="41"/>
      <c r="F807" s="47"/>
    </row>
    <row r="808" spans="1:6" ht="16" thickBot="1" x14ac:dyDescent="0.25">
      <c r="A808" s="36"/>
      <c r="B808" s="36"/>
      <c r="C808" s="38"/>
      <c r="D808" s="37"/>
      <c r="E808" s="41"/>
      <c r="F808" s="47"/>
    </row>
    <row r="809" spans="1:6" ht="16" thickBot="1" x14ac:dyDescent="0.25">
      <c r="A809" s="36"/>
      <c r="B809" s="36"/>
      <c r="C809" s="38"/>
      <c r="D809" s="37"/>
      <c r="E809" s="41"/>
      <c r="F809" s="47"/>
    </row>
    <row r="810" spans="1:6" ht="16" thickBot="1" x14ac:dyDescent="0.25">
      <c r="A810" s="36"/>
      <c r="B810" s="36"/>
      <c r="C810" s="38"/>
      <c r="D810" s="37"/>
      <c r="E810" s="41"/>
      <c r="F810" s="47"/>
    </row>
    <row r="811" spans="1:6" ht="16" thickBot="1" x14ac:dyDescent="0.25">
      <c r="A811" s="36"/>
      <c r="B811" s="36"/>
      <c r="C811" s="38"/>
      <c r="D811" s="37"/>
      <c r="E811" s="41"/>
      <c r="F811" s="47"/>
    </row>
    <row r="812" spans="1:6" ht="16" thickBot="1" x14ac:dyDescent="0.25">
      <c r="A812" s="36"/>
      <c r="B812" s="36"/>
      <c r="C812" s="38"/>
      <c r="D812" s="37"/>
      <c r="E812" s="42"/>
      <c r="F812" s="47"/>
    </row>
    <row r="813" spans="1:6" ht="16" thickBot="1" x14ac:dyDescent="0.25">
      <c r="A813" s="36"/>
      <c r="B813" s="36"/>
      <c r="C813" s="38"/>
      <c r="D813" s="37"/>
      <c r="E813" s="41"/>
      <c r="F813" s="47"/>
    </row>
    <row r="814" spans="1:6" ht="16" thickBot="1" x14ac:dyDescent="0.25">
      <c r="A814" s="36"/>
      <c r="B814" s="36"/>
      <c r="C814" s="38"/>
      <c r="D814" s="37"/>
      <c r="E814" s="42"/>
      <c r="F814" s="47"/>
    </row>
    <row r="815" spans="1:6" ht="16" thickBot="1" x14ac:dyDescent="0.25">
      <c r="A815" s="36"/>
      <c r="B815" s="36"/>
      <c r="C815" s="38"/>
      <c r="D815" s="37"/>
      <c r="E815" s="41"/>
      <c r="F815" s="47"/>
    </row>
    <row r="816" spans="1:6" ht="16" thickBot="1" x14ac:dyDescent="0.25">
      <c r="A816" s="36"/>
      <c r="B816" s="36"/>
      <c r="C816" s="38"/>
      <c r="D816" s="37"/>
      <c r="E816" s="41"/>
      <c r="F816" s="47"/>
    </row>
    <row r="817" spans="1:6" ht="16" thickBot="1" x14ac:dyDescent="0.25">
      <c r="A817" s="36"/>
      <c r="B817" s="36"/>
      <c r="C817" s="38"/>
      <c r="D817" s="37"/>
      <c r="E817" s="41"/>
      <c r="F817" s="47"/>
    </row>
    <row r="818" spans="1:6" ht="16" thickBot="1" x14ac:dyDescent="0.25">
      <c r="A818" s="36"/>
      <c r="B818" s="36"/>
      <c r="C818" s="38"/>
      <c r="D818" s="37"/>
      <c r="E818" s="42"/>
      <c r="F818" s="47"/>
    </row>
    <row r="819" spans="1:6" ht="16" thickBot="1" x14ac:dyDescent="0.25">
      <c r="A819" s="36"/>
      <c r="B819" s="36"/>
      <c r="C819" s="38"/>
      <c r="D819" s="37"/>
      <c r="E819" s="42"/>
      <c r="F819" s="47"/>
    </row>
    <row r="820" spans="1:6" ht="16" thickBot="1" x14ac:dyDescent="0.25">
      <c r="A820" s="36"/>
      <c r="B820" s="36"/>
      <c r="C820" s="38"/>
      <c r="D820" s="37"/>
      <c r="E820" s="42"/>
      <c r="F820" s="47"/>
    </row>
    <row r="821" spans="1:6" ht="16" thickBot="1" x14ac:dyDescent="0.25">
      <c r="A821" s="36"/>
      <c r="B821" s="36"/>
      <c r="C821" s="38"/>
      <c r="D821" s="37"/>
      <c r="E821" s="41"/>
      <c r="F821" s="47"/>
    </row>
    <row r="822" spans="1:6" ht="16" thickBot="1" x14ac:dyDescent="0.25">
      <c r="A822" s="36"/>
      <c r="B822" s="36"/>
      <c r="C822" s="38"/>
      <c r="D822" s="37"/>
      <c r="E822" s="41"/>
      <c r="F822" s="47"/>
    </row>
    <row r="823" spans="1:6" ht="16" thickBot="1" x14ac:dyDescent="0.25">
      <c r="A823" s="36"/>
      <c r="B823" s="36"/>
      <c r="C823" s="38"/>
      <c r="D823" s="37"/>
      <c r="E823" s="41"/>
      <c r="F823" s="47"/>
    </row>
    <row r="824" spans="1:6" ht="16" thickBot="1" x14ac:dyDescent="0.25">
      <c r="A824" s="36"/>
      <c r="B824" s="36"/>
      <c r="C824" s="38"/>
      <c r="D824" s="37"/>
      <c r="E824" s="42"/>
      <c r="F824" s="47"/>
    </row>
    <row r="825" spans="1:6" ht="16" thickBot="1" x14ac:dyDescent="0.25">
      <c r="A825" s="36"/>
      <c r="B825" s="36"/>
      <c r="C825" s="38"/>
      <c r="D825" s="37"/>
      <c r="E825" s="41"/>
      <c r="F825" s="47"/>
    </row>
    <row r="826" spans="1:6" ht="16" thickBot="1" x14ac:dyDescent="0.25">
      <c r="A826" s="36"/>
      <c r="B826" s="36"/>
      <c r="C826" s="38"/>
      <c r="D826" s="37"/>
      <c r="E826" s="42"/>
      <c r="F826" s="47"/>
    </row>
    <row r="827" spans="1:6" ht="16" thickBot="1" x14ac:dyDescent="0.25">
      <c r="A827" s="36"/>
      <c r="B827" s="36"/>
      <c r="C827" s="38"/>
      <c r="D827" s="37"/>
      <c r="E827" s="42"/>
      <c r="F827" s="47"/>
    </row>
    <row r="828" spans="1:6" ht="16" thickBot="1" x14ac:dyDescent="0.25">
      <c r="A828" s="36"/>
      <c r="B828" s="36"/>
      <c r="C828" s="38"/>
      <c r="D828" s="37"/>
      <c r="E828" s="41"/>
      <c r="F828" s="47"/>
    </row>
    <row r="829" spans="1:6" ht="16" thickBot="1" x14ac:dyDescent="0.25">
      <c r="A829" s="36"/>
      <c r="B829" s="36"/>
      <c r="C829" s="38"/>
      <c r="D829" s="37"/>
      <c r="E829" s="41"/>
      <c r="F829" s="47"/>
    </row>
    <row r="830" spans="1:6" ht="16" thickBot="1" x14ac:dyDescent="0.25">
      <c r="A830" s="36"/>
      <c r="B830" s="36"/>
      <c r="C830" s="38"/>
      <c r="D830" s="37"/>
      <c r="E830" s="42"/>
      <c r="F830" s="47"/>
    </row>
    <row r="831" spans="1:6" ht="16" thickBot="1" x14ac:dyDescent="0.25">
      <c r="A831" s="36"/>
      <c r="B831" s="36"/>
      <c r="C831" s="38"/>
      <c r="D831" s="37"/>
      <c r="E831" s="42"/>
      <c r="F831" s="47"/>
    </row>
    <row r="832" spans="1:6" ht="16" thickBot="1" x14ac:dyDescent="0.25">
      <c r="A832" s="36"/>
      <c r="B832" s="36"/>
      <c r="C832" s="38"/>
      <c r="D832" s="37"/>
      <c r="E832" s="42"/>
      <c r="F832" s="47"/>
    </row>
    <row r="833" spans="1:6" ht="16" thickBot="1" x14ac:dyDescent="0.25">
      <c r="A833" s="36"/>
      <c r="B833" s="36"/>
      <c r="C833" s="38"/>
      <c r="D833" s="37"/>
      <c r="E833" s="42"/>
      <c r="F833" s="47"/>
    </row>
    <row r="834" spans="1:6" ht="16" thickBot="1" x14ac:dyDescent="0.25">
      <c r="A834" s="36"/>
      <c r="B834" s="36"/>
      <c r="C834" s="38"/>
      <c r="D834" s="37"/>
      <c r="E834" s="42"/>
      <c r="F834" s="47"/>
    </row>
    <row r="835" spans="1:6" ht="16" thickBot="1" x14ac:dyDescent="0.25">
      <c r="A835" s="36"/>
      <c r="B835" s="36"/>
      <c r="C835" s="38"/>
      <c r="D835" s="37"/>
      <c r="E835" s="41"/>
      <c r="F835" s="47"/>
    </row>
    <row r="836" spans="1:6" ht="16" thickBot="1" x14ac:dyDescent="0.25">
      <c r="A836" s="36"/>
      <c r="B836" s="36"/>
      <c r="C836" s="38"/>
      <c r="D836" s="37"/>
      <c r="E836" s="41"/>
      <c r="F836" s="47"/>
    </row>
    <row r="837" spans="1:6" ht="16" thickBot="1" x14ac:dyDescent="0.25">
      <c r="A837" s="36"/>
      <c r="B837" s="36"/>
      <c r="C837" s="38"/>
      <c r="D837" s="37"/>
      <c r="E837" s="41"/>
      <c r="F837" s="47"/>
    </row>
    <row r="838" spans="1:6" ht="16" thickBot="1" x14ac:dyDescent="0.25">
      <c r="A838" s="36"/>
      <c r="B838" s="36"/>
      <c r="C838" s="38"/>
      <c r="D838" s="37"/>
      <c r="E838" s="41"/>
      <c r="F838" s="47"/>
    </row>
    <row r="839" spans="1:6" ht="16" thickBot="1" x14ac:dyDescent="0.25">
      <c r="A839" s="36"/>
      <c r="B839" s="36"/>
      <c r="C839" s="38"/>
      <c r="D839" s="37"/>
      <c r="E839" s="41"/>
      <c r="F839" s="47"/>
    </row>
    <row r="840" spans="1:6" ht="16" thickBot="1" x14ac:dyDescent="0.25">
      <c r="A840" s="36"/>
      <c r="B840" s="36"/>
      <c r="C840" s="38"/>
      <c r="D840" s="37"/>
      <c r="E840" s="41"/>
      <c r="F840" s="47"/>
    </row>
    <row r="841" spans="1:6" ht="16" thickBot="1" x14ac:dyDescent="0.25">
      <c r="A841" s="36"/>
      <c r="B841" s="36"/>
      <c r="C841" s="38"/>
      <c r="D841" s="37"/>
      <c r="E841" s="42"/>
      <c r="F841" s="47"/>
    </row>
    <row r="842" spans="1:6" ht="16" thickBot="1" x14ac:dyDescent="0.25">
      <c r="A842" s="36"/>
      <c r="B842" s="36"/>
      <c r="C842" s="38"/>
      <c r="D842" s="37"/>
      <c r="E842" s="42"/>
      <c r="F842" s="47"/>
    </row>
    <row r="843" spans="1:6" ht="16" thickBot="1" x14ac:dyDescent="0.25">
      <c r="A843" s="36"/>
      <c r="B843" s="36"/>
      <c r="C843" s="38"/>
      <c r="D843" s="37"/>
      <c r="E843" s="42"/>
      <c r="F843" s="47"/>
    </row>
    <row r="844" spans="1:6" ht="16" thickBot="1" x14ac:dyDescent="0.25">
      <c r="A844" s="36"/>
      <c r="B844" s="36"/>
      <c r="C844" s="38"/>
      <c r="D844" s="37"/>
      <c r="E844" s="42"/>
      <c r="F844" s="47"/>
    </row>
    <row r="845" spans="1:6" ht="16" thickBot="1" x14ac:dyDescent="0.25">
      <c r="A845" s="36"/>
      <c r="B845" s="36"/>
      <c r="C845" s="38"/>
      <c r="D845" s="37"/>
      <c r="E845" s="42"/>
      <c r="F845" s="47"/>
    </row>
    <row r="846" spans="1:6" ht="16" thickBot="1" x14ac:dyDescent="0.25">
      <c r="A846" s="36"/>
      <c r="B846" s="36"/>
      <c r="C846" s="38"/>
      <c r="D846" s="37"/>
      <c r="E846" s="42"/>
      <c r="F846" s="47"/>
    </row>
    <row r="847" spans="1:6" ht="16" thickBot="1" x14ac:dyDescent="0.25">
      <c r="A847" s="36"/>
      <c r="B847" s="36"/>
      <c r="C847" s="38"/>
      <c r="D847" s="37"/>
      <c r="E847" s="42"/>
      <c r="F847" s="47"/>
    </row>
    <row r="848" spans="1:6" ht="16" thickBot="1" x14ac:dyDescent="0.25">
      <c r="A848" s="36"/>
      <c r="B848" s="36"/>
      <c r="C848" s="38"/>
      <c r="D848" s="37"/>
      <c r="E848" s="42"/>
      <c r="F848" s="47"/>
    </row>
    <row r="849" spans="1:6" ht="16" thickBot="1" x14ac:dyDescent="0.25">
      <c r="A849" s="36"/>
      <c r="B849" s="36"/>
      <c r="C849" s="38"/>
      <c r="D849" s="37"/>
      <c r="E849" s="41"/>
      <c r="F849" s="47"/>
    </row>
    <row r="850" spans="1:6" ht="16" thickBot="1" x14ac:dyDescent="0.25">
      <c r="A850" s="36"/>
      <c r="B850" s="36"/>
      <c r="C850" s="38"/>
      <c r="D850" s="37"/>
      <c r="E850" s="41"/>
      <c r="F850" s="47"/>
    </row>
    <row r="851" spans="1:6" ht="16" thickBot="1" x14ac:dyDescent="0.25">
      <c r="A851" s="36"/>
      <c r="B851" s="36"/>
      <c r="C851" s="38"/>
      <c r="D851" s="37"/>
      <c r="E851" s="41"/>
      <c r="F851" s="47"/>
    </row>
    <row r="852" spans="1:6" ht="16" thickBot="1" x14ac:dyDescent="0.25">
      <c r="A852" s="36"/>
      <c r="B852" s="36"/>
      <c r="C852" s="38"/>
      <c r="D852" s="37"/>
      <c r="E852" s="41"/>
      <c r="F852" s="47"/>
    </row>
    <row r="853" spans="1:6" ht="16" thickBot="1" x14ac:dyDescent="0.25">
      <c r="A853" s="36"/>
      <c r="B853" s="36"/>
      <c r="C853" s="38"/>
      <c r="D853" s="37"/>
      <c r="E853" s="41"/>
      <c r="F853" s="47"/>
    </row>
    <row r="854" spans="1:6" ht="16" thickBot="1" x14ac:dyDescent="0.25">
      <c r="A854" s="36"/>
      <c r="B854" s="36"/>
      <c r="C854" s="38"/>
      <c r="D854" s="37"/>
      <c r="E854" s="41"/>
      <c r="F854" s="47"/>
    </row>
    <row r="855" spans="1:6" ht="16" thickBot="1" x14ac:dyDescent="0.25">
      <c r="A855" s="36"/>
      <c r="B855" s="36"/>
      <c r="C855" s="38"/>
      <c r="D855" s="37"/>
      <c r="E855" s="41"/>
      <c r="F855" s="47"/>
    </row>
    <row r="856" spans="1:6" ht="16" thickBot="1" x14ac:dyDescent="0.25">
      <c r="A856" s="36"/>
      <c r="B856" s="36"/>
      <c r="C856" s="38"/>
      <c r="D856" s="37"/>
      <c r="E856" s="41"/>
      <c r="F856" s="47"/>
    </row>
    <row r="857" spans="1:6" ht="16" thickBot="1" x14ac:dyDescent="0.25">
      <c r="A857" s="36"/>
      <c r="B857" s="36"/>
      <c r="C857" s="38"/>
      <c r="D857" s="37"/>
      <c r="E857" s="41"/>
      <c r="F857" s="47"/>
    </row>
    <row r="858" spans="1:6" ht="16" thickBot="1" x14ac:dyDescent="0.25">
      <c r="A858" s="36"/>
      <c r="B858" s="36"/>
      <c r="C858" s="38"/>
      <c r="D858" s="37"/>
      <c r="E858" s="41"/>
      <c r="F858" s="47"/>
    </row>
    <row r="859" spans="1:6" ht="16" thickBot="1" x14ac:dyDescent="0.25">
      <c r="A859" s="36"/>
      <c r="B859" s="36"/>
      <c r="C859" s="38"/>
      <c r="D859" s="37"/>
      <c r="E859" s="41"/>
      <c r="F859" s="47"/>
    </row>
    <row r="860" spans="1:6" ht="16" thickBot="1" x14ac:dyDescent="0.25">
      <c r="A860" s="36"/>
      <c r="B860" s="36"/>
      <c r="C860" s="38"/>
      <c r="D860" s="37"/>
      <c r="E860" s="42"/>
      <c r="F860" s="47"/>
    </row>
    <row r="861" spans="1:6" ht="16" thickBot="1" x14ac:dyDescent="0.25">
      <c r="A861" s="36"/>
      <c r="B861" s="36"/>
      <c r="C861" s="38"/>
      <c r="D861" s="37"/>
      <c r="E861" s="42"/>
      <c r="F861" s="47"/>
    </row>
    <row r="862" spans="1:6" ht="16" thickBot="1" x14ac:dyDescent="0.25">
      <c r="A862" s="36"/>
      <c r="B862" s="36"/>
      <c r="C862" s="38"/>
      <c r="D862" s="37"/>
      <c r="E862" s="42"/>
      <c r="F862" s="47"/>
    </row>
    <row r="863" spans="1:6" ht="16" thickBot="1" x14ac:dyDescent="0.25">
      <c r="A863" s="36"/>
      <c r="B863" s="36"/>
      <c r="C863" s="38"/>
      <c r="D863" s="37"/>
      <c r="E863" s="41"/>
      <c r="F863" s="47"/>
    </row>
    <row r="864" spans="1:6" ht="16" thickBot="1" x14ac:dyDescent="0.25">
      <c r="A864" s="36"/>
      <c r="B864" s="36"/>
      <c r="C864" s="38"/>
      <c r="D864" s="37"/>
      <c r="E864" s="41"/>
      <c r="F864" s="47"/>
    </row>
    <row r="865" spans="1:6" ht="16" thickBot="1" x14ac:dyDescent="0.25">
      <c r="A865" s="36"/>
      <c r="B865" s="36"/>
      <c r="C865" s="38"/>
      <c r="D865" s="37"/>
      <c r="E865" s="41"/>
      <c r="F865" s="47"/>
    </row>
    <row r="866" spans="1:6" ht="16" thickBot="1" x14ac:dyDescent="0.25">
      <c r="A866" s="36"/>
      <c r="B866" s="36"/>
      <c r="C866" s="38"/>
      <c r="D866" s="37"/>
      <c r="E866" s="41"/>
      <c r="F866" s="47"/>
    </row>
    <row r="867" spans="1:6" ht="16" thickBot="1" x14ac:dyDescent="0.25">
      <c r="A867" s="36"/>
      <c r="B867" s="36"/>
      <c r="C867" s="38"/>
      <c r="D867" s="37"/>
      <c r="E867" s="41"/>
      <c r="F867" s="47"/>
    </row>
    <row r="868" spans="1:6" ht="16" thickBot="1" x14ac:dyDescent="0.25">
      <c r="A868" s="36"/>
      <c r="B868" s="36"/>
      <c r="C868" s="38"/>
      <c r="D868" s="37"/>
      <c r="E868" s="41"/>
      <c r="F868" s="47"/>
    </row>
    <row r="869" spans="1:6" ht="16" thickBot="1" x14ac:dyDescent="0.25">
      <c r="A869" s="36"/>
      <c r="B869" s="36"/>
      <c r="C869" s="38"/>
      <c r="D869" s="37"/>
      <c r="E869" s="42"/>
      <c r="F869" s="47"/>
    </row>
    <row r="870" spans="1:6" ht="16" thickBot="1" x14ac:dyDescent="0.25">
      <c r="A870" s="36"/>
      <c r="B870" s="36"/>
      <c r="C870" s="38"/>
      <c r="D870" s="37"/>
      <c r="E870" s="42"/>
      <c r="F870" s="47"/>
    </row>
    <row r="871" spans="1:6" ht="16" thickBot="1" x14ac:dyDescent="0.25">
      <c r="A871" s="36"/>
      <c r="B871" s="36"/>
      <c r="C871" s="38"/>
      <c r="D871" s="37"/>
      <c r="E871" s="41"/>
      <c r="F871" s="47"/>
    </row>
    <row r="872" spans="1:6" ht="16" thickBot="1" x14ac:dyDescent="0.25">
      <c r="A872" s="36"/>
      <c r="B872" s="36"/>
      <c r="C872" s="38"/>
      <c r="D872" s="37"/>
      <c r="E872" s="41"/>
      <c r="F872" s="47"/>
    </row>
    <row r="873" spans="1:6" ht="16" thickBot="1" x14ac:dyDescent="0.25">
      <c r="A873" s="36"/>
      <c r="B873" s="36"/>
      <c r="C873" s="38"/>
      <c r="D873" s="37"/>
      <c r="E873" s="41"/>
      <c r="F873" s="47"/>
    </row>
    <row r="874" spans="1:6" ht="16" thickBot="1" x14ac:dyDescent="0.25">
      <c r="A874" s="36"/>
      <c r="B874" s="36"/>
      <c r="C874" s="38"/>
      <c r="D874" s="37"/>
      <c r="E874" s="41"/>
      <c r="F874" s="47"/>
    </row>
    <row r="875" spans="1:6" ht="16" thickBot="1" x14ac:dyDescent="0.25">
      <c r="A875" s="36"/>
      <c r="B875" s="36"/>
      <c r="C875" s="38"/>
      <c r="D875" s="37"/>
      <c r="E875" s="42"/>
      <c r="F875" s="47"/>
    </row>
    <row r="876" spans="1:6" ht="16" thickBot="1" x14ac:dyDescent="0.25">
      <c r="A876" s="36"/>
      <c r="B876" s="36"/>
      <c r="C876" s="38"/>
      <c r="D876" s="37"/>
      <c r="E876" s="42"/>
      <c r="F876" s="47"/>
    </row>
    <row r="877" spans="1:6" ht="16" thickBot="1" x14ac:dyDescent="0.25">
      <c r="A877" s="36"/>
      <c r="B877" s="36"/>
      <c r="C877" s="38"/>
      <c r="D877" s="37"/>
      <c r="E877" s="42"/>
      <c r="F877" s="47"/>
    </row>
    <row r="878" spans="1:6" ht="16" thickBot="1" x14ac:dyDescent="0.25">
      <c r="A878" s="36"/>
      <c r="B878" s="36"/>
      <c r="C878" s="38"/>
      <c r="D878" s="37"/>
      <c r="E878" s="42"/>
      <c r="F878" s="47"/>
    </row>
    <row r="879" spans="1:6" ht="16" thickBot="1" x14ac:dyDescent="0.25">
      <c r="A879" s="36"/>
      <c r="B879" s="36"/>
      <c r="C879" s="38"/>
      <c r="D879" s="37"/>
      <c r="E879" s="42"/>
      <c r="F879" s="47"/>
    </row>
    <row r="880" spans="1:6" ht="16" thickBot="1" x14ac:dyDescent="0.25">
      <c r="A880" s="36"/>
      <c r="B880" s="36"/>
      <c r="C880" s="38"/>
      <c r="D880" s="37"/>
      <c r="E880" s="42"/>
      <c r="F880" s="47"/>
    </row>
    <row r="881" spans="1:6" ht="16" thickBot="1" x14ac:dyDescent="0.25">
      <c r="A881" s="36"/>
      <c r="B881" s="36"/>
      <c r="C881" s="38"/>
      <c r="D881" s="37"/>
      <c r="E881" s="42"/>
      <c r="F881" s="47"/>
    </row>
    <row r="882" spans="1:6" ht="16" thickBot="1" x14ac:dyDescent="0.25">
      <c r="A882" s="36"/>
      <c r="B882" s="36"/>
      <c r="C882" s="38"/>
      <c r="D882" s="37"/>
      <c r="E882" s="42"/>
      <c r="F882" s="47"/>
    </row>
    <row r="883" spans="1:6" ht="16" thickBot="1" x14ac:dyDescent="0.25">
      <c r="A883" s="36"/>
      <c r="B883" s="36"/>
      <c r="C883" s="38"/>
      <c r="D883" s="37"/>
      <c r="E883" s="41"/>
      <c r="F883" s="47"/>
    </row>
    <row r="884" spans="1:6" ht="16" thickBot="1" x14ac:dyDescent="0.25">
      <c r="A884" s="36"/>
      <c r="B884" s="36"/>
      <c r="C884" s="38"/>
      <c r="D884" s="37"/>
      <c r="E884" s="41"/>
      <c r="F884" s="47"/>
    </row>
    <row r="885" spans="1:6" ht="16" thickBot="1" x14ac:dyDescent="0.25">
      <c r="A885" s="36"/>
      <c r="B885" s="36"/>
      <c r="C885" s="38"/>
      <c r="D885" s="37"/>
      <c r="E885" s="41"/>
      <c r="F885" s="47"/>
    </row>
    <row r="886" spans="1:6" ht="16" thickBot="1" x14ac:dyDescent="0.25">
      <c r="A886" s="36"/>
      <c r="B886" s="36"/>
      <c r="C886" s="38"/>
      <c r="D886" s="37"/>
      <c r="E886" s="42"/>
      <c r="F886" s="47"/>
    </row>
    <row r="887" spans="1:6" ht="16" thickBot="1" x14ac:dyDescent="0.25">
      <c r="A887" s="36"/>
      <c r="B887" s="36"/>
      <c r="C887" s="38"/>
      <c r="D887" s="37"/>
      <c r="E887" s="42"/>
      <c r="F887" s="47"/>
    </row>
    <row r="888" spans="1:6" ht="16" thickBot="1" x14ac:dyDescent="0.25">
      <c r="A888" s="36"/>
      <c r="B888" s="36"/>
      <c r="C888" s="38"/>
      <c r="D888" s="37"/>
      <c r="E888" s="42"/>
      <c r="F888" s="47"/>
    </row>
    <row r="889" spans="1:6" ht="16" thickBot="1" x14ac:dyDescent="0.25">
      <c r="A889" s="36"/>
      <c r="B889" s="36"/>
      <c r="C889" s="38"/>
      <c r="D889" s="37"/>
      <c r="E889" s="42"/>
      <c r="F889" s="47"/>
    </row>
    <row r="890" spans="1:6" ht="16" thickBot="1" x14ac:dyDescent="0.25">
      <c r="A890" s="36"/>
      <c r="B890" s="36"/>
      <c r="C890" s="38"/>
      <c r="D890" s="37"/>
      <c r="E890" s="42"/>
      <c r="F890" s="47"/>
    </row>
    <row r="891" spans="1:6" ht="16" thickBot="1" x14ac:dyDescent="0.25">
      <c r="A891" s="36"/>
      <c r="B891" s="36"/>
      <c r="C891" s="38"/>
      <c r="D891" s="37"/>
      <c r="E891" s="42"/>
      <c r="F891" s="47"/>
    </row>
    <row r="892" spans="1:6" ht="16" thickBot="1" x14ac:dyDescent="0.25">
      <c r="A892" s="36"/>
      <c r="B892" s="36"/>
      <c r="C892" s="38"/>
      <c r="D892" s="37"/>
      <c r="E892" s="42"/>
      <c r="F892" s="47"/>
    </row>
    <row r="893" spans="1:6" ht="16" thickBot="1" x14ac:dyDescent="0.25">
      <c r="A893" s="36"/>
      <c r="B893" s="36"/>
      <c r="C893" s="38"/>
      <c r="D893" s="37"/>
      <c r="E893" s="42"/>
      <c r="F893" s="47"/>
    </row>
    <row r="894" spans="1:6" ht="16" thickBot="1" x14ac:dyDescent="0.25">
      <c r="A894" s="36"/>
      <c r="B894" s="36"/>
      <c r="C894" s="38"/>
      <c r="D894" s="37"/>
      <c r="E894" s="42"/>
      <c r="F894" s="47"/>
    </row>
    <row r="895" spans="1:6" ht="16" thickBot="1" x14ac:dyDescent="0.25">
      <c r="A895" s="36"/>
      <c r="B895" s="36"/>
      <c r="C895" s="38"/>
      <c r="D895" s="37"/>
      <c r="E895" s="42"/>
      <c r="F895" s="47"/>
    </row>
    <row r="896" spans="1:6" ht="16" thickBot="1" x14ac:dyDescent="0.25">
      <c r="A896" s="36"/>
      <c r="B896" s="36"/>
      <c r="C896" s="38"/>
      <c r="D896" s="37"/>
      <c r="E896" s="41"/>
      <c r="F896" s="47"/>
    </row>
    <row r="897" spans="1:6" ht="16" thickBot="1" x14ac:dyDescent="0.25">
      <c r="A897" s="36"/>
      <c r="B897" s="36"/>
      <c r="C897" s="38"/>
      <c r="D897" s="37"/>
      <c r="E897" s="41"/>
      <c r="F897" s="47"/>
    </row>
    <row r="898" spans="1:6" ht="16" thickBot="1" x14ac:dyDescent="0.25">
      <c r="A898" s="36"/>
      <c r="B898" s="36"/>
      <c r="C898" s="38"/>
      <c r="D898" s="37"/>
      <c r="E898" s="41"/>
      <c r="F898" s="47"/>
    </row>
    <row r="899" spans="1:6" ht="16" thickBot="1" x14ac:dyDescent="0.25">
      <c r="A899" s="36"/>
      <c r="B899" s="36"/>
      <c r="C899" s="38"/>
      <c r="D899" s="37"/>
      <c r="E899" s="41"/>
      <c r="F899" s="47"/>
    </row>
    <row r="900" spans="1:6" ht="16" thickBot="1" x14ac:dyDescent="0.25">
      <c r="A900" s="36"/>
      <c r="B900" s="36"/>
      <c r="C900" s="38"/>
      <c r="D900" s="37"/>
      <c r="E900" s="41"/>
      <c r="F900" s="47"/>
    </row>
    <row r="901" spans="1:6" ht="16" thickBot="1" x14ac:dyDescent="0.25">
      <c r="A901" s="36"/>
      <c r="B901" s="36"/>
      <c r="C901" s="38"/>
      <c r="D901" s="37"/>
      <c r="E901" s="41"/>
      <c r="F901" s="47"/>
    </row>
    <row r="902" spans="1:6" ht="16" thickBot="1" x14ac:dyDescent="0.25">
      <c r="A902" s="36"/>
      <c r="B902" s="36"/>
      <c r="C902" s="38"/>
      <c r="D902" s="37"/>
      <c r="E902" s="41"/>
      <c r="F902" s="47"/>
    </row>
    <row r="903" spans="1:6" ht="16" thickBot="1" x14ac:dyDescent="0.25">
      <c r="A903" s="36"/>
      <c r="B903" s="36"/>
      <c r="C903" s="38"/>
      <c r="D903" s="37"/>
      <c r="E903" s="42"/>
      <c r="F903" s="47"/>
    </row>
    <row r="904" spans="1:6" ht="16" thickBot="1" x14ac:dyDescent="0.25">
      <c r="A904" s="36"/>
      <c r="B904" s="36"/>
      <c r="C904" s="38"/>
      <c r="D904" s="37"/>
      <c r="E904" s="42"/>
      <c r="F904" s="47"/>
    </row>
    <row r="905" spans="1:6" ht="16" thickBot="1" x14ac:dyDescent="0.25">
      <c r="A905" s="36"/>
      <c r="B905" s="36"/>
      <c r="C905" s="38"/>
      <c r="D905" s="37"/>
      <c r="E905" s="42"/>
      <c r="F905" s="47"/>
    </row>
    <row r="906" spans="1:6" ht="16" thickBot="1" x14ac:dyDescent="0.25">
      <c r="A906" s="36"/>
      <c r="B906" s="36"/>
      <c r="C906" s="38"/>
      <c r="D906" s="37"/>
      <c r="E906" s="42"/>
      <c r="F906" s="47"/>
    </row>
    <row r="907" spans="1:6" ht="16" thickBot="1" x14ac:dyDescent="0.25">
      <c r="A907" s="36"/>
      <c r="B907" s="36"/>
      <c r="C907" s="38"/>
      <c r="D907" s="37"/>
      <c r="E907" s="42"/>
      <c r="F907" s="47"/>
    </row>
    <row r="908" spans="1:6" ht="16" thickBot="1" x14ac:dyDescent="0.25">
      <c r="A908" s="36"/>
      <c r="B908" s="36"/>
      <c r="C908" s="38"/>
      <c r="D908" s="37"/>
      <c r="E908" s="42"/>
      <c r="F908" s="47"/>
    </row>
    <row r="909" spans="1:6" ht="16" thickBot="1" x14ac:dyDescent="0.25">
      <c r="A909" s="36"/>
      <c r="B909" s="36"/>
      <c r="C909" s="38"/>
      <c r="D909" s="37"/>
      <c r="E909" s="42"/>
      <c r="F909" s="47"/>
    </row>
    <row r="910" spans="1:6" ht="16" thickBot="1" x14ac:dyDescent="0.25">
      <c r="A910" s="36"/>
      <c r="B910" s="36"/>
      <c r="C910" s="38"/>
      <c r="D910" s="37"/>
      <c r="E910" s="42"/>
      <c r="F910" s="47"/>
    </row>
    <row r="911" spans="1:6" ht="16" thickBot="1" x14ac:dyDescent="0.25">
      <c r="A911" s="36"/>
      <c r="B911" s="36"/>
      <c r="C911" s="38"/>
      <c r="D911" s="37"/>
      <c r="E911" s="41"/>
      <c r="F911" s="47"/>
    </row>
    <row r="912" spans="1:6" ht="16" thickBot="1" x14ac:dyDescent="0.25">
      <c r="A912" s="36"/>
      <c r="B912" s="36"/>
      <c r="C912" s="38"/>
      <c r="D912" s="37"/>
      <c r="E912" s="41"/>
      <c r="F912" s="47"/>
    </row>
    <row r="913" spans="1:6" ht="16" thickBot="1" x14ac:dyDescent="0.25">
      <c r="A913" s="36"/>
      <c r="B913" s="36"/>
      <c r="C913" s="38"/>
      <c r="D913" s="37"/>
      <c r="E913" s="41"/>
      <c r="F913" s="47"/>
    </row>
    <row r="914" spans="1:6" ht="16" thickBot="1" x14ac:dyDescent="0.25">
      <c r="A914" s="36"/>
      <c r="B914" s="36"/>
      <c r="C914" s="38"/>
      <c r="D914" s="37"/>
      <c r="E914" s="41"/>
      <c r="F914" s="47"/>
    </row>
    <row r="915" spans="1:6" ht="16" thickBot="1" x14ac:dyDescent="0.25">
      <c r="A915" s="36"/>
      <c r="B915" s="36"/>
      <c r="C915" s="38"/>
      <c r="D915" s="37"/>
      <c r="E915" s="42"/>
      <c r="F915" s="47"/>
    </row>
    <row r="916" spans="1:6" ht="16" thickBot="1" x14ac:dyDescent="0.25">
      <c r="A916" s="36"/>
      <c r="B916" s="36"/>
      <c r="C916" s="38"/>
      <c r="D916" s="37"/>
      <c r="E916" s="42"/>
      <c r="F916" s="47"/>
    </row>
    <row r="917" spans="1:6" ht="16" thickBot="1" x14ac:dyDescent="0.25">
      <c r="A917" s="36"/>
      <c r="B917" s="36"/>
      <c r="C917" s="38"/>
      <c r="D917" s="37"/>
      <c r="E917" s="42"/>
      <c r="F917" s="47"/>
    </row>
    <row r="918" spans="1:6" ht="16" thickBot="1" x14ac:dyDescent="0.25">
      <c r="A918" s="36"/>
      <c r="B918" s="36"/>
      <c r="C918" s="38"/>
      <c r="D918" s="37"/>
      <c r="E918" s="42"/>
      <c r="F918" s="47"/>
    </row>
    <row r="919" spans="1:6" ht="16" thickBot="1" x14ac:dyDescent="0.25">
      <c r="A919" s="36"/>
      <c r="B919" s="36"/>
      <c r="C919" s="38"/>
      <c r="D919" s="37"/>
      <c r="E919" s="42"/>
      <c r="F919" s="47"/>
    </row>
    <row r="920" spans="1:6" ht="16" thickBot="1" x14ac:dyDescent="0.25">
      <c r="A920" s="36"/>
      <c r="B920" s="36"/>
      <c r="C920" s="38"/>
      <c r="D920" s="37"/>
      <c r="E920" s="41"/>
      <c r="F920" s="47"/>
    </row>
    <row r="921" spans="1:6" ht="16" thickBot="1" x14ac:dyDescent="0.25">
      <c r="A921" s="36"/>
      <c r="B921" s="36"/>
      <c r="C921" s="38"/>
      <c r="D921" s="37"/>
      <c r="E921" s="41"/>
      <c r="F921" s="47"/>
    </row>
    <row r="922" spans="1:6" ht="16" thickBot="1" x14ac:dyDescent="0.25">
      <c r="A922" s="36"/>
      <c r="B922" s="36"/>
      <c r="C922" s="38"/>
      <c r="D922" s="37"/>
      <c r="E922" s="41"/>
      <c r="F922" s="47"/>
    </row>
    <row r="923" spans="1:6" ht="16" thickBot="1" x14ac:dyDescent="0.25">
      <c r="A923" s="36"/>
      <c r="B923" s="36"/>
      <c r="C923" s="38"/>
      <c r="D923" s="37"/>
      <c r="E923" s="42"/>
      <c r="F923" s="47"/>
    </row>
    <row r="924" spans="1:6" ht="16" thickBot="1" x14ac:dyDescent="0.25">
      <c r="A924" s="36"/>
      <c r="B924" s="36"/>
      <c r="C924" s="38"/>
      <c r="D924" s="37"/>
      <c r="E924" s="42"/>
      <c r="F924" s="47"/>
    </row>
    <row r="925" spans="1:6" ht="16" thickBot="1" x14ac:dyDescent="0.25">
      <c r="A925" s="36"/>
      <c r="B925" s="36"/>
      <c r="C925" s="38"/>
      <c r="D925" s="37"/>
      <c r="E925" s="42"/>
      <c r="F925" s="47"/>
    </row>
    <row r="926" spans="1:6" ht="16" thickBot="1" x14ac:dyDescent="0.25">
      <c r="A926" s="36"/>
      <c r="B926" s="36"/>
      <c r="C926" s="38"/>
      <c r="D926" s="37"/>
      <c r="E926" s="42"/>
      <c r="F926" s="47"/>
    </row>
    <row r="927" spans="1:6" ht="16" thickBot="1" x14ac:dyDescent="0.25">
      <c r="A927" s="36"/>
      <c r="B927" s="36"/>
      <c r="C927" s="38"/>
      <c r="D927" s="37"/>
      <c r="E927" s="41"/>
      <c r="F927" s="47"/>
    </row>
    <row r="928" spans="1:6" ht="16" thickBot="1" x14ac:dyDescent="0.25">
      <c r="A928" s="36"/>
      <c r="B928" s="36"/>
      <c r="C928" s="38"/>
      <c r="D928" s="37"/>
      <c r="E928" s="41"/>
      <c r="F928" s="47"/>
    </row>
    <row r="929" spans="1:6" ht="16" thickBot="1" x14ac:dyDescent="0.25">
      <c r="A929" s="36"/>
      <c r="B929" s="36"/>
      <c r="C929" s="38"/>
      <c r="D929" s="37"/>
      <c r="E929" s="41"/>
      <c r="F929" s="47"/>
    </row>
    <row r="930" spans="1:6" ht="16" thickBot="1" x14ac:dyDescent="0.25">
      <c r="A930" s="36"/>
      <c r="B930" s="36"/>
      <c r="C930" s="38"/>
      <c r="D930" s="37"/>
      <c r="E930" s="41"/>
      <c r="F930" s="47"/>
    </row>
    <row r="931" spans="1:6" ht="16" thickBot="1" x14ac:dyDescent="0.25">
      <c r="A931" s="36"/>
      <c r="B931" s="36"/>
      <c r="C931" s="38"/>
      <c r="D931" s="37"/>
      <c r="E931" s="41"/>
      <c r="F931" s="47"/>
    </row>
    <row r="932" spans="1:6" ht="16" thickBot="1" x14ac:dyDescent="0.25">
      <c r="A932" s="36"/>
      <c r="B932" s="36"/>
      <c r="C932" s="38"/>
      <c r="D932" s="37"/>
      <c r="E932" s="41"/>
      <c r="F932" s="47"/>
    </row>
    <row r="933" spans="1:6" ht="16" thickBot="1" x14ac:dyDescent="0.25">
      <c r="A933" s="36"/>
      <c r="B933" s="36"/>
      <c r="C933" s="38"/>
      <c r="D933" s="37"/>
      <c r="E933" s="41"/>
      <c r="F933" s="47"/>
    </row>
    <row r="934" spans="1:6" ht="16" thickBot="1" x14ac:dyDescent="0.25">
      <c r="A934" s="36"/>
      <c r="B934" s="36"/>
      <c r="C934" s="38"/>
      <c r="D934" s="37"/>
      <c r="E934" s="41"/>
      <c r="F934" s="47"/>
    </row>
    <row r="935" spans="1:6" ht="16" thickBot="1" x14ac:dyDescent="0.25">
      <c r="A935" s="36"/>
      <c r="B935" s="36"/>
      <c r="C935" s="38"/>
      <c r="D935" s="37"/>
      <c r="E935" s="41"/>
      <c r="F935" s="47"/>
    </row>
    <row r="936" spans="1:6" ht="16" thickBot="1" x14ac:dyDescent="0.25">
      <c r="A936" s="36"/>
      <c r="B936" s="36"/>
      <c r="C936" s="38"/>
      <c r="D936" s="37"/>
      <c r="E936" s="42"/>
      <c r="F936" s="47"/>
    </row>
    <row r="937" spans="1:6" ht="16" thickBot="1" x14ac:dyDescent="0.25">
      <c r="A937" s="36"/>
      <c r="B937" s="36"/>
      <c r="C937" s="38"/>
      <c r="D937" s="37"/>
      <c r="E937" s="41"/>
      <c r="F937" s="47"/>
    </row>
    <row r="938" spans="1:6" ht="16" thickBot="1" x14ac:dyDescent="0.25">
      <c r="A938" s="36"/>
      <c r="B938" s="36"/>
      <c r="C938" s="38"/>
      <c r="D938" s="37"/>
      <c r="E938" s="42"/>
      <c r="F938" s="47"/>
    </row>
    <row r="939" spans="1:6" ht="16" thickBot="1" x14ac:dyDescent="0.25">
      <c r="A939" s="36"/>
      <c r="B939" s="36"/>
      <c r="C939" s="38"/>
      <c r="D939" s="37"/>
      <c r="E939" s="42"/>
      <c r="F939" s="47"/>
    </row>
    <row r="940" spans="1:6" ht="16" thickBot="1" x14ac:dyDescent="0.25">
      <c r="A940" s="36"/>
      <c r="B940" s="36"/>
      <c r="C940" s="38"/>
      <c r="D940" s="37"/>
      <c r="E940" s="42"/>
      <c r="F940" s="47"/>
    </row>
    <row r="941" spans="1:6" ht="16" thickBot="1" x14ac:dyDescent="0.25">
      <c r="A941" s="36"/>
      <c r="B941" s="36"/>
      <c r="C941" s="38"/>
      <c r="D941" s="37"/>
      <c r="E941" s="42"/>
      <c r="F941" s="47"/>
    </row>
    <row r="942" spans="1:6" ht="16" thickBot="1" x14ac:dyDescent="0.25">
      <c r="A942" s="36"/>
      <c r="B942" s="36"/>
      <c r="C942" s="38"/>
      <c r="D942" s="37"/>
      <c r="E942" s="41"/>
      <c r="F942" s="47"/>
    </row>
    <row r="943" spans="1:6" ht="16" thickBot="1" x14ac:dyDescent="0.25">
      <c r="A943" s="36"/>
      <c r="B943" s="36"/>
      <c r="C943" s="38"/>
      <c r="D943" s="37"/>
      <c r="E943" s="41"/>
      <c r="F943" s="47"/>
    </row>
    <row r="944" spans="1:6" ht="16" thickBot="1" x14ac:dyDescent="0.25">
      <c r="A944" s="36"/>
      <c r="B944" s="36"/>
      <c r="C944" s="38"/>
      <c r="D944" s="37"/>
      <c r="E944" s="41"/>
      <c r="F944" s="47"/>
    </row>
    <row r="945" spans="1:6" ht="16" thickBot="1" x14ac:dyDescent="0.25">
      <c r="A945" s="36"/>
      <c r="B945" s="36"/>
      <c r="C945" s="38"/>
      <c r="D945" s="37"/>
      <c r="E945" s="42"/>
      <c r="F945" s="47"/>
    </row>
    <row r="946" spans="1:6" ht="16" thickBot="1" x14ac:dyDescent="0.25">
      <c r="A946" s="36"/>
      <c r="B946" s="36"/>
      <c r="C946" s="38"/>
      <c r="D946" s="37"/>
      <c r="E946" s="42"/>
      <c r="F946" s="47"/>
    </row>
    <row r="947" spans="1:6" ht="16" thickBot="1" x14ac:dyDescent="0.25">
      <c r="A947" s="36"/>
      <c r="B947" s="36"/>
      <c r="C947" s="38"/>
      <c r="D947" s="37"/>
      <c r="E947" s="42"/>
      <c r="F947" s="47"/>
    </row>
    <row r="948" spans="1:6" ht="16" thickBot="1" x14ac:dyDescent="0.25">
      <c r="A948" s="36"/>
      <c r="B948" s="36"/>
      <c r="C948" s="38"/>
      <c r="D948" s="37"/>
      <c r="E948" s="42"/>
      <c r="F948" s="47"/>
    </row>
    <row r="949" spans="1:6" ht="16" thickBot="1" x14ac:dyDescent="0.25">
      <c r="A949" s="36"/>
      <c r="B949" s="36"/>
      <c r="C949" s="38"/>
      <c r="D949" s="37"/>
      <c r="E949" s="42"/>
      <c r="F949" s="47"/>
    </row>
    <row r="950" spans="1:6" ht="16" thickBot="1" x14ac:dyDescent="0.25">
      <c r="A950" s="36"/>
      <c r="B950" s="36"/>
      <c r="C950" s="38"/>
      <c r="D950" s="37"/>
      <c r="E950" s="42"/>
      <c r="F950" s="47"/>
    </row>
    <row r="951" spans="1:6" ht="16" thickBot="1" x14ac:dyDescent="0.25">
      <c r="A951" s="36"/>
      <c r="B951" s="36"/>
      <c r="C951" s="38"/>
      <c r="D951" s="37"/>
      <c r="E951" s="42"/>
      <c r="F951" s="47"/>
    </row>
    <row r="952" spans="1:6" ht="16" thickBot="1" x14ac:dyDescent="0.25">
      <c r="A952" s="36"/>
      <c r="B952" s="36"/>
      <c r="C952" s="38"/>
      <c r="D952" s="37"/>
      <c r="E952" s="42"/>
      <c r="F952" s="47"/>
    </row>
    <row r="953" spans="1:6" ht="16" thickBot="1" x14ac:dyDescent="0.25">
      <c r="A953" s="36"/>
      <c r="B953" s="36"/>
      <c r="C953" s="38"/>
      <c r="D953" s="37"/>
      <c r="E953" s="42"/>
      <c r="F953" s="47"/>
    </row>
    <row r="954" spans="1:6" ht="16" thickBot="1" x14ac:dyDescent="0.25">
      <c r="A954" s="36"/>
      <c r="B954" s="36"/>
      <c r="C954" s="38"/>
      <c r="D954" s="37"/>
      <c r="E954" s="42"/>
      <c r="F954" s="47"/>
    </row>
    <row r="955" spans="1:6" ht="16" thickBot="1" x14ac:dyDescent="0.25">
      <c r="A955" s="36"/>
      <c r="B955" s="36"/>
      <c r="C955" s="38"/>
      <c r="D955" s="37"/>
      <c r="E955" s="42"/>
      <c r="F955" s="47"/>
    </row>
    <row r="956" spans="1:6" ht="16" thickBot="1" x14ac:dyDescent="0.25">
      <c r="A956" s="36"/>
      <c r="B956" s="36"/>
      <c r="C956" s="38"/>
      <c r="D956" s="37"/>
      <c r="E956" s="42"/>
      <c r="F956" s="47"/>
    </row>
    <row r="957" spans="1:6" ht="16" thickBot="1" x14ac:dyDescent="0.25">
      <c r="A957" s="36"/>
      <c r="B957" s="36"/>
      <c r="C957" s="38"/>
      <c r="D957" s="37"/>
      <c r="E957" s="42"/>
      <c r="F957" s="47"/>
    </row>
    <row r="958" spans="1:6" ht="16" thickBot="1" x14ac:dyDescent="0.25">
      <c r="A958" s="36"/>
      <c r="B958" s="36"/>
      <c r="C958" s="38"/>
      <c r="D958" s="37"/>
      <c r="E958" s="42"/>
      <c r="F958" s="47"/>
    </row>
    <row r="959" spans="1:6" ht="16" thickBot="1" x14ac:dyDescent="0.25">
      <c r="A959" s="36"/>
      <c r="B959" s="36"/>
      <c r="C959" s="38"/>
      <c r="D959" s="37"/>
      <c r="E959" s="42"/>
      <c r="F959" s="47"/>
    </row>
    <row r="960" spans="1:6" ht="16" thickBot="1" x14ac:dyDescent="0.25">
      <c r="A960" s="36"/>
      <c r="B960" s="36"/>
      <c r="C960" s="38"/>
      <c r="D960" s="37"/>
      <c r="E960" s="42"/>
      <c r="F960" s="47"/>
    </row>
    <row r="961" spans="1:6" ht="16" thickBot="1" x14ac:dyDescent="0.25">
      <c r="A961" s="36"/>
      <c r="B961" s="36"/>
      <c r="C961" s="38"/>
      <c r="D961" s="37"/>
      <c r="E961" s="42"/>
      <c r="F961" s="47"/>
    </row>
    <row r="962" spans="1:6" ht="16" thickBot="1" x14ac:dyDescent="0.25">
      <c r="A962" s="36"/>
      <c r="B962" s="36"/>
      <c r="C962" s="38"/>
      <c r="D962" s="37"/>
      <c r="E962" s="42"/>
      <c r="F962" s="47"/>
    </row>
    <row r="963" spans="1:6" ht="16" thickBot="1" x14ac:dyDescent="0.25">
      <c r="A963" s="36"/>
      <c r="B963" s="36"/>
      <c r="C963" s="38"/>
      <c r="D963" s="37"/>
      <c r="E963" s="42"/>
      <c r="F963" s="47"/>
    </row>
    <row r="964" spans="1:6" ht="16" thickBot="1" x14ac:dyDescent="0.25">
      <c r="A964" s="36"/>
      <c r="B964" s="36"/>
      <c r="C964" s="38"/>
      <c r="D964" s="37"/>
      <c r="E964" s="42"/>
      <c r="F964" s="47"/>
    </row>
    <row r="965" spans="1:6" ht="16" thickBot="1" x14ac:dyDescent="0.25">
      <c r="A965" s="36"/>
      <c r="B965" s="36"/>
      <c r="C965" s="38"/>
      <c r="D965" s="37"/>
      <c r="E965" s="42"/>
      <c r="F965" s="47"/>
    </row>
    <row r="966" spans="1:6" ht="16" thickBot="1" x14ac:dyDescent="0.25">
      <c r="A966" s="36"/>
      <c r="B966" s="36"/>
      <c r="C966" s="38"/>
      <c r="D966" s="37"/>
      <c r="E966" s="42"/>
      <c r="F966" s="47"/>
    </row>
    <row r="967" spans="1:6" ht="16" thickBot="1" x14ac:dyDescent="0.25">
      <c r="A967" s="36"/>
      <c r="B967" s="36"/>
      <c r="C967" s="38"/>
      <c r="D967" s="37"/>
      <c r="E967" s="41"/>
      <c r="F967" s="47"/>
    </row>
    <row r="968" spans="1:6" ht="16" thickBot="1" x14ac:dyDescent="0.25">
      <c r="A968" s="36"/>
      <c r="B968" s="36"/>
      <c r="C968" s="38"/>
      <c r="D968" s="37"/>
      <c r="E968" s="41"/>
      <c r="F968" s="47"/>
    </row>
    <row r="969" spans="1:6" ht="16" thickBot="1" x14ac:dyDescent="0.25">
      <c r="A969" s="36"/>
      <c r="B969" s="36"/>
      <c r="C969" s="38"/>
      <c r="D969" s="37"/>
      <c r="E969" s="41"/>
      <c r="F969" s="47"/>
    </row>
    <row r="970" spans="1:6" ht="16" thickBot="1" x14ac:dyDescent="0.25">
      <c r="A970" s="36"/>
      <c r="B970" s="36"/>
      <c r="C970" s="38"/>
      <c r="D970" s="37"/>
      <c r="E970" s="41"/>
      <c r="F970" s="47"/>
    </row>
    <row r="971" spans="1:6" ht="16" thickBot="1" x14ac:dyDescent="0.25">
      <c r="A971" s="36"/>
      <c r="B971" s="36"/>
      <c r="C971" s="38"/>
      <c r="D971" s="37"/>
      <c r="E971" s="41"/>
      <c r="F971" s="47"/>
    </row>
    <row r="972" spans="1:6" ht="16" thickBot="1" x14ac:dyDescent="0.25">
      <c r="A972" s="36"/>
      <c r="B972" s="36"/>
      <c r="C972" s="38"/>
      <c r="D972" s="37"/>
      <c r="E972" s="41"/>
      <c r="F972" s="47"/>
    </row>
    <row r="973" spans="1:6" ht="16" thickBot="1" x14ac:dyDescent="0.25">
      <c r="A973" s="36"/>
      <c r="B973" s="36"/>
      <c r="C973" s="38"/>
      <c r="D973" s="37"/>
      <c r="E973" s="41"/>
      <c r="F973" s="47"/>
    </row>
    <row r="974" spans="1:6" ht="16" thickBot="1" x14ac:dyDescent="0.25">
      <c r="A974" s="36"/>
      <c r="B974" s="36"/>
      <c r="C974" s="38"/>
      <c r="D974" s="37"/>
      <c r="E974" s="41"/>
      <c r="F974" s="47"/>
    </row>
    <row r="975" spans="1:6" ht="16" thickBot="1" x14ac:dyDescent="0.25">
      <c r="A975" s="36"/>
      <c r="B975" s="36"/>
      <c r="C975" s="38"/>
      <c r="D975" s="37"/>
      <c r="E975" s="41"/>
      <c r="F975" s="47"/>
    </row>
    <row r="976" spans="1:6" ht="16" thickBot="1" x14ac:dyDescent="0.25">
      <c r="A976" s="36"/>
      <c r="B976" s="36"/>
      <c r="C976" s="38"/>
      <c r="D976" s="37"/>
      <c r="E976" s="41"/>
      <c r="F976" s="47"/>
    </row>
    <row r="977" spans="1:6" ht="16" thickBot="1" x14ac:dyDescent="0.25">
      <c r="A977" s="36"/>
      <c r="B977" s="36"/>
      <c r="C977" s="38"/>
      <c r="D977" s="37"/>
      <c r="E977" s="42"/>
      <c r="F977" s="47"/>
    </row>
    <row r="978" spans="1:6" ht="16" thickBot="1" x14ac:dyDescent="0.25">
      <c r="A978" s="36"/>
      <c r="B978" s="36"/>
      <c r="C978" s="38"/>
      <c r="D978" s="37"/>
      <c r="E978" s="42"/>
      <c r="F978" s="47"/>
    </row>
    <row r="979" spans="1:6" ht="16" thickBot="1" x14ac:dyDescent="0.25">
      <c r="A979" s="36"/>
      <c r="B979" s="36"/>
      <c r="C979" s="38"/>
      <c r="D979" s="37"/>
      <c r="E979" s="42"/>
      <c r="F979" s="47"/>
    </row>
    <row r="980" spans="1:6" ht="16" thickBot="1" x14ac:dyDescent="0.25">
      <c r="A980" s="36"/>
      <c r="B980" s="36"/>
      <c r="C980" s="38"/>
      <c r="D980" s="37"/>
      <c r="E980" s="42"/>
      <c r="F980" s="47"/>
    </row>
    <row r="981" spans="1:6" ht="16" thickBot="1" x14ac:dyDescent="0.25">
      <c r="A981" s="36"/>
      <c r="B981" s="36"/>
      <c r="C981" s="38"/>
      <c r="D981" s="37"/>
      <c r="E981" s="41"/>
      <c r="F981" s="47"/>
    </row>
    <row r="982" spans="1:6" ht="16" thickBot="1" x14ac:dyDescent="0.25">
      <c r="A982" s="36"/>
      <c r="B982" s="36"/>
      <c r="C982" s="38"/>
      <c r="D982" s="37"/>
      <c r="E982" s="41"/>
      <c r="F982" s="47"/>
    </row>
    <row r="983" spans="1:6" ht="16" thickBot="1" x14ac:dyDescent="0.25">
      <c r="A983" s="36"/>
      <c r="B983" s="36"/>
      <c r="C983" s="38"/>
      <c r="D983" s="37"/>
      <c r="E983" s="41"/>
      <c r="F983" s="47"/>
    </row>
    <row r="984" spans="1:6" ht="16" thickBot="1" x14ac:dyDescent="0.25">
      <c r="A984" s="36"/>
      <c r="B984" s="36"/>
      <c r="C984" s="38"/>
      <c r="D984" s="37"/>
      <c r="E984" s="42"/>
      <c r="F984" s="47"/>
    </row>
    <row r="985" spans="1:6" ht="16" thickBot="1" x14ac:dyDescent="0.25">
      <c r="A985" s="36"/>
      <c r="B985" s="36"/>
      <c r="C985" s="38"/>
      <c r="D985" s="37"/>
      <c r="E985" s="42"/>
      <c r="F985" s="47"/>
    </row>
    <row r="986" spans="1:6" ht="16" thickBot="1" x14ac:dyDescent="0.25">
      <c r="A986" s="36"/>
      <c r="B986" s="36"/>
      <c r="C986" s="38"/>
      <c r="D986" s="37"/>
      <c r="E986" s="41"/>
      <c r="F986" s="47"/>
    </row>
    <row r="987" spans="1:6" ht="16" thickBot="1" x14ac:dyDescent="0.25">
      <c r="A987" s="36"/>
      <c r="B987" s="36"/>
      <c r="C987" s="38"/>
      <c r="D987" s="37"/>
      <c r="E987" s="41"/>
      <c r="F987" s="47"/>
    </row>
    <row r="988" spans="1:6" ht="16" thickBot="1" x14ac:dyDescent="0.25">
      <c r="A988" s="36"/>
      <c r="B988" s="36"/>
      <c r="C988" s="38"/>
      <c r="D988" s="37"/>
      <c r="E988" s="41"/>
      <c r="F988" s="47"/>
    </row>
    <row r="989" spans="1:6" ht="16" thickBot="1" x14ac:dyDescent="0.25">
      <c r="A989" s="36"/>
      <c r="B989" s="36"/>
      <c r="C989" s="38"/>
      <c r="D989" s="37"/>
      <c r="E989" s="41"/>
      <c r="F989" s="47"/>
    </row>
    <row r="990" spans="1:6" ht="16" thickBot="1" x14ac:dyDescent="0.25">
      <c r="A990" s="36"/>
      <c r="B990" s="36"/>
      <c r="C990" s="38"/>
      <c r="D990" s="37"/>
      <c r="E990" s="41"/>
      <c r="F990" s="47"/>
    </row>
    <row r="991" spans="1:6" ht="16" thickBot="1" x14ac:dyDescent="0.25">
      <c r="A991" s="36"/>
      <c r="B991" s="36"/>
      <c r="C991" s="38"/>
      <c r="D991" s="37"/>
      <c r="E991" s="41"/>
      <c r="F991" s="47"/>
    </row>
    <row r="992" spans="1:6" ht="16" thickBot="1" x14ac:dyDescent="0.25">
      <c r="A992" s="36"/>
      <c r="B992" s="36"/>
      <c r="C992" s="38"/>
      <c r="D992" s="37"/>
      <c r="E992" s="41"/>
      <c r="F992" s="47"/>
    </row>
    <row r="993" spans="1:6" ht="16" thickBot="1" x14ac:dyDescent="0.25">
      <c r="A993" s="36"/>
      <c r="B993" s="36"/>
      <c r="C993" s="38"/>
      <c r="D993" s="37"/>
      <c r="E993" s="42"/>
      <c r="F993" s="47"/>
    </row>
    <row r="994" spans="1:6" ht="16" thickBot="1" x14ac:dyDescent="0.25">
      <c r="A994" s="36"/>
      <c r="B994" s="36"/>
      <c r="C994" s="38"/>
      <c r="D994" s="37"/>
      <c r="E994" s="42"/>
      <c r="F994" s="47"/>
    </row>
    <row r="995" spans="1:6" ht="16" thickBot="1" x14ac:dyDescent="0.25">
      <c r="A995" s="36"/>
      <c r="B995" s="36"/>
      <c r="C995" s="38"/>
      <c r="D995" s="37"/>
      <c r="E995" s="42"/>
      <c r="F995" s="47"/>
    </row>
    <row r="996" spans="1:6" ht="16" thickBot="1" x14ac:dyDescent="0.25">
      <c r="A996" s="36"/>
      <c r="B996" s="36"/>
      <c r="C996" s="38"/>
      <c r="D996" s="37"/>
      <c r="E996" s="42"/>
      <c r="F996" s="47"/>
    </row>
    <row r="997" spans="1:6" ht="16" thickBot="1" x14ac:dyDescent="0.25">
      <c r="A997" s="36"/>
      <c r="B997" s="36"/>
      <c r="C997" s="38"/>
      <c r="D997" s="37"/>
      <c r="E997" s="42"/>
      <c r="F997" s="47"/>
    </row>
    <row r="998" spans="1:6" ht="16" thickBot="1" x14ac:dyDescent="0.25">
      <c r="A998" s="36"/>
      <c r="B998" s="36"/>
      <c r="C998" s="38"/>
      <c r="D998" s="37"/>
      <c r="E998" s="42"/>
      <c r="F998" s="47"/>
    </row>
    <row r="999" spans="1:6" ht="16" thickBot="1" x14ac:dyDescent="0.25">
      <c r="A999" s="36"/>
      <c r="B999" s="36"/>
      <c r="C999" s="38"/>
      <c r="D999" s="37"/>
      <c r="E999" s="42"/>
      <c r="F999" s="47"/>
    </row>
    <row r="1000" spans="1:6" ht="16" thickBot="1" x14ac:dyDescent="0.25">
      <c r="A1000" s="36"/>
      <c r="B1000" s="36"/>
      <c r="C1000" s="38"/>
      <c r="D1000" s="37"/>
      <c r="E1000" s="42"/>
      <c r="F1000" s="47"/>
    </row>
    <row r="1001" spans="1:6" ht="16" thickBot="1" x14ac:dyDescent="0.25">
      <c r="A1001" s="36"/>
      <c r="B1001" s="36"/>
      <c r="C1001" s="38"/>
      <c r="D1001" s="37"/>
      <c r="E1001" s="42"/>
      <c r="F1001" s="47"/>
    </row>
    <row r="1002" spans="1:6" ht="16" thickBot="1" x14ac:dyDescent="0.25">
      <c r="A1002" s="36"/>
      <c r="B1002" s="36"/>
      <c r="C1002" s="38"/>
      <c r="D1002" s="37"/>
      <c r="E1002" s="41"/>
      <c r="F1002" s="47"/>
    </row>
    <row r="1003" spans="1:6" ht="16" thickBot="1" x14ac:dyDescent="0.25">
      <c r="A1003" s="36"/>
      <c r="B1003" s="36"/>
      <c r="C1003" s="38"/>
      <c r="D1003" s="37"/>
      <c r="E1003" s="42"/>
      <c r="F1003" s="47"/>
    </row>
    <row r="1004" spans="1:6" ht="16" thickBot="1" x14ac:dyDescent="0.25">
      <c r="A1004" s="36"/>
      <c r="B1004" s="36"/>
      <c r="C1004" s="38"/>
      <c r="D1004" s="37"/>
      <c r="E1004" s="42"/>
      <c r="F1004" s="47"/>
    </row>
    <row r="1005" spans="1:6" ht="16" thickBot="1" x14ac:dyDescent="0.25">
      <c r="A1005" s="36"/>
      <c r="B1005" s="36"/>
      <c r="C1005" s="38"/>
      <c r="D1005" s="37"/>
      <c r="E1005" s="41"/>
      <c r="F1005" s="47"/>
    </row>
    <row r="1006" spans="1:6" ht="16" thickBot="1" x14ac:dyDescent="0.25">
      <c r="A1006" s="36"/>
      <c r="B1006" s="36"/>
      <c r="C1006" s="38"/>
      <c r="D1006" s="37"/>
      <c r="E1006" s="42"/>
      <c r="F1006" s="47"/>
    </row>
    <row r="1007" spans="1:6" ht="16" thickBot="1" x14ac:dyDescent="0.25">
      <c r="A1007" s="36"/>
      <c r="B1007" s="36"/>
      <c r="C1007" s="38"/>
      <c r="D1007" s="37"/>
      <c r="E1007" s="42"/>
      <c r="F1007" s="47"/>
    </row>
    <row r="1008" spans="1:6" ht="16" thickBot="1" x14ac:dyDescent="0.25">
      <c r="A1008" s="36"/>
      <c r="B1008" s="36"/>
      <c r="C1008" s="38"/>
      <c r="D1008" s="37"/>
      <c r="E1008" s="42"/>
      <c r="F1008" s="47"/>
    </row>
    <row r="1009" spans="1:6" ht="16" thickBot="1" x14ac:dyDescent="0.25">
      <c r="A1009" s="36"/>
      <c r="B1009" s="36"/>
      <c r="C1009" s="38"/>
      <c r="D1009" s="37"/>
      <c r="E1009" s="42"/>
      <c r="F1009" s="47"/>
    </row>
    <row r="1010" spans="1:6" ht="16" thickBot="1" x14ac:dyDescent="0.25">
      <c r="A1010" s="36"/>
      <c r="B1010" s="36"/>
      <c r="C1010" s="38"/>
      <c r="D1010" s="37"/>
      <c r="E1010" s="42"/>
      <c r="F1010" s="47"/>
    </row>
    <row r="1011" spans="1:6" ht="16" thickBot="1" x14ac:dyDescent="0.25">
      <c r="A1011" s="36"/>
      <c r="B1011" s="36"/>
      <c r="C1011" s="38"/>
      <c r="D1011" s="37"/>
      <c r="E1011" s="41"/>
      <c r="F1011" s="47"/>
    </row>
    <row r="1012" spans="1:6" ht="16" thickBot="1" x14ac:dyDescent="0.25">
      <c r="A1012" s="36"/>
      <c r="B1012" s="36"/>
      <c r="C1012" s="38"/>
      <c r="D1012" s="37"/>
      <c r="E1012" s="42"/>
      <c r="F1012" s="47"/>
    </row>
    <row r="1013" spans="1:6" ht="16" thickBot="1" x14ac:dyDescent="0.25">
      <c r="A1013" s="36"/>
      <c r="B1013" s="36"/>
      <c r="C1013" s="38"/>
      <c r="D1013" s="37"/>
      <c r="E1013" s="41"/>
      <c r="F1013" s="47"/>
    </row>
    <row r="1014" spans="1:6" ht="16" thickBot="1" x14ac:dyDescent="0.25">
      <c r="A1014" s="36"/>
      <c r="B1014" s="36"/>
      <c r="C1014" s="38"/>
      <c r="D1014" s="37"/>
      <c r="E1014" s="42"/>
      <c r="F1014" s="47"/>
    </row>
    <row r="1015" spans="1:6" ht="16" thickBot="1" x14ac:dyDescent="0.25">
      <c r="A1015" s="36"/>
      <c r="B1015" s="36"/>
      <c r="C1015" s="38"/>
      <c r="D1015" s="37"/>
      <c r="E1015" s="42"/>
      <c r="F1015" s="47"/>
    </row>
    <row r="1016" spans="1:6" ht="16" thickBot="1" x14ac:dyDescent="0.25">
      <c r="A1016" s="36"/>
      <c r="B1016" s="36"/>
      <c r="C1016" s="38"/>
      <c r="D1016" s="37"/>
      <c r="E1016" s="41"/>
      <c r="F1016" s="47"/>
    </row>
    <row r="1017" spans="1:6" ht="16" thickBot="1" x14ac:dyDescent="0.25">
      <c r="A1017" s="36"/>
      <c r="B1017" s="36"/>
      <c r="C1017" s="38"/>
      <c r="D1017" s="37"/>
      <c r="E1017" s="42"/>
      <c r="F1017" s="47"/>
    </row>
    <row r="1018" spans="1:6" ht="16" thickBot="1" x14ac:dyDescent="0.25">
      <c r="A1018" s="36"/>
      <c r="B1018" s="36"/>
      <c r="C1018" s="38"/>
      <c r="D1018" s="37"/>
      <c r="E1018" s="42"/>
      <c r="F1018" s="47"/>
    </row>
    <row r="1019" spans="1:6" ht="16" thickBot="1" x14ac:dyDescent="0.25">
      <c r="A1019" s="36"/>
      <c r="B1019" s="36"/>
      <c r="C1019" s="38"/>
      <c r="D1019" s="37"/>
      <c r="E1019" s="41"/>
      <c r="F1019" s="47"/>
    </row>
    <row r="1020" spans="1:6" ht="16" thickBot="1" x14ac:dyDescent="0.25">
      <c r="A1020" s="36"/>
      <c r="B1020" s="36"/>
      <c r="C1020" s="38"/>
      <c r="D1020" s="37"/>
      <c r="E1020" s="42"/>
      <c r="F1020" s="47"/>
    </row>
    <row r="1021" spans="1:6" ht="16" thickBot="1" x14ac:dyDescent="0.25">
      <c r="A1021" s="36"/>
      <c r="B1021" s="36"/>
      <c r="C1021" s="38"/>
      <c r="D1021" s="37"/>
      <c r="E1021" s="42"/>
      <c r="F1021" s="47"/>
    </row>
    <row r="1022" spans="1:6" ht="16" thickBot="1" x14ac:dyDescent="0.25">
      <c r="A1022" s="36"/>
      <c r="B1022" s="36"/>
      <c r="C1022" s="38"/>
      <c r="D1022" s="37"/>
      <c r="E1022" s="41"/>
      <c r="F1022" s="47"/>
    </row>
    <row r="1023" spans="1:6" ht="16" thickBot="1" x14ac:dyDescent="0.25">
      <c r="A1023" s="36"/>
      <c r="B1023" s="36"/>
      <c r="C1023" s="38"/>
      <c r="D1023" s="37"/>
      <c r="E1023" s="41"/>
      <c r="F1023" s="47"/>
    </row>
    <row r="1024" spans="1:6" ht="16" thickBot="1" x14ac:dyDescent="0.25">
      <c r="A1024" s="36"/>
      <c r="B1024" s="36"/>
      <c r="C1024" s="38"/>
      <c r="D1024" s="37"/>
      <c r="E1024" s="41"/>
      <c r="F1024" s="47"/>
    </row>
    <row r="1025" spans="1:6" ht="16" thickBot="1" x14ac:dyDescent="0.25">
      <c r="A1025" s="36"/>
      <c r="B1025" s="36"/>
      <c r="C1025" s="38"/>
      <c r="D1025" s="37"/>
      <c r="E1025" s="42"/>
      <c r="F1025" s="47"/>
    </row>
    <row r="1026" spans="1:6" ht="16" thickBot="1" x14ac:dyDescent="0.25">
      <c r="A1026" s="36"/>
      <c r="B1026" s="36"/>
      <c r="C1026" s="38"/>
      <c r="D1026" s="37"/>
      <c r="E1026" s="42"/>
      <c r="F1026" s="47"/>
    </row>
    <row r="1027" spans="1:6" ht="16" thickBot="1" x14ac:dyDescent="0.25">
      <c r="A1027" s="36"/>
      <c r="B1027" s="36"/>
      <c r="C1027" s="38"/>
      <c r="D1027" s="37"/>
      <c r="E1027" s="41"/>
      <c r="F1027" s="47"/>
    </row>
    <row r="1028" spans="1:6" ht="16" thickBot="1" x14ac:dyDescent="0.25">
      <c r="A1028" s="36"/>
      <c r="B1028" s="36"/>
      <c r="C1028" s="38"/>
      <c r="D1028" s="37"/>
      <c r="E1028" s="41"/>
      <c r="F1028" s="47"/>
    </row>
    <row r="1029" spans="1:6" ht="16" thickBot="1" x14ac:dyDescent="0.25">
      <c r="A1029" s="36"/>
      <c r="B1029" s="36"/>
      <c r="C1029" s="38"/>
      <c r="D1029" s="37"/>
      <c r="E1029" s="41"/>
      <c r="F1029" s="47"/>
    </row>
    <row r="1030" spans="1:6" ht="16" thickBot="1" x14ac:dyDescent="0.25">
      <c r="A1030" s="36"/>
      <c r="B1030" s="36"/>
      <c r="C1030" s="38"/>
      <c r="D1030" s="37"/>
      <c r="E1030" s="41"/>
      <c r="F1030" s="47"/>
    </row>
    <row r="1031" spans="1:6" ht="16" thickBot="1" x14ac:dyDescent="0.25">
      <c r="A1031" s="36"/>
      <c r="B1031" s="36"/>
      <c r="C1031" s="38"/>
      <c r="D1031" s="37"/>
      <c r="E1031" s="41"/>
      <c r="F1031" s="47"/>
    </row>
    <row r="1032" spans="1:6" ht="16" thickBot="1" x14ac:dyDescent="0.25">
      <c r="A1032" s="36"/>
      <c r="B1032" s="36"/>
      <c r="C1032" s="38"/>
      <c r="D1032" s="37"/>
      <c r="E1032" s="42"/>
      <c r="F1032" s="47"/>
    </row>
    <row r="1033" spans="1:6" ht="16" thickBot="1" x14ac:dyDescent="0.25">
      <c r="A1033" s="36"/>
      <c r="B1033" s="36"/>
      <c r="C1033" s="38"/>
      <c r="D1033" s="37"/>
      <c r="E1033" s="42"/>
      <c r="F1033" s="47"/>
    </row>
    <row r="1034" spans="1:6" ht="16" thickBot="1" x14ac:dyDescent="0.25">
      <c r="A1034" s="36"/>
      <c r="B1034" s="36"/>
      <c r="C1034" s="38"/>
      <c r="D1034" s="37"/>
      <c r="E1034" s="41"/>
      <c r="F1034" s="47"/>
    </row>
    <row r="1035" spans="1:6" ht="16" thickBot="1" x14ac:dyDescent="0.25">
      <c r="A1035" s="36"/>
      <c r="B1035" s="36"/>
      <c r="C1035" s="38"/>
      <c r="D1035" s="37"/>
      <c r="E1035" s="42"/>
      <c r="F1035" s="47"/>
    </row>
    <row r="1036" spans="1:6" ht="16" thickBot="1" x14ac:dyDescent="0.25">
      <c r="A1036" s="36"/>
      <c r="B1036" s="36"/>
      <c r="C1036" s="38"/>
      <c r="D1036" s="37"/>
      <c r="E1036" s="42"/>
      <c r="F1036" s="47"/>
    </row>
    <row r="1037" spans="1:6" ht="16" thickBot="1" x14ac:dyDescent="0.25">
      <c r="A1037" s="36"/>
      <c r="B1037" s="36"/>
      <c r="C1037" s="38"/>
      <c r="D1037" s="37"/>
      <c r="E1037" s="41"/>
      <c r="F1037" s="47"/>
    </row>
    <row r="1038" spans="1:6" ht="16" thickBot="1" x14ac:dyDescent="0.25">
      <c r="A1038" s="36"/>
      <c r="B1038" s="36"/>
      <c r="C1038" s="38"/>
      <c r="D1038" s="37"/>
      <c r="E1038" s="41"/>
      <c r="F1038" s="47"/>
    </row>
    <row r="1039" spans="1:6" ht="16" thickBot="1" x14ac:dyDescent="0.25">
      <c r="A1039" s="36"/>
      <c r="B1039" s="36"/>
      <c r="C1039" s="38"/>
      <c r="D1039" s="37"/>
      <c r="E1039" s="41"/>
      <c r="F1039" s="47"/>
    </row>
    <row r="1040" spans="1:6" ht="16" thickBot="1" x14ac:dyDescent="0.25">
      <c r="A1040" s="36"/>
      <c r="B1040" s="36"/>
      <c r="C1040" s="38"/>
      <c r="D1040" s="37"/>
      <c r="E1040" s="42"/>
      <c r="F1040" s="47"/>
    </row>
    <row r="1041" spans="1:6" ht="16" thickBot="1" x14ac:dyDescent="0.25">
      <c r="A1041" s="36"/>
      <c r="B1041" s="36"/>
      <c r="C1041" s="38"/>
      <c r="D1041" s="37"/>
      <c r="E1041" s="42"/>
      <c r="F1041" s="47"/>
    </row>
    <row r="1042" spans="1:6" ht="16" thickBot="1" x14ac:dyDescent="0.25">
      <c r="A1042" s="36"/>
      <c r="B1042" s="36"/>
      <c r="C1042" s="38"/>
      <c r="D1042" s="37"/>
      <c r="E1042" s="42"/>
      <c r="F1042" s="47"/>
    </row>
    <row r="1043" spans="1:6" ht="16" thickBot="1" x14ac:dyDescent="0.25">
      <c r="A1043" s="36"/>
      <c r="B1043" s="36"/>
      <c r="C1043" s="38"/>
      <c r="D1043" s="37"/>
      <c r="E1043" s="42"/>
      <c r="F1043" s="47"/>
    </row>
    <row r="1044" spans="1:6" ht="16" thickBot="1" x14ac:dyDescent="0.25">
      <c r="A1044" s="36"/>
      <c r="B1044" s="36"/>
      <c r="C1044" s="38"/>
      <c r="D1044" s="37"/>
      <c r="E1044" s="42"/>
      <c r="F1044" s="47"/>
    </row>
    <row r="1045" spans="1:6" ht="16" thickBot="1" x14ac:dyDescent="0.25">
      <c r="A1045" s="36"/>
      <c r="B1045" s="36"/>
      <c r="C1045" s="38"/>
      <c r="D1045" s="37"/>
      <c r="E1045" s="42"/>
      <c r="F1045" s="47"/>
    </row>
    <row r="1046" spans="1:6" ht="16" thickBot="1" x14ac:dyDescent="0.25">
      <c r="A1046" s="36"/>
      <c r="B1046" s="36"/>
      <c r="C1046" s="38"/>
      <c r="D1046" s="37"/>
      <c r="E1046" s="42"/>
      <c r="F1046" s="47"/>
    </row>
    <row r="1047" spans="1:6" ht="16" thickBot="1" x14ac:dyDescent="0.25">
      <c r="A1047" s="36"/>
      <c r="B1047" s="36"/>
      <c r="C1047" s="38"/>
      <c r="D1047" s="37"/>
      <c r="E1047" s="41"/>
      <c r="F1047" s="47"/>
    </row>
    <row r="1048" spans="1:6" ht="16" thickBot="1" x14ac:dyDescent="0.25">
      <c r="A1048" s="36"/>
      <c r="B1048" s="36"/>
      <c r="C1048" s="38"/>
      <c r="D1048" s="37"/>
      <c r="E1048" s="41"/>
      <c r="F1048" s="47"/>
    </row>
    <row r="1049" spans="1:6" ht="16" thickBot="1" x14ac:dyDescent="0.25">
      <c r="A1049" s="36"/>
      <c r="B1049" s="36"/>
      <c r="C1049" s="38"/>
      <c r="D1049" s="37"/>
      <c r="E1049" s="41"/>
      <c r="F1049" s="47"/>
    </row>
    <row r="1050" spans="1:6" ht="16" thickBot="1" x14ac:dyDescent="0.25">
      <c r="A1050" s="36"/>
      <c r="B1050" s="36"/>
      <c r="C1050" s="38"/>
      <c r="D1050" s="37"/>
      <c r="E1050" s="41"/>
      <c r="F1050" s="47"/>
    </row>
    <row r="1051" spans="1:6" ht="16" thickBot="1" x14ac:dyDescent="0.25">
      <c r="A1051" s="36"/>
      <c r="B1051" s="36"/>
      <c r="C1051" s="38"/>
      <c r="D1051" s="37"/>
      <c r="E1051" s="41"/>
      <c r="F1051" s="47"/>
    </row>
    <row r="1052" spans="1:6" ht="16" thickBot="1" x14ac:dyDescent="0.25">
      <c r="A1052" s="36"/>
      <c r="B1052" s="36"/>
      <c r="C1052" s="38"/>
      <c r="D1052" s="37"/>
      <c r="E1052" s="41"/>
      <c r="F1052" s="47"/>
    </row>
    <row r="1053" spans="1:6" ht="16" thickBot="1" x14ac:dyDescent="0.25">
      <c r="A1053" s="36"/>
      <c r="B1053" s="36"/>
      <c r="C1053" s="38"/>
      <c r="D1053" s="37"/>
      <c r="E1053" s="41"/>
      <c r="F1053" s="47"/>
    </row>
    <row r="1054" spans="1:6" ht="16" thickBot="1" x14ac:dyDescent="0.25">
      <c r="A1054" s="36"/>
      <c r="B1054" s="36"/>
      <c r="C1054" s="38"/>
      <c r="D1054" s="37"/>
      <c r="E1054" s="42"/>
      <c r="F1054" s="47"/>
    </row>
    <row r="1055" spans="1:6" ht="16" thickBot="1" x14ac:dyDescent="0.25">
      <c r="A1055" s="36"/>
      <c r="B1055" s="36"/>
      <c r="C1055" s="38"/>
      <c r="D1055" s="37"/>
      <c r="E1055" s="42"/>
      <c r="F1055" s="47"/>
    </row>
    <row r="1056" spans="1:6" ht="16" thickBot="1" x14ac:dyDescent="0.25">
      <c r="A1056" s="36"/>
      <c r="B1056" s="36"/>
      <c r="C1056" s="38"/>
      <c r="D1056" s="37"/>
      <c r="E1056" s="42"/>
      <c r="F1056" s="47"/>
    </row>
    <row r="1057" spans="1:6" ht="16" thickBot="1" x14ac:dyDescent="0.25">
      <c r="A1057" s="36"/>
      <c r="B1057" s="36"/>
      <c r="C1057" s="38"/>
      <c r="D1057" s="37"/>
      <c r="E1057" s="42"/>
      <c r="F1057" s="47"/>
    </row>
    <row r="1058" spans="1:6" ht="16" thickBot="1" x14ac:dyDescent="0.25">
      <c r="A1058" s="36"/>
      <c r="B1058" s="36"/>
      <c r="C1058" s="38"/>
      <c r="D1058" s="37"/>
      <c r="E1058" s="42"/>
      <c r="F1058" s="47"/>
    </row>
    <row r="1059" spans="1:6" ht="16" thickBot="1" x14ac:dyDescent="0.25">
      <c r="A1059" s="36"/>
      <c r="B1059" s="36"/>
      <c r="C1059" s="38"/>
      <c r="D1059" s="37"/>
      <c r="E1059" s="42"/>
      <c r="F1059" s="47"/>
    </row>
    <row r="1060" spans="1:6" ht="16" thickBot="1" x14ac:dyDescent="0.25">
      <c r="A1060" s="36"/>
      <c r="B1060" s="36"/>
      <c r="C1060" s="38"/>
      <c r="D1060" s="37"/>
      <c r="E1060" s="42"/>
      <c r="F1060" s="47"/>
    </row>
    <row r="1061" spans="1:6" ht="16" thickBot="1" x14ac:dyDescent="0.25">
      <c r="A1061" s="36"/>
      <c r="B1061" s="36"/>
      <c r="C1061" s="38"/>
      <c r="D1061" s="37"/>
      <c r="E1061" s="41"/>
      <c r="F1061" s="47"/>
    </row>
    <row r="1062" spans="1:6" ht="16" thickBot="1" x14ac:dyDescent="0.25">
      <c r="A1062" s="36"/>
      <c r="B1062" s="36"/>
      <c r="C1062" s="38"/>
      <c r="D1062" s="37"/>
      <c r="E1062" s="41"/>
      <c r="F1062" s="47"/>
    </row>
    <row r="1063" spans="1:6" ht="16" thickBot="1" x14ac:dyDescent="0.25">
      <c r="A1063" s="36"/>
      <c r="B1063" s="36"/>
      <c r="C1063" s="38"/>
      <c r="D1063" s="37"/>
      <c r="E1063" s="41"/>
      <c r="F1063" s="47"/>
    </row>
    <row r="1064" spans="1:6" ht="16" thickBot="1" x14ac:dyDescent="0.25">
      <c r="A1064" s="36"/>
      <c r="B1064" s="36"/>
      <c r="C1064" s="38"/>
      <c r="D1064" s="37"/>
      <c r="E1064" s="41"/>
      <c r="F1064" s="47"/>
    </row>
    <row r="1065" spans="1:6" ht="16" thickBot="1" x14ac:dyDescent="0.25">
      <c r="A1065" s="36"/>
      <c r="B1065" s="36"/>
      <c r="C1065" s="38"/>
      <c r="D1065" s="37"/>
      <c r="E1065" s="41"/>
      <c r="F1065" s="47"/>
    </row>
    <row r="1066" spans="1:6" ht="16" thickBot="1" x14ac:dyDescent="0.25">
      <c r="A1066" s="36"/>
      <c r="B1066" s="36"/>
      <c r="C1066" s="38"/>
      <c r="D1066" s="37"/>
      <c r="E1066" s="41"/>
      <c r="F1066" s="47"/>
    </row>
    <row r="1067" spans="1:6" ht="16" thickBot="1" x14ac:dyDescent="0.25">
      <c r="A1067" s="36"/>
      <c r="B1067" s="36"/>
      <c r="C1067" s="38"/>
      <c r="D1067" s="37"/>
      <c r="E1067" s="41"/>
      <c r="F1067" s="47"/>
    </row>
    <row r="1068" spans="1:6" ht="16" thickBot="1" x14ac:dyDescent="0.25">
      <c r="A1068" s="36"/>
      <c r="B1068" s="36"/>
      <c r="C1068" s="38"/>
      <c r="D1068" s="37"/>
      <c r="E1068" s="41"/>
      <c r="F1068" s="47"/>
    </row>
    <row r="1069" spans="1:6" ht="16" thickBot="1" x14ac:dyDescent="0.25">
      <c r="A1069" s="36"/>
      <c r="B1069" s="36"/>
      <c r="C1069" s="38"/>
      <c r="D1069" s="37"/>
      <c r="E1069" s="42"/>
      <c r="F1069" s="47"/>
    </row>
    <row r="1070" spans="1:6" ht="16" thickBot="1" x14ac:dyDescent="0.25">
      <c r="A1070" s="36"/>
      <c r="B1070" s="36"/>
      <c r="C1070" s="38"/>
      <c r="D1070" s="37"/>
      <c r="E1070" s="41"/>
      <c r="F1070" s="47"/>
    </row>
    <row r="1071" spans="1:6" ht="16" thickBot="1" x14ac:dyDescent="0.25">
      <c r="A1071" s="36"/>
      <c r="B1071" s="36"/>
      <c r="C1071" s="38"/>
      <c r="D1071" s="37"/>
      <c r="E1071" s="41"/>
      <c r="F1071" s="47"/>
    </row>
    <row r="1072" spans="1:6" ht="16" thickBot="1" x14ac:dyDescent="0.25">
      <c r="A1072" s="36"/>
      <c r="B1072" s="36"/>
      <c r="C1072" s="38"/>
      <c r="D1072" s="37"/>
      <c r="E1072" s="41"/>
      <c r="F1072" s="47"/>
    </row>
    <row r="1073" spans="1:6" ht="16" thickBot="1" x14ac:dyDescent="0.25">
      <c r="A1073" s="36"/>
      <c r="B1073" s="36"/>
      <c r="C1073" s="38"/>
      <c r="D1073" s="37"/>
      <c r="E1073" s="41"/>
      <c r="F1073" s="47"/>
    </row>
    <row r="1074" spans="1:6" ht="16" thickBot="1" x14ac:dyDescent="0.25">
      <c r="A1074" s="36"/>
      <c r="B1074" s="36"/>
      <c r="C1074" s="38"/>
      <c r="D1074" s="37"/>
      <c r="E1074" s="41"/>
      <c r="F1074" s="47"/>
    </row>
    <row r="1075" spans="1:6" ht="16" thickBot="1" x14ac:dyDescent="0.25">
      <c r="A1075" s="36"/>
      <c r="B1075" s="36"/>
      <c r="C1075" s="38"/>
      <c r="D1075" s="37"/>
      <c r="E1075" s="42"/>
      <c r="F1075" s="47"/>
    </row>
    <row r="1076" spans="1:6" ht="16" thickBot="1" x14ac:dyDescent="0.25">
      <c r="A1076" s="36"/>
      <c r="B1076" s="36"/>
      <c r="C1076" s="38"/>
      <c r="D1076" s="37"/>
      <c r="E1076" s="42"/>
      <c r="F1076" s="47"/>
    </row>
    <row r="1077" spans="1:6" ht="16" thickBot="1" x14ac:dyDescent="0.25">
      <c r="A1077" s="36"/>
      <c r="B1077" s="36"/>
      <c r="C1077" s="38"/>
      <c r="D1077" s="37"/>
      <c r="E1077" s="42"/>
      <c r="F1077" s="47"/>
    </row>
    <row r="1078" spans="1:6" ht="16" thickBot="1" x14ac:dyDescent="0.25">
      <c r="A1078" s="36"/>
      <c r="B1078" s="36"/>
      <c r="C1078" s="38"/>
      <c r="D1078" s="37"/>
      <c r="E1078" s="42"/>
      <c r="F1078" s="47"/>
    </row>
    <row r="1079" spans="1:6" ht="16" thickBot="1" x14ac:dyDescent="0.25">
      <c r="A1079" s="36"/>
      <c r="B1079" s="36"/>
      <c r="C1079" s="38"/>
      <c r="D1079" s="37"/>
      <c r="E1079" s="42"/>
      <c r="F1079" s="47"/>
    </row>
    <row r="1080" spans="1:6" ht="16" thickBot="1" x14ac:dyDescent="0.25">
      <c r="A1080" s="36"/>
      <c r="B1080" s="36"/>
      <c r="C1080" s="38"/>
      <c r="D1080" s="37"/>
      <c r="E1080" s="42"/>
      <c r="F1080" s="47"/>
    </row>
    <row r="1081" spans="1:6" ht="16" thickBot="1" x14ac:dyDescent="0.25">
      <c r="A1081" s="36"/>
      <c r="B1081" s="36"/>
      <c r="C1081" s="38"/>
      <c r="D1081" s="37"/>
      <c r="E1081" s="42"/>
      <c r="F1081" s="47"/>
    </row>
    <row r="1082" spans="1:6" ht="16" thickBot="1" x14ac:dyDescent="0.25">
      <c r="A1082" s="36"/>
      <c r="B1082" s="36"/>
      <c r="C1082" s="38"/>
      <c r="D1082" s="37"/>
      <c r="E1082" s="42"/>
      <c r="F1082" s="47"/>
    </row>
    <row r="1083" spans="1:6" ht="16" thickBot="1" x14ac:dyDescent="0.25">
      <c r="A1083" s="36"/>
      <c r="B1083" s="36"/>
      <c r="C1083" s="38"/>
      <c r="D1083" s="37"/>
      <c r="E1083" s="41"/>
      <c r="F1083" s="47"/>
    </row>
    <row r="1084" spans="1:6" ht="16" thickBot="1" x14ac:dyDescent="0.25">
      <c r="A1084" s="36"/>
      <c r="B1084" s="36"/>
      <c r="C1084" s="38"/>
      <c r="D1084" s="37"/>
      <c r="E1084" s="41"/>
      <c r="F1084" s="47"/>
    </row>
    <row r="1085" spans="1:6" ht="16" thickBot="1" x14ac:dyDescent="0.25">
      <c r="A1085" s="36"/>
      <c r="B1085" s="36"/>
      <c r="C1085" s="38"/>
      <c r="D1085" s="37"/>
      <c r="E1085" s="42"/>
      <c r="F1085" s="47"/>
    </row>
    <row r="1086" spans="1:6" ht="16" thickBot="1" x14ac:dyDescent="0.25">
      <c r="A1086" s="36"/>
      <c r="B1086" s="36"/>
      <c r="C1086" s="38"/>
      <c r="D1086" s="37"/>
      <c r="E1086" s="42"/>
      <c r="F1086" s="47"/>
    </row>
    <row r="1087" spans="1:6" ht="16" thickBot="1" x14ac:dyDescent="0.25">
      <c r="A1087" s="36"/>
      <c r="B1087" s="36"/>
      <c r="C1087" s="38"/>
      <c r="D1087" s="37"/>
      <c r="E1087" s="42"/>
      <c r="F1087" s="47"/>
    </row>
    <row r="1088" spans="1:6" ht="16" thickBot="1" x14ac:dyDescent="0.25">
      <c r="A1088" s="36"/>
      <c r="B1088" s="36"/>
      <c r="C1088" s="38"/>
      <c r="D1088" s="37"/>
      <c r="E1088" s="42"/>
      <c r="F1088" s="47"/>
    </row>
    <row r="1089" spans="1:6" ht="16" thickBot="1" x14ac:dyDescent="0.25">
      <c r="A1089" s="36"/>
      <c r="B1089" s="36"/>
      <c r="C1089" s="38"/>
      <c r="D1089" s="37"/>
      <c r="E1089" s="42"/>
      <c r="F1089" s="47"/>
    </row>
    <row r="1090" spans="1:6" ht="16" thickBot="1" x14ac:dyDescent="0.25">
      <c r="A1090" s="36"/>
      <c r="B1090" s="36"/>
      <c r="C1090" s="38"/>
      <c r="D1090" s="37"/>
      <c r="E1090" s="42"/>
      <c r="F1090" s="47"/>
    </row>
    <row r="1091" spans="1:6" ht="16" thickBot="1" x14ac:dyDescent="0.25">
      <c r="A1091" s="36"/>
      <c r="B1091" s="36"/>
      <c r="C1091" s="38"/>
      <c r="D1091" s="37"/>
      <c r="E1091" s="42"/>
      <c r="F1091" s="47"/>
    </row>
    <row r="1092" spans="1:6" ht="16" thickBot="1" x14ac:dyDescent="0.25">
      <c r="A1092" s="36"/>
      <c r="B1092" s="36"/>
      <c r="C1092" s="38"/>
      <c r="D1092" s="37"/>
      <c r="E1092" s="42"/>
      <c r="F1092" s="47"/>
    </row>
    <row r="1093" spans="1:6" ht="16" thickBot="1" x14ac:dyDescent="0.25">
      <c r="A1093" s="36"/>
      <c r="B1093" s="36"/>
      <c r="C1093" s="38"/>
      <c r="D1093" s="37"/>
      <c r="E1093" s="42"/>
      <c r="F1093" s="47"/>
    </row>
    <row r="1094" spans="1:6" ht="16" thickBot="1" x14ac:dyDescent="0.25">
      <c r="A1094" s="36"/>
      <c r="B1094" s="36"/>
      <c r="C1094" s="38"/>
      <c r="D1094" s="37"/>
      <c r="E1094" s="42"/>
      <c r="F1094" s="47"/>
    </row>
    <row r="1095" spans="1:6" ht="16" thickBot="1" x14ac:dyDescent="0.25">
      <c r="A1095" s="36"/>
      <c r="B1095" s="36"/>
      <c r="C1095" s="38"/>
      <c r="D1095" s="37"/>
      <c r="E1095" s="42"/>
      <c r="F1095" s="47"/>
    </row>
    <row r="1096" spans="1:6" ht="16" thickBot="1" x14ac:dyDescent="0.25">
      <c r="A1096" s="36"/>
      <c r="B1096" s="36"/>
      <c r="C1096" s="38"/>
      <c r="D1096" s="37"/>
      <c r="E1096" s="42"/>
      <c r="F1096" s="47"/>
    </row>
    <row r="1097" spans="1:6" ht="16" thickBot="1" x14ac:dyDescent="0.25">
      <c r="A1097" s="36"/>
      <c r="B1097" s="36"/>
      <c r="C1097" s="38"/>
      <c r="D1097" s="37"/>
      <c r="E1097" s="42"/>
      <c r="F1097" s="47"/>
    </row>
    <row r="1098" spans="1:6" ht="16" thickBot="1" x14ac:dyDescent="0.25">
      <c r="A1098" s="36"/>
      <c r="B1098" s="36"/>
      <c r="C1098" s="38"/>
      <c r="D1098" s="37"/>
      <c r="E1098" s="42"/>
      <c r="F1098" s="47"/>
    </row>
    <row r="1099" spans="1:6" ht="16" thickBot="1" x14ac:dyDescent="0.25">
      <c r="A1099" s="36"/>
      <c r="B1099" s="36"/>
      <c r="C1099" s="38"/>
      <c r="D1099" s="37"/>
      <c r="E1099" s="42"/>
      <c r="F1099" s="47"/>
    </row>
    <row r="1100" spans="1:6" ht="16" thickBot="1" x14ac:dyDescent="0.25">
      <c r="A1100" s="36"/>
      <c r="B1100" s="36"/>
      <c r="C1100" s="38"/>
      <c r="D1100" s="37"/>
      <c r="E1100" s="42"/>
      <c r="F1100" s="47"/>
    </row>
    <row r="1101" spans="1:6" ht="16" thickBot="1" x14ac:dyDescent="0.25">
      <c r="A1101" s="36"/>
      <c r="B1101" s="36"/>
      <c r="C1101" s="38"/>
      <c r="D1101" s="37"/>
      <c r="E1101" s="42"/>
      <c r="F1101" s="47"/>
    </row>
    <row r="1102" spans="1:6" ht="16" thickBot="1" x14ac:dyDescent="0.25">
      <c r="A1102" s="36"/>
      <c r="B1102" s="36"/>
      <c r="C1102" s="38"/>
      <c r="D1102" s="37"/>
      <c r="E1102" s="41"/>
      <c r="F1102" s="47"/>
    </row>
    <row r="1103" spans="1:6" ht="16" thickBot="1" x14ac:dyDescent="0.25">
      <c r="A1103" s="36"/>
      <c r="B1103" s="36"/>
      <c r="C1103" s="38"/>
      <c r="D1103" s="37"/>
      <c r="E1103" s="42"/>
      <c r="F1103" s="47"/>
    </row>
    <row r="1104" spans="1:6" ht="16" thickBot="1" x14ac:dyDescent="0.25">
      <c r="A1104" s="36"/>
      <c r="B1104" s="36"/>
      <c r="C1104" s="38"/>
      <c r="D1104" s="37"/>
      <c r="E1104" s="41"/>
      <c r="F1104" s="47"/>
    </row>
    <row r="1105" spans="1:6" ht="16" thickBot="1" x14ac:dyDescent="0.25">
      <c r="A1105" s="36"/>
      <c r="B1105" s="36"/>
      <c r="C1105" s="38"/>
      <c r="D1105" s="37"/>
      <c r="E1105" s="41"/>
      <c r="F1105" s="47"/>
    </row>
    <row r="1106" spans="1:6" ht="16" thickBot="1" x14ac:dyDescent="0.25">
      <c r="A1106" s="36"/>
      <c r="B1106" s="36"/>
      <c r="C1106" s="38"/>
      <c r="D1106" s="37"/>
      <c r="E1106" s="41"/>
      <c r="F1106" s="47"/>
    </row>
    <row r="1107" spans="1:6" ht="16" thickBot="1" x14ac:dyDescent="0.25">
      <c r="A1107" s="36"/>
      <c r="B1107" s="36"/>
      <c r="C1107" s="38"/>
      <c r="D1107" s="37"/>
      <c r="E1107" s="41"/>
      <c r="F1107" s="47"/>
    </row>
    <row r="1108" spans="1:6" ht="16" thickBot="1" x14ac:dyDescent="0.25">
      <c r="A1108" s="36"/>
      <c r="B1108" s="36"/>
      <c r="C1108" s="38"/>
      <c r="D1108" s="37"/>
      <c r="E1108" s="42"/>
      <c r="F1108" s="47"/>
    </row>
    <row r="1109" spans="1:6" ht="16" thickBot="1" x14ac:dyDescent="0.25">
      <c r="A1109" s="36"/>
      <c r="B1109" s="36"/>
      <c r="C1109" s="38"/>
      <c r="D1109" s="37"/>
      <c r="E1109" s="42"/>
      <c r="F1109" s="47"/>
    </row>
    <row r="1110" spans="1:6" ht="16" thickBot="1" x14ac:dyDescent="0.25">
      <c r="A1110" s="36"/>
      <c r="B1110" s="36"/>
      <c r="C1110" s="38"/>
      <c r="D1110" s="37"/>
      <c r="E1110" s="42"/>
      <c r="F1110" s="47"/>
    </row>
    <row r="1111" spans="1:6" ht="16" thickBot="1" x14ac:dyDescent="0.25">
      <c r="A1111" s="36"/>
      <c r="B1111" s="36"/>
      <c r="C1111" s="38"/>
      <c r="D1111" s="37"/>
      <c r="E1111" s="42"/>
      <c r="F1111" s="47"/>
    </row>
    <row r="1112" spans="1:6" ht="16" thickBot="1" x14ac:dyDescent="0.25">
      <c r="A1112" s="36"/>
      <c r="B1112" s="36"/>
      <c r="C1112" s="38"/>
      <c r="D1112" s="37"/>
      <c r="E1112" s="42"/>
      <c r="F1112" s="47"/>
    </row>
    <row r="1113" spans="1:6" ht="16" thickBot="1" x14ac:dyDescent="0.25">
      <c r="A1113" s="36"/>
      <c r="B1113" s="36"/>
      <c r="C1113" s="38"/>
      <c r="D1113" s="37"/>
      <c r="E1113" s="41"/>
      <c r="F1113" s="47"/>
    </row>
    <row r="1114" spans="1:6" ht="16" thickBot="1" x14ac:dyDescent="0.25">
      <c r="A1114" s="36"/>
      <c r="B1114" s="36"/>
      <c r="C1114" s="38"/>
      <c r="D1114" s="37"/>
      <c r="E1114" s="41"/>
      <c r="F1114" s="47"/>
    </row>
    <row r="1115" spans="1:6" ht="16" thickBot="1" x14ac:dyDescent="0.25">
      <c r="A1115" s="36"/>
      <c r="B1115" s="36"/>
      <c r="C1115" s="38"/>
      <c r="D1115" s="37"/>
      <c r="E1115" s="41"/>
      <c r="F1115" s="47"/>
    </row>
    <row r="1116" spans="1:6" ht="16" thickBot="1" x14ac:dyDescent="0.25">
      <c r="A1116" s="36"/>
      <c r="B1116" s="36"/>
      <c r="C1116" s="38"/>
      <c r="D1116" s="37"/>
      <c r="E1116" s="41"/>
      <c r="F1116" s="47"/>
    </row>
    <row r="1117" spans="1:6" ht="16" thickBot="1" x14ac:dyDescent="0.25">
      <c r="A1117" s="36"/>
      <c r="B1117" s="36"/>
      <c r="C1117" s="38"/>
      <c r="D1117" s="37"/>
      <c r="E1117" s="42"/>
      <c r="F1117" s="47"/>
    </row>
    <row r="1118" spans="1:6" ht="16" thickBot="1" x14ac:dyDescent="0.25">
      <c r="A1118" s="36"/>
      <c r="B1118" s="36"/>
      <c r="C1118" s="38"/>
      <c r="D1118" s="37"/>
      <c r="E1118" s="42"/>
      <c r="F1118" s="47"/>
    </row>
    <row r="1119" spans="1:6" ht="16" thickBot="1" x14ac:dyDescent="0.25">
      <c r="A1119" s="36"/>
      <c r="B1119" s="36"/>
      <c r="C1119" s="38"/>
      <c r="D1119" s="37"/>
      <c r="E1119" s="42"/>
      <c r="F1119" s="47"/>
    </row>
    <row r="1120" spans="1:6" ht="16" thickBot="1" x14ac:dyDescent="0.25">
      <c r="A1120" s="36"/>
      <c r="B1120" s="36"/>
      <c r="C1120" s="38"/>
      <c r="D1120" s="37"/>
      <c r="E1120" s="42"/>
      <c r="F1120" s="47"/>
    </row>
    <row r="1121" spans="1:6" ht="16" thickBot="1" x14ac:dyDescent="0.25">
      <c r="A1121" s="36"/>
      <c r="B1121" s="36"/>
      <c r="C1121" s="38"/>
      <c r="D1121" s="37"/>
      <c r="E1121" s="42"/>
      <c r="F1121" s="47"/>
    </row>
    <row r="1122" spans="1:6" ht="16" thickBot="1" x14ac:dyDescent="0.25">
      <c r="A1122" s="36"/>
      <c r="B1122" s="36"/>
      <c r="C1122" s="38"/>
      <c r="D1122" s="37"/>
      <c r="E1122" s="41"/>
      <c r="F1122" s="47"/>
    </row>
    <row r="1123" spans="1:6" ht="16" thickBot="1" x14ac:dyDescent="0.25">
      <c r="A1123" s="36"/>
      <c r="B1123" s="36"/>
      <c r="C1123" s="38"/>
      <c r="D1123" s="37"/>
      <c r="E1123" s="41"/>
      <c r="F1123" s="47"/>
    </row>
    <row r="1124" spans="1:6" ht="16" thickBot="1" x14ac:dyDescent="0.25">
      <c r="A1124" s="36"/>
      <c r="B1124" s="36"/>
      <c r="C1124" s="38"/>
      <c r="D1124" s="37"/>
      <c r="E1124" s="41"/>
      <c r="F1124" s="47"/>
    </row>
    <row r="1125" spans="1:6" ht="16" thickBot="1" x14ac:dyDescent="0.25">
      <c r="A1125" s="36"/>
      <c r="B1125" s="36"/>
      <c r="C1125" s="38"/>
      <c r="D1125" s="37"/>
      <c r="E1125" s="41"/>
      <c r="F1125" s="47"/>
    </row>
    <row r="1126" spans="1:6" ht="16" thickBot="1" x14ac:dyDescent="0.25">
      <c r="A1126" s="36"/>
      <c r="B1126" s="36"/>
      <c r="C1126" s="38"/>
      <c r="D1126" s="37"/>
      <c r="E1126" s="41"/>
      <c r="F1126" s="47"/>
    </row>
    <row r="1127" spans="1:6" ht="16" thickBot="1" x14ac:dyDescent="0.25">
      <c r="A1127" s="36"/>
      <c r="B1127" s="36"/>
      <c r="C1127" s="38"/>
      <c r="D1127" s="37"/>
      <c r="E1127" s="41"/>
      <c r="F1127" s="47"/>
    </row>
    <row r="1128" spans="1:6" ht="16" thickBot="1" x14ac:dyDescent="0.25">
      <c r="A1128" s="36"/>
      <c r="B1128" s="36"/>
      <c r="C1128" s="38"/>
      <c r="D1128" s="37"/>
      <c r="E1128" s="41"/>
      <c r="F1128" s="47"/>
    </row>
    <row r="1129" spans="1:6" ht="16" thickBot="1" x14ac:dyDescent="0.25">
      <c r="A1129" s="36"/>
      <c r="B1129" s="36"/>
      <c r="C1129" s="38"/>
      <c r="D1129" s="37"/>
      <c r="E1129" s="41"/>
      <c r="F1129" s="47"/>
    </row>
    <row r="1130" spans="1:6" ht="16" thickBot="1" x14ac:dyDescent="0.25">
      <c r="A1130" s="36"/>
      <c r="B1130" s="36"/>
      <c r="C1130" s="38"/>
      <c r="D1130" s="37"/>
      <c r="E1130" s="42"/>
      <c r="F1130" s="47"/>
    </row>
    <row r="1131" spans="1:6" ht="16" thickBot="1" x14ac:dyDescent="0.25">
      <c r="A1131" s="36"/>
      <c r="B1131" s="36"/>
      <c r="C1131" s="38"/>
      <c r="D1131" s="37"/>
      <c r="E1131" s="42"/>
      <c r="F1131" s="47"/>
    </row>
    <row r="1132" spans="1:6" ht="16" thickBot="1" x14ac:dyDescent="0.25">
      <c r="A1132" s="36"/>
      <c r="B1132" s="36"/>
      <c r="C1132" s="38"/>
      <c r="D1132" s="37"/>
      <c r="E1132" s="42"/>
      <c r="F1132" s="47"/>
    </row>
    <row r="1133" spans="1:6" ht="16" thickBot="1" x14ac:dyDescent="0.25">
      <c r="A1133" s="36"/>
      <c r="B1133" s="36"/>
      <c r="C1133" s="38"/>
      <c r="D1133" s="37"/>
      <c r="E1133" s="42"/>
      <c r="F1133" s="47"/>
    </row>
    <row r="1134" spans="1:6" ht="16" thickBot="1" x14ac:dyDescent="0.25">
      <c r="A1134" s="36"/>
      <c r="B1134" s="36"/>
      <c r="C1134" s="38"/>
      <c r="D1134" s="37"/>
      <c r="E1134" s="41"/>
      <c r="F1134" s="47"/>
    </row>
    <row r="1135" spans="1:6" ht="16" thickBot="1" x14ac:dyDescent="0.25">
      <c r="A1135" s="36"/>
      <c r="B1135" s="36"/>
      <c r="C1135" s="38"/>
      <c r="D1135" s="37"/>
      <c r="E1135" s="41"/>
      <c r="F1135" s="47"/>
    </row>
    <row r="1136" spans="1:6" ht="16" thickBot="1" x14ac:dyDescent="0.25">
      <c r="A1136" s="36"/>
      <c r="B1136" s="36"/>
      <c r="C1136" s="38"/>
      <c r="D1136" s="37"/>
      <c r="E1136" s="42"/>
      <c r="F1136" s="47"/>
    </row>
    <row r="1137" spans="1:6" ht="16" thickBot="1" x14ac:dyDescent="0.25">
      <c r="A1137" s="36"/>
      <c r="B1137" s="36"/>
      <c r="C1137" s="38"/>
      <c r="D1137" s="37"/>
      <c r="E1137" s="42"/>
      <c r="F1137" s="47"/>
    </row>
    <row r="1138" spans="1:6" ht="16" thickBot="1" x14ac:dyDescent="0.25">
      <c r="A1138" s="36"/>
      <c r="B1138" s="36"/>
      <c r="C1138" s="38"/>
      <c r="D1138" s="37"/>
      <c r="E1138" s="42"/>
      <c r="F1138" s="47"/>
    </row>
    <row r="1139" spans="1:6" ht="16" thickBot="1" x14ac:dyDescent="0.25">
      <c r="A1139" s="36"/>
      <c r="B1139" s="36"/>
      <c r="C1139" s="38"/>
      <c r="D1139" s="37"/>
      <c r="E1139" s="42"/>
      <c r="F1139" s="47"/>
    </row>
    <row r="1140" spans="1:6" ht="16" thickBot="1" x14ac:dyDescent="0.25">
      <c r="A1140" s="36"/>
      <c r="B1140" s="36"/>
      <c r="C1140" s="38"/>
      <c r="D1140" s="37"/>
      <c r="E1140" s="42"/>
      <c r="F1140" s="47"/>
    </row>
    <row r="1141" spans="1:6" ht="16" thickBot="1" x14ac:dyDescent="0.25">
      <c r="A1141" s="36"/>
      <c r="B1141" s="36"/>
      <c r="C1141" s="38"/>
      <c r="D1141" s="37"/>
      <c r="E1141" s="41"/>
      <c r="F1141" s="47"/>
    </row>
    <row r="1142" spans="1:6" ht="16" thickBot="1" x14ac:dyDescent="0.25">
      <c r="A1142" s="36"/>
      <c r="B1142" s="36"/>
      <c r="C1142" s="38"/>
      <c r="D1142" s="37"/>
      <c r="E1142" s="41"/>
      <c r="F1142" s="47"/>
    </row>
    <row r="1143" spans="1:6" ht="16" thickBot="1" x14ac:dyDescent="0.25">
      <c r="A1143" s="36"/>
      <c r="B1143" s="36"/>
      <c r="C1143" s="38"/>
      <c r="D1143" s="37"/>
      <c r="E1143" s="42"/>
      <c r="F1143" s="47"/>
    </row>
    <row r="1144" spans="1:6" ht="16" thickBot="1" x14ac:dyDescent="0.25">
      <c r="A1144" s="36"/>
      <c r="B1144" s="36"/>
      <c r="C1144" s="38"/>
      <c r="D1144" s="37"/>
      <c r="E1144" s="42"/>
      <c r="F1144" s="47"/>
    </row>
    <row r="1145" spans="1:6" ht="16" thickBot="1" x14ac:dyDescent="0.25">
      <c r="A1145" s="36"/>
      <c r="B1145" s="36"/>
      <c r="C1145" s="38"/>
      <c r="D1145" s="37"/>
      <c r="E1145" s="42"/>
      <c r="F1145" s="47"/>
    </row>
    <row r="1146" spans="1:6" ht="16" thickBot="1" x14ac:dyDescent="0.25">
      <c r="A1146" s="36"/>
      <c r="B1146" s="36"/>
      <c r="C1146" s="38"/>
      <c r="D1146" s="37"/>
      <c r="E1146" s="42"/>
      <c r="F1146" s="47"/>
    </row>
    <row r="1147" spans="1:6" ht="16" thickBot="1" x14ac:dyDescent="0.25">
      <c r="A1147" s="36"/>
      <c r="B1147" s="36"/>
      <c r="C1147" s="38"/>
      <c r="D1147" s="37"/>
      <c r="E1147" s="42"/>
      <c r="F1147" s="47"/>
    </row>
    <row r="1148" spans="1:6" ht="16" thickBot="1" x14ac:dyDescent="0.25">
      <c r="A1148" s="36"/>
      <c r="B1148" s="36"/>
      <c r="C1148" s="38"/>
      <c r="D1148" s="37"/>
      <c r="E1148" s="42"/>
      <c r="F1148" s="47"/>
    </row>
    <row r="1149" spans="1:6" ht="16" thickBot="1" x14ac:dyDescent="0.25">
      <c r="A1149" s="36"/>
      <c r="B1149" s="36"/>
      <c r="C1149" s="38"/>
      <c r="D1149" s="37"/>
      <c r="E1149" s="41"/>
      <c r="F1149" s="47"/>
    </row>
    <row r="1150" spans="1:6" ht="16" thickBot="1" x14ac:dyDescent="0.25">
      <c r="A1150" s="36"/>
      <c r="B1150" s="36"/>
      <c r="C1150" s="38"/>
      <c r="D1150" s="37"/>
      <c r="E1150" s="42"/>
      <c r="F1150" s="47"/>
    </row>
    <row r="1151" spans="1:6" ht="16" thickBot="1" x14ac:dyDescent="0.25">
      <c r="A1151" s="36"/>
      <c r="B1151" s="36"/>
      <c r="C1151" s="38"/>
      <c r="D1151" s="37"/>
      <c r="E1151" s="41"/>
      <c r="F1151" s="47"/>
    </row>
    <row r="1152" spans="1:6" ht="16" thickBot="1" x14ac:dyDescent="0.25">
      <c r="A1152" s="36"/>
      <c r="B1152" s="36"/>
      <c r="C1152" s="38"/>
      <c r="D1152" s="37"/>
      <c r="E1152" s="42"/>
      <c r="F1152" s="47"/>
    </row>
    <row r="1153" spans="1:6" ht="16" thickBot="1" x14ac:dyDescent="0.25">
      <c r="A1153" s="36"/>
      <c r="B1153" s="36"/>
      <c r="C1153" s="38"/>
      <c r="D1153" s="37"/>
      <c r="E1153" s="41"/>
      <c r="F1153" s="47"/>
    </row>
    <row r="1154" spans="1:6" ht="16" thickBot="1" x14ac:dyDescent="0.25">
      <c r="A1154" s="36"/>
      <c r="B1154" s="36"/>
      <c r="C1154" s="38"/>
      <c r="D1154" s="37"/>
      <c r="E1154" s="41"/>
      <c r="F1154" s="47"/>
    </row>
    <row r="1155" spans="1:6" ht="16" thickBot="1" x14ac:dyDescent="0.25">
      <c r="A1155" s="36"/>
      <c r="B1155" s="36"/>
      <c r="C1155" s="38"/>
      <c r="D1155" s="37"/>
      <c r="E1155" s="41"/>
      <c r="F1155" s="47"/>
    </row>
    <row r="1156" spans="1:6" ht="16" thickBot="1" x14ac:dyDescent="0.25">
      <c r="A1156" s="36"/>
      <c r="B1156" s="36"/>
      <c r="C1156" s="38"/>
      <c r="D1156" s="37"/>
      <c r="E1156" s="41"/>
      <c r="F1156" s="47"/>
    </row>
    <row r="1157" spans="1:6" ht="16" thickBot="1" x14ac:dyDescent="0.25">
      <c r="A1157" s="36"/>
      <c r="B1157" s="36"/>
      <c r="C1157" s="38"/>
      <c r="D1157" s="37"/>
      <c r="E1157" s="41"/>
      <c r="F1157" s="47"/>
    </row>
    <row r="1158" spans="1:6" ht="16" thickBot="1" x14ac:dyDescent="0.25">
      <c r="A1158" s="36"/>
      <c r="B1158" s="36"/>
      <c r="C1158" s="38"/>
      <c r="D1158" s="37"/>
      <c r="E1158" s="41"/>
      <c r="F1158" s="47"/>
    </row>
    <row r="1159" spans="1:6" ht="16" thickBot="1" x14ac:dyDescent="0.25">
      <c r="A1159" s="36"/>
      <c r="B1159" s="36"/>
      <c r="C1159" s="38"/>
      <c r="D1159" s="37"/>
      <c r="E1159" s="41"/>
      <c r="F1159" s="47"/>
    </row>
    <row r="1160" spans="1:6" ht="16" thickBot="1" x14ac:dyDescent="0.25">
      <c r="A1160" s="36"/>
      <c r="B1160" s="36"/>
      <c r="C1160" s="38"/>
      <c r="D1160" s="37"/>
      <c r="E1160" s="42"/>
      <c r="F1160" s="47"/>
    </row>
    <row r="1161" spans="1:6" ht="16" thickBot="1" x14ac:dyDescent="0.25">
      <c r="A1161" s="36"/>
      <c r="B1161" s="36"/>
      <c r="C1161" s="38"/>
      <c r="D1161" s="37"/>
      <c r="E1161" s="42"/>
      <c r="F1161" s="47"/>
    </row>
    <row r="1162" spans="1:6" ht="16" thickBot="1" x14ac:dyDescent="0.25">
      <c r="A1162" s="36"/>
      <c r="B1162" s="36"/>
      <c r="C1162" s="38"/>
      <c r="D1162" s="37"/>
      <c r="E1162" s="42"/>
      <c r="F1162" s="47"/>
    </row>
    <row r="1163" spans="1:6" ht="16" thickBot="1" x14ac:dyDescent="0.25">
      <c r="A1163" s="36"/>
      <c r="B1163" s="36"/>
      <c r="C1163" s="38"/>
      <c r="D1163" s="37"/>
      <c r="E1163" s="42"/>
      <c r="F1163" s="47"/>
    </row>
    <row r="1164" spans="1:6" ht="16" thickBot="1" x14ac:dyDescent="0.25">
      <c r="A1164" s="36"/>
      <c r="B1164" s="36"/>
      <c r="C1164" s="38"/>
      <c r="D1164" s="37"/>
      <c r="E1164" s="42"/>
      <c r="F1164" s="47"/>
    </row>
    <row r="1165" spans="1:6" ht="16" thickBot="1" x14ac:dyDescent="0.25">
      <c r="A1165" s="36"/>
      <c r="B1165" s="36"/>
      <c r="C1165" s="38"/>
      <c r="D1165" s="37"/>
      <c r="E1165" s="42"/>
      <c r="F1165" s="47"/>
    </row>
    <row r="1166" spans="1:6" ht="16" thickBot="1" x14ac:dyDescent="0.25">
      <c r="A1166" s="36"/>
      <c r="B1166" s="36"/>
      <c r="C1166" s="38"/>
      <c r="D1166" s="37"/>
      <c r="E1166" s="42"/>
      <c r="F1166" s="47"/>
    </row>
    <row r="1167" spans="1:6" ht="16" thickBot="1" x14ac:dyDescent="0.25">
      <c r="A1167" s="36"/>
      <c r="B1167" s="36"/>
      <c r="C1167" s="38"/>
      <c r="D1167" s="37"/>
      <c r="E1167" s="42"/>
      <c r="F1167" s="47"/>
    </row>
    <row r="1168" spans="1:6" ht="16" thickBot="1" x14ac:dyDescent="0.25">
      <c r="A1168" s="36"/>
      <c r="B1168" s="36"/>
      <c r="C1168" s="38"/>
      <c r="D1168" s="37"/>
      <c r="E1168" s="42"/>
      <c r="F1168" s="47"/>
    </row>
    <row r="1169" spans="1:6" ht="16" thickBot="1" x14ac:dyDescent="0.25">
      <c r="A1169" s="36"/>
      <c r="B1169" s="36"/>
      <c r="C1169" s="38"/>
      <c r="D1169" s="37"/>
      <c r="E1169" s="42"/>
      <c r="F1169" s="47"/>
    </row>
    <row r="1170" spans="1:6" ht="16" thickBot="1" x14ac:dyDescent="0.25">
      <c r="A1170" s="36"/>
      <c r="B1170" s="36"/>
      <c r="C1170" s="38"/>
      <c r="D1170" s="37"/>
      <c r="E1170" s="42"/>
      <c r="F1170" s="47"/>
    </row>
    <row r="1171" spans="1:6" ht="16" thickBot="1" x14ac:dyDescent="0.25">
      <c r="A1171" s="36"/>
      <c r="B1171" s="36"/>
      <c r="C1171" s="38"/>
      <c r="D1171" s="37"/>
      <c r="E1171" s="42"/>
      <c r="F1171" s="47"/>
    </row>
    <row r="1172" spans="1:6" ht="16" thickBot="1" x14ac:dyDescent="0.25">
      <c r="A1172" s="36"/>
      <c r="B1172" s="36"/>
      <c r="C1172" s="38"/>
      <c r="D1172" s="37"/>
      <c r="E1172" s="42"/>
      <c r="F1172" s="47"/>
    </row>
    <row r="1173" spans="1:6" ht="16" thickBot="1" x14ac:dyDescent="0.25">
      <c r="A1173" s="36"/>
      <c r="B1173" s="36"/>
      <c r="C1173" s="38"/>
      <c r="D1173" s="37"/>
      <c r="E1173" s="42"/>
      <c r="F1173" s="47"/>
    </row>
    <row r="1174" spans="1:6" ht="16" thickBot="1" x14ac:dyDescent="0.25">
      <c r="A1174" s="36"/>
      <c r="B1174" s="36"/>
      <c r="C1174" s="38"/>
      <c r="D1174" s="37"/>
      <c r="E1174" s="42"/>
      <c r="F1174" s="47"/>
    </row>
    <row r="1175" spans="1:6" ht="16" thickBot="1" x14ac:dyDescent="0.25">
      <c r="A1175" s="36"/>
      <c r="B1175" s="36"/>
      <c r="C1175" s="38"/>
      <c r="D1175" s="37"/>
      <c r="E1175" s="42"/>
      <c r="F1175" s="47"/>
    </row>
    <row r="1176" spans="1:6" ht="16" thickBot="1" x14ac:dyDescent="0.25">
      <c r="A1176" s="36"/>
      <c r="B1176" s="36"/>
      <c r="C1176" s="38"/>
      <c r="D1176" s="37"/>
      <c r="E1176" s="41"/>
      <c r="F1176" s="47"/>
    </row>
    <row r="1177" spans="1:6" ht="16" thickBot="1" x14ac:dyDescent="0.25">
      <c r="A1177" s="36"/>
      <c r="B1177" s="36"/>
      <c r="C1177" s="38"/>
      <c r="D1177" s="37"/>
      <c r="E1177" s="42"/>
      <c r="F1177" s="47"/>
    </row>
    <row r="1178" spans="1:6" ht="16" thickBot="1" x14ac:dyDescent="0.25">
      <c r="A1178" s="36"/>
      <c r="B1178" s="36"/>
      <c r="C1178" s="38"/>
      <c r="D1178" s="37"/>
      <c r="E1178" s="42"/>
      <c r="F1178" s="47"/>
    </row>
    <row r="1179" spans="1:6" ht="16" thickBot="1" x14ac:dyDescent="0.25">
      <c r="A1179" s="36"/>
      <c r="B1179" s="36"/>
      <c r="C1179" s="38"/>
      <c r="D1179" s="37"/>
      <c r="E1179" s="42"/>
      <c r="F1179" s="47"/>
    </row>
    <row r="1180" spans="1:6" ht="16" thickBot="1" x14ac:dyDescent="0.25">
      <c r="A1180" s="36"/>
      <c r="B1180" s="36"/>
      <c r="C1180" s="38"/>
      <c r="D1180" s="37"/>
      <c r="E1180" s="42"/>
      <c r="F1180" s="47"/>
    </row>
    <row r="1181" spans="1:6" ht="16" thickBot="1" x14ac:dyDescent="0.25">
      <c r="A1181" s="36"/>
      <c r="B1181" s="36"/>
      <c r="C1181" s="38"/>
      <c r="D1181" s="37"/>
      <c r="E1181" s="42"/>
      <c r="F1181" s="47"/>
    </row>
    <row r="1182" spans="1:6" ht="16" thickBot="1" x14ac:dyDescent="0.25">
      <c r="A1182" s="36"/>
      <c r="B1182" s="36"/>
      <c r="C1182" s="38"/>
      <c r="D1182" s="37"/>
      <c r="E1182" s="42"/>
      <c r="F1182" s="47"/>
    </row>
    <row r="1183" spans="1:6" ht="16" thickBot="1" x14ac:dyDescent="0.25">
      <c r="A1183" s="36"/>
      <c r="B1183" s="36"/>
      <c r="C1183" s="38"/>
      <c r="D1183" s="37"/>
      <c r="E1183" s="42"/>
      <c r="F1183" s="47"/>
    </row>
    <row r="1184" spans="1:6" ht="16" thickBot="1" x14ac:dyDescent="0.25">
      <c r="A1184" s="36"/>
      <c r="B1184" s="36"/>
      <c r="C1184" s="38"/>
      <c r="D1184" s="37"/>
      <c r="E1184" s="42"/>
      <c r="F1184" s="47"/>
    </row>
    <row r="1185" spans="1:6" ht="16" thickBot="1" x14ac:dyDescent="0.25">
      <c r="A1185" s="36"/>
      <c r="B1185" s="36"/>
      <c r="C1185" s="38"/>
      <c r="D1185" s="37"/>
      <c r="E1185" s="42"/>
      <c r="F1185" s="47"/>
    </row>
    <row r="1186" spans="1:6" ht="16" thickBot="1" x14ac:dyDescent="0.25">
      <c r="A1186" s="36"/>
      <c r="B1186" s="36"/>
      <c r="C1186" s="38"/>
      <c r="D1186" s="37"/>
      <c r="E1186" s="42"/>
      <c r="F1186" s="47"/>
    </row>
    <row r="1187" spans="1:6" ht="16" thickBot="1" x14ac:dyDescent="0.25">
      <c r="A1187" s="36"/>
      <c r="B1187" s="36"/>
      <c r="C1187" s="38"/>
      <c r="D1187" s="37"/>
      <c r="E1187" s="42"/>
      <c r="F1187" s="47"/>
    </row>
    <row r="1188" spans="1:6" ht="16" thickBot="1" x14ac:dyDescent="0.25">
      <c r="A1188" s="36"/>
      <c r="B1188" s="36"/>
      <c r="C1188" s="38"/>
      <c r="D1188" s="37"/>
      <c r="E1188" s="41"/>
      <c r="F1188" s="47"/>
    </row>
    <row r="1189" spans="1:6" ht="16" thickBot="1" x14ac:dyDescent="0.25">
      <c r="A1189" s="36"/>
      <c r="B1189" s="36"/>
      <c r="C1189" s="38"/>
      <c r="D1189" s="37"/>
      <c r="E1189" s="41"/>
      <c r="F1189" s="47"/>
    </row>
    <row r="1190" spans="1:6" ht="16" thickBot="1" x14ac:dyDescent="0.25">
      <c r="A1190" s="36"/>
      <c r="B1190" s="36"/>
      <c r="C1190" s="38"/>
      <c r="D1190" s="37"/>
      <c r="E1190" s="41"/>
      <c r="F1190" s="47"/>
    </row>
    <row r="1191" spans="1:6" ht="16" thickBot="1" x14ac:dyDescent="0.25">
      <c r="A1191" s="36"/>
      <c r="B1191" s="36"/>
      <c r="C1191" s="38"/>
      <c r="D1191" s="37"/>
      <c r="E1191" s="42"/>
      <c r="F1191" s="47"/>
    </row>
    <row r="1192" spans="1:6" ht="16" thickBot="1" x14ac:dyDescent="0.25">
      <c r="A1192" s="36"/>
      <c r="B1192" s="36"/>
      <c r="C1192" s="38"/>
      <c r="D1192" s="37"/>
      <c r="E1192" s="42"/>
      <c r="F1192" s="47"/>
    </row>
    <row r="1193" spans="1:6" ht="16" thickBot="1" x14ac:dyDescent="0.25">
      <c r="A1193" s="36"/>
      <c r="B1193" s="36"/>
      <c r="C1193" s="38"/>
      <c r="D1193" s="37"/>
      <c r="E1193" s="41"/>
      <c r="F1193" s="47"/>
    </row>
    <row r="1194" spans="1:6" ht="16" thickBot="1" x14ac:dyDescent="0.25">
      <c r="A1194" s="36"/>
      <c r="B1194" s="36"/>
      <c r="C1194" s="38"/>
      <c r="D1194" s="37"/>
      <c r="E1194" s="41"/>
      <c r="F1194" s="47"/>
    </row>
    <row r="1195" spans="1:6" ht="16" thickBot="1" x14ac:dyDescent="0.25">
      <c r="A1195" s="36"/>
      <c r="B1195" s="36"/>
      <c r="C1195" s="38"/>
      <c r="D1195" s="37"/>
      <c r="E1195" s="41"/>
      <c r="F1195" s="47"/>
    </row>
    <row r="1196" spans="1:6" ht="16" thickBot="1" x14ac:dyDescent="0.25">
      <c r="A1196" s="36"/>
      <c r="B1196" s="36"/>
      <c r="C1196" s="38"/>
      <c r="D1196" s="37"/>
      <c r="E1196" s="41"/>
      <c r="F1196" s="47"/>
    </row>
    <row r="1197" spans="1:6" ht="16" thickBot="1" x14ac:dyDescent="0.25">
      <c r="A1197" s="36"/>
      <c r="B1197" s="36"/>
      <c r="C1197" s="38"/>
      <c r="D1197" s="37"/>
      <c r="E1197" s="41"/>
      <c r="F1197" s="47"/>
    </row>
    <row r="1198" spans="1:6" ht="16" thickBot="1" x14ac:dyDescent="0.25">
      <c r="A1198" s="36"/>
      <c r="B1198" s="36"/>
      <c r="C1198" s="38"/>
      <c r="D1198" s="37"/>
      <c r="E1198" s="41"/>
      <c r="F1198" s="47"/>
    </row>
    <row r="1199" spans="1:6" ht="16" thickBot="1" x14ac:dyDescent="0.25">
      <c r="A1199" s="36"/>
      <c r="B1199" s="36"/>
      <c r="C1199" s="38"/>
      <c r="D1199" s="37"/>
      <c r="E1199" s="41"/>
      <c r="F1199" s="47"/>
    </row>
    <row r="1200" spans="1:6" ht="16" thickBot="1" x14ac:dyDescent="0.25">
      <c r="A1200" s="36"/>
      <c r="B1200" s="36"/>
      <c r="C1200" s="38"/>
      <c r="D1200" s="37"/>
      <c r="E1200" s="42"/>
      <c r="F1200" s="47"/>
    </row>
    <row r="1201" spans="1:6" ht="16" thickBot="1" x14ac:dyDescent="0.25">
      <c r="A1201" s="36"/>
      <c r="B1201" s="36"/>
      <c r="C1201" s="38"/>
      <c r="D1201" s="37"/>
      <c r="E1201" s="41"/>
      <c r="F1201" s="47"/>
    </row>
    <row r="1202" spans="1:6" ht="16" thickBot="1" x14ac:dyDescent="0.25">
      <c r="A1202" s="36"/>
      <c r="B1202" s="36"/>
      <c r="C1202" s="38"/>
      <c r="D1202" s="37"/>
      <c r="E1202" s="41"/>
      <c r="F1202" s="47"/>
    </row>
    <row r="1203" spans="1:6" ht="16" thickBot="1" x14ac:dyDescent="0.25">
      <c r="A1203" s="36"/>
      <c r="B1203" s="36"/>
      <c r="C1203" s="38"/>
      <c r="D1203" s="37"/>
      <c r="E1203" s="41"/>
      <c r="F1203" s="47"/>
    </row>
    <row r="1204" spans="1:6" ht="16" thickBot="1" x14ac:dyDescent="0.25">
      <c r="A1204" s="36"/>
      <c r="B1204" s="36"/>
      <c r="C1204" s="38"/>
      <c r="D1204" s="37"/>
      <c r="E1204" s="41"/>
      <c r="F1204" s="47"/>
    </row>
    <row r="1205" spans="1:6" ht="16" thickBot="1" x14ac:dyDescent="0.25">
      <c r="A1205" s="36"/>
      <c r="B1205" s="36"/>
      <c r="C1205" s="38"/>
      <c r="D1205" s="37"/>
      <c r="E1205" s="41"/>
      <c r="F1205" s="47"/>
    </row>
    <row r="1206" spans="1:6" ht="16" thickBot="1" x14ac:dyDescent="0.25">
      <c r="A1206" s="36"/>
      <c r="B1206" s="36"/>
      <c r="C1206" s="38"/>
      <c r="D1206" s="37"/>
      <c r="E1206" s="41"/>
      <c r="F1206" s="47"/>
    </row>
    <row r="1207" spans="1:6" ht="16" thickBot="1" x14ac:dyDescent="0.25">
      <c r="A1207" s="36"/>
      <c r="B1207" s="36"/>
      <c r="C1207" s="38"/>
      <c r="D1207" s="37"/>
      <c r="E1207" s="41"/>
      <c r="F1207" s="47"/>
    </row>
    <row r="1208" spans="1:6" ht="16" thickBot="1" x14ac:dyDescent="0.25">
      <c r="A1208" s="36"/>
      <c r="B1208" s="36"/>
      <c r="C1208" s="38"/>
      <c r="D1208" s="37"/>
      <c r="E1208" s="41"/>
      <c r="F1208" s="47"/>
    </row>
    <row r="1209" spans="1:6" ht="16" thickBot="1" x14ac:dyDescent="0.25">
      <c r="A1209" s="36"/>
      <c r="B1209" s="36"/>
      <c r="C1209" s="38"/>
      <c r="D1209" s="37"/>
      <c r="E1209" s="41"/>
      <c r="F1209" s="47"/>
    </row>
    <row r="1210" spans="1:6" ht="16" thickBot="1" x14ac:dyDescent="0.25">
      <c r="A1210" s="36"/>
      <c r="B1210" s="36"/>
      <c r="C1210" s="38"/>
      <c r="D1210" s="37"/>
      <c r="E1210" s="41"/>
      <c r="F1210" s="47"/>
    </row>
    <row r="1211" spans="1:6" ht="16" thickBot="1" x14ac:dyDescent="0.25">
      <c r="A1211" s="36"/>
      <c r="B1211" s="36"/>
      <c r="C1211" s="38"/>
      <c r="D1211" s="37"/>
      <c r="E1211" s="42"/>
      <c r="F1211" s="47"/>
    </row>
    <row r="1212" spans="1:6" ht="16" thickBot="1" x14ac:dyDescent="0.25">
      <c r="A1212" s="36"/>
      <c r="B1212" s="36"/>
      <c r="C1212" s="38"/>
      <c r="D1212" s="37"/>
      <c r="E1212" s="42"/>
      <c r="F1212" s="47"/>
    </row>
    <row r="1213" spans="1:6" ht="16" thickBot="1" x14ac:dyDescent="0.25">
      <c r="A1213" s="36"/>
      <c r="B1213" s="36"/>
      <c r="C1213" s="38"/>
      <c r="D1213" s="37"/>
      <c r="E1213" s="41"/>
      <c r="F1213" s="47"/>
    </row>
    <row r="1214" spans="1:6" ht="16" thickBot="1" x14ac:dyDescent="0.25">
      <c r="A1214" s="36"/>
      <c r="B1214" s="36"/>
      <c r="C1214" s="38"/>
      <c r="D1214" s="37"/>
      <c r="E1214" s="41"/>
      <c r="F1214" s="47"/>
    </row>
    <row r="1215" spans="1:6" ht="16" thickBot="1" x14ac:dyDescent="0.25">
      <c r="A1215" s="36"/>
      <c r="B1215" s="36"/>
      <c r="C1215" s="38"/>
      <c r="D1215" s="37"/>
      <c r="E1215" s="41"/>
      <c r="F1215" s="47"/>
    </row>
    <row r="1216" spans="1:6" ht="16" thickBot="1" x14ac:dyDescent="0.25">
      <c r="A1216" s="36"/>
      <c r="B1216" s="36"/>
      <c r="C1216" s="38"/>
      <c r="D1216" s="37"/>
      <c r="E1216" s="42"/>
      <c r="F1216" s="47"/>
    </row>
    <row r="1217" spans="1:6" ht="16" thickBot="1" x14ac:dyDescent="0.25">
      <c r="A1217" s="36"/>
      <c r="B1217" s="36"/>
      <c r="C1217" s="38"/>
      <c r="D1217" s="37"/>
      <c r="E1217" s="42"/>
      <c r="F1217" s="47"/>
    </row>
    <row r="1218" spans="1:6" ht="16" thickBot="1" x14ac:dyDescent="0.25">
      <c r="A1218" s="36"/>
      <c r="B1218" s="36"/>
      <c r="C1218" s="38"/>
      <c r="D1218" s="37"/>
      <c r="E1218" s="41"/>
      <c r="F1218" s="47"/>
    </row>
    <row r="1219" spans="1:6" ht="16" thickBot="1" x14ac:dyDescent="0.25">
      <c r="A1219" s="36"/>
      <c r="B1219" s="36"/>
      <c r="C1219" s="38"/>
      <c r="D1219" s="37"/>
      <c r="E1219" s="41"/>
      <c r="F1219" s="47"/>
    </row>
    <row r="1220" spans="1:6" ht="16" thickBot="1" x14ac:dyDescent="0.25">
      <c r="A1220" s="36"/>
      <c r="B1220" s="36"/>
      <c r="C1220" s="38"/>
      <c r="D1220" s="37"/>
      <c r="E1220" s="41"/>
      <c r="F1220" s="47"/>
    </row>
    <row r="1221" spans="1:6" ht="16" thickBot="1" x14ac:dyDescent="0.25">
      <c r="A1221" s="36"/>
      <c r="B1221" s="36"/>
      <c r="C1221" s="38"/>
      <c r="D1221" s="37"/>
      <c r="E1221" s="41"/>
      <c r="F1221" s="47"/>
    </row>
    <row r="1222" spans="1:6" ht="16" thickBot="1" x14ac:dyDescent="0.25">
      <c r="A1222" s="36"/>
      <c r="B1222" s="36"/>
      <c r="C1222" s="38"/>
      <c r="D1222" s="37"/>
      <c r="E1222" s="41"/>
      <c r="F1222" s="47"/>
    </row>
    <row r="1223" spans="1:6" ht="16" thickBot="1" x14ac:dyDescent="0.25">
      <c r="A1223" s="36"/>
      <c r="B1223" s="36"/>
      <c r="C1223" s="38"/>
      <c r="D1223" s="37"/>
      <c r="E1223" s="41"/>
      <c r="F1223" s="47"/>
    </row>
    <row r="1224" spans="1:6" ht="16" thickBot="1" x14ac:dyDescent="0.25">
      <c r="A1224" s="36"/>
      <c r="B1224" s="36"/>
      <c r="C1224" s="38"/>
      <c r="D1224" s="37"/>
      <c r="E1224" s="41"/>
      <c r="F1224" s="47"/>
    </row>
    <row r="1225" spans="1:6" ht="16" thickBot="1" x14ac:dyDescent="0.25">
      <c r="A1225" s="36"/>
      <c r="B1225" s="36"/>
      <c r="C1225" s="38"/>
      <c r="D1225" s="37"/>
      <c r="E1225" s="42"/>
      <c r="F1225" s="47"/>
    </row>
    <row r="1226" spans="1:6" ht="16" thickBot="1" x14ac:dyDescent="0.25">
      <c r="A1226" s="36"/>
      <c r="B1226" s="36"/>
      <c r="C1226" s="38"/>
      <c r="D1226" s="37"/>
      <c r="E1226" s="42"/>
      <c r="F1226" s="47"/>
    </row>
    <row r="1227" spans="1:6" ht="16" thickBot="1" x14ac:dyDescent="0.25">
      <c r="A1227" s="36"/>
      <c r="B1227" s="36"/>
      <c r="C1227" s="38"/>
      <c r="D1227" s="37"/>
      <c r="E1227" s="42"/>
      <c r="F1227" s="47"/>
    </row>
    <row r="1228" spans="1:6" ht="16" thickBot="1" x14ac:dyDescent="0.25">
      <c r="A1228" s="36"/>
      <c r="B1228" s="36"/>
      <c r="C1228" s="38"/>
      <c r="D1228" s="37"/>
      <c r="E1228" s="42"/>
      <c r="F1228" s="47"/>
    </row>
    <row r="1229" spans="1:6" ht="16" thickBot="1" x14ac:dyDescent="0.25">
      <c r="A1229" s="36"/>
      <c r="B1229" s="36"/>
      <c r="C1229" s="38"/>
      <c r="D1229" s="37"/>
      <c r="E1229" s="42"/>
      <c r="F1229" s="47"/>
    </row>
    <row r="1230" spans="1:6" ht="16" thickBot="1" x14ac:dyDescent="0.25">
      <c r="A1230" s="36"/>
      <c r="B1230" s="36"/>
      <c r="C1230" s="38"/>
      <c r="D1230" s="37"/>
      <c r="E1230" s="42"/>
      <c r="F1230" s="47"/>
    </row>
    <row r="1231" spans="1:6" ht="16" thickBot="1" x14ac:dyDescent="0.25">
      <c r="A1231" s="36"/>
      <c r="B1231" s="36"/>
      <c r="C1231" s="38"/>
      <c r="D1231" s="37"/>
      <c r="E1231" s="42"/>
      <c r="F1231" s="47"/>
    </row>
    <row r="1232" spans="1:6" ht="16" thickBot="1" x14ac:dyDescent="0.25">
      <c r="A1232" s="36"/>
      <c r="B1232" s="36"/>
      <c r="C1232" s="38"/>
      <c r="D1232" s="37"/>
      <c r="E1232" s="42"/>
      <c r="F1232" s="47"/>
    </row>
    <row r="1233" spans="1:6" ht="16" thickBot="1" x14ac:dyDescent="0.25">
      <c r="A1233" s="36"/>
      <c r="B1233" s="36"/>
      <c r="C1233" s="38"/>
      <c r="D1233" s="37"/>
      <c r="E1233" s="42"/>
      <c r="F1233" s="47"/>
    </row>
    <row r="1234" spans="1:6" ht="16" thickBot="1" x14ac:dyDescent="0.25">
      <c r="A1234" s="36"/>
      <c r="B1234" s="36"/>
      <c r="C1234" s="38"/>
      <c r="D1234" s="37"/>
      <c r="E1234" s="42"/>
      <c r="F1234" s="47"/>
    </row>
    <row r="1235" spans="1:6" ht="16" thickBot="1" x14ac:dyDescent="0.25">
      <c r="A1235" s="36"/>
      <c r="B1235" s="36"/>
      <c r="C1235" s="38"/>
      <c r="D1235" s="37"/>
      <c r="E1235" s="42"/>
      <c r="F1235" s="47"/>
    </row>
    <row r="1236" spans="1:6" ht="16" thickBot="1" x14ac:dyDescent="0.25">
      <c r="A1236" s="36"/>
      <c r="B1236" s="36"/>
      <c r="C1236" s="38"/>
      <c r="D1236" s="37"/>
      <c r="E1236" s="42"/>
      <c r="F1236" s="47"/>
    </row>
    <row r="1237" spans="1:6" ht="16" thickBot="1" x14ac:dyDescent="0.25">
      <c r="A1237" s="36"/>
      <c r="B1237" s="36"/>
      <c r="C1237" s="38"/>
      <c r="D1237" s="37"/>
      <c r="E1237" s="41"/>
      <c r="F1237" s="47"/>
    </row>
    <row r="1238" spans="1:6" ht="16" thickBot="1" x14ac:dyDescent="0.25">
      <c r="A1238" s="36"/>
      <c r="B1238" s="36"/>
      <c r="C1238" s="38"/>
      <c r="D1238" s="37"/>
      <c r="E1238" s="41"/>
      <c r="F1238" s="47"/>
    </row>
    <row r="1239" spans="1:6" ht="16" thickBot="1" x14ac:dyDescent="0.25">
      <c r="A1239" s="36"/>
      <c r="B1239" s="36"/>
      <c r="C1239" s="38"/>
      <c r="D1239" s="37"/>
      <c r="E1239" s="42"/>
      <c r="F1239" s="47"/>
    </row>
    <row r="1240" spans="1:6" ht="16" thickBot="1" x14ac:dyDescent="0.25">
      <c r="A1240" s="36"/>
      <c r="B1240" s="36"/>
      <c r="C1240" s="38"/>
      <c r="D1240" s="37"/>
      <c r="E1240" s="42"/>
      <c r="F1240" s="47"/>
    </row>
    <row r="1241" spans="1:6" ht="16" thickBot="1" x14ac:dyDescent="0.25">
      <c r="A1241" s="36"/>
      <c r="B1241" s="36"/>
      <c r="C1241" s="38"/>
      <c r="D1241" s="37"/>
      <c r="E1241" s="41"/>
      <c r="F1241" s="47"/>
    </row>
    <row r="1242" spans="1:6" ht="16" thickBot="1" x14ac:dyDescent="0.25">
      <c r="A1242" s="36"/>
      <c r="B1242" s="36"/>
      <c r="C1242" s="38"/>
      <c r="D1242" s="37"/>
      <c r="E1242" s="41"/>
      <c r="F1242" s="47"/>
    </row>
    <row r="1243" spans="1:6" ht="16" thickBot="1" x14ac:dyDescent="0.25">
      <c r="A1243" s="36"/>
      <c r="B1243" s="36"/>
      <c r="C1243" s="38"/>
      <c r="D1243" s="37"/>
      <c r="E1243" s="41"/>
      <c r="F1243" s="47"/>
    </row>
    <row r="1244" spans="1:6" ht="16" thickBot="1" x14ac:dyDescent="0.25">
      <c r="A1244" s="36"/>
      <c r="B1244" s="36"/>
      <c r="C1244" s="38"/>
      <c r="D1244" s="37"/>
      <c r="E1244" s="41"/>
      <c r="F1244" s="47"/>
    </row>
    <row r="1245" spans="1:6" ht="16" thickBot="1" x14ac:dyDescent="0.25">
      <c r="A1245" s="36"/>
      <c r="B1245" s="36"/>
      <c r="C1245" s="38"/>
      <c r="D1245" s="37"/>
      <c r="E1245" s="41"/>
      <c r="F1245" s="47"/>
    </row>
    <row r="1246" spans="1:6" ht="16" thickBot="1" x14ac:dyDescent="0.25">
      <c r="A1246" s="36"/>
      <c r="B1246" s="36"/>
      <c r="C1246" s="38"/>
      <c r="D1246" s="37"/>
      <c r="E1246" s="41"/>
      <c r="F1246" s="47"/>
    </row>
    <row r="1247" spans="1:6" ht="16" thickBot="1" x14ac:dyDescent="0.25">
      <c r="A1247" s="36"/>
      <c r="B1247" s="36"/>
      <c r="C1247" s="38"/>
      <c r="D1247" s="37"/>
      <c r="E1247" s="42"/>
      <c r="F1247" s="47"/>
    </row>
    <row r="1248" spans="1:6" ht="16" thickBot="1" x14ac:dyDescent="0.25">
      <c r="A1248" s="36"/>
      <c r="B1248" s="36"/>
      <c r="C1248" s="38"/>
      <c r="D1248" s="37"/>
      <c r="E1248" s="42"/>
      <c r="F1248" s="47"/>
    </row>
    <row r="1249" spans="1:6" ht="16" thickBot="1" x14ac:dyDescent="0.25">
      <c r="A1249" s="36"/>
      <c r="B1249" s="36"/>
      <c r="C1249" s="38"/>
      <c r="D1249" s="37"/>
      <c r="E1249" s="41"/>
      <c r="F1249" s="47"/>
    </row>
    <row r="1250" spans="1:6" ht="16" thickBot="1" x14ac:dyDescent="0.25">
      <c r="A1250" s="36"/>
      <c r="B1250" s="36"/>
      <c r="C1250" s="38"/>
      <c r="D1250" s="37"/>
      <c r="E1250" s="41"/>
      <c r="F1250" s="47"/>
    </row>
    <row r="1251" spans="1:6" ht="16" thickBot="1" x14ac:dyDescent="0.25">
      <c r="A1251" s="36"/>
      <c r="B1251" s="36"/>
      <c r="C1251" s="38"/>
      <c r="D1251" s="37"/>
      <c r="E1251" s="41"/>
      <c r="F1251" s="47"/>
    </row>
    <row r="1252" spans="1:6" ht="16" thickBot="1" x14ac:dyDescent="0.25">
      <c r="A1252" s="36"/>
      <c r="B1252" s="36"/>
      <c r="C1252" s="38"/>
      <c r="D1252" s="37"/>
      <c r="E1252" s="41"/>
      <c r="F1252" s="47"/>
    </row>
    <row r="1253" spans="1:6" ht="16" thickBot="1" x14ac:dyDescent="0.25">
      <c r="A1253" s="36"/>
      <c r="B1253" s="36"/>
      <c r="C1253" s="38"/>
      <c r="D1253" s="37"/>
      <c r="E1253" s="42"/>
      <c r="F1253" s="47"/>
    </row>
    <row r="1254" spans="1:6" ht="16" thickBot="1" x14ac:dyDescent="0.25">
      <c r="A1254" s="36"/>
      <c r="B1254" s="36"/>
      <c r="C1254" s="38"/>
      <c r="D1254" s="37"/>
      <c r="E1254" s="42"/>
      <c r="F1254" s="47"/>
    </row>
    <row r="1255" spans="1:6" ht="16" thickBot="1" x14ac:dyDescent="0.25">
      <c r="A1255" s="36"/>
      <c r="B1255" s="36"/>
      <c r="C1255" s="38"/>
      <c r="D1255" s="37"/>
      <c r="E1255" s="42"/>
      <c r="F1255" s="47"/>
    </row>
    <row r="1256" spans="1:6" ht="16" thickBot="1" x14ac:dyDescent="0.25">
      <c r="A1256" s="36"/>
      <c r="B1256" s="36"/>
      <c r="C1256" s="38"/>
      <c r="D1256" s="37"/>
      <c r="E1256" s="41"/>
      <c r="F1256" s="47"/>
    </row>
    <row r="1257" spans="1:6" ht="16" thickBot="1" x14ac:dyDescent="0.25">
      <c r="A1257" s="36"/>
      <c r="B1257" s="36"/>
      <c r="C1257" s="38"/>
      <c r="D1257" s="37"/>
      <c r="E1257" s="42"/>
      <c r="F1257" s="47"/>
    </row>
    <row r="1258" spans="1:6" ht="16" thickBot="1" x14ac:dyDescent="0.25">
      <c r="A1258" s="36"/>
      <c r="B1258" s="36"/>
      <c r="C1258" s="38"/>
      <c r="D1258" s="37"/>
      <c r="E1258" s="42"/>
      <c r="F1258" s="47"/>
    </row>
    <row r="1259" spans="1:6" ht="16" thickBot="1" x14ac:dyDescent="0.25">
      <c r="A1259" s="36"/>
      <c r="B1259" s="36"/>
      <c r="C1259" s="38"/>
      <c r="D1259" s="37"/>
      <c r="E1259" s="41"/>
      <c r="F1259" s="47"/>
    </row>
    <row r="1260" spans="1:6" ht="16" thickBot="1" x14ac:dyDescent="0.25">
      <c r="A1260" s="36"/>
      <c r="B1260" s="36"/>
      <c r="C1260" s="38"/>
      <c r="D1260" s="37"/>
      <c r="E1260" s="41"/>
      <c r="F1260" s="47"/>
    </row>
    <row r="1261" spans="1:6" ht="16" thickBot="1" x14ac:dyDescent="0.25">
      <c r="A1261" s="36"/>
      <c r="B1261" s="36"/>
      <c r="C1261" s="38"/>
      <c r="D1261" s="37"/>
      <c r="E1261" s="41"/>
      <c r="F1261" s="47"/>
    </row>
    <row r="1262" spans="1:6" ht="16" thickBot="1" x14ac:dyDescent="0.25">
      <c r="A1262" s="36"/>
      <c r="B1262" s="36"/>
      <c r="C1262" s="38"/>
      <c r="D1262" s="37"/>
      <c r="E1262" s="42"/>
      <c r="F1262" s="47"/>
    </row>
    <row r="1263" spans="1:6" ht="16" thickBot="1" x14ac:dyDescent="0.25">
      <c r="A1263" s="36"/>
      <c r="B1263" s="36"/>
      <c r="C1263" s="38"/>
      <c r="D1263" s="37"/>
      <c r="E1263" s="41"/>
      <c r="F1263" s="47"/>
    </row>
    <row r="1264" spans="1:6" ht="16" thickBot="1" x14ac:dyDescent="0.25">
      <c r="A1264" s="36"/>
      <c r="B1264" s="36"/>
      <c r="C1264" s="38"/>
      <c r="D1264" s="37"/>
      <c r="E1264" s="42"/>
      <c r="F1264" s="47"/>
    </row>
    <row r="1265" spans="1:6" ht="16" thickBot="1" x14ac:dyDescent="0.25">
      <c r="A1265" s="36"/>
      <c r="B1265" s="36"/>
      <c r="C1265" s="38"/>
      <c r="D1265" s="37"/>
      <c r="E1265" s="42"/>
      <c r="F1265" s="47"/>
    </row>
    <row r="1266" spans="1:6" ht="16" thickBot="1" x14ac:dyDescent="0.25">
      <c r="A1266" s="36"/>
      <c r="B1266" s="36"/>
      <c r="C1266" s="38"/>
      <c r="D1266" s="37"/>
      <c r="E1266" s="41"/>
      <c r="F1266" s="47"/>
    </row>
    <row r="1267" spans="1:6" ht="16" thickBot="1" x14ac:dyDescent="0.25">
      <c r="A1267" s="36"/>
      <c r="B1267" s="36"/>
      <c r="C1267" s="38"/>
      <c r="D1267" s="37"/>
      <c r="E1267" s="42"/>
      <c r="F1267" s="47"/>
    </row>
    <row r="1268" spans="1:6" ht="16" thickBot="1" x14ac:dyDescent="0.25">
      <c r="A1268" s="36"/>
      <c r="B1268" s="36"/>
      <c r="C1268" s="38"/>
      <c r="D1268" s="37"/>
      <c r="E1268" s="41"/>
      <c r="F1268" s="47"/>
    </row>
    <row r="1269" spans="1:6" ht="16" thickBot="1" x14ac:dyDescent="0.25">
      <c r="A1269" s="36"/>
      <c r="B1269" s="36"/>
      <c r="C1269" s="38"/>
      <c r="D1269" s="37"/>
      <c r="E1269" s="41"/>
      <c r="F1269" s="47"/>
    </row>
    <row r="1270" spans="1:6" ht="16" thickBot="1" x14ac:dyDescent="0.25">
      <c r="A1270" s="36"/>
      <c r="B1270" s="36"/>
      <c r="C1270" s="38"/>
      <c r="D1270" s="37"/>
      <c r="E1270" s="41"/>
      <c r="F1270" s="47"/>
    </row>
    <row r="1271" spans="1:6" ht="16" thickBot="1" x14ac:dyDescent="0.25">
      <c r="A1271" s="36"/>
      <c r="B1271" s="36"/>
      <c r="C1271" s="38"/>
      <c r="D1271" s="37"/>
      <c r="E1271" s="41"/>
      <c r="F1271" s="47"/>
    </row>
    <row r="1272" spans="1:6" ht="16" thickBot="1" x14ac:dyDescent="0.25">
      <c r="A1272" s="36"/>
      <c r="B1272" s="36"/>
      <c r="C1272" s="38"/>
      <c r="D1272" s="37"/>
      <c r="E1272" s="41"/>
      <c r="F1272" s="47"/>
    </row>
    <row r="1273" spans="1:6" ht="16" thickBot="1" x14ac:dyDescent="0.25">
      <c r="A1273" s="36"/>
      <c r="B1273" s="36"/>
      <c r="C1273" s="38"/>
      <c r="D1273" s="37"/>
      <c r="E1273" s="41"/>
      <c r="F1273" s="47"/>
    </row>
    <row r="1274" spans="1:6" ht="16" thickBot="1" x14ac:dyDescent="0.25">
      <c r="A1274" s="36"/>
      <c r="B1274" s="36"/>
      <c r="C1274" s="38"/>
      <c r="D1274" s="37"/>
      <c r="E1274" s="41"/>
      <c r="F1274" s="47"/>
    </row>
    <row r="1275" spans="1:6" ht="16" thickBot="1" x14ac:dyDescent="0.25">
      <c r="A1275" s="36"/>
      <c r="B1275" s="36"/>
      <c r="C1275" s="38"/>
      <c r="D1275" s="37"/>
      <c r="E1275" s="42"/>
      <c r="F1275" s="47"/>
    </row>
    <row r="1276" spans="1:6" ht="16" thickBot="1" x14ac:dyDescent="0.25">
      <c r="A1276" s="36"/>
      <c r="B1276" s="36"/>
      <c r="C1276" s="38"/>
      <c r="D1276" s="37"/>
      <c r="E1276" s="42"/>
      <c r="F1276" s="47"/>
    </row>
    <row r="1277" spans="1:6" ht="16" thickBot="1" x14ac:dyDescent="0.25">
      <c r="A1277" s="36"/>
      <c r="B1277" s="36"/>
      <c r="C1277" s="38"/>
      <c r="D1277" s="37"/>
      <c r="E1277" s="42"/>
      <c r="F1277" s="47"/>
    </row>
    <row r="1278" spans="1:6" ht="16" thickBot="1" x14ac:dyDescent="0.25">
      <c r="A1278" s="36"/>
      <c r="B1278" s="36"/>
      <c r="C1278" s="38"/>
      <c r="D1278" s="37"/>
      <c r="E1278" s="42"/>
      <c r="F1278" s="47"/>
    </row>
    <row r="1279" spans="1:6" ht="16" thickBot="1" x14ac:dyDescent="0.25">
      <c r="A1279" s="36"/>
      <c r="B1279" s="36"/>
      <c r="C1279" s="38"/>
      <c r="D1279" s="37"/>
      <c r="E1279" s="41"/>
      <c r="F1279" s="47"/>
    </row>
    <row r="1280" spans="1:6" ht="16" thickBot="1" x14ac:dyDescent="0.25">
      <c r="A1280" s="36"/>
      <c r="B1280" s="36"/>
      <c r="C1280" s="38"/>
      <c r="D1280" s="37"/>
      <c r="E1280" s="41"/>
      <c r="F1280" s="47"/>
    </row>
    <row r="1281" spans="1:6" ht="16" thickBot="1" x14ac:dyDescent="0.25">
      <c r="A1281" s="36"/>
      <c r="B1281" s="36"/>
      <c r="C1281" s="38"/>
      <c r="D1281" s="37"/>
      <c r="E1281" s="41"/>
      <c r="F1281" s="47"/>
    </row>
    <row r="1282" spans="1:6" ht="16" thickBot="1" x14ac:dyDescent="0.25">
      <c r="A1282" s="36"/>
      <c r="B1282" s="36"/>
      <c r="C1282" s="38"/>
      <c r="D1282" s="37"/>
      <c r="E1282" s="41"/>
      <c r="F1282" s="47"/>
    </row>
    <row r="1283" spans="1:6" ht="16" thickBot="1" x14ac:dyDescent="0.25">
      <c r="A1283" s="36"/>
      <c r="B1283" s="36"/>
      <c r="C1283" s="38"/>
      <c r="D1283" s="37"/>
      <c r="E1283" s="41"/>
      <c r="F1283" s="47"/>
    </row>
    <row r="1284" spans="1:6" ht="16" thickBot="1" x14ac:dyDescent="0.25">
      <c r="A1284" s="36"/>
      <c r="B1284" s="36"/>
      <c r="C1284" s="38"/>
      <c r="D1284" s="37"/>
      <c r="E1284" s="41"/>
      <c r="F1284" s="47"/>
    </row>
    <row r="1285" spans="1:6" ht="16" thickBot="1" x14ac:dyDescent="0.25">
      <c r="A1285" s="36"/>
      <c r="B1285" s="36"/>
      <c r="C1285" s="38"/>
      <c r="D1285" s="37"/>
      <c r="E1285" s="41"/>
      <c r="F1285" s="47"/>
    </row>
    <row r="1286" spans="1:6" ht="16" thickBot="1" x14ac:dyDescent="0.25">
      <c r="A1286" s="36"/>
      <c r="B1286" s="36"/>
      <c r="C1286" s="38"/>
      <c r="D1286" s="37"/>
      <c r="E1286" s="42"/>
      <c r="F1286" s="47"/>
    </row>
    <row r="1287" spans="1:6" ht="16" thickBot="1" x14ac:dyDescent="0.25">
      <c r="A1287" s="36"/>
      <c r="B1287" s="36"/>
      <c r="C1287" s="38"/>
      <c r="D1287" s="37"/>
      <c r="E1287" s="42"/>
      <c r="F1287" s="47"/>
    </row>
    <row r="1288" spans="1:6" ht="16" thickBot="1" x14ac:dyDescent="0.25">
      <c r="A1288" s="36"/>
      <c r="B1288" s="36"/>
      <c r="C1288" s="38"/>
      <c r="D1288" s="37"/>
      <c r="E1288" s="42"/>
      <c r="F1288" s="47"/>
    </row>
    <row r="1289" spans="1:6" ht="16" thickBot="1" x14ac:dyDescent="0.25">
      <c r="A1289" s="36"/>
      <c r="B1289" s="36"/>
      <c r="C1289" s="38"/>
      <c r="D1289" s="37"/>
      <c r="E1289" s="41"/>
      <c r="F1289" s="47"/>
    </row>
    <row r="1290" spans="1:6" ht="16" thickBot="1" x14ac:dyDescent="0.25">
      <c r="A1290" s="36"/>
      <c r="B1290" s="36"/>
      <c r="C1290" s="38"/>
      <c r="D1290" s="37"/>
      <c r="E1290" s="42"/>
      <c r="F1290" s="47"/>
    </row>
    <row r="1291" spans="1:6" ht="16" thickBot="1" x14ac:dyDescent="0.25">
      <c r="A1291" s="36"/>
      <c r="B1291" s="36"/>
      <c r="C1291" s="38"/>
      <c r="D1291" s="37"/>
      <c r="E1291" s="42"/>
      <c r="F1291" s="47"/>
    </row>
    <row r="1292" spans="1:6" ht="16" thickBot="1" x14ac:dyDescent="0.25">
      <c r="A1292" s="36"/>
      <c r="B1292" s="36"/>
      <c r="C1292" s="38"/>
      <c r="D1292" s="37"/>
      <c r="E1292" s="42"/>
      <c r="F1292" s="47"/>
    </row>
    <row r="1293" spans="1:6" ht="16" thickBot="1" x14ac:dyDescent="0.25">
      <c r="A1293" s="36"/>
      <c r="B1293" s="36"/>
      <c r="C1293" s="38"/>
      <c r="D1293" s="37"/>
      <c r="E1293" s="41"/>
      <c r="F1293" s="47"/>
    </row>
    <row r="1294" spans="1:6" ht="16" thickBot="1" x14ac:dyDescent="0.25">
      <c r="A1294" s="36"/>
      <c r="B1294" s="36"/>
      <c r="C1294" s="38"/>
      <c r="D1294" s="37"/>
      <c r="E1294" s="41"/>
      <c r="F1294" s="47"/>
    </row>
    <row r="1295" spans="1:6" ht="16" thickBot="1" x14ac:dyDescent="0.25">
      <c r="A1295" s="36"/>
      <c r="B1295" s="36"/>
      <c r="C1295" s="38"/>
      <c r="D1295" s="37"/>
      <c r="E1295" s="41"/>
      <c r="F1295" s="47"/>
    </row>
    <row r="1296" spans="1:6" ht="16" thickBot="1" x14ac:dyDescent="0.25">
      <c r="A1296" s="36"/>
      <c r="B1296" s="36"/>
      <c r="C1296" s="38"/>
      <c r="D1296" s="37"/>
      <c r="E1296" s="41"/>
      <c r="F1296" s="47"/>
    </row>
    <row r="1297" spans="1:6" ht="16" thickBot="1" x14ac:dyDescent="0.25">
      <c r="A1297" s="36"/>
      <c r="B1297" s="36"/>
      <c r="C1297" s="38"/>
      <c r="D1297" s="37"/>
      <c r="E1297" s="41"/>
      <c r="F1297" s="47"/>
    </row>
    <row r="1298" spans="1:6" ht="16" thickBot="1" x14ac:dyDescent="0.25">
      <c r="A1298" s="36"/>
      <c r="B1298" s="36"/>
      <c r="C1298" s="38"/>
      <c r="D1298" s="37"/>
      <c r="E1298" s="41"/>
      <c r="F1298" s="47"/>
    </row>
    <row r="1299" spans="1:6" ht="16" thickBot="1" x14ac:dyDescent="0.25">
      <c r="A1299" s="36"/>
      <c r="B1299" s="36"/>
      <c r="C1299" s="38"/>
      <c r="D1299" s="37"/>
      <c r="E1299" s="41"/>
      <c r="F1299" s="47"/>
    </row>
    <row r="1300" spans="1:6" ht="16" thickBot="1" x14ac:dyDescent="0.25">
      <c r="A1300" s="36"/>
      <c r="B1300" s="36"/>
      <c r="C1300" s="38"/>
      <c r="D1300" s="37"/>
      <c r="E1300" s="41"/>
      <c r="F1300" s="47"/>
    </row>
    <row r="1301" spans="1:6" ht="16" thickBot="1" x14ac:dyDescent="0.25">
      <c r="A1301" s="36"/>
      <c r="B1301" s="36"/>
      <c r="C1301" s="38"/>
      <c r="D1301" s="37"/>
      <c r="E1301" s="41"/>
      <c r="F1301" s="47"/>
    </row>
    <row r="1302" spans="1:6" ht="16" thickBot="1" x14ac:dyDescent="0.25">
      <c r="A1302" s="36"/>
      <c r="B1302" s="36"/>
      <c r="C1302" s="38"/>
      <c r="D1302" s="37"/>
      <c r="E1302" s="41"/>
      <c r="F1302" s="47"/>
    </row>
    <row r="1303" spans="1:6" ht="16" thickBot="1" x14ac:dyDescent="0.25">
      <c r="A1303" s="36"/>
      <c r="B1303" s="36"/>
      <c r="C1303" s="38"/>
      <c r="D1303" s="37"/>
      <c r="E1303" s="42"/>
      <c r="F1303" s="47"/>
    </row>
    <row r="1304" spans="1:6" ht="16" thickBot="1" x14ac:dyDescent="0.25">
      <c r="A1304" s="36"/>
      <c r="B1304" s="36"/>
      <c r="C1304" s="38"/>
      <c r="D1304" s="37"/>
      <c r="E1304" s="42"/>
      <c r="F1304" s="47"/>
    </row>
    <row r="1305" spans="1:6" ht="16" thickBot="1" x14ac:dyDescent="0.25">
      <c r="A1305" s="36"/>
      <c r="B1305" s="36"/>
      <c r="C1305" s="38"/>
      <c r="D1305" s="37"/>
      <c r="E1305" s="42"/>
      <c r="F1305" s="47"/>
    </row>
    <row r="1306" spans="1:6" ht="16" thickBot="1" x14ac:dyDescent="0.25">
      <c r="A1306" s="36"/>
      <c r="B1306" s="36"/>
      <c r="C1306" s="38"/>
      <c r="D1306" s="37"/>
      <c r="E1306" s="42"/>
      <c r="F1306" s="47"/>
    </row>
    <row r="1307" spans="1:6" ht="16" thickBot="1" x14ac:dyDescent="0.25">
      <c r="A1307" s="36"/>
      <c r="B1307" s="36"/>
      <c r="C1307" s="38"/>
      <c r="D1307" s="37"/>
      <c r="E1307" s="42"/>
      <c r="F1307" s="47"/>
    </row>
    <row r="1308" spans="1:6" ht="16" thickBot="1" x14ac:dyDescent="0.25">
      <c r="A1308" s="36"/>
      <c r="B1308" s="36"/>
      <c r="C1308" s="38"/>
      <c r="D1308" s="37"/>
      <c r="E1308" s="41"/>
      <c r="F1308" s="47"/>
    </row>
    <row r="1309" spans="1:6" ht="16" thickBot="1" x14ac:dyDescent="0.25">
      <c r="A1309" s="36"/>
      <c r="B1309" s="36"/>
      <c r="C1309" s="38"/>
      <c r="D1309" s="37"/>
      <c r="E1309" s="41"/>
      <c r="F1309" s="47"/>
    </row>
    <row r="1310" spans="1:6" ht="16" thickBot="1" x14ac:dyDescent="0.25">
      <c r="A1310" s="36"/>
      <c r="B1310" s="36"/>
      <c r="C1310" s="38"/>
      <c r="D1310" s="37"/>
      <c r="E1310" s="41"/>
      <c r="F1310" s="47"/>
    </row>
    <row r="1311" spans="1:6" ht="16" thickBot="1" x14ac:dyDescent="0.25">
      <c r="A1311" s="36"/>
      <c r="B1311" s="36"/>
      <c r="C1311" s="38"/>
      <c r="D1311" s="37"/>
      <c r="E1311" s="41"/>
      <c r="F1311" s="47"/>
    </row>
    <row r="1312" spans="1:6" ht="16" thickBot="1" x14ac:dyDescent="0.25">
      <c r="A1312" s="36"/>
      <c r="B1312" s="36"/>
      <c r="C1312" s="38"/>
      <c r="D1312" s="37"/>
      <c r="E1312" s="42"/>
      <c r="F1312" s="47"/>
    </row>
    <row r="1313" spans="1:6" ht="16" thickBot="1" x14ac:dyDescent="0.25">
      <c r="A1313" s="36"/>
      <c r="B1313" s="36"/>
      <c r="C1313" s="38"/>
      <c r="D1313" s="37"/>
      <c r="E1313" s="42"/>
      <c r="F1313" s="47"/>
    </row>
    <row r="1314" spans="1:6" ht="16" thickBot="1" x14ac:dyDescent="0.25">
      <c r="A1314" s="36"/>
      <c r="B1314" s="36"/>
      <c r="C1314" s="38"/>
      <c r="D1314" s="37"/>
      <c r="E1314" s="41"/>
      <c r="F1314" s="47"/>
    </row>
    <row r="1315" spans="1:6" ht="16" thickBot="1" x14ac:dyDescent="0.25">
      <c r="A1315" s="36"/>
      <c r="B1315" s="36"/>
      <c r="C1315" s="38"/>
      <c r="D1315" s="37"/>
      <c r="E1315" s="42"/>
      <c r="F1315" s="47"/>
    </row>
    <row r="1316" spans="1:6" ht="16" thickBot="1" x14ac:dyDescent="0.25">
      <c r="A1316" s="36"/>
      <c r="B1316" s="36"/>
      <c r="C1316" s="38"/>
      <c r="D1316" s="37"/>
      <c r="E1316" s="41"/>
      <c r="F1316" s="47"/>
    </row>
    <row r="1317" spans="1:6" ht="16" thickBot="1" x14ac:dyDescent="0.25">
      <c r="A1317" s="36"/>
      <c r="B1317" s="36"/>
      <c r="C1317" s="38"/>
      <c r="D1317" s="37"/>
      <c r="E1317" s="42"/>
      <c r="F1317" s="47"/>
    </row>
    <row r="1318" spans="1:6" ht="16" thickBot="1" x14ac:dyDescent="0.25">
      <c r="A1318" s="36"/>
      <c r="B1318" s="36"/>
      <c r="C1318" s="38"/>
      <c r="D1318" s="37"/>
      <c r="E1318" s="41"/>
      <c r="F1318" s="47"/>
    </row>
    <row r="1319" spans="1:6" ht="16" thickBot="1" x14ac:dyDescent="0.25">
      <c r="A1319" s="36"/>
      <c r="B1319" s="36"/>
      <c r="C1319" s="38"/>
      <c r="D1319" s="37"/>
      <c r="E1319" s="41"/>
      <c r="F1319" s="47"/>
    </row>
    <row r="1320" spans="1:6" ht="16" thickBot="1" x14ac:dyDescent="0.25">
      <c r="A1320" s="36"/>
      <c r="B1320" s="36"/>
      <c r="C1320" s="38"/>
      <c r="D1320" s="37"/>
      <c r="E1320" s="41"/>
      <c r="F1320" s="47"/>
    </row>
    <row r="1321" spans="1:6" ht="16" thickBot="1" x14ac:dyDescent="0.25">
      <c r="A1321" s="36"/>
      <c r="B1321" s="36"/>
      <c r="C1321" s="38"/>
      <c r="D1321" s="37"/>
      <c r="E1321" s="41"/>
      <c r="F1321" s="47"/>
    </row>
    <row r="1322" spans="1:6" ht="16" thickBot="1" x14ac:dyDescent="0.25">
      <c r="A1322" s="36"/>
      <c r="B1322" s="36"/>
      <c r="C1322" s="38"/>
      <c r="D1322" s="37"/>
      <c r="E1322" s="42"/>
      <c r="F1322" s="47"/>
    </row>
    <row r="1323" spans="1:6" ht="16" thickBot="1" x14ac:dyDescent="0.25">
      <c r="A1323" s="36"/>
      <c r="B1323" s="36"/>
      <c r="C1323" s="38"/>
      <c r="D1323" s="37"/>
      <c r="E1323" s="42"/>
      <c r="F1323" s="47"/>
    </row>
    <row r="1324" spans="1:6" ht="16" thickBot="1" x14ac:dyDescent="0.25">
      <c r="A1324" s="36"/>
      <c r="B1324" s="36"/>
      <c r="C1324" s="38"/>
      <c r="D1324" s="37"/>
      <c r="E1324" s="42"/>
      <c r="F1324" s="47"/>
    </row>
    <row r="1325" spans="1:6" ht="16" thickBot="1" x14ac:dyDescent="0.25">
      <c r="A1325" s="36"/>
      <c r="B1325" s="36"/>
      <c r="C1325" s="38"/>
      <c r="D1325" s="37"/>
      <c r="E1325" s="42"/>
      <c r="F1325" s="47"/>
    </row>
    <row r="1326" spans="1:6" ht="16" thickBot="1" x14ac:dyDescent="0.25">
      <c r="A1326" s="36"/>
      <c r="B1326" s="36"/>
      <c r="C1326" s="38"/>
      <c r="D1326" s="37"/>
      <c r="E1326" s="42"/>
      <c r="F1326" s="47"/>
    </row>
    <row r="1327" spans="1:6" ht="16" thickBot="1" x14ac:dyDescent="0.25">
      <c r="A1327" s="36"/>
      <c r="B1327" s="36"/>
      <c r="C1327" s="38"/>
      <c r="D1327" s="37"/>
      <c r="E1327" s="41"/>
      <c r="F1327" s="47"/>
    </row>
    <row r="1328" spans="1:6" ht="16" thickBot="1" x14ac:dyDescent="0.25">
      <c r="A1328" s="36"/>
      <c r="B1328" s="36"/>
      <c r="C1328" s="38"/>
      <c r="D1328" s="37"/>
      <c r="E1328" s="42"/>
      <c r="F1328" s="47"/>
    </row>
    <row r="1329" spans="1:6" ht="16" thickBot="1" x14ac:dyDescent="0.25">
      <c r="A1329" s="36"/>
      <c r="B1329" s="36"/>
      <c r="C1329" s="38"/>
      <c r="D1329" s="37"/>
      <c r="E1329" s="42"/>
      <c r="F1329" s="47"/>
    </row>
    <row r="1330" spans="1:6" ht="16" thickBot="1" x14ac:dyDescent="0.25">
      <c r="A1330" s="36"/>
      <c r="B1330" s="36"/>
      <c r="C1330" s="38"/>
      <c r="D1330" s="37"/>
      <c r="E1330" s="42"/>
      <c r="F1330" s="47"/>
    </row>
    <row r="1331" spans="1:6" ht="16" thickBot="1" x14ac:dyDescent="0.25">
      <c r="A1331" s="36"/>
      <c r="B1331" s="36"/>
      <c r="C1331" s="38"/>
      <c r="D1331" s="37"/>
      <c r="E1331" s="42"/>
      <c r="F1331" s="47"/>
    </row>
    <row r="1332" spans="1:6" ht="16" thickBot="1" x14ac:dyDescent="0.25">
      <c r="A1332" s="36"/>
      <c r="B1332" s="36"/>
      <c r="C1332" s="38"/>
      <c r="D1332" s="37"/>
      <c r="E1332" s="42"/>
      <c r="F1332" s="47"/>
    </row>
    <row r="1333" spans="1:6" ht="16" thickBot="1" x14ac:dyDescent="0.25">
      <c r="A1333" s="36"/>
      <c r="B1333" s="36"/>
      <c r="C1333" s="38"/>
      <c r="D1333" s="37"/>
      <c r="E1333" s="42"/>
      <c r="F1333" s="47"/>
    </row>
    <row r="1334" spans="1:6" ht="16" thickBot="1" x14ac:dyDescent="0.25">
      <c r="A1334" s="36"/>
      <c r="B1334" s="36"/>
      <c r="C1334" s="38"/>
      <c r="D1334" s="37"/>
      <c r="E1334" s="42"/>
      <c r="F1334" s="47"/>
    </row>
    <row r="1335" spans="1:6" ht="16" thickBot="1" x14ac:dyDescent="0.25">
      <c r="A1335" s="36"/>
      <c r="B1335" s="36"/>
      <c r="C1335" s="38"/>
      <c r="D1335" s="37"/>
      <c r="E1335" s="42"/>
      <c r="F1335" s="47"/>
    </row>
    <row r="1336" spans="1:6" ht="16" thickBot="1" x14ac:dyDescent="0.25">
      <c r="A1336" s="36"/>
      <c r="B1336" s="36"/>
      <c r="C1336" s="38"/>
      <c r="D1336" s="37"/>
      <c r="E1336" s="42"/>
      <c r="F1336" s="47"/>
    </row>
    <row r="1337" spans="1:6" ht="16" thickBot="1" x14ac:dyDescent="0.25">
      <c r="A1337" s="36"/>
      <c r="B1337" s="36"/>
      <c r="C1337" s="38"/>
      <c r="D1337" s="37"/>
      <c r="E1337" s="42"/>
      <c r="F1337" s="47"/>
    </row>
    <row r="1338" spans="1:6" ht="16" thickBot="1" x14ac:dyDescent="0.25">
      <c r="A1338" s="36"/>
      <c r="B1338" s="36"/>
      <c r="C1338" s="38"/>
      <c r="D1338" s="37"/>
      <c r="E1338" s="42"/>
      <c r="F1338" s="47"/>
    </row>
    <row r="1339" spans="1:6" ht="16" thickBot="1" x14ac:dyDescent="0.25">
      <c r="A1339" s="36"/>
      <c r="B1339" s="36"/>
      <c r="C1339" s="38"/>
      <c r="D1339" s="37"/>
      <c r="E1339" s="42"/>
      <c r="F1339" s="47"/>
    </row>
    <row r="1340" spans="1:6" ht="16" thickBot="1" x14ac:dyDescent="0.25">
      <c r="A1340" s="36"/>
      <c r="B1340" s="36"/>
      <c r="C1340" s="38"/>
      <c r="D1340" s="37"/>
      <c r="E1340" s="41"/>
      <c r="F1340" s="47"/>
    </row>
    <row r="1341" spans="1:6" ht="16" thickBot="1" x14ac:dyDescent="0.25">
      <c r="A1341" s="36"/>
      <c r="B1341" s="36"/>
      <c r="C1341" s="38"/>
      <c r="D1341" s="37"/>
      <c r="E1341" s="41"/>
      <c r="F1341" s="47"/>
    </row>
    <row r="1342" spans="1:6" ht="16" thickBot="1" x14ac:dyDescent="0.25">
      <c r="A1342" s="36"/>
      <c r="B1342" s="36"/>
      <c r="C1342" s="38"/>
      <c r="D1342" s="37"/>
      <c r="E1342" s="41"/>
      <c r="F1342" s="47"/>
    </row>
    <row r="1343" spans="1:6" ht="16" thickBot="1" x14ac:dyDescent="0.25">
      <c r="A1343" s="36"/>
      <c r="B1343" s="36"/>
      <c r="C1343" s="38"/>
      <c r="D1343" s="37"/>
      <c r="E1343" s="41"/>
      <c r="F1343" s="47"/>
    </row>
    <row r="1344" spans="1:6" ht="16" thickBot="1" x14ac:dyDescent="0.25">
      <c r="A1344" s="36"/>
      <c r="B1344" s="36"/>
      <c r="C1344" s="38"/>
      <c r="D1344" s="37"/>
      <c r="E1344" s="42"/>
      <c r="F1344" s="47"/>
    </row>
    <row r="1345" spans="1:6" ht="16" thickBot="1" x14ac:dyDescent="0.25">
      <c r="A1345" s="36"/>
      <c r="B1345" s="36"/>
      <c r="C1345" s="38"/>
      <c r="D1345" s="37"/>
      <c r="E1345" s="41"/>
      <c r="F1345" s="47"/>
    </row>
    <row r="1346" spans="1:6" ht="16" thickBot="1" x14ac:dyDescent="0.25">
      <c r="A1346" s="36"/>
      <c r="B1346" s="36"/>
      <c r="C1346" s="38"/>
      <c r="D1346" s="37"/>
      <c r="E1346" s="42"/>
      <c r="F1346" s="47"/>
    </row>
    <row r="1347" spans="1:6" ht="16" thickBot="1" x14ac:dyDescent="0.25">
      <c r="A1347" s="36"/>
      <c r="B1347" s="36"/>
      <c r="C1347" s="38"/>
      <c r="D1347" s="37"/>
      <c r="E1347" s="42"/>
      <c r="F1347" s="47"/>
    </row>
    <row r="1348" spans="1:6" ht="16" thickBot="1" x14ac:dyDescent="0.25">
      <c r="A1348" s="36"/>
      <c r="B1348" s="36"/>
      <c r="C1348" s="38"/>
      <c r="D1348" s="37"/>
      <c r="E1348" s="41"/>
      <c r="F1348" s="47"/>
    </row>
    <row r="1349" spans="1:6" ht="16" thickBot="1" x14ac:dyDescent="0.25">
      <c r="A1349" s="36"/>
      <c r="B1349" s="36"/>
      <c r="C1349" s="38"/>
      <c r="D1349" s="37"/>
      <c r="E1349" s="41"/>
      <c r="F1349" s="47"/>
    </row>
    <row r="1350" spans="1:6" ht="16" thickBot="1" x14ac:dyDescent="0.25">
      <c r="A1350" s="36"/>
      <c r="B1350" s="36"/>
      <c r="C1350" s="38"/>
      <c r="D1350" s="37"/>
      <c r="E1350" s="41"/>
      <c r="F1350" s="47"/>
    </row>
    <row r="1351" spans="1:6" ht="16" thickBot="1" x14ac:dyDescent="0.25">
      <c r="A1351" s="36"/>
      <c r="B1351" s="36"/>
      <c r="C1351" s="38"/>
      <c r="D1351" s="37"/>
      <c r="E1351" s="41"/>
      <c r="F1351" s="47"/>
    </row>
    <row r="1352" spans="1:6" ht="16" thickBot="1" x14ac:dyDescent="0.25">
      <c r="A1352" s="36"/>
      <c r="B1352" s="36"/>
      <c r="C1352" s="38"/>
      <c r="D1352" s="37"/>
      <c r="E1352" s="41"/>
      <c r="F1352" s="47"/>
    </row>
    <row r="1353" spans="1:6" ht="16" thickBot="1" x14ac:dyDescent="0.25">
      <c r="A1353" s="36"/>
      <c r="B1353" s="36"/>
      <c r="C1353" s="38"/>
      <c r="D1353" s="37"/>
      <c r="E1353" s="42"/>
      <c r="F1353" s="47"/>
    </row>
    <row r="1354" spans="1:6" ht="16" thickBot="1" x14ac:dyDescent="0.25">
      <c r="A1354" s="36"/>
      <c r="B1354" s="36"/>
      <c r="C1354" s="38"/>
      <c r="D1354" s="37"/>
      <c r="E1354" s="41"/>
      <c r="F1354" s="47"/>
    </row>
    <row r="1355" spans="1:6" ht="16" thickBot="1" x14ac:dyDescent="0.25">
      <c r="A1355" s="36"/>
      <c r="B1355" s="36"/>
      <c r="C1355" s="38"/>
      <c r="D1355" s="37"/>
      <c r="E1355" s="42"/>
      <c r="F1355" s="47"/>
    </row>
    <row r="1356" spans="1:6" ht="16" thickBot="1" x14ac:dyDescent="0.25">
      <c r="A1356" s="36"/>
      <c r="B1356" s="36"/>
      <c r="C1356" s="38"/>
      <c r="D1356" s="37"/>
      <c r="E1356" s="42"/>
      <c r="F1356" s="47"/>
    </row>
    <row r="1357" spans="1:6" ht="16" thickBot="1" x14ac:dyDescent="0.25">
      <c r="A1357" s="36"/>
      <c r="B1357" s="36"/>
      <c r="C1357" s="38"/>
      <c r="D1357" s="37"/>
      <c r="E1357" s="42"/>
      <c r="F1357" s="47"/>
    </row>
    <row r="1358" spans="1:6" ht="16" thickBot="1" x14ac:dyDescent="0.25">
      <c r="A1358" s="36"/>
      <c r="B1358" s="36"/>
      <c r="C1358" s="38"/>
      <c r="D1358" s="37"/>
      <c r="E1358" s="41"/>
      <c r="F1358" s="47"/>
    </row>
    <row r="1359" spans="1:6" ht="16" thickBot="1" x14ac:dyDescent="0.25">
      <c r="A1359" s="36"/>
      <c r="B1359" s="36"/>
      <c r="C1359" s="38"/>
      <c r="D1359" s="37"/>
      <c r="E1359" s="42"/>
      <c r="F1359" s="47"/>
    </row>
    <row r="1360" spans="1:6" ht="16" thickBot="1" x14ac:dyDescent="0.25">
      <c r="A1360" s="36"/>
      <c r="B1360" s="36"/>
      <c r="C1360" s="38"/>
      <c r="D1360" s="37"/>
      <c r="E1360" s="42"/>
      <c r="F1360" s="47"/>
    </row>
    <row r="1361" spans="1:6" ht="16" thickBot="1" x14ac:dyDescent="0.25">
      <c r="A1361" s="36"/>
      <c r="B1361" s="36"/>
      <c r="C1361" s="38"/>
      <c r="D1361" s="37"/>
      <c r="E1361" s="41"/>
      <c r="F1361" s="47"/>
    </row>
    <row r="1362" spans="1:6" ht="16" thickBot="1" x14ac:dyDescent="0.25">
      <c r="A1362" s="36"/>
      <c r="B1362" s="36"/>
      <c r="C1362" s="38"/>
      <c r="D1362" s="37"/>
      <c r="E1362" s="41"/>
      <c r="F1362" s="47"/>
    </row>
    <row r="1363" spans="1:6" ht="16" thickBot="1" x14ac:dyDescent="0.25">
      <c r="A1363" s="36"/>
      <c r="B1363" s="36"/>
      <c r="C1363" s="38"/>
      <c r="D1363" s="37"/>
      <c r="E1363" s="41"/>
      <c r="F1363" s="47"/>
    </row>
    <row r="1364" spans="1:6" ht="16" thickBot="1" x14ac:dyDescent="0.25">
      <c r="A1364" s="36"/>
      <c r="B1364" s="36"/>
      <c r="C1364" s="38"/>
      <c r="D1364" s="37"/>
      <c r="E1364" s="41"/>
      <c r="F1364" s="47"/>
    </row>
    <row r="1365" spans="1:6" ht="16" thickBot="1" x14ac:dyDescent="0.25">
      <c r="A1365" s="36"/>
      <c r="B1365" s="36"/>
      <c r="C1365" s="38"/>
      <c r="D1365" s="37"/>
      <c r="E1365" s="41"/>
      <c r="F1365" s="47"/>
    </row>
    <row r="1366" spans="1:6" ht="16" thickBot="1" x14ac:dyDescent="0.25">
      <c r="A1366" s="36"/>
      <c r="B1366" s="36"/>
      <c r="C1366" s="38"/>
      <c r="D1366" s="37"/>
      <c r="E1366" s="42"/>
      <c r="F1366" s="47"/>
    </row>
    <row r="1367" spans="1:6" ht="16" thickBot="1" x14ac:dyDescent="0.25">
      <c r="A1367" s="36"/>
      <c r="B1367" s="36"/>
      <c r="C1367" s="38"/>
      <c r="D1367" s="37"/>
      <c r="E1367" s="41"/>
      <c r="F1367" s="47"/>
    </row>
    <row r="1368" spans="1:6" ht="16" thickBot="1" x14ac:dyDescent="0.25">
      <c r="A1368" s="36"/>
      <c r="B1368" s="36"/>
      <c r="C1368" s="38"/>
      <c r="D1368" s="37"/>
      <c r="E1368" s="41"/>
      <c r="F1368" s="47"/>
    </row>
    <row r="1369" spans="1:6" ht="16" thickBot="1" x14ac:dyDescent="0.25">
      <c r="A1369" s="36"/>
      <c r="B1369" s="36"/>
      <c r="C1369" s="38"/>
      <c r="D1369" s="37"/>
      <c r="E1369" s="41"/>
      <c r="F1369" s="47"/>
    </row>
    <row r="1370" spans="1:6" ht="16" thickBot="1" x14ac:dyDescent="0.25">
      <c r="A1370" s="36"/>
      <c r="B1370" s="36"/>
      <c r="C1370" s="38"/>
      <c r="D1370" s="37"/>
      <c r="E1370" s="41"/>
      <c r="F1370" s="47"/>
    </row>
    <row r="1371" spans="1:6" ht="16" thickBot="1" x14ac:dyDescent="0.25">
      <c r="A1371" s="36"/>
      <c r="B1371" s="36"/>
      <c r="C1371" s="38"/>
      <c r="D1371" s="37"/>
      <c r="E1371" s="41"/>
      <c r="F1371" s="47"/>
    </row>
    <row r="1372" spans="1:6" ht="16" thickBot="1" x14ac:dyDescent="0.25">
      <c r="A1372" s="36"/>
      <c r="B1372" s="36"/>
      <c r="C1372" s="38"/>
      <c r="D1372" s="37"/>
      <c r="E1372" s="41"/>
      <c r="F1372" s="47"/>
    </row>
    <row r="1373" spans="1:6" ht="16" thickBot="1" x14ac:dyDescent="0.25">
      <c r="A1373" s="36"/>
      <c r="B1373" s="36"/>
      <c r="C1373" s="38"/>
      <c r="D1373" s="37"/>
      <c r="E1373" s="42"/>
      <c r="F1373" s="47"/>
    </row>
    <row r="1374" spans="1:6" ht="16" thickBot="1" x14ac:dyDescent="0.25">
      <c r="A1374" s="36"/>
      <c r="B1374" s="36"/>
      <c r="C1374" s="38"/>
      <c r="D1374" s="37"/>
      <c r="E1374" s="41"/>
      <c r="F1374" s="47"/>
    </row>
    <row r="1375" spans="1:6" ht="16" thickBot="1" x14ac:dyDescent="0.25">
      <c r="A1375" s="36"/>
      <c r="B1375" s="36"/>
      <c r="C1375" s="38"/>
      <c r="D1375" s="37"/>
      <c r="E1375" s="41"/>
      <c r="F1375" s="47"/>
    </row>
    <row r="1376" spans="1:6" ht="16" thickBot="1" x14ac:dyDescent="0.25">
      <c r="A1376" s="36"/>
      <c r="B1376" s="36"/>
      <c r="C1376" s="38"/>
      <c r="D1376" s="37"/>
      <c r="E1376" s="41"/>
      <c r="F1376" s="47"/>
    </row>
    <row r="1377" spans="1:6" ht="16" thickBot="1" x14ac:dyDescent="0.25">
      <c r="A1377" s="36"/>
      <c r="B1377" s="36"/>
      <c r="C1377" s="38"/>
      <c r="D1377" s="37"/>
      <c r="E1377" s="41"/>
      <c r="F1377" s="47"/>
    </row>
    <row r="1378" spans="1:6" ht="16" thickBot="1" x14ac:dyDescent="0.25">
      <c r="A1378" s="36"/>
      <c r="B1378" s="36"/>
      <c r="C1378" s="38"/>
      <c r="D1378" s="37"/>
      <c r="E1378" s="41"/>
      <c r="F1378" s="47"/>
    </row>
    <row r="1379" spans="1:6" ht="16" thickBot="1" x14ac:dyDescent="0.25">
      <c r="A1379" s="36"/>
      <c r="B1379" s="36"/>
      <c r="C1379" s="38"/>
      <c r="D1379" s="37"/>
      <c r="E1379" s="41"/>
      <c r="F1379" s="47"/>
    </row>
    <row r="1380" spans="1:6" ht="16" thickBot="1" x14ac:dyDescent="0.25">
      <c r="A1380" s="36"/>
      <c r="B1380" s="36"/>
      <c r="C1380" s="38"/>
      <c r="D1380" s="37"/>
      <c r="E1380" s="41"/>
      <c r="F1380" s="47"/>
    </row>
    <row r="1381" spans="1:6" ht="16" thickBot="1" x14ac:dyDescent="0.25">
      <c r="A1381" s="36"/>
      <c r="B1381" s="36"/>
      <c r="C1381" s="38"/>
      <c r="D1381" s="37"/>
      <c r="E1381" s="42"/>
      <c r="F1381" s="47"/>
    </row>
    <row r="1382" spans="1:6" ht="16" thickBot="1" x14ac:dyDescent="0.25">
      <c r="A1382" s="36"/>
      <c r="B1382" s="36"/>
      <c r="C1382" s="38"/>
      <c r="D1382" s="37"/>
      <c r="E1382" s="42"/>
      <c r="F1382" s="47"/>
    </row>
    <row r="1383" spans="1:6" ht="16" thickBot="1" x14ac:dyDescent="0.25">
      <c r="A1383" s="36"/>
      <c r="B1383" s="36"/>
      <c r="C1383" s="38"/>
      <c r="D1383" s="37"/>
      <c r="E1383" s="42"/>
      <c r="F1383" s="47"/>
    </row>
    <row r="1384" spans="1:6" ht="16" thickBot="1" x14ac:dyDescent="0.25">
      <c r="A1384" s="36"/>
      <c r="B1384" s="36"/>
      <c r="C1384" s="38"/>
      <c r="D1384" s="37"/>
      <c r="E1384" s="42"/>
      <c r="F1384" s="47"/>
    </row>
    <row r="1385" spans="1:6" ht="16" thickBot="1" x14ac:dyDescent="0.25">
      <c r="A1385" s="36"/>
      <c r="B1385" s="36"/>
      <c r="C1385" s="38"/>
      <c r="D1385" s="37"/>
      <c r="E1385" s="42"/>
      <c r="F1385" s="47"/>
    </row>
    <row r="1386" spans="1:6" ht="16" thickBot="1" x14ac:dyDescent="0.25">
      <c r="A1386" s="36"/>
      <c r="B1386" s="36"/>
      <c r="C1386" s="38"/>
      <c r="D1386" s="37"/>
      <c r="E1386" s="42"/>
      <c r="F1386" s="47"/>
    </row>
    <row r="1387" spans="1:6" ht="16" thickBot="1" x14ac:dyDescent="0.25">
      <c r="A1387" s="36"/>
      <c r="B1387" s="36"/>
      <c r="C1387" s="38"/>
      <c r="D1387" s="37"/>
      <c r="E1387" s="42"/>
      <c r="F1387" s="47"/>
    </row>
    <row r="1388" spans="1:6" ht="16" thickBot="1" x14ac:dyDescent="0.25">
      <c r="A1388" s="36"/>
      <c r="B1388" s="36"/>
      <c r="C1388" s="38"/>
      <c r="D1388" s="37"/>
      <c r="E1388" s="42"/>
      <c r="F1388" s="47"/>
    </row>
    <row r="1389" spans="1:6" ht="16" thickBot="1" x14ac:dyDescent="0.25">
      <c r="A1389" s="36"/>
      <c r="B1389" s="36"/>
      <c r="C1389" s="38"/>
      <c r="D1389" s="37"/>
      <c r="E1389" s="41"/>
      <c r="F1389" s="47"/>
    </row>
    <row r="1390" spans="1:6" ht="16" thickBot="1" x14ac:dyDescent="0.25">
      <c r="A1390" s="36"/>
      <c r="B1390" s="36"/>
      <c r="C1390" s="38"/>
      <c r="D1390" s="37"/>
      <c r="E1390" s="41"/>
      <c r="F1390" s="47"/>
    </row>
    <row r="1391" spans="1:6" ht="16" thickBot="1" x14ac:dyDescent="0.25">
      <c r="A1391" s="36"/>
      <c r="B1391" s="36"/>
      <c r="C1391" s="38"/>
      <c r="D1391" s="37"/>
      <c r="E1391" s="41"/>
      <c r="F1391" s="47"/>
    </row>
    <row r="1392" spans="1:6" ht="16" thickBot="1" x14ac:dyDescent="0.25">
      <c r="A1392" s="36"/>
      <c r="B1392" s="36"/>
      <c r="C1392" s="38"/>
      <c r="D1392" s="37"/>
      <c r="E1392" s="41"/>
      <c r="F1392" s="47"/>
    </row>
    <row r="1393" spans="1:6" ht="16" thickBot="1" x14ac:dyDescent="0.25">
      <c r="A1393" s="36"/>
      <c r="B1393" s="36"/>
      <c r="C1393" s="38"/>
      <c r="D1393" s="37"/>
      <c r="E1393" s="41"/>
      <c r="F1393" s="47"/>
    </row>
    <row r="1394" spans="1:6" ht="16" thickBot="1" x14ac:dyDescent="0.25">
      <c r="A1394" s="36"/>
      <c r="B1394" s="36"/>
      <c r="C1394" s="38"/>
      <c r="D1394" s="37"/>
      <c r="E1394" s="41"/>
      <c r="F1394" s="47"/>
    </row>
    <row r="1395" spans="1:6" ht="16" thickBot="1" x14ac:dyDescent="0.25">
      <c r="A1395" s="36"/>
      <c r="B1395" s="36"/>
      <c r="C1395" s="38"/>
      <c r="D1395" s="37"/>
      <c r="E1395" s="41"/>
      <c r="F1395" s="47"/>
    </row>
    <row r="1396" spans="1:6" ht="16" thickBot="1" x14ac:dyDescent="0.25">
      <c r="A1396" s="36"/>
      <c r="B1396" s="36"/>
      <c r="C1396" s="38"/>
      <c r="D1396" s="37"/>
      <c r="E1396" s="41"/>
      <c r="F1396" s="47"/>
    </row>
    <row r="1397" spans="1:6" ht="16" thickBot="1" x14ac:dyDescent="0.25">
      <c r="A1397" s="36"/>
      <c r="B1397" s="36"/>
      <c r="C1397" s="38"/>
      <c r="D1397" s="37"/>
      <c r="E1397" s="41"/>
      <c r="F1397" s="47"/>
    </row>
    <row r="1398" spans="1:6" ht="16" thickBot="1" x14ac:dyDescent="0.25">
      <c r="A1398" s="36"/>
      <c r="B1398" s="36"/>
      <c r="C1398" s="38"/>
      <c r="D1398" s="37"/>
      <c r="E1398" s="42"/>
      <c r="F1398" s="47"/>
    </row>
    <row r="1399" spans="1:6" ht="16" thickBot="1" x14ac:dyDescent="0.25">
      <c r="A1399" s="36"/>
      <c r="B1399" s="36"/>
      <c r="C1399" s="38"/>
      <c r="D1399" s="37"/>
      <c r="E1399" s="42"/>
      <c r="F1399" s="47"/>
    </row>
    <row r="1400" spans="1:6" ht="16" thickBot="1" x14ac:dyDescent="0.25">
      <c r="A1400" s="36"/>
      <c r="B1400" s="36"/>
      <c r="C1400" s="38"/>
      <c r="D1400" s="37"/>
      <c r="E1400" s="42"/>
      <c r="F1400" s="47"/>
    </row>
    <row r="1401" spans="1:6" ht="16" thickBot="1" x14ac:dyDescent="0.25">
      <c r="A1401" s="36"/>
      <c r="B1401" s="36"/>
      <c r="C1401" s="38"/>
      <c r="D1401" s="37"/>
      <c r="E1401" s="42"/>
      <c r="F1401" s="47"/>
    </row>
    <row r="1402" spans="1:6" ht="16" thickBot="1" x14ac:dyDescent="0.25">
      <c r="A1402" s="36"/>
      <c r="B1402" s="36"/>
      <c r="C1402" s="38"/>
      <c r="D1402" s="37"/>
      <c r="E1402" s="41"/>
      <c r="F1402" s="47"/>
    </row>
    <row r="1403" spans="1:6" ht="16" thickBot="1" x14ac:dyDescent="0.25">
      <c r="A1403" s="36"/>
      <c r="B1403" s="36"/>
      <c r="C1403" s="38"/>
      <c r="D1403" s="37"/>
      <c r="E1403" s="41"/>
      <c r="F1403" s="47"/>
    </row>
    <row r="1404" spans="1:6" ht="16" thickBot="1" x14ac:dyDescent="0.25">
      <c r="A1404" s="36"/>
      <c r="B1404" s="36"/>
      <c r="C1404" s="38"/>
      <c r="D1404" s="37"/>
      <c r="E1404" s="41"/>
      <c r="F1404" s="47"/>
    </row>
    <row r="1405" spans="1:6" ht="16" thickBot="1" x14ac:dyDescent="0.25">
      <c r="A1405" s="36"/>
      <c r="B1405" s="36"/>
      <c r="C1405" s="38"/>
      <c r="D1405" s="37"/>
      <c r="E1405" s="41"/>
      <c r="F1405" s="47"/>
    </row>
    <row r="1406" spans="1:6" ht="16" thickBot="1" x14ac:dyDescent="0.25">
      <c r="A1406" s="36"/>
      <c r="B1406" s="36"/>
      <c r="C1406" s="38"/>
      <c r="D1406" s="37"/>
      <c r="E1406" s="42"/>
      <c r="F1406" s="47"/>
    </row>
    <row r="1407" spans="1:6" ht="16" thickBot="1" x14ac:dyDescent="0.25">
      <c r="A1407" s="36"/>
      <c r="B1407" s="36"/>
      <c r="C1407" s="38"/>
      <c r="D1407" s="37"/>
      <c r="E1407" s="41"/>
      <c r="F1407" s="47"/>
    </row>
    <row r="1408" spans="1:6" ht="16" thickBot="1" x14ac:dyDescent="0.25">
      <c r="A1408" s="36"/>
      <c r="B1408" s="36"/>
      <c r="C1408" s="38"/>
      <c r="D1408" s="37"/>
      <c r="E1408" s="41"/>
      <c r="F1408" s="47"/>
    </row>
    <row r="1409" spans="1:6" ht="16" thickBot="1" x14ac:dyDescent="0.25">
      <c r="A1409" s="36"/>
      <c r="B1409" s="36"/>
      <c r="C1409" s="38"/>
      <c r="D1409" s="37"/>
      <c r="E1409" s="42"/>
      <c r="F1409" s="47"/>
    </row>
    <row r="1410" spans="1:6" ht="16" thickBot="1" x14ac:dyDescent="0.25">
      <c r="A1410" s="36"/>
      <c r="B1410" s="36"/>
      <c r="C1410" s="38"/>
      <c r="D1410" s="37"/>
      <c r="E1410" s="42"/>
      <c r="F1410" s="47"/>
    </row>
    <row r="1411" spans="1:6" ht="16" thickBot="1" x14ac:dyDescent="0.25">
      <c r="A1411" s="36"/>
      <c r="B1411" s="36"/>
      <c r="C1411" s="38"/>
      <c r="D1411" s="37"/>
      <c r="E1411" s="42"/>
      <c r="F1411" s="47"/>
    </row>
    <row r="1412" spans="1:6" ht="16" thickBot="1" x14ac:dyDescent="0.25">
      <c r="A1412" s="36"/>
      <c r="B1412" s="36"/>
      <c r="C1412" s="38"/>
      <c r="D1412" s="37"/>
      <c r="E1412" s="42"/>
      <c r="F1412" s="47"/>
    </row>
    <row r="1413" spans="1:6" ht="16" thickBot="1" x14ac:dyDescent="0.25">
      <c r="A1413" s="36"/>
      <c r="B1413" s="36"/>
      <c r="C1413" s="38"/>
      <c r="D1413" s="37"/>
      <c r="E1413" s="42"/>
      <c r="F1413" s="47"/>
    </row>
    <row r="1414" spans="1:6" ht="16" thickBot="1" x14ac:dyDescent="0.25">
      <c r="A1414" s="36"/>
      <c r="B1414" s="36"/>
      <c r="C1414" s="38"/>
      <c r="D1414" s="37"/>
      <c r="E1414" s="41"/>
      <c r="F1414" s="47"/>
    </row>
    <row r="1415" spans="1:6" ht="16" thickBot="1" x14ac:dyDescent="0.25">
      <c r="A1415" s="36"/>
      <c r="B1415" s="36"/>
      <c r="C1415" s="38"/>
      <c r="D1415" s="37"/>
      <c r="E1415" s="41"/>
      <c r="F1415" s="47"/>
    </row>
    <row r="1416" spans="1:6" ht="16" thickBot="1" x14ac:dyDescent="0.25">
      <c r="A1416" s="36"/>
      <c r="B1416" s="36"/>
      <c r="C1416" s="38"/>
      <c r="D1416" s="37"/>
      <c r="E1416" s="41"/>
      <c r="F1416" s="47"/>
    </row>
    <row r="1417" spans="1:6" ht="16" thickBot="1" x14ac:dyDescent="0.25">
      <c r="A1417" s="36"/>
      <c r="B1417" s="36"/>
      <c r="C1417" s="38"/>
      <c r="D1417" s="37"/>
      <c r="E1417" s="41"/>
      <c r="F1417" s="47"/>
    </row>
    <row r="1418" spans="1:6" ht="16" thickBot="1" x14ac:dyDescent="0.25">
      <c r="A1418" s="36"/>
      <c r="B1418" s="36"/>
      <c r="C1418" s="38"/>
      <c r="D1418" s="37"/>
      <c r="E1418" s="41"/>
      <c r="F1418" s="47"/>
    </row>
    <row r="1419" spans="1:6" ht="16" thickBot="1" x14ac:dyDescent="0.25">
      <c r="A1419" s="36"/>
      <c r="B1419" s="36"/>
      <c r="C1419" s="38"/>
      <c r="D1419" s="37"/>
      <c r="E1419" s="41"/>
      <c r="F1419" s="47"/>
    </row>
    <row r="1420" spans="1:6" ht="16" thickBot="1" x14ac:dyDescent="0.25">
      <c r="A1420" s="36"/>
      <c r="B1420" s="36"/>
      <c r="C1420" s="38"/>
      <c r="D1420" s="37"/>
      <c r="E1420" s="41"/>
      <c r="F1420" s="47"/>
    </row>
    <row r="1421" spans="1:6" ht="16" thickBot="1" x14ac:dyDescent="0.25">
      <c r="A1421" s="36"/>
      <c r="B1421" s="36"/>
      <c r="C1421" s="38"/>
      <c r="D1421" s="37"/>
      <c r="E1421" s="41"/>
      <c r="F1421" s="47"/>
    </row>
    <row r="1422" spans="1:6" ht="16" thickBot="1" x14ac:dyDescent="0.25">
      <c r="A1422" s="36"/>
      <c r="B1422" s="36"/>
      <c r="C1422" s="38"/>
      <c r="D1422" s="37"/>
      <c r="E1422" s="42"/>
      <c r="F1422" s="47"/>
    </row>
    <row r="1423" spans="1:6" ht="16" thickBot="1" x14ac:dyDescent="0.25">
      <c r="A1423" s="36"/>
      <c r="B1423" s="36"/>
      <c r="C1423" s="38"/>
      <c r="D1423" s="37"/>
      <c r="E1423" s="41"/>
      <c r="F1423" s="47"/>
    </row>
    <row r="1424" spans="1:6" ht="16" thickBot="1" x14ac:dyDescent="0.25">
      <c r="A1424" s="36"/>
      <c r="B1424" s="36"/>
      <c r="C1424" s="38"/>
      <c r="D1424" s="37"/>
      <c r="E1424" s="41"/>
      <c r="F1424" s="47"/>
    </row>
    <row r="1425" spans="1:6" ht="16" thickBot="1" x14ac:dyDescent="0.25">
      <c r="A1425" s="36"/>
      <c r="B1425" s="36"/>
      <c r="C1425" s="38"/>
      <c r="D1425" s="37"/>
      <c r="E1425" s="42"/>
      <c r="F1425" s="47"/>
    </row>
    <row r="1426" spans="1:6" ht="16" thickBot="1" x14ac:dyDescent="0.25">
      <c r="A1426" s="36"/>
      <c r="B1426" s="36"/>
      <c r="C1426" s="38"/>
      <c r="D1426" s="37"/>
      <c r="E1426" s="42"/>
      <c r="F1426" s="47"/>
    </row>
    <row r="1427" spans="1:6" ht="16" thickBot="1" x14ac:dyDescent="0.25">
      <c r="A1427" s="36"/>
      <c r="B1427" s="36"/>
      <c r="C1427" s="38"/>
      <c r="D1427" s="37"/>
      <c r="E1427" s="42"/>
      <c r="F1427" s="47"/>
    </row>
    <row r="1428" spans="1:6" ht="16" thickBot="1" x14ac:dyDescent="0.25">
      <c r="A1428" s="36"/>
      <c r="B1428" s="36"/>
      <c r="C1428" s="38"/>
      <c r="D1428" s="37"/>
      <c r="E1428" s="41"/>
      <c r="F1428" s="47"/>
    </row>
    <row r="1429" spans="1:6" ht="16" thickBot="1" x14ac:dyDescent="0.25">
      <c r="A1429" s="36"/>
      <c r="B1429" s="36"/>
      <c r="C1429" s="38"/>
      <c r="D1429" s="37"/>
      <c r="E1429" s="41"/>
      <c r="F1429" s="47"/>
    </row>
    <row r="1430" spans="1:6" ht="16" thickBot="1" x14ac:dyDescent="0.25">
      <c r="A1430" s="36"/>
      <c r="B1430" s="36"/>
      <c r="C1430" s="38"/>
      <c r="D1430" s="37"/>
      <c r="E1430" s="42"/>
      <c r="F1430" s="47"/>
    </row>
    <row r="1431" spans="1:6" ht="16" thickBot="1" x14ac:dyDescent="0.25">
      <c r="A1431" s="36"/>
      <c r="B1431" s="36"/>
      <c r="C1431" s="38"/>
      <c r="D1431" s="37"/>
      <c r="E1431" s="41"/>
      <c r="F1431" s="47"/>
    </row>
    <row r="1432" spans="1:6" ht="16" thickBot="1" x14ac:dyDescent="0.25">
      <c r="A1432" s="36"/>
      <c r="B1432" s="36"/>
      <c r="C1432" s="38"/>
      <c r="D1432" s="37"/>
      <c r="E1432" s="42"/>
      <c r="F1432" s="47"/>
    </row>
    <row r="1433" spans="1:6" ht="16" thickBot="1" x14ac:dyDescent="0.25">
      <c r="A1433" s="36"/>
      <c r="B1433" s="36"/>
      <c r="C1433" s="38"/>
      <c r="D1433" s="37"/>
      <c r="E1433" s="42"/>
      <c r="F1433" s="47"/>
    </row>
    <row r="1434" spans="1:6" ht="16" thickBot="1" x14ac:dyDescent="0.25">
      <c r="A1434" s="36"/>
      <c r="B1434" s="36"/>
      <c r="C1434" s="38"/>
      <c r="D1434" s="37"/>
      <c r="E1434" s="42"/>
      <c r="F1434" s="47"/>
    </row>
    <row r="1435" spans="1:6" ht="16" thickBot="1" x14ac:dyDescent="0.25">
      <c r="A1435" s="36"/>
      <c r="B1435" s="36"/>
      <c r="C1435" s="38"/>
      <c r="D1435" s="37"/>
      <c r="E1435" s="42"/>
      <c r="F1435" s="47"/>
    </row>
    <row r="1436" spans="1:6" ht="16" thickBot="1" x14ac:dyDescent="0.25">
      <c r="A1436" s="36"/>
      <c r="B1436" s="36"/>
      <c r="C1436" s="38"/>
      <c r="D1436" s="37"/>
      <c r="E1436" s="42"/>
      <c r="F1436" s="47"/>
    </row>
    <row r="1437" spans="1:6" ht="16" thickBot="1" x14ac:dyDescent="0.25">
      <c r="A1437" s="36"/>
      <c r="B1437" s="36"/>
      <c r="C1437" s="38"/>
      <c r="D1437" s="37"/>
      <c r="E1437" s="42"/>
      <c r="F1437" s="47"/>
    </row>
    <row r="1438" spans="1:6" ht="16" thickBot="1" x14ac:dyDescent="0.25">
      <c r="A1438" s="36"/>
      <c r="B1438" s="36"/>
      <c r="C1438" s="38"/>
      <c r="D1438" s="37"/>
      <c r="E1438" s="42"/>
      <c r="F1438" s="47"/>
    </row>
    <row r="1439" spans="1:6" ht="16" thickBot="1" x14ac:dyDescent="0.25">
      <c r="A1439" s="36"/>
      <c r="B1439" s="36"/>
      <c r="C1439" s="38"/>
      <c r="D1439" s="37"/>
      <c r="E1439" s="42"/>
      <c r="F1439" s="47"/>
    </row>
    <row r="1440" spans="1:6" ht="16" thickBot="1" x14ac:dyDescent="0.25">
      <c r="A1440" s="36"/>
      <c r="B1440" s="36"/>
      <c r="C1440" s="38"/>
      <c r="D1440" s="37"/>
      <c r="E1440" s="42"/>
      <c r="F1440" s="47"/>
    </row>
    <row r="1441" spans="1:6" ht="16" thickBot="1" x14ac:dyDescent="0.25">
      <c r="A1441" s="36"/>
      <c r="B1441" s="36"/>
      <c r="C1441" s="38"/>
      <c r="D1441" s="37"/>
      <c r="E1441" s="42"/>
      <c r="F1441" s="47"/>
    </row>
    <row r="1442" spans="1:6" ht="16" thickBot="1" x14ac:dyDescent="0.25">
      <c r="A1442" s="36"/>
      <c r="B1442" s="36"/>
      <c r="C1442" s="38"/>
      <c r="D1442" s="37"/>
      <c r="E1442" s="41"/>
      <c r="F1442" s="47"/>
    </row>
    <row r="1443" spans="1:6" ht="16" thickBot="1" x14ac:dyDescent="0.25">
      <c r="A1443" s="36"/>
      <c r="B1443" s="36"/>
      <c r="C1443" s="38"/>
      <c r="D1443" s="37"/>
      <c r="E1443" s="41"/>
      <c r="F1443" s="47"/>
    </row>
    <row r="1444" spans="1:6" ht="16" thickBot="1" x14ac:dyDescent="0.25">
      <c r="A1444" s="36"/>
      <c r="B1444" s="36"/>
      <c r="C1444" s="38"/>
      <c r="D1444" s="37"/>
      <c r="E1444" s="41"/>
      <c r="F1444" s="47"/>
    </row>
    <row r="1445" spans="1:6" ht="16" thickBot="1" x14ac:dyDescent="0.25">
      <c r="A1445" s="36"/>
      <c r="B1445" s="36"/>
      <c r="C1445" s="38"/>
      <c r="D1445" s="37"/>
      <c r="E1445" s="41"/>
      <c r="F1445" s="47"/>
    </row>
    <row r="1446" spans="1:6" ht="16" thickBot="1" x14ac:dyDescent="0.25">
      <c r="A1446" s="36"/>
      <c r="B1446" s="36"/>
      <c r="C1446" s="38"/>
      <c r="D1446" s="37"/>
      <c r="E1446" s="42"/>
      <c r="F1446" s="47"/>
    </row>
    <row r="1447" spans="1:6" ht="16" thickBot="1" x14ac:dyDescent="0.25">
      <c r="A1447" s="36"/>
      <c r="B1447" s="36"/>
      <c r="C1447" s="38"/>
      <c r="D1447" s="37"/>
      <c r="E1447" s="42"/>
      <c r="F1447" s="47"/>
    </row>
    <row r="1448" spans="1:6" ht="16" thickBot="1" x14ac:dyDescent="0.25">
      <c r="A1448" s="36"/>
      <c r="B1448" s="36"/>
      <c r="C1448" s="38"/>
      <c r="D1448" s="37"/>
      <c r="E1448" s="42"/>
      <c r="F1448" s="47"/>
    </row>
    <row r="1449" spans="1:6" ht="16" thickBot="1" x14ac:dyDescent="0.25">
      <c r="A1449" s="36"/>
      <c r="B1449" s="36"/>
      <c r="C1449" s="38"/>
      <c r="D1449" s="37"/>
      <c r="E1449" s="42"/>
      <c r="F1449" s="47"/>
    </row>
    <row r="1450" spans="1:6" ht="16" thickBot="1" x14ac:dyDescent="0.25">
      <c r="A1450" s="36"/>
      <c r="B1450" s="36"/>
      <c r="C1450" s="38"/>
      <c r="D1450" s="37"/>
      <c r="E1450" s="42"/>
      <c r="F1450" s="47"/>
    </row>
    <row r="1451" spans="1:6" ht="16" thickBot="1" x14ac:dyDescent="0.25">
      <c r="A1451" s="36"/>
      <c r="B1451" s="36"/>
      <c r="C1451" s="38"/>
      <c r="D1451" s="37"/>
      <c r="E1451" s="42"/>
      <c r="F1451" s="47"/>
    </row>
    <row r="1452" spans="1:6" ht="16" thickBot="1" x14ac:dyDescent="0.25">
      <c r="A1452" s="36"/>
      <c r="B1452" s="36"/>
      <c r="C1452" s="38"/>
      <c r="D1452" s="37"/>
      <c r="E1452" s="42"/>
      <c r="F1452" s="47"/>
    </row>
    <row r="1453" spans="1:6" ht="16" thickBot="1" x14ac:dyDescent="0.25">
      <c r="A1453" s="36"/>
      <c r="B1453" s="36"/>
      <c r="C1453" s="38"/>
      <c r="D1453" s="37"/>
      <c r="E1453" s="42"/>
      <c r="F1453" s="47"/>
    </row>
    <row r="1454" spans="1:6" ht="16" thickBot="1" x14ac:dyDescent="0.25">
      <c r="A1454" s="36"/>
      <c r="B1454" s="36"/>
      <c r="C1454" s="38"/>
      <c r="D1454" s="37"/>
      <c r="E1454" s="42"/>
      <c r="F1454" s="47"/>
    </row>
    <row r="1455" spans="1:6" ht="16" thickBot="1" x14ac:dyDescent="0.25">
      <c r="A1455" s="36"/>
      <c r="B1455" s="36"/>
      <c r="C1455" s="38"/>
      <c r="D1455" s="37"/>
      <c r="E1455" s="42"/>
      <c r="F1455" s="47"/>
    </row>
    <row r="1456" spans="1:6" ht="16" thickBot="1" x14ac:dyDescent="0.25">
      <c r="A1456" s="36"/>
      <c r="B1456" s="36"/>
      <c r="C1456" s="38"/>
      <c r="D1456" s="37"/>
      <c r="E1456" s="42"/>
      <c r="F1456" s="47"/>
    </row>
    <row r="1457" spans="1:6" ht="16" thickBot="1" x14ac:dyDescent="0.25">
      <c r="A1457" s="36"/>
      <c r="B1457" s="36"/>
      <c r="C1457" s="38"/>
      <c r="D1457" s="37"/>
      <c r="E1457" s="42"/>
      <c r="F1457" s="47"/>
    </row>
    <row r="1458" spans="1:6" ht="16" thickBot="1" x14ac:dyDescent="0.25">
      <c r="A1458" s="36"/>
      <c r="B1458" s="36"/>
      <c r="C1458" s="38"/>
      <c r="D1458" s="37"/>
      <c r="E1458" s="42"/>
      <c r="F1458" s="47"/>
    </row>
    <row r="1459" spans="1:6" ht="16" thickBot="1" x14ac:dyDescent="0.25">
      <c r="A1459" s="36"/>
      <c r="B1459" s="36"/>
      <c r="C1459" s="38"/>
      <c r="D1459" s="37"/>
      <c r="E1459" s="42"/>
      <c r="F1459" s="47"/>
    </row>
    <row r="1460" spans="1:6" ht="16" thickBot="1" x14ac:dyDescent="0.25">
      <c r="A1460" s="36"/>
      <c r="B1460" s="36"/>
      <c r="C1460" s="38"/>
      <c r="D1460" s="37"/>
      <c r="E1460" s="41"/>
      <c r="F1460" s="47"/>
    </row>
    <row r="1461" spans="1:6" ht="16" thickBot="1" x14ac:dyDescent="0.25">
      <c r="A1461" s="36"/>
      <c r="B1461" s="36"/>
      <c r="C1461" s="38"/>
      <c r="D1461" s="37"/>
      <c r="E1461" s="41"/>
      <c r="F1461" s="47"/>
    </row>
    <row r="1462" spans="1:6" ht="16" thickBot="1" x14ac:dyDescent="0.25">
      <c r="A1462" s="36"/>
      <c r="B1462" s="36"/>
      <c r="C1462" s="38"/>
      <c r="D1462" s="37"/>
      <c r="E1462" s="41"/>
      <c r="F1462" s="47"/>
    </row>
    <row r="1463" spans="1:6" ht="16" thickBot="1" x14ac:dyDescent="0.25">
      <c r="A1463" s="36"/>
      <c r="B1463" s="36"/>
      <c r="C1463" s="38"/>
      <c r="D1463" s="37"/>
      <c r="E1463" s="41"/>
      <c r="F1463" s="47"/>
    </row>
    <row r="1464" spans="1:6" ht="16" thickBot="1" x14ac:dyDescent="0.25">
      <c r="A1464" s="36"/>
      <c r="B1464" s="36"/>
      <c r="C1464" s="38"/>
      <c r="D1464" s="37"/>
      <c r="E1464" s="41"/>
      <c r="F1464" s="47"/>
    </row>
    <row r="1465" spans="1:6" ht="16" thickBot="1" x14ac:dyDescent="0.25">
      <c r="A1465" s="36"/>
      <c r="B1465" s="36"/>
      <c r="C1465" s="38"/>
      <c r="D1465" s="37"/>
      <c r="E1465" s="42"/>
      <c r="F1465" s="47"/>
    </row>
    <row r="1466" spans="1:6" ht="16" thickBot="1" x14ac:dyDescent="0.25">
      <c r="A1466" s="36"/>
      <c r="B1466" s="36"/>
      <c r="C1466" s="38"/>
      <c r="D1466" s="37"/>
      <c r="E1466" s="42"/>
      <c r="F1466" s="47"/>
    </row>
    <row r="1467" spans="1:6" ht="16" thickBot="1" x14ac:dyDescent="0.25">
      <c r="A1467" s="36"/>
      <c r="B1467" s="36"/>
      <c r="C1467" s="38"/>
      <c r="D1467" s="37"/>
      <c r="E1467" s="42"/>
      <c r="F1467" s="47"/>
    </row>
    <row r="1468" spans="1:6" ht="16" thickBot="1" x14ac:dyDescent="0.25">
      <c r="A1468" s="36"/>
      <c r="B1468" s="36"/>
      <c r="C1468" s="38"/>
      <c r="D1468" s="37"/>
      <c r="E1468" s="42"/>
      <c r="F1468" s="47"/>
    </row>
    <row r="1469" spans="1:6" ht="16" thickBot="1" x14ac:dyDescent="0.25">
      <c r="A1469" s="36"/>
      <c r="B1469" s="36"/>
      <c r="C1469" s="38"/>
      <c r="D1469" s="37"/>
      <c r="E1469" s="42"/>
      <c r="F1469" s="47"/>
    </row>
    <row r="1470" spans="1:6" ht="16" thickBot="1" x14ac:dyDescent="0.25">
      <c r="A1470" s="36"/>
      <c r="B1470" s="36"/>
      <c r="C1470" s="38"/>
      <c r="D1470" s="37"/>
      <c r="E1470" s="42"/>
      <c r="F1470" s="47"/>
    </row>
    <row r="1471" spans="1:6" ht="16" thickBot="1" x14ac:dyDescent="0.25">
      <c r="A1471" s="36"/>
      <c r="B1471" s="36"/>
      <c r="C1471" s="38"/>
      <c r="D1471" s="37"/>
      <c r="E1471" s="42"/>
      <c r="F1471" s="47"/>
    </row>
    <row r="1472" spans="1:6" ht="16" thickBot="1" x14ac:dyDescent="0.25">
      <c r="A1472" s="36"/>
      <c r="B1472" s="36"/>
      <c r="C1472" s="38"/>
      <c r="D1472" s="37"/>
      <c r="E1472" s="42"/>
      <c r="F1472" s="47"/>
    </row>
    <row r="1473" spans="1:6" ht="16" thickBot="1" x14ac:dyDescent="0.25">
      <c r="A1473" s="36"/>
      <c r="B1473" s="36"/>
      <c r="C1473" s="38"/>
      <c r="D1473" s="37"/>
      <c r="E1473" s="42"/>
      <c r="F1473" s="47"/>
    </row>
    <row r="1474" spans="1:6" ht="16" thickBot="1" x14ac:dyDescent="0.25">
      <c r="A1474" s="36"/>
      <c r="B1474" s="36"/>
      <c r="C1474" s="38"/>
      <c r="D1474" s="37"/>
      <c r="E1474" s="42"/>
      <c r="F1474" s="47"/>
    </row>
    <row r="1475" spans="1:6" ht="16" thickBot="1" x14ac:dyDescent="0.25">
      <c r="A1475" s="36"/>
      <c r="B1475" s="36"/>
      <c r="C1475" s="38"/>
      <c r="D1475" s="37"/>
      <c r="E1475" s="41"/>
      <c r="F1475" s="47"/>
    </row>
    <row r="1476" spans="1:6" ht="16" thickBot="1" x14ac:dyDescent="0.25">
      <c r="A1476" s="36"/>
      <c r="B1476" s="36"/>
      <c r="C1476" s="38"/>
      <c r="D1476" s="37"/>
      <c r="E1476" s="41"/>
      <c r="F1476" s="47"/>
    </row>
    <row r="1477" spans="1:6" ht="16" thickBot="1" x14ac:dyDescent="0.25">
      <c r="A1477" s="36"/>
      <c r="B1477" s="36"/>
      <c r="C1477" s="38"/>
      <c r="D1477" s="37"/>
      <c r="E1477" s="42"/>
      <c r="F1477" s="47"/>
    </row>
    <row r="1478" spans="1:6" ht="16" thickBot="1" x14ac:dyDescent="0.25">
      <c r="A1478" s="36"/>
      <c r="B1478" s="36"/>
      <c r="C1478" s="38"/>
      <c r="D1478" s="37"/>
      <c r="E1478" s="42"/>
      <c r="F1478" s="47"/>
    </row>
    <row r="1479" spans="1:6" ht="16" thickBot="1" x14ac:dyDescent="0.25">
      <c r="A1479" s="36"/>
      <c r="B1479" s="36"/>
      <c r="C1479" s="38"/>
      <c r="D1479" s="37"/>
      <c r="E1479" s="42"/>
      <c r="F1479" s="47"/>
    </row>
    <row r="1480" spans="1:6" ht="16" thickBot="1" x14ac:dyDescent="0.25">
      <c r="A1480" s="36"/>
      <c r="B1480" s="36"/>
      <c r="C1480" s="38"/>
      <c r="D1480" s="37"/>
      <c r="E1480" s="42"/>
      <c r="F1480" s="47"/>
    </row>
    <row r="1481" spans="1:6" ht="16" thickBot="1" x14ac:dyDescent="0.25">
      <c r="A1481" s="36"/>
      <c r="B1481" s="36"/>
      <c r="C1481" s="38"/>
      <c r="D1481" s="37"/>
      <c r="E1481" s="42"/>
      <c r="F1481" s="47"/>
    </row>
    <row r="1482" spans="1:6" ht="16" thickBot="1" x14ac:dyDescent="0.25">
      <c r="A1482" s="36"/>
      <c r="B1482" s="36"/>
      <c r="C1482" s="38"/>
      <c r="D1482" s="37"/>
      <c r="E1482" s="42"/>
      <c r="F1482" s="47"/>
    </row>
    <row r="1483" spans="1:6" ht="16" thickBot="1" x14ac:dyDescent="0.25">
      <c r="A1483" s="36"/>
      <c r="B1483" s="36"/>
      <c r="C1483" s="38"/>
      <c r="D1483" s="37"/>
      <c r="E1483" s="42"/>
      <c r="F1483" s="47"/>
    </row>
    <row r="1484" spans="1:6" ht="16" thickBot="1" x14ac:dyDescent="0.25">
      <c r="A1484" s="36"/>
      <c r="B1484" s="36"/>
      <c r="C1484" s="38"/>
      <c r="D1484" s="37"/>
      <c r="E1484" s="41"/>
      <c r="F1484" s="47"/>
    </row>
    <row r="1485" spans="1:6" ht="16" thickBot="1" x14ac:dyDescent="0.25">
      <c r="A1485" s="36"/>
      <c r="B1485" s="36"/>
      <c r="C1485" s="38"/>
      <c r="D1485" s="37"/>
      <c r="E1485" s="41"/>
      <c r="F1485" s="47"/>
    </row>
    <row r="1486" spans="1:6" ht="16" thickBot="1" x14ac:dyDescent="0.25">
      <c r="A1486" s="36"/>
      <c r="B1486" s="36"/>
      <c r="C1486" s="38"/>
      <c r="D1486" s="37"/>
      <c r="E1486" s="41"/>
      <c r="F1486" s="47"/>
    </row>
    <row r="1487" spans="1:6" ht="16" thickBot="1" x14ac:dyDescent="0.25">
      <c r="A1487" s="36"/>
      <c r="B1487" s="36"/>
      <c r="C1487" s="38"/>
      <c r="D1487" s="37"/>
      <c r="E1487" s="41"/>
      <c r="F1487" s="47"/>
    </row>
    <row r="1488" spans="1:6" ht="16" thickBot="1" x14ac:dyDescent="0.25">
      <c r="A1488" s="36"/>
      <c r="B1488" s="36"/>
      <c r="C1488" s="38"/>
      <c r="D1488" s="37"/>
      <c r="E1488" s="41"/>
      <c r="F1488" s="47"/>
    </row>
    <row r="1489" spans="1:6" ht="16" thickBot="1" x14ac:dyDescent="0.25">
      <c r="A1489" s="36"/>
      <c r="B1489" s="36"/>
      <c r="C1489" s="38"/>
      <c r="D1489" s="37"/>
      <c r="E1489" s="41"/>
      <c r="F1489" s="47"/>
    </row>
    <row r="1490" spans="1:6" ht="16" thickBot="1" x14ac:dyDescent="0.25">
      <c r="A1490" s="36"/>
      <c r="B1490" s="36"/>
      <c r="C1490" s="38"/>
      <c r="D1490" s="37"/>
      <c r="E1490" s="41"/>
      <c r="F1490" s="47"/>
    </row>
    <row r="1491" spans="1:6" ht="16" thickBot="1" x14ac:dyDescent="0.25">
      <c r="A1491" s="36"/>
      <c r="B1491" s="36"/>
      <c r="C1491" s="38"/>
      <c r="D1491" s="37"/>
      <c r="E1491" s="41"/>
      <c r="F1491" s="47"/>
    </row>
    <row r="1492" spans="1:6" ht="16" thickBot="1" x14ac:dyDescent="0.25">
      <c r="A1492" s="36"/>
      <c r="B1492" s="36"/>
      <c r="C1492" s="38"/>
      <c r="D1492" s="37"/>
      <c r="E1492" s="41"/>
      <c r="F1492" s="47"/>
    </row>
    <row r="1493" spans="1:6" ht="16" thickBot="1" x14ac:dyDescent="0.25">
      <c r="A1493" s="36"/>
      <c r="B1493" s="36"/>
      <c r="C1493" s="38"/>
      <c r="D1493" s="37"/>
      <c r="E1493" s="41"/>
      <c r="F1493" s="47"/>
    </row>
    <row r="1494" spans="1:6" ht="16" thickBot="1" x14ac:dyDescent="0.25">
      <c r="A1494" s="36"/>
      <c r="B1494" s="36"/>
      <c r="C1494" s="38"/>
      <c r="D1494" s="37"/>
      <c r="E1494" s="41"/>
      <c r="F1494" s="47"/>
    </row>
    <row r="1495" spans="1:6" ht="16" thickBot="1" x14ac:dyDescent="0.25">
      <c r="A1495" s="36"/>
      <c r="B1495" s="36"/>
      <c r="C1495" s="38"/>
      <c r="D1495" s="37"/>
      <c r="E1495" s="41"/>
      <c r="F1495" s="47"/>
    </row>
    <row r="1496" spans="1:6" ht="16" thickBot="1" x14ac:dyDescent="0.25">
      <c r="A1496" s="36"/>
      <c r="B1496" s="36"/>
      <c r="C1496" s="38"/>
      <c r="D1496" s="37"/>
      <c r="E1496" s="41"/>
      <c r="F1496" s="47"/>
    </row>
    <row r="1497" spans="1:6" ht="16" thickBot="1" x14ac:dyDescent="0.25">
      <c r="A1497" s="36"/>
      <c r="B1497" s="36"/>
      <c r="C1497" s="38"/>
      <c r="D1497" s="37"/>
      <c r="E1497" s="41"/>
      <c r="F1497" s="47"/>
    </row>
    <row r="1498" spans="1:6" ht="16" thickBot="1" x14ac:dyDescent="0.25">
      <c r="A1498" s="36"/>
      <c r="B1498" s="36"/>
      <c r="C1498" s="38"/>
      <c r="D1498" s="37"/>
      <c r="E1498" s="41"/>
      <c r="F1498" s="47"/>
    </row>
    <row r="1499" spans="1:6" ht="16" thickBot="1" x14ac:dyDescent="0.25">
      <c r="A1499" s="36"/>
      <c r="B1499" s="36"/>
      <c r="C1499" s="38"/>
      <c r="D1499" s="37"/>
      <c r="E1499" s="41"/>
      <c r="F1499" s="47"/>
    </row>
    <row r="1500" spans="1:6" ht="16" thickBot="1" x14ac:dyDescent="0.25">
      <c r="A1500" s="36"/>
      <c r="B1500" s="36"/>
      <c r="C1500" s="38"/>
      <c r="D1500" s="37"/>
      <c r="E1500" s="41"/>
      <c r="F1500" s="47"/>
    </row>
    <row r="1501" spans="1:6" ht="16" thickBot="1" x14ac:dyDescent="0.25">
      <c r="A1501" s="36"/>
      <c r="B1501" s="36"/>
      <c r="C1501" s="38"/>
      <c r="D1501" s="37"/>
      <c r="E1501" s="41"/>
      <c r="F1501" s="47"/>
    </row>
    <row r="1502" spans="1:6" ht="16" thickBot="1" x14ac:dyDescent="0.25">
      <c r="A1502" s="36"/>
      <c r="B1502" s="36"/>
      <c r="C1502" s="38"/>
      <c r="D1502" s="37"/>
      <c r="E1502" s="42"/>
      <c r="F1502" s="47"/>
    </row>
    <row r="1503" spans="1:6" ht="16" thickBot="1" x14ac:dyDescent="0.25">
      <c r="A1503" s="36"/>
      <c r="B1503" s="36"/>
      <c r="C1503" s="38"/>
      <c r="D1503" s="37"/>
      <c r="E1503" s="42"/>
      <c r="F1503" s="47"/>
    </row>
    <row r="1504" spans="1:6" ht="16" thickBot="1" x14ac:dyDescent="0.25">
      <c r="A1504" s="36"/>
      <c r="B1504" s="36"/>
      <c r="C1504" s="38"/>
      <c r="D1504" s="37"/>
      <c r="E1504" s="42"/>
      <c r="F1504" s="47"/>
    </row>
    <row r="1505" spans="1:6" ht="16" thickBot="1" x14ac:dyDescent="0.25">
      <c r="A1505" s="36"/>
      <c r="B1505" s="36"/>
      <c r="C1505" s="38"/>
      <c r="D1505" s="37"/>
      <c r="E1505" s="41"/>
      <c r="F1505" s="47"/>
    </row>
    <row r="1506" spans="1:6" ht="16" thickBot="1" x14ac:dyDescent="0.25">
      <c r="A1506" s="36"/>
      <c r="B1506" s="36"/>
      <c r="C1506" s="38"/>
      <c r="D1506" s="37"/>
      <c r="E1506" s="41"/>
      <c r="F1506" s="47"/>
    </row>
    <row r="1507" spans="1:6" ht="16" thickBot="1" x14ac:dyDescent="0.25">
      <c r="A1507" s="36"/>
      <c r="B1507" s="36"/>
      <c r="C1507" s="38"/>
      <c r="D1507" s="37"/>
      <c r="E1507" s="41"/>
      <c r="F1507" s="47"/>
    </row>
    <row r="1508" spans="1:6" ht="16" thickBot="1" x14ac:dyDescent="0.25">
      <c r="A1508" s="36"/>
      <c r="B1508" s="36"/>
      <c r="C1508" s="38"/>
      <c r="D1508" s="37"/>
      <c r="E1508" s="41"/>
      <c r="F1508" s="47"/>
    </row>
    <row r="1509" spans="1:6" ht="16" thickBot="1" x14ac:dyDescent="0.25">
      <c r="A1509" s="36"/>
      <c r="B1509" s="36"/>
      <c r="C1509" s="38"/>
      <c r="D1509" s="37"/>
      <c r="E1509" s="41"/>
      <c r="F1509" s="47"/>
    </row>
    <row r="1510" spans="1:6" ht="16" thickBot="1" x14ac:dyDescent="0.25">
      <c r="A1510" s="36"/>
      <c r="B1510" s="36"/>
      <c r="C1510" s="38"/>
      <c r="D1510" s="37"/>
      <c r="E1510" s="41"/>
      <c r="F1510" s="47"/>
    </row>
    <row r="1511" spans="1:6" ht="16" thickBot="1" x14ac:dyDescent="0.25">
      <c r="A1511" s="36"/>
      <c r="B1511" s="36"/>
      <c r="C1511" s="38"/>
      <c r="D1511" s="37"/>
      <c r="E1511" s="42"/>
      <c r="F1511" s="47"/>
    </row>
    <row r="1512" spans="1:6" ht="16" thickBot="1" x14ac:dyDescent="0.25">
      <c r="A1512" s="36"/>
      <c r="B1512" s="36"/>
      <c r="C1512" s="38"/>
      <c r="D1512" s="37"/>
      <c r="E1512" s="42"/>
      <c r="F1512" s="47"/>
    </row>
    <row r="1513" spans="1:6" ht="16" thickBot="1" x14ac:dyDescent="0.25">
      <c r="A1513" s="36"/>
      <c r="B1513" s="36"/>
      <c r="C1513" s="38"/>
      <c r="D1513" s="37"/>
      <c r="E1513" s="42"/>
      <c r="F1513" s="47"/>
    </row>
    <row r="1514" spans="1:6" ht="16" thickBot="1" x14ac:dyDescent="0.25">
      <c r="A1514" s="36"/>
      <c r="B1514" s="36"/>
      <c r="C1514" s="38"/>
      <c r="D1514" s="37"/>
      <c r="E1514" s="42"/>
      <c r="F1514" s="47"/>
    </row>
    <row r="1515" spans="1:6" ht="16" thickBot="1" x14ac:dyDescent="0.25">
      <c r="A1515" s="36"/>
      <c r="B1515" s="36"/>
      <c r="C1515" s="38"/>
      <c r="D1515" s="37"/>
      <c r="E1515" s="41"/>
      <c r="F1515" s="47"/>
    </row>
    <row r="1516" spans="1:6" ht="16" thickBot="1" x14ac:dyDescent="0.25">
      <c r="A1516" s="36"/>
      <c r="B1516" s="36"/>
      <c r="C1516" s="38"/>
      <c r="D1516" s="37"/>
      <c r="E1516" s="42"/>
      <c r="F1516" s="47"/>
    </row>
    <row r="1517" spans="1:6" ht="16" thickBot="1" x14ac:dyDescent="0.25">
      <c r="A1517" s="36"/>
      <c r="B1517" s="36"/>
      <c r="C1517" s="38"/>
      <c r="D1517" s="37"/>
      <c r="E1517" s="42"/>
      <c r="F1517" s="47"/>
    </row>
    <row r="1518" spans="1:6" ht="16" thickBot="1" x14ac:dyDescent="0.25">
      <c r="A1518" s="36"/>
      <c r="B1518" s="36"/>
      <c r="C1518" s="38"/>
      <c r="D1518" s="37"/>
      <c r="E1518" s="41"/>
      <c r="F1518" s="47"/>
    </row>
    <row r="1519" spans="1:6" ht="16" thickBot="1" x14ac:dyDescent="0.25">
      <c r="A1519" s="36"/>
      <c r="B1519" s="36"/>
      <c r="C1519" s="38"/>
      <c r="D1519" s="37"/>
      <c r="E1519" s="42"/>
      <c r="F1519" s="47"/>
    </row>
    <row r="1520" spans="1:6" ht="16" thickBot="1" x14ac:dyDescent="0.25">
      <c r="A1520" s="36"/>
      <c r="B1520" s="36"/>
      <c r="C1520" s="38"/>
      <c r="D1520" s="37"/>
      <c r="E1520" s="42"/>
      <c r="F1520" s="47"/>
    </row>
    <row r="1521" spans="1:6" ht="16" thickBot="1" x14ac:dyDescent="0.25">
      <c r="A1521" s="36"/>
      <c r="B1521" s="36"/>
      <c r="C1521" s="38"/>
      <c r="D1521" s="37"/>
      <c r="E1521" s="42"/>
      <c r="F1521" s="47"/>
    </row>
    <row r="1522" spans="1:6" ht="16" thickBot="1" x14ac:dyDescent="0.25">
      <c r="A1522" s="36"/>
      <c r="B1522" s="36"/>
      <c r="C1522" s="38"/>
      <c r="D1522" s="37"/>
      <c r="E1522" s="42"/>
      <c r="F1522" s="47"/>
    </row>
    <row r="1523" spans="1:6" ht="16" thickBot="1" x14ac:dyDescent="0.25">
      <c r="A1523" s="36"/>
      <c r="B1523" s="36"/>
      <c r="C1523" s="38"/>
      <c r="D1523" s="37"/>
      <c r="E1523" s="42"/>
      <c r="F1523" s="47"/>
    </row>
    <row r="1524" spans="1:6" ht="16" thickBot="1" x14ac:dyDescent="0.25">
      <c r="A1524" s="36"/>
      <c r="B1524" s="36"/>
      <c r="C1524" s="38"/>
      <c r="D1524" s="37"/>
      <c r="E1524" s="42"/>
      <c r="F1524" s="47"/>
    </row>
    <row r="1525" spans="1:6" ht="16" thickBot="1" x14ac:dyDescent="0.25">
      <c r="A1525" s="36"/>
      <c r="B1525" s="36"/>
      <c r="C1525" s="38"/>
      <c r="D1525" s="37"/>
      <c r="E1525" s="42"/>
      <c r="F1525" s="47"/>
    </row>
    <row r="1526" spans="1:6" ht="16" thickBot="1" x14ac:dyDescent="0.25">
      <c r="A1526" s="36"/>
      <c r="B1526" s="36"/>
      <c r="C1526" s="38"/>
      <c r="D1526" s="37"/>
      <c r="E1526" s="42"/>
      <c r="F1526" s="47"/>
    </row>
    <row r="1527" spans="1:6" ht="16" thickBot="1" x14ac:dyDescent="0.25">
      <c r="A1527" s="36"/>
      <c r="B1527" s="36"/>
      <c r="C1527" s="38"/>
      <c r="D1527" s="37"/>
      <c r="E1527" s="42"/>
      <c r="F1527" s="47"/>
    </row>
    <row r="1528" spans="1:6" ht="16" thickBot="1" x14ac:dyDescent="0.25">
      <c r="A1528" s="36"/>
      <c r="B1528" s="36"/>
      <c r="C1528" s="38"/>
      <c r="D1528" s="37"/>
      <c r="E1528" s="42"/>
      <c r="F1528" s="47"/>
    </row>
    <row r="1529" spans="1:6" ht="16" thickBot="1" x14ac:dyDescent="0.25">
      <c r="A1529" s="36"/>
      <c r="B1529" s="36"/>
      <c r="C1529" s="38"/>
      <c r="D1529" s="37"/>
      <c r="E1529" s="41"/>
      <c r="F1529" s="47"/>
    </row>
    <row r="1530" spans="1:6" ht="16" thickBot="1" x14ac:dyDescent="0.25">
      <c r="A1530" s="36"/>
      <c r="B1530" s="36"/>
      <c r="C1530" s="38"/>
      <c r="D1530" s="37"/>
      <c r="E1530" s="41"/>
      <c r="F1530" s="47"/>
    </row>
    <row r="1531" spans="1:6" ht="16" thickBot="1" x14ac:dyDescent="0.25">
      <c r="A1531" s="36"/>
      <c r="B1531" s="36"/>
      <c r="C1531" s="38"/>
      <c r="D1531" s="37"/>
      <c r="E1531" s="41"/>
      <c r="F1531" s="47"/>
    </row>
    <row r="1532" spans="1:6" ht="16" thickBot="1" x14ac:dyDescent="0.25">
      <c r="A1532" s="36"/>
      <c r="B1532" s="36"/>
      <c r="C1532" s="38"/>
      <c r="D1532" s="37"/>
      <c r="E1532" s="41"/>
      <c r="F1532" s="47"/>
    </row>
    <row r="1533" spans="1:6" ht="16" thickBot="1" x14ac:dyDescent="0.25">
      <c r="A1533" s="36"/>
      <c r="B1533" s="36"/>
      <c r="C1533" s="38"/>
      <c r="D1533" s="37"/>
      <c r="E1533" s="41"/>
      <c r="F1533" s="47"/>
    </row>
    <row r="1534" spans="1:6" ht="16" thickBot="1" x14ac:dyDescent="0.25">
      <c r="A1534" s="36"/>
      <c r="B1534" s="36"/>
      <c r="C1534" s="38"/>
      <c r="D1534" s="37"/>
      <c r="E1534" s="41"/>
      <c r="F1534" s="47"/>
    </row>
    <row r="1535" spans="1:6" ht="16" thickBot="1" x14ac:dyDescent="0.25">
      <c r="A1535" s="36"/>
      <c r="B1535" s="36"/>
      <c r="C1535" s="38"/>
      <c r="D1535" s="37"/>
      <c r="E1535" s="41"/>
      <c r="F1535" s="47"/>
    </row>
    <row r="1536" spans="1:6" ht="16" thickBot="1" x14ac:dyDescent="0.25">
      <c r="A1536" s="36"/>
      <c r="B1536" s="36"/>
      <c r="C1536" s="38"/>
      <c r="D1536" s="37"/>
      <c r="E1536" s="41"/>
      <c r="F1536" s="47"/>
    </row>
    <row r="1537" spans="1:6" ht="16" thickBot="1" x14ac:dyDescent="0.25">
      <c r="A1537" s="36"/>
      <c r="B1537" s="36"/>
      <c r="C1537" s="38"/>
      <c r="D1537" s="37"/>
      <c r="E1537" s="42"/>
      <c r="F1537" s="47"/>
    </row>
    <row r="1538" spans="1:6" ht="16" thickBot="1" x14ac:dyDescent="0.25">
      <c r="A1538" s="36"/>
      <c r="B1538" s="36"/>
      <c r="C1538" s="38"/>
      <c r="D1538" s="37"/>
      <c r="E1538" s="42"/>
      <c r="F1538" s="47"/>
    </row>
    <row r="1539" spans="1:6" ht="16" thickBot="1" x14ac:dyDescent="0.25">
      <c r="A1539" s="36"/>
      <c r="B1539" s="36"/>
      <c r="C1539" s="38"/>
      <c r="D1539" s="37"/>
      <c r="E1539" s="42"/>
      <c r="F1539" s="47"/>
    </row>
    <row r="1540" spans="1:6" ht="16" thickBot="1" x14ac:dyDescent="0.25">
      <c r="A1540" s="36"/>
      <c r="B1540" s="36"/>
      <c r="C1540" s="38"/>
      <c r="D1540" s="37"/>
      <c r="E1540" s="42"/>
      <c r="F1540" s="47"/>
    </row>
    <row r="1541" spans="1:6" ht="16" thickBot="1" x14ac:dyDescent="0.25">
      <c r="A1541" s="36"/>
      <c r="B1541" s="36"/>
      <c r="C1541" s="38"/>
      <c r="D1541" s="37"/>
      <c r="E1541" s="42"/>
      <c r="F1541" s="47"/>
    </row>
    <row r="1542" spans="1:6" ht="16" thickBot="1" x14ac:dyDescent="0.25">
      <c r="A1542" s="36"/>
      <c r="B1542" s="36"/>
      <c r="C1542" s="38"/>
      <c r="D1542" s="37"/>
      <c r="E1542" s="42"/>
      <c r="F1542" s="47"/>
    </row>
    <row r="1543" spans="1:6" ht="16" thickBot="1" x14ac:dyDescent="0.25">
      <c r="A1543" s="36"/>
      <c r="B1543" s="36"/>
      <c r="C1543" s="38"/>
      <c r="D1543" s="37"/>
      <c r="E1543" s="42"/>
      <c r="F1543" s="47"/>
    </row>
    <row r="1544" spans="1:6" ht="16" thickBot="1" x14ac:dyDescent="0.25">
      <c r="A1544" s="36"/>
      <c r="B1544" s="36"/>
      <c r="C1544" s="38"/>
      <c r="D1544" s="37"/>
      <c r="E1544" s="41"/>
      <c r="F1544" s="47"/>
    </row>
    <row r="1545" spans="1:6" ht="16" thickBot="1" x14ac:dyDescent="0.25">
      <c r="A1545" s="36"/>
      <c r="B1545" s="36"/>
      <c r="C1545" s="38"/>
      <c r="D1545" s="37"/>
      <c r="E1545" s="41"/>
      <c r="F1545" s="47"/>
    </row>
    <row r="1546" spans="1:6" ht="16" thickBot="1" x14ac:dyDescent="0.25">
      <c r="A1546" s="36"/>
      <c r="B1546" s="36"/>
      <c r="C1546" s="38"/>
      <c r="D1546" s="37"/>
      <c r="E1546" s="41"/>
      <c r="F1546" s="47"/>
    </row>
    <row r="1547" spans="1:6" ht="16" thickBot="1" x14ac:dyDescent="0.25">
      <c r="A1547" s="36"/>
      <c r="B1547" s="36"/>
      <c r="C1547" s="38"/>
      <c r="D1547" s="37"/>
      <c r="E1547" s="42"/>
      <c r="F1547" s="47"/>
    </row>
    <row r="1548" spans="1:6" ht="16" thickBot="1" x14ac:dyDescent="0.25">
      <c r="A1548" s="36"/>
      <c r="B1548" s="36"/>
      <c r="C1548" s="38"/>
      <c r="D1548" s="37"/>
      <c r="E1548" s="42"/>
      <c r="F1548" s="47"/>
    </row>
    <row r="1549" spans="1:6" ht="16" thickBot="1" x14ac:dyDescent="0.25">
      <c r="A1549" s="36"/>
      <c r="B1549" s="36"/>
      <c r="C1549" s="38"/>
      <c r="D1549" s="37"/>
      <c r="E1549" s="41"/>
      <c r="F1549" s="47"/>
    </row>
    <row r="1550" spans="1:6" ht="16" thickBot="1" x14ac:dyDescent="0.25">
      <c r="A1550" s="36"/>
      <c r="B1550" s="36"/>
      <c r="C1550" s="38"/>
      <c r="D1550" s="37"/>
      <c r="E1550" s="41"/>
      <c r="F1550" s="47"/>
    </row>
    <row r="1551" spans="1:6" ht="16" thickBot="1" x14ac:dyDescent="0.25">
      <c r="A1551" s="36"/>
      <c r="B1551" s="36"/>
      <c r="C1551" s="38"/>
      <c r="D1551" s="37"/>
      <c r="E1551" s="41"/>
      <c r="F1551" s="47"/>
    </row>
    <row r="1552" spans="1:6" ht="16" thickBot="1" x14ac:dyDescent="0.25">
      <c r="A1552" s="36"/>
      <c r="B1552" s="36"/>
      <c r="C1552" s="38"/>
      <c r="D1552" s="37"/>
      <c r="E1552" s="41"/>
      <c r="F1552" s="47"/>
    </row>
    <row r="1553" spans="1:6" ht="16" thickBot="1" x14ac:dyDescent="0.25">
      <c r="A1553" s="36"/>
      <c r="B1553" s="36"/>
      <c r="C1553" s="38"/>
      <c r="D1553" s="37"/>
      <c r="E1553" s="41"/>
      <c r="F1553" s="47"/>
    </row>
    <row r="1554" spans="1:6" ht="16" thickBot="1" x14ac:dyDescent="0.25">
      <c r="A1554" s="36"/>
      <c r="B1554" s="36"/>
      <c r="C1554" s="38"/>
      <c r="D1554" s="37"/>
      <c r="E1554" s="41"/>
      <c r="F1554" s="47"/>
    </row>
    <row r="1555" spans="1:6" ht="16" thickBot="1" x14ac:dyDescent="0.25">
      <c r="A1555" s="36"/>
      <c r="B1555" s="36"/>
      <c r="C1555" s="38"/>
      <c r="D1555" s="37"/>
      <c r="E1555" s="42"/>
      <c r="F1555" s="47"/>
    </row>
    <row r="1556" spans="1:6" ht="16" thickBot="1" x14ac:dyDescent="0.25">
      <c r="A1556" s="36"/>
      <c r="B1556" s="36"/>
      <c r="C1556" s="38"/>
      <c r="D1556" s="37"/>
      <c r="E1556" s="41"/>
      <c r="F1556" s="47"/>
    </row>
    <row r="1557" spans="1:6" ht="16" thickBot="1" x14ac:dyDescent="0.25">
      <c r="A1557" s="36"/>
      <c r="B1557" s="36"/>
      <c r="C1557" s="38"/>
      <c r="D1557" s="37"/>
      <c r="E1557" s="42"/>
      <c r="F1557" s="47"/>
    </row>
    <row r="1558" spans="1:6" ht="16" thickBot="1" x14ac:dyDescent="0.25">
      <c r="A1558" s="36"/>
      <c r="B1558" s="36"/>
      <c r="C1558" s="38"/>
      <c r="D1558" s="37"/>
      <c r="E1558" s="42"/>
      <c r="F1558" s="47"/>
    </row>
    <row r="1559" spans="1:6" ht="16" thickBot="1" x14ac:dyDescent="0.25">
      <c r="A1559" s="36"/>
      <c r="B1559" s="36"/>
      <c r="C1559" s="38"/>
      <c r="D1559" s="37"/>
      <c r="E1559" s="42"/>
      <c r="F1559" s="47"/>
    </row>
    <row r="1560" spans="1:6" ht="16" thickBot="1" x14ac:dyDescent="0.25">
      <c r="A1560" s="36"/>
      <c r="B1560" s="36"/>
      <c r="C1560" s="38"/>
      <c r="D1560" s="37"/>
      <c r="E1560" s="42"/>
      <c r="F1560" s="47"/>
    </row>
    <row r="1561" spans="1:6" ht="16" thickBot="1" x14ac:dyDescent="0.25">
      <c r="A1561" s="36"/>
      <c r="B1561" s="36"/>
      <c r="C1561" s="38"/>
      <c r="D1561" s="37"/>
      <c r="E1561" s="42"/>
      <c r="F1561" s="47"/>
    </row>
    <row r="1562" spans="1:6" ht="16" thickBot="1" x14ac:dyDescent="0.25">
      <c r="A1562" s="36"/>
      <c r="B1562" s="36"/>
      <c r="C1562" s="38"/>
      <c r="D1562" s="37"/>
      <c r="E1562" s="42"/>
      <c r="F1562" s="47"/>
    </row>
    <row r="1563" spans="1:6" ht="16" thickBot="1" x14ac:dyDescent="0.25">
      <c r="A1563" s="36"/>
      <c r="B1563" s="36"/>
      <c r="C1563" s="38"/>
      <c r="D1563" s="37"/>
      <c r="E1563" s="42"/>
      <c r="F1563" s="47"/>
    </row>
    <row r="1564" spans="1:6" ht="16" thickBot="1" x14ac:dyDescent="0.25">
      <c r="A1564" s="36"/>
      <c r="B1564" s="36"/>
      <c r="C1564" s="38"/>
      <c r="D1564" s="37"/>
      <c r="E1564" s="42"/>
      <c r="F1564" s="47"/>
    </row>
    <row r="1565" spans="1:6" ht="16" thickBot="1" x14ac:dyDescent="0.25">
      <c r="A1565" s="36"/>
      <c r="B1565" s="36"/>
      <c r="C1565" s="38"/>
      <c r="D1565" s="37"/>
      <c r="E1565" s="42"/>
      <c r="F1565" s="47"/>
    </row>
    <row r="1566" spans="1:6" ht="16" thickBot="1" x14ac:dyDescent="0.25">
      <c r="A1566" s="36"/>
      <c r="B1566" s="36"/>
      <c r="C1566" s="38"/>
      <c r="D1566" s="37"/>
      <c r="E1566" s="41"/>
      <c r="F1566" s="47"/>
    </row>
    <row r="1567" spans="1:6" ht="16" thickBot="1" x14ac:dyDescent="0.25">
      <c r="A1567" s="36"/>
      <c r="B1567" s="36"/>
      <c r="C1567" s="38"/>
      <c r="D1567" s="37"/>
      <c r="E1567" s="41"/>
      <c r="F1567" s="47"/>
    </row>
    <row r="1568" spans="1:6" ht="16" thickBot="1" x14ac:dyDescent="0.25">
      <c r="A1568" s="36"/>
      <c r="B1568" s="36"/>
      <c r="C1568" s="38"/>
      <c r="D1568" s="37"/>
      <c r="E1568" s="41"/>
      <c r="F1568" s="47"/>
    </row>
    <row r="1569" spans="1:6" ht="16" thickBot="1" x14ac:dyDescent="0.25">
      <c r="A1569" s="36"/>
      <c r="B1569" s="36"/>
      <c r="C1569" s="38"/>
      <c r="D1569" s="37"/>
      <c r="E1569" s="41"/>
      <c r="F1569" s="47"/>
    </row>
    <row r="1570" spans="1:6" ht="16" thickBot="1" x14ac:dyDescent="0.25">
      <c r="A1570" s="36"/>
      <c r="B1570" s="36"/>
      <c r="C1570" s="38"/>
      <c r="D1570" s="37"/>
      <c r="E1570" s="41"/>
      <c r="F1570" s="47"/>
    </row>
    <row r="1571" spans="1:6" ht="16" thickBot="1" x14ac:dyDescent="0.25">
      <c r="A1571" s="36"/>
      <c r="B1571" s="36"/>
      <c r="C1571" s="38"/>
      <c r="D1571" s="37"/>
      <c r="E1571" s="41"/>
      <c r="F1571" s="47"/>
    </row>
    <row r="1572" spans="1:6" ht="16" thickBot="1" x14ac:dyDescent="0.25">
      <c r="A1572" s="36"/>
      <c r="B1572" s="36"/>
      <c r="C1572" s="38"/>
      <c r="D1572" s="37"/>
      <c r="E1572" s="42"/>
      <c r="F1572" s="47"/>
    </row>
    <row r="1573" spans="1:6" ht="16" thickBot="1" x14ac:dyDescent="0.25">
      <c r="A1573" s="36"/>
      <c r="B1573" s="36"/>
      <c r="C1573" s="38"/>
      <c r="D1573" s="37"/>
      <c r="E1573" s="42"/>
      <c r="F1573" s="47"/>
    </row>
    <row r="1574" spans="1:6" ht="16" thickBot="1" x14ac:dyDescent="0.25">
      <c r="A1574" s="36"/>
      <c r="B1574" s="36"/>
      <c r="C1574" s="38"/>
      <c r="D1574" s="37"/>
      <c r="E1574" s="41"/>
      <c r="F1574" s="47"/>
    </row>
    <row r="1575" spans="1:6" ht="16" thickBot="1" x14ac:dyDescent="0.25">
      <c r="A1575" s="36"/>
      <c r="B1575" s="36"/>
      <c r="C1575" s="38"/>
      <c r="D1575" s="37"/>
      <c r="E1575" s="41"/>
      <c r="F1575" s="47"/>
    </row>
    <row r="1576" spans="1:6" ht="16" thickBot="1" x14ac:dyDescent="0.25">
      <c r="A1576" s="36"/>
      <c r="B1576" s="36"/>
      <c r="C1576" s="38"/>
      <c r="D1576" s="37"/>
      <c r="E1576" s="41"/>
      <c r="F1576" s="47"/>
    </row>
    <row r="1577" spans="1:6" ht="16" thickBot="1" x14ac:dyDescent="0.25">
      <c r="A1577" s="36"/>
      <c r="B1577" s="36"/>
      <c r="C1577" s="38"/>
      <c r="D1577" s="37"/>
      <c r="E1577" s="41"/>
      <c r="F1577" s="47"/>
    </row>
    <row r="1578" spans="1:6" ht="16" thickBot="1" x14ac:dyDescent="0.25">
      <c r="A1578" s="36"/>
      <c r="B1578" s="36"/>
      <c r="C1578" s="38"/>
      <c r="D1578" s="37"/>
      <c r="E1578" s="41"/>
      <c r="F1578" s="47"/>
    </row>
    <row r="1579" spans="1:6" ht="16" thickBot="1" x14ac:dyDescent="0.25">
      <c r="A1579" s="36"/>
      <c r="B1579" s="36"/>
      <c r="C1579" s="38"/>
      <c r="D1579" s="37"/>
      <c r="E1579" s="42"/>
      <c r="F1579" s="47"/>
    </row>
    <row r="1580" spans="1:6" ht="16" thickBot="1" x14ac:dyDescent="0.25">
      <c r="A1580" s="36"/>
      <c r="B1580" s="36"/>
      <c r="C1580" s="38"/>
      <c r="D1580" s="37"/>
      <c r="E1580" s="41"/>
      <c r="F1580" s="47"/>
    </row>
    <row r="1581" spans="1:6" ht="16" thickBot="1" x14ac:dyDescent="0.25">
      <c r="A1581" s="36"/>
      <c r="B1581" s="36"/>
      <c r="C1581" s="38"/>
      <c r="D1581" s="37"/>
      <c r="E1581" s="41"/>
      <c r="F1581" s="47"/>
    </row>
    <row r="1582" spans="1:6" ht="16" thickBot="1" x14ac:dyDescent="0.25">
      <c r="A1582" s="36"/>
      <c r="B1582" s="36"/>
      <c r="C1582" s="38"/>
      <c r="D1582" s="37"/>
      <c r="E1582" s="41"/>
      <c r="F1582" s="47"/>
    </row>
    <row r="1583" spans="1:6" ht="16" thickBot="1" x14ac:dyDescent="0.25">
      <c r="A1583" s="36"/>
      <c r="B1583" s="36"/>
      <c r="C1583" s="38"/>
      <c r="D1583" s="37"/>
      <c r="E1583" s="42"/>
      <c r="F1583" s="47"/>
    </row>
    <row r="1584" spans="1:6" ht="16" thickBot="1" x14ac:dyDescent="0.25">
      <c r="A1584" s="36"/>
      <c r="B1584" s="36"/>
      <c r="C1584" s="38"/>
      <c r="D1584" s="37"/>
      <c r="E1584" s="42"/>
      <c r="F1584" s="47"/>
    </row>
    <row r="1585" spans="1:6" ht="16" thickBot="1" x14ac:dyDescent="0.25">
      <c r="A1585" s="36"/>
      <c r="B1585" s="36"/>
      <c r="C1585" s="38"/>
      <c r="D1585" s="37"/>
      <c r="E1585" s="41"/>
      <c r="F1585" s="47"/>
    </row>
    <row r="1586" spans="1:6" ht="16" thickBot="1" x14ac:dyDescent="0.25">
      <c r="A1586" s="36"/>
      <c r="B1586" s="36"/>
      <c r="C1586" s="38"/>
      <c r="D1586" s="37"/>
      <c r="E1586" s="41"/>
      <c r="F1586" s="47"/>
    </row>
    <row r="1587" spans="1:6" ht="16" thickBot="1" x14ac:dyDescent="0.25">
      <c r="A1587" s="36"/>
      <c r="B1587" s="36"/>
      <c r="C1587" s="38"/>
      <c r="D1587" s="37"/>
      <c r="E1587" s="41"/>
      <c r="F1587" s="47"/>
    </row>
    <row r="1588" spans="1:6" ht="16" thickBot="1" x14ac:dyDescent="0.25">
      <c r="A1588" s="36"/>
      <c r="B1588" s="36"/>
      <c r="C1588" s="38"/>
      <c r="D1588" s="37"/>
      <c r="E1588" s="41"/>
      <c r="F1588" s="47"/>
    </row>
    <row r="1589" spans="1:6" ht="16" thickBot="1" x14ac:dyDescent="0.25">
      <c r="A1589" s="36"/>
      <c r="B1589" s="36"/>
      <c r="C1589" s="38"/>
      <c r="D1589" s="37"/>
      <c r="E1589" s="42"/>
      <c r="F1589" s="47"/>
    </row>
    <row r="1590" spans="1:6" ht="16" thickBot="1" x14ac:dyDescent="0.25">
      <c r="A1590" s="36"/>
      <c r="B1590" s="36"/>
      <c r="C1590" s="38"/>
      <c r="D1590" s="37"/>
      <c r="E1590" s="42"/>
      <c r="F1590" s="47"/>
    </row>
    <row r="1591" spans="1:6" ht="16" thickBot="1" x14ac:dyDescent="0.25">
      <c r="A1591" s="36"/>
      <c r="B1591" s="36"/>
      <c r="C1591" s="38"/>
      <c r="D1591" s="37"/>
      <c r="E1591" s="42"/>
      <c r="F1591" s="47"/>
    </row>
    <row r="1592" spans="1:6" ht="16" thickBot="1" x14ac:dyDescent="0.25">
      <c r="A1592" s="36"/>
      <c r="B1592" s="36"/>
      <c r="C1592" s="38"/>
      <c r="D1592" s="37"/>
      <c r="E1592" s="42"/>
      <c r="F1592" s="47"/>
    </row>
    <row r="1593" spans="1:6" ht="16" thickBot="1" x14ac:dyDescent="0.25">
      <c r="A1593" s="36"/>
      <c r="B1593" s="36"/>
      <c r="C1593" s="38"/>
      <c r="D1593" s="37"/>
      <c r="E1593" s="42"/>
      <c r="F1593" s="47"/>
    </row>
    <row r="1594" spans="1:6" ht="16" thickBot="1" x14ac:dyDescent="0.25">
      <c r="A1594" s="36"/>
      <c r="B1594" s="36"/>
      <c r="C1594" s="38"/>
      <c r="D1594" s="37"/>
      <c r="E1594" s="42"/>
      <c r="F1594" s="47"/>
    </row>
    <row r="1595" spans="1:6" ht="16" thickBot="1" x14ac:dyDescent="0.25">
      <c r="A1595" s="36"/>
      <c r="B1595" s="36"/>
      <c r="C1595" s="38"/>
      <c r="D1595" s="37"/>
      <c r="E1595" s="42"/>
      <c r="F1595" s="47"/>
    </row>
    <row r="1596" spans="1:6" ht="16" thickBot="1" x14ac:dyDescent="0.25">
      <c r="A1596" s="36"/>
      <c r="B1596" s="36"/>
      <c r="C1596" s="38"/>
      <c r="D1596" s="37"/>
      <c r="E1596" s="42"/>
      <c r="F1596" s="47"/>
    </row>
    <row r="1597" spans="1:6" ht="16" thickBot="1" x14ac:dyDescent="0.25">
      <c r="A1597" s="36"/>
      <c r="B1597" s="36"/>
      <c r="C1597" s="38"/>
      <c r="D1597" s="37"/>
      <c r="E1597" s="42"/>
      <c r="F1597" s="47"/>
    </row>
    <row r="1598" spans="1:6" ht="16" thickBot="1" x14ac:dyDescent="0.25">
      <c r="A1598" s="36"/>
      <c r="B1598" s="36"/>
      <c r="C1598" s="38"/>
      <c r="D1598" s="37"/>
      <c r="E1598" s="42"/>
      <c r="F1598" s="47"/>
    </row>
    <row r="1599" spans="1:6" ht="16" thickBot="1" x14ac:dyDescent="0.25">
      <c r="A1599" s="36"/>
      <c r="B1599" s="36"/>
      <c r="C1599" s="38"/>
      <c r="D1599" s="37"/>
      <c r="E1599" s="42"/>
      <c r="F1599" s="47"/>
    </row>
    <row r="1600" spans="1:6" ht="16" thickBot="1" x14ac:dyDescent="0.25">
      <c r="A1600" s="36"/>
      <c r="B1600" s="36"/>
      <c r="C1600" s="38"/>
      <c r="D1600" s="37"/>
      <c r="E1600" s="42"/>
      <c r="F1600" s="47"/>
    </row>
    <row r="1601" spans="1:6" ht="16" thickBot="1" x14ac:dyDescent="0.25">
      <c r="A1601" s="36"/>
      <c r="B1601" s="36"/>
      <c r="C1601" s="38"/>
      <c r="D1601" s="37"/>
      <c r="E1601" s="42"/>
      <c r="F1601" s="47"/>
    </row>
    <row r="1602" spans="1:6" ht="16" thickBot="1" x14ac:dyDescent="0.25">
      <c r="A1602" s="36"/>
      <c r="B1602" s="36"/>
      <c r="C1602" s="38"/>
      <c r="D1602" s="37"/>
      <c r="E1602" s="42"/>
      <c r="F1602" s="47"/>
    </row>
    <row r="1603" spans="1:6" ht="16" thickBot="1" x14ac:dyDescent="0.25">
      <c r="A1603" s="36"/>
      <c r="B1603" s="36"/>
      <c r="C1603" s="38"/>
      <c r="D1603" s="37"/>
      <c r="E1603" s="42"/>
      <c r="F1603" s="47"/>
    </row>
    <row r="1604" spans="1:6" ht="16" thickBot="1" x14ac:dyDescent="0.25">
      <c r="A1604" s="36"/>
      <c r="B1604" s="36"/>
      <c r="C1604" s="38"/>
      <c r="D1604" s="37"/>
      <c r="E1604" s="42"/>
      <c r="F1604" s="47"/>
    </row>
    <row r="1605" spans="1:6" ht="16" thickBot="1" x14ac:dyDescent="0.25">
      <c r="A1605" s="36"/>
      <c r="B1605" s="36"/>
      <c r="C1605" s="38"/>
      <c r="D1605" s="37"/>
      <c r="E1605" s="42"/>
      <c r="F1605" s="47"/>
    </row>
    <row r="1606" spans="1:6" ht="16" thickBot="1" x14ac:dyDescent="0.25">
      <c r="A1606" s="36"/>
      <c r="B1606" s="36"/>
      <c r="C1606" s="38"/>
      <c r="D1606" s="37"/>
      <c r="E1606" s="42"/>
      <c r="F1606" s="47"/>
    </row>
    <row r="1607" spans="1:6" ht="16" thickBot="1" x14ac:dyDescent="0.25">
      <c r="A1607" s="36"/>
      <c r="B1607" s="36"/>
      <c r="C1607" s="38"/>
      <c r="D1607" s="37"/>
      <c r="E1607" s="42"/>
      <c r="F1607" s="47"/>
    </row>
    <row r="1608" spans="1:6" ht="16" thickBot="1" x14ac:dyDescent="0.25">
      <c r="A1608" s="36"/>
      <c r="B1608" s="36"/>
      <c r="C1608" s="38"/>
      <c r="D1608" s="37"/>
      <c r="E1608" s="41"/>
      <c r="F1608" s="47"/>
    </row>
    <row r="1609" spans="1:6" ht="16" thickBot="1" x14ac:dyDescent="0.25">
      <c r="A1609" s="36"/>
      <c r="B1609" s="36"/>
      <c r="C1609" s="38"/>
      <c r="D1609" s="37"/>
      <c r="E1609" s="42"/>
      <c r="F1609" s="47"/>
    </row>
    <row r="1610" spans="1:6" ht="16" thickBot="1" x14ac:dyDescent="0.25">
      <c r="A1610" s="36"/>
      <c r="B1610" s="36"/>
      <c r="C1610" s="38"/>
      <c r="D1610" s="37"/>
      <c r="E1610" s="42"/>
      <c r="F1610" s="47"/>
    </row>
    <row r="1611" spans="1:6" ht="16" thickBot="1" x14ac:dyDescent="0.25">
      <c r="A1611" s="36"/>
      <c r="B1611" s="36"/>
      <c r="C1611" s="38"/>
      <c r="D1611" s="37"/>
      <c r="E1611" s="42"/>
      <c r="F1611" s="47"/>
    </row>
    <row r="1612" spans="1:6" ht="16" thickBot="1" x14ac:dyDescent="0.25">
      <c r="A1612" s="36"/>
      <c r="B1612" s="36"/>
      <c r="C1612" s="38"/>
      <c r="D1612" s="37"/>
      <c r="E1612" s="42"/>
      <c r="F1612" s="47"/>
    </row>
    <row r="1613" spans="1:6" ht="16" thickBot="1" x14ac:dyDescent="0.25">
      <c r="A1613" s="36"/>
      <c r="B1613" s="36"/>
      <c r="C1613" s="38"/>
      <c r="D1613" s="37"/>
      <c r="E1613" s="42"/>
      <c r="F1613" s="47"/>
    </row>
    <row r="1614" spans="1:6" ht="16" thickBot="1" x14ac:dyDescent="0.25">
      <c r="A1614" s="36"/>
      <c r="B1614" s="36"/>
      <c r="C1614" s="38"/>
      <c r="D1614" s="37"/>
      <c r="E1614" s="42"/>
      <c r="F1614" s="47"/>
    </row>
    <row r="1615" spans="1:6" ht="16" thickBot="1" x14ac:dyDescent="0.25">
      <c r="A1615" s="36"/>
      <c r="B1615" s="36"/>
      <c r="C1615" s="38"/>
      <c r="D1615" s="37"/>
      <c r="E1615" s="42"/>
      <c r="F1615" s="47"/>
    </row>
    <row r="1616" spans="1:6" ht="16" thickBot="1" x14ac:dyDescent="0.25">
      <c r="A1616" s="36"/>
      <c r="B1616" s="36"/>
      <c r="C1616" s="38"/>
      <c r="D1616" s="37"/>
      <c r="E1616" s="42"/>
      <c r="F1616" s="47"/>
    </row>
    <row r="1617" spans="1:6" ht="16" thickBot="1" x14ac:dyDescent="0.25">
      <c r="A1617" s="36"/>
      <c r="B1617" s="36"/>
      <c r="C1617" s="38"/>
      <c r="D1617" s="37"/>
      <c r="E1617" s="41"/>
      <c r="F1617" s="47"/>
    </row>
    <row r="1618" spans="1:6" ht="16" thickBot="1" x14ac:dyDescent="0.25">
      <c r="A1618" s="36"/>
      <c r="B1618" s="36"/>
      <c r="C1618" s="38"/>
      <c r="D1618" s="37"/>
      <c r="E1618" s="41"/>
      <c r="F1618" s="47"/>
    </row>
    <row r="1619" spans="1:6" ht="16" thickBot="1" x14ac:dyDescent="0.25">
      <c r="A1619" s="36"/>
      <c r="B1619" s="36"/>
      <c r="C1619" s="38"/>
      <c r="D1619" s="37"/>
      <c r="E1619" s="41"/>
      <c r="F1619" s="47"/>
    </row>
    <row r="1620" spans="1:6" ht="16" thickBot="1" x14ac:dyDescent="0.25">
      <c r="A1620" s="36"/>
      <c r="B1620" s="36"/>
      <c r="C1620" s="38"/>
      <c r="D1620" s="37"/>
      <c r="E1620" s="41"/>
      <c r="F1620" s="47"/>
    </row>
    <row r="1621" spans="1:6" ht="16" thickBot="1" x14ac:dyDescent="0.25">
      <c r="A1621" s="36"/>
      <c r="B1621" s="36"/>
      <c r="C1621" s="38"/>
      <c r="D1621" s="37"/>
      <c r="E1621" s="41"/>
      <c r="F1621" s="47"/>
    </row>
    <row r="1622" spans="1:6" ht="16" thickBot="1" x14ac:dyDescent="0.25">
      <c r="A1622" s="36"/>
      <c r="B1622" s="36"/>
      <c r="C1622" s="38"/>
      <c r="D1622" s="37"/>
      <c r="E1622" s="41"/>
      <c r="F1622" s="47"/>
    </row>
    <row r="1623" spans="1:6" ht="16" thickBot="1" x14ac:dyDescent="0.25">
      <c r="A1623" s="36"/>
      <c r="B1623" s="36"/>
      <c r="C1623" s="38"/>
      <c r="D1623" s="37"/>
      <c r="E1623" s="41"/>
      <c r="F1623" s="47"/>
    </row>
    <row r="1624" spans="1:6" ht="16" thickBot="1" x14ac:dyDescent="0.25">
      <c r="A1624" s="36"/>
      <c r="B1624" s="36"/>
      <c r="C1624" s="38"/>
      <c r="D1624" s="37"/>
      <c r="E1624" s="41"/>
      <c r="F1624" s="47"/>
    </row>
    <row r="1625" spans="1:6" ht="16" thickBot="1" x14ac:dyDescent="0.25">
      <c r="A1625" s="36"/>
      <c r="B1625" s="36"/>
      <c r="C1625" s="38"/>
      <c r="D1625" s="37"/>
      <c r="E1625" s="42"/>
      <c r="F1625" s="47"/>
    </row>
    <row r="1626" spans="1:6" ht="16" thickBot="1" x14ac:dyDescent="0.25">
      <c r="A1626" s="36"/>
      <c r="B1626" s="36"/>
      <c r="C1626" s="38"/>
      <c r="D1626" s="37"/>
      <c r="E1626" s="42"/>
      <c r="F1626" s="47"/>
    </row>
    <row r="1627" spans="1:6" ht="16" thickBot="1" x14ac:dyDescent="0.25">
      <c r="A1627" s="36"/>
      <c r="B1627" s="36"/>
      <c r="C1627" s="38"/>
      <c r="D1627" s="37"/>
      <c r="E1627" s="42"/>
      <c r="F1627" s="47"/>
    </row>
    <row r="1628" spans="1:6" ht="16" thickBot="1" x14ac:dyDescent="0.25">
      <c r="A1628" s="36"/>
      <c r="B1628" s="36"/>
      <c r="C1628" s="38"/>
      <c r="D1628" s="37"/>
      <c r="E1628" s="42"/>
      <c r="F1628" s="47"/>
    </row>
    <row r="1629" spans="1:6" ht="16" thickBot="1" x14ac:dyDescent="0.25">
      <c r="A1629" s="36"/>
      <c r="B1629" s="36"/>
      <c r="C1629" s="38"/>
      <c r="D1629" s="37"/>
      <c r="E1629" s="41"/>
      <c r="F1629" s="47"/>
    </row>
    <row r="1630" spans="1:6" ht="16" thickBot="1" x14ac:dyDescent="0.25">
      <c r="A1630" s="36"/>
      <c r="B1630" s="36"/>
      <c r="C1630" s="38"/>
      <c r="D1630" s="37"/>
      <c r="E1630" s="41"/>
      <c r="F1630" s="47"/>
    </row>
    <row r="1631" spans="1:6" ht="16" thickBot="1" x14ac:dyDescent="0.25">
      <c r="A1631" s="36"/>
      <c r="B1631" s="36"/>
      <c r="C1631" s="38"/>
      <c r="D1631" s="37"/>
      <c r="E1631" s="41"/>
      <c r="F1631" s="47"/>
    </row>
    <row r="1632" spans="1:6" ht="16" thickBot="1" x14ac:dyDescent="0.25">
      <c r="A1632" s="36"/>
      <c r="B1632" s="36"/>
      <c r="C1632" s="38"/>
      <c r="D1632" s="37"/>
      <c r="E1632" s="41"/>
      <c r="F1632" s="47"/>
    </row>
    <row r="1633" spans="1:6" ht="16" thickBot="1" x14ac:dyDescent="0.25">
      <c r="A1633" s="36"/>
      <c r="B1633" s="36"/>
      <c r="C1633" s="38"/>
      <c r="D1633" s="37"/>
      <c r="E1633" s="41"/>
      <c r="F1633" s="47"/>
    </row>
    <row r="1634" spans="1:6" ht="16" thickBot="1" x14ac:dyDescent="0.25">
      <c r="A1634" s="36"/>
      <c r="B1634" s="36"/>
      <c r="C1634" s="38"/>
      <c r="D1634" s="37"/>
      <c r="E1634" s="41"/>
      <c r="F1634" s="47"/>
    </row>
    <row r="1635" spans="1:6" ht="16" thickBot="1" x14ac:dyDescent="0.25">
      <c r="A1635" s="36"/>
      <c r="B1635" s="36"/>
      <c r="C1635" s="38"/>
      <c r="D1635" s="37"/>
      <c r="E1635" s="41"/>
      <c r="F1635" s="47"/>
    </row>
    <row r="1636" spans="1:6" ht="16" thickBot="1" x14ac:dyDescent="0.25">
      <c r="A1636" s="36"/>
      <c r="B1636" s="36"/>
      <c r="C1636" s="38"/>
      <c r="D1636" s="37"/>
      <c r="E1636" s="41"/>
      <c r="F1636" s="47"/>
    </row>
    <row r="1637" spans="1:6" ht="16" thickBot="1" x14ac:dyDescent="0.25">
      <c r="A1637" s="36"/>
      <c r="B1637" s="36"/>
      <c r="C1637" s="38"/>
      <c r="D1637" s="37"/>
      <c r="E1637" s="42"/>
      <c r="F1637" s="47"/>
    </row>
    <row r="1638" spans="1:6" ht="16" thickBot="1" x14ac:dyDescent="0.25">
      <c r="A1638" s="36"/>
      <c r="B1638" s="36"/>
      <c r="C1638" s="38"/>
      <c r="D1638" s="37"/>
      <c r="E1638" s="42"/>
      <c r="F1638" s="47"/>
    </row>
    <row r="1639" spans="1:6" ht="16" thickBot="1" x14ac:dyDescent="0.25">
      <c r="A1639" s="36"/>
      <c r="B1639" s="36"/>
      <c r="C1639" s="38"/>
      <c r="D1639" s="37"/>
      <c r="E1639" s="42"/>
      <c r="F1639" s="47"/>
    </row>
    <row r="1640" spans="1:6" ht="16" thickBot="1" x14ac:dyDescent="0.25">
      <c r="A1640" s="36"/>
      <c r="B1640" s="36"/>
      <c r="C1640" s="38"/>
      <c r="D1640" s="37"/>
      <c r="E1640" s="42"/>
      <c r="F1640" s="47"/>
    </row>
    <row r="1641" spans="1:6" ht="16" thickBot="1" x14ac:dyDescent="0.25">
      <c r="A1641" s="36"/>
      <c r="B1641" s="36"/>
      <c r="C1641" s="38"/>
      <c r="D1641" s="37"/>
      <c r="E1641" s="42"/>
      <c r="F1641" s="47"/>
    </row>
    <row r="1642" spans="1:6" ht="16" thickBot="1" x14ac:dyDescent="0.25">
      <c r="A1642" s="36"/>
      <c r="B1642" s="36"/>
      <c r="C1642" s="38"/>
      <c r="D1642" s="37"/>
      <c r="E1642" s="42"/>
      <c r="F1642" s="47"/>
    </row>
    <row r="1643" spans="1:6" ht="16" thickBot="1" x14ac:dyDescent="0.25">
      <c r="A1643" s="36"/>
      <c r="B1643" s="36"/>
      <c r="C1643" s="38"/>
      <c r="D1643" s="37"/>
      <c r="E1643" s="42"/>
      <c r="F1643" s="47"/>
    </row>
    <row r="1644" spans="1:6" ht="16" thickBot="1" x14ac:dyDescent="0.25">
      <c r="A1644" s="36"/>
      <c r="B1644" s="36"/>
      <c r="C1644" s="38"/>
      <c r="D1644" s="37"/>
      <c r="E1644" s="42"/>
      <c r="F1644" s="47"/>
    </row>
    <row r="1645" spans="1:6" ht="16" thickBot="1" x14ac:dyDescent="0.25">
      <c r="A1645" s="36"/>
      <c r="B1645" s="36"/>
      <c r="C1645" s="38"/>
      <c r="D1645" s="37"/>
      <c r="E1645" s="42"/>
      <c r="F1645" s="47"/>
    </row>
    <row r="1646" spans="1:6" ht="16" thickBot="1" x14ac:dyDescent="0.25">
      <c r="A1646" s="36"/>
      <c r="B1646" s="36"/>
      <c r="C1646" s="38"/>
      <c r="D1646" s="37"/>
      <c r="E1646" s="41"/>
      <c r="F1646" s="47"/>
    </row>
    <row r="1647" spans="1:6" ht="16" thickBot="1" x14ac:dyDescent="0.25">
      <c r="A1647" s="36"/>
      <c r="B1647" s="36"/>
      <c r="C1647" s="38"/>
      <c r="D1647" s="37"/>
      <c r="E1647" s="42"/>
      <c r="F1647" s="47"/>
    </row>
    <row r="1648" spans="1:6" ht="16" thickBot="1" x14ac:dyDescent="0.25">
      <c r="A1648" s="36"/>
      <c r="B1648" s="36"/>
      <c r="C1648" s="38"/>
      <c r="D1648" s="37"/>
      <c r="E1648" s="42"/>
      <c r="F1648" s="47"/>
    </row>
    <row r="1649" spans="1:6" ht="16" thickBot="1" x14ac:dyDescent="0.25">
      <c r="A1649" s="36"/>
      <c r="B1649" s="36"/>
      <c r="C1649" s="38"/>
      <c r="D1649" s="37"/>
      <c r="E1649" s="42"/>
      <c r="F1649" s="47"/>
    </row>
    <row r="1650" spans="1:6" ht="16" thickBot="1" x14ac:dyDescent="0.25">
      <c r="A1650" s="36"/>
      <c r="B1650" s="36"/>
      <c r="C1650" s="38"/>
      <c r="D1650" s="37"/>
      <c r="E1650" s="41"/>
      <c r="F1650" s="47"/>
    </row>
    <row r="1651" spans="1:6" ht="16" thickBot="1" x14ac:dyDescent="0.25">
      <c r="A1651" s="36"/>
      <c r="B1651" s="36"/>
      <c r="C1651" s="38"/>
      <c r="D1651" s="37"/>
      <c r="E1651" s="41"/>
      <c r="F1651" s="47"/>
    </row>
    <row r="1652" spans="1:6" ht="16" thickBot="1" x14ac:dyDescent="0.25">
      <c r="A1652" s="36"/>
      <c r="B1652" s="36"/>
      <c r="C1652" s="38"/>
      <c r="D1652" s="37"/>
      <c r="E1652" s="41"/>
      <c r="F1652" s="47"/>
    </row>
    <row r="1653" spans="1:6" ht="16" thickBot="1" x14ac:dyDescent="0.25">
      <c r="A1653" s="36"/>
      <c r="B1653" s="36"/>
      <c r="C1653" s="38"/>
      <c r="D1653" s="37"/>
      <c r="E1653" s="41"/>
      <c r="F1653" s="47"/>
    </row>
    <row r="1654" spans="1:6" ht="16" thickBot="1" x14ac:dyDescent="0.25">
      <c r="A1654" s="36"/>
      <c r="B1654" s="36"/>
      <c r="C1654" s="38"/>
      <c r="D1654" s="37"/>
      <c r="E1654" s="42"/>
      <c r="F1654" s="47"/>
    </row>
    <row r="1655" spans="1:6" ht="16" thickBot="1" x14ac:dyDescent="0.25">
      <c r="A1655" s="36"/>
      <c r="B1655" s="36"/>
      <c r="C1655" s="38"/>
      <c r="D1655" s="37"/>
      <c r="E1655" s="41"/>
      <c r="F1655" s="47"/>
    </row>
    <row r="1656" spans="1:6" ht="16" thickBot="1" x14ac:dyDescent="0.25">
      <c r="A1656" s="36"/>
      <c r="B1656" s="36"/>
      <c r="C1656" s="38"/>
      <c r="D1656" s="37"/>
      <c r="E1656" s="42"/>
      <c r="F1656" s="47"/>
    </row>
    <row r="1657" spans="1:6" ht="16" thickBot="1" x14ac:dyDescent="0.25">
      <c r="A1657" s="36"/>
      <c r="B1657" s="36"/>
      <c r="C1657" s="38"/>
      <c r="D1657" s="37"/>
      <c r="E1657" s="42"/>
      <c r="F1657" s="47"/>
    </row>
    <row r="1658" spans="1:6" ht="16" thickBot="1" x14ac:dyDescent="0.25">
      <c r="A1658" s="36"/>
      <c r="B1658" s="36"/>
      <c r="C1658" s="38"/>
      <c r="D1658" s="37"/>
      <c r="E1658" s="42"/>
      <c r="F1658" s="47"/>
    </row>
    <row r="1659" spans="1:6" ht="16" thickBot="1" x14ac:dyDescent="0.25">
      <c r="A1659" s="36"/>
      <c r="B1659" s="36"/>
      <c r="C1659" s="38"/>
      <c r="D1659" s="37"/>
      <c r="E1659" s="42"/>
      <c r="F1659" s="47"/>
    </row>
    <row r="1660" spans="1:6" ht="16" thickBot="1" x14ac:dyDescent="0.25">
      <c r="A1660" s="36"/>
      <c r="B1660" s="36"/>
      <c r="C1660" s="38"/>
      <c r="D1660" s="37"/>
      <c r="E1660" s="42"/>
      <c r="F1660" s="47"/>
    </row>
    <row r="1661" spans="1:6" ht="16" thickBot="1" x14ac:dyDescent="0.25">
      <c r="A1661" s="36"/>
      <c r="B1661" s="36"/>
      <c r="C1661" s="38"/>
      <c r="D1661" s="37"/>
      <c r="E1661" s="42"/>
      <c r="F1661" s="47"/>
    </row>
    <row r="1662" spans="1:6" ht="16" thickBot="1" x14ac:dyDescent="0.25">
      <c r="A1662" s="36"/>
      <c r="B1662" s="36"/>
      <c r="C1662" s="38"/>
      <c r="D1662" s="37"/>
      <c r="E1662" s="42"/>
      <c r="F1662" s="47"/>
    </row>
    <row r="1663" spans="1:6" ht="16" thickBot="1" x14ac:dyDescent="0.25">
      <c r="A1663" s="36"/>
      <c r="B1663" s="36"/>
      <c r="C1663" s="38"/>
      <c r="D1663" s="37"/>
      <c r="E1663" s="42"/>
      <c r="F1663" s="47"/>
    </row>
    <row r="1664" spans="1:6" ht="16" thickBot="1" x14ac:dyDescent="0.25">
      <c r="A1664" s="36"/>
      <c r="B1664" s="36"/>
      <c r="C1664" s="38"/>
      <c r="D1664" s="37"/>
      <c r="E1664" s="42"/>
      <c r="F1664" s="47"/>
    </row>
    <row r="1665" spans="1:6" ht="16" thickBot="1" x14ac:dyDescent="0.25">
      <c r="A1665" s="36"/>
      <c r="B1665" s="36"/>
      <c r="C1665" s="38"/>
      <c r="D1665" s="37"/>
      <c r="E1665" s="42"/>
      <c r="F1665" s="47"/>
    </row>
    <row r="1666" spans="1:6" ht="16" thickBot="1" x14ac:dyDescent="0.25">
      <c r="A1666" s="36"/>
      <c r="B1666" s="36"/>
      <c r="C1666" s="38"/>
      <c r="D1666" s="37"/>
      <c r="E1666" s="42"/>
      <c r="F1666" s="47"/>
    </row>
    <row r="1667" spans="1:6" ht="16" thickBot="1" x14ac:dyDescent="0.25">
      <c r="A1667" s="36"/>
      <c r="B1667" s="36"/>
      <c r="C1667" s="38"/>
      <c r="D1667" s="37"/>
      <c r="E1667" s="42"/>
      <c r="F1667" s="47"/>
    </row>
    <row r="1668" spans="1:6" ht="16" thickBot="1" x14ac:dyDescent="0.25">
      <c r="A1668" s="36"/>
      <c r="B1668" s="36"/>
      <c r="C1668" s="38"/>
      <c r="D1668" s="37"/>
      <c r="E1668" s="42"/>
      <c r="F1668" s="47"/>
    </row>
    <row r="1669" spans="1:6" ht="16" thickBot="1" x14ac:dyDescent="0.25">
      <c r="A1669" s="36"/>
      <c r="B1669" s="36"/>
      <c r="C1669" s="38"/>
      <c r="D1669" s="37"/>
      <c r="E1669" s="42"/>
      <c r="F1669" s="47"/>
    </row>
    <row r="1670" spans="1:6" ht="16" thickBot="1" x14ac:dyDescent="0.25">
      <c r="A1670" s="36"/>
      <c r="B1670" s="36"/>
      <c r="C1670" s="38"/>
      <c r="D1670" s="37"/>
      <c r="E1670" s="42"/>
      <c r="F1670" s="47"/>
    </row>
    <row r="1671" spans="1:6" ht="16" thickBot="1" x14ac:dyDescent="0.25">
      <c r="A1671" s="36"/>
      <c r="B1671" s="36"/>
      <c r="C1671" s="38"/>
      <c r="D1671" s="37"/>
      <c r="E1671" s="42"/>
      <c r="F1671" s="47"/>
    </row>
    <row r="1672" spans="1:6" ht="16" thickBot="1" x14ac:dyDescent="0.25">
      <c r="A1672" s="36"/>
      <c r="B1672" s="36"/>
      <c r="C1672" s="38"/>
      <c r="D1672" s="37"/>
      <c r="E1672" s="42"/>
      <c r="F1672" s="47"/>
    </row>
    <row r="1673" spans="1:6" ht="16" thickBot="1" x14ac:dyDescent="0.25">
      <c r="A1673" s="36"/>
      <c r="B1673" s="36"/>
      <c r="C1673" s="38"/>
      <c r="D1673" s="37"/>
      <c r="E1673" s="42"/>
      <c r="F1673" s="47"/>
    </row>
    <row r="1674" spans="1:6" ht="16" thickBot="1" x14ac:dyDescent="0.25">
      <c r="A1674" s="36"/>
      <c r="B1674" s="36"/>
      <c r="C1674" s="38"/>
      <c r="D1674" s="37"/>
      <c r="E1674" s="42"/>
      <c r="F1674" s="47"/>
    </row>
    <row r="1675" spans="1:6" ht="16" thickBot="1" x14ac:dyDescent="0.25">
      <c r="A1675" s="36"/>
      <c r="B1675" s="36"/>
      <c r="C1675" s="38"/>
      <c r="D1675" s="37"/>
      <c r="E1675" s="42"/>
      <c r="F1675" s="47"/>
    </row>
    <row r="1676" spans="1:6" ht="16" thickBot="1" x14ac:dyDescent="0.25">
      <c r="A1676" s="36"/>
      <c r="B1676" s="36"/>
      <c r="C1676" s="38"/>
      <c r="D1676" s="37"/>
      <c r="E1676" s="42"/>
      <c r="F1676" s="47"/>
    </row>
    <row r="1677" spans="1:6" ht="16" thickBot="1" x14ac:dyDescent="0.25">
      <c r="A1677" s="36"/>
      <c r="B1677" s="36"/>
      <c r="C1677" s="38"/>
      <c r="D1677" s="37"/>
      <c r="E1677" s="42"/>
      <c r="F1677" s="47"/>
    </row>
    <row r="1678" spans="1:6" ht="16" thickBot="1" x14ac:dyDescent="0.25">
      <c r="A1678" s="36"/>
      <c r="B1678" s="36"/>
      <c r="C1678" s="38"/>
      <c r="D1678" s="37"/>
      <c r="E1678" s="42"/>
      <c r="F1678" s="47"/>
    </row>
    <row r="1679" spans="1:6" ht="16" thickBot="1" x14ac:dyDescent="0.25">
      <c r="A1679" s="36"/>
      <c r="B1679" s="36"/>
      <c r="C1679" s="38"/>
      <c r="D1679" s="37"/>
      <c r="E1679" s="42"/>
      <c r="F1679" s="47"/>
    </row>
    <row r="1680" spans="1:6" ht="16" thickBot="1" x14ac:dyDescent="0.25">
      <c r="A1680" s="36"/>
      <c r="B1680" s="36"/>
      <c r="C1680" s="38"/>
      <c r="D1680" s="37"/>
      <c r="E1680" s="42"/>
      <c r="F1680" s="47"/>
    </row>
    <row r="1681" spans="1:6" ht="16" thickBot="1" x14ac:dyDescent="0.25">
      <c r="A1681" s="36"/>
      <c r="B1681" s="36"/>
      <c r="C1681" s="38"/>
      <c r="D1681" s="37"/>
      <c r="E1681" s="42"/>
      <c r="F1681" s="47"/>
    </row>
    <row r="1682" spans="1:6" ht="16" thickBot="1" x14ac:dyDescent="0.25">
      <c r="A1682" s="36"/>
      <c r="B1682" s="36"/>
      <c r="C1682" s="38"/>
      <c r="D1682" s="37"/>
      <c r="E1682" s="42"/>
      <c r="F1682" s="47"/>
    </row>
    <row r="1683" spans="1:6" ht="16" thickBot="1" x14ac:dyDescent="0.25">
      <c r="A1683" s="36"/>
      <c r="B1683" s="36"/>
      <c r="C1683" s="38"/>
      <c r="D1683" s="37"/>
      <c r="E1683" s="42"/>
      <c r="F1683" s="47"/>
    </row>
    <row r="1684" spans="1:6" ht="16" thickBot="1" x14ac:dyDescent="0.25">
      <c r="A1684" s="36"/>
      <c r="B1684" s="36"/>
      <c r="C1684" s="38"/>
      <c r="D1684" s="37"/>
      <c r="E1684" s="42"/>
      <c r="F1684" s="47"/>
    </row>
    <row r="1685" spans="1:6" ht="16" thickBot="1" x14ac:dyDescent="0.25">
      <c r="A1685" s="36"/>
      <c r="B1685" s="36"/>
      <c r="C1685" s="38"/>
      <c r="D1685" s="37"/>
      <c r="E1685" s="42"/>
      <c r="F1685" s="47"/>
    </row>
    <row r="1686" spans="1:6" ht="16" thickBot="1" x14ac:dyDescent="0.25">
      <c r="A1686" s="36"/>
      <c r="B1686" s="36"/>
      <c r="C1686" s="38"/>
      <c r="D1686" s="37"/>
      <c r="E1686" s="42"/>
      <c r="F1686" s="47"/>
    </row>
    <row r="1687" spans="1:6" ht="16" thickBot="1" x14ac:dyDescent="0.25">
      <c r="A1687" s="36"/>
      <c r="B1687" s="36"/>
      <c r="C1687" s="38"/>
      <c r="D1687" s="37"/>
      <c r="E1687" s="42"/>
      <c r="F1687" s="47"/>
    </row>
    <row r="1688" spans="1:6" ht="16" thickBot="1" x14ac:dyDescent="0.25">
      <c r="A1688" s="36"/>
      <c r="B1688" s="36"/>
      <c r="C1688" s="38"/>
      <c r="D1688" s="37"/>
      <c r="E1688" s="42"/>
      <c r="F1688" s="47"/>
    </row>
    <row r="1689" spans="1:6" ht="16" thickBot="1" x14ac:dyDescent="0.25">
      <c r="A1689" s="36"/>
      <c r="B1689" s="36"/>
      <c r="C1689" s="38"/>
      <c r="D1689" s="37"/>
      <c r="E1689" s="41"/>
      <c r="F1689" s="47"/>
    </row>
    <row r="1690" spans="1:6" ht="16" thickBot="1" x14ac:dyDescent="0.25">
      <c r="A1690" s="36"/>
      <c r="B1690" s="36"/>
      <c r="C1690" s="38"/>
      <c r="D1690" s="37"/>
      <c r="E1690" s="42"/>
      <c r="F1690" s="47"/>
    </row>
    <row r="1691" spans="1:6" ht="16" thickBot="1" x14ac:dyDescent="0.25">
      <c r="A1691" s="36"/>
      <c r="B1691" s="36"/>
      <c r="C1691" s="38"/>
      <c r="D1691" s="37"/>
      <c r="E1691" s="42"/>
      <c r="F1691" s="47"/>
    </row>
    <row r="1692" spans="1:6" ht="16" thickBot="1" x14ac:dyDescent="0.25">
      <c r="A1692" s="36"/>
      <c r="B1692" s="36"/>
      <c r="C1692" s="38"/>
      <c r="D1692" s="37"/>
      <c r="E1692" s="42"/>
      <c r="F1692" s="47"/>
    </row>
    <row r="1693" spans="1:6" ht="16" thickBot="1" x14ac:dyDescent="0.25">
      <c r="A1693" s="36"/>
      <c r="B1693" s="36"/>
      <c r="C1693" s="38"/>
      <c r="D1693" s="37"/>
      <c r="E1693" s="42"/>
      <c r="F1693" s="47"/>
    </row>
    <row r="1694" spans="1:6" ht="16" thickBot="1" x14ac:dyDescent="0.25">
      <c r="A1694" s="36"/>
      <c r="B1694" s="36"/>
      <c r="C1694" s="38"/>
      <c r="D1694" s="37"/>
      <c r="E1694" s="42"/>
      <c r="F1694" s="47"/>
    </row>
    <row r="1695" spans="1:6" ht="16" thickBot="1" x14ac:dyDescent="0.25">
      <c r="A1695" s="36"/>
      <c r="B1695" s="36"/>
      <c r="C1695" s="38"/>
      <c r="D1695" s="37"/>
      <c r="E1695" s="42"/>
      <c r="F1695" s="47"/>
    </row>
    <row r="1696" spans="1:6" ht="16" thickBot="1" x14ac:dyDescent="0.25">
      <c r="A1696" s="36"/>
      <c r="B1696" s="36"/>
      <c r="C1696" s="38"/>
      <c r="D1696" s="37"/>
      <c r="E1696" s="42"/>
      <c r="F1696" s="47"/>
    </row>
    <row r="1697" spans="1:6" ht="16" thickBot="1" x14ac:dyDescent="0.25">
      <c r="A1697" s="36"/>
      <c r="B1697" s="36"/>
      <c r="C1697" s="38"/>
      <c r="D1697" s="37"/>
      <c r="E1697" s="41"/>
      <c r="F1697" s="47"/>
    </row>
    <row r="1698" spans="1:6" ht="16" thickBot="1" x14ac:dyDescent="0.25">
      <c r="A1698" s="36"/>
      <c r="B1698" s="36"/>
      <c r="C1698" s="38"/>
      <c r="D1698" s="37"/>
      <c r="E1698" s="41"/>
      <c r="F1698" s="47"/>
    </row>
    <row r="1699" spans="1:6" ht="16" thickBot="1" x14ac:dyDescent="0.25">
      <c r="A1699" s="36"/>
      <c r="B1699" s="36"/>
      <c r="C1699" s="38"/>
      <c r="D1699" s="37"/>
      <c r="E1699" s="41"/>
      <c r="F1699" s="47"/>
    </row>
    <row r="1700" spans="1:6" ht="16" thickBot="1" x14ac:dyDescent="0.25">
      <c r="A1700" s="36"/>
      <c r="B1700" s="36"/>
      <c r="C1700" s="38"/>
      <c r="D1700" s="37"/>
      <c r="E1700" s="42"/>
      <c r="F1700" s="47"/>
    </row>
    <row r="1701" spans="1:6" ht="16" thickBot="1" x14ac:dyDescent="0.25">
      <c r="A1701" s="36"/>
      <c r="B1701" s="36"/>
      <c r="C1701" s="38"/>
      <c r="D1701" s="37"/>
      <c r="E1701" s="42"/>
      <c r="F1701" s="47"/>
    </row>
    <row r="1702" spans="1:6" ht="16" thickBot="1" x14ac:dyDescent="0.25">
      <c r="A1702" s="36"/>
      <c r="B1702" s="36"/>
      <c r="C1702" s="38"/>
      <c r="D1702" s="37"/>
      <c r="E1702" s="42"/>
      <c r="F1702" s="47"/>
    </row>
    <row r="1703" spans="1:6" ht="16" thickBot="1" x14ac:dyDescent="0.25">
      <c r="A1703" s="36"/>
      <c r="B1703" s="36"/>
      <c r="C1703" s="38"/>
      <c r="D1703" s="37"/>
      <c r="E1703" s="41"/>
      <c r="F1703" s="47"/>
    </row>
    <row r="1704" spans="1:6" ht="16" thickBot="1" x14ac:dyDescent="0.25">
      <c r="A1704" s="36"/>
      <c r="B1704" s="36"/>
      <c r="C1704" s="38"/>
      <c r="D1704" s="37"/>
      <c r="E1704" s="41"/>
      <c r="F1704" s="47"/>
    </row>
    <row r="1705" spans="1:6" ht="16" thickBot="1" x14ac:dyDescent="0.25">
      <c r="A1705" s="36"/>
      <c r="B1705" s="36"/>
      <c r="C1705" s="38"/>
      <c r="D1705" s="37"/>
      <c r="E1705" s="41"/>
      <c r="F1705" s="47"/>
    </row>
    <row r="1706" spans="1:6" ht="16" thickBot="1" x14ac:dyDescent="0.25">
      <c r="A1706" s="36"/>
      <c r="B1706" s="36"/>
      <c r="C1706" s="38"/>
      <c r="D1706" s="37"/>
      <c r="E1706" s="41"/>
      <c r="F1706" s="47"/>
    </row>
    <row r="1707" spans="1:6" ht="16" thickBot="1" x14ac:dyDescent="0.25">
      <c r="A1707" s="36"/>
      <c r="B1707" s="36"/>
      <c r="C1707" s="38"/>
      <c r="D1707" s="37"/>
      <c r="E1707" s="41"/>
      <c r="F1707" s="47"/>
    </row>
    <row r="1708" spans="1:6" ht="16" thickBot="1" x14ac:dyDescent="0.25">
      <c r="A1708" s="36"/>
      <c r="B1708" s="36"/>
      <c r="C1708" s="38"/>
      <c r="D1708" s="37"/>
      <c r="E1708" s="41"/>
      <c r="F1708" s="47"/>
    </row>
    <row r="1709" spans="1:6" ht="16" thickBot="1" x14ac:dyDescent="0.25">
      <c r="A1709" s="36"/>
      <c r="B1709" s="36"/>
      <c r="C1709" s="38"/>
      <c r="D1709" s="37"/>
      <c r="E1709" s="41"/>
      <c r="F1709" s="47"/>
    </row>
    <row r="1710" spans="1:6" ht="16" thickBot="1" x14ac:dyDescent="0.25">
      <c r="A1710" s="36"/>
      <c r="B1710" s="36"/>
      <c r="C1710" s="38"/>
      <c r="D1710" s="37"/>
      <c r="E1710" s="41"/>
      <c r="F1710" s="47"/>
    </row>
    <row r="1711" spans="1:6" ht="16" thickBot="1" x14ac:dyDescent="0.25">
      <c r="A1711" s="36"/>
      <c r="B1711" s="36"/>
      <c r="C1711" s="38"/>
      <c r="D1711" s="37"/>
      <c r="E1711" s="42"/>
      <c r="F1711" s="47"/>
    </row>
    <row r="1712" spans="1:6" ht="16" thickBot="1" x14ac:dyDescent="0.25">
      <c r="A1712" s="36"/>
      <c r="B1712" s="36"/>
      <c r="C1712" s="38"/>
      <c r="D1712" s="37"/>
      <c r="E1712" s="42"/>
      <c r="F1712" s="47"/>
    </row>
    <row r="1713" spans="1:6" ht="16" thickBot="1" x14ac:dyDescent="0.25">
      <c r="A1713" s="36"/>
      <c r="B1713" s="36"/>
      <c r="C1713" s="38"/>
      <c r="D1713" s="37"/>
      <c r="E1713" s="41"/>
      <c r="F1713" s="47"/>
    </row>
    <row r="1714" spans="1:6" ht="16" thickBot="1" x14ac:dyDescent="0.25">
      <c r="A1714" s="36"/>
      <c r="B1714" s="36"/>
      <c r="C1714" s="38"/>
      <c r="D1714" s="37"/>
      <c r="E1714" s="41"/>
      <c r="F1714" s="47"/>
    </row>
    <row r="1715" spans="1:6" ht="16" thickBot="1" x14ac:dyDescent="0.25">
      <c r="A1715" s="36"/>
      <c r="B1715" s="36"/>
      <c r="C1715" s="38"/>
      <c r="D1715" s="37"/>
      <c r="E1715" s="42"/>
      <c r="F1715" s="47"/>
    </row>
    <row r="1716" spans="1:6" ht="16" thickBot="1" x14ac:dyDescent="0.25">
      <c r="A1716" s="36"/>
      <c r="B1716" s="36"/>
      <c r="C1716" s="38"/>
      <c r="D1716" s="37"/>
      <c r="E1716" s="42"/>
      <c r="F1716" s="47"/>
    </row>
    <row r="1717" spans="1:6" ht="16" thickBot="1" x14ac:dyDescent="0.25">
      <c r="A1717" s="36"/>
      <c r="B1717" s="36"/>
      <c r="C1717" s="38"/>
      <c r="D1717" s="37"/>
      <c r="E1717" s="42"/>
      <c r="F1717" s="47"/>
    </row>
    <row r="1718" spans="1:6" ht="16" thickBot="1" x14ac:dyDescent="0.25">
      <c r="A1718" s="36"/>
      <c r="B1718" s="36"/>
      <c r="C1718" s="38"/>
      <c r="D1718" s="37"/>
      <c r="E1718" s="42"/>
      <c r="F1718" s="47"/>
    </row>
    <row r="1719" spans="1:6" ht="16" thickBot="1" x14ac:dyDescent="0.25">
      <c r="A1719" s="36"/>
      <c r="B1719" s="36"/>
      <c r="C1719" s="38"/>
      <c r="D1719" s="37"/>
      <c r="E1719" s="42"/>
      <c r="F1719" s="47"/>
    </row>
    <row r="1720" spans="1:6" ht="16" thickBot="1" x14ac:dyDescent="0.25">
      <c r="A1720" s="36"/>
      <c r="B1720" s="36"/>
      <c r="C1720" s="38"/>
      <c r="D1720" s="37"/>
      <c r="E1720" s="42"/>
      <c r="F1720" s="47"/>
    </row>
    <row r="1721" spans="1:6" ht="16" thickBot="1" x14ac:dyDescent="0.25">
      <c r="A1721" s="36"/>
      <c r="B1721" s="36"/>
      <c r="C1721" s="38"/>
      <c r="D1721" s="37"/>
      <c r="E1721" s="41"/>
      <c r="F1721" s="47"/>
    </row>
    <row r="1722" spans="1:6" ht="16" thickBot="1" x14ac:dyDescent="0.25">
      <c r="A1722" s="36"/>
      <c r="B1722" s="36"/>
      <c r="C1722" s="38"/>
      <c r="D1722" s="37"/>
      <c r="E1722" s="41"/>
      <c r="F1722" s="47"/>
    </row>
    <row r="1723" spans="1:6" ht="16" thickBot="1" x14ac:dyDescent="0.25">
      <c r="A1723" s="36"/>
      <c r="B1723" s="36"/>
      <c r="C1723" s="38"/>
      <c r="D1723" s="37"/>
      <c r="E1723" s="41"/>
      <c r="F1723" s="47"/>
    </row>
    <row r="1724" spans="1:6" ht="16" thickBot="1" x14ac:dyDescent="0.25">
      <c r="A1724" s="36"/>
      <c r="B1724" s="36"/>
      <c r="C1724" s="38"/>
      <c r="D1724" s="37"/>
      <c r="E1724" s="41"/>
      <c r="F1724" s="47"/>
    </row>
    <row r="1725" spans="1:6" ht="16" thickBot="1" x14ac:dyDescent="0.25">
      <c r="A1725" s="36"/>
      <c r="B1725" s="36"/>
      <c r="C1725" s="38"/>
      <c r="D1725" s="37"/>
      <c r="E1725" s="41"/>
      <c r="F1725" s="47"/>
    </row>
    <row r="1726" spans="1:6" ht="16" thickBot="1" x14ac:dyDescent="0.25">
      <c r="A1726" s="36"/>
      <c r="B1726" s="36"/>
      <c r="C1726" s="38"/>
      <c r="D1726" s="37"/>
      <c r="E1726" s="41"/>
      <c r="F1726" s="47"/>
    </row>
    <row r="1727" spans="1:6" ht="16" thickBot="1" x14ac:dyDescent="0.25">
      <c r="A1727" s="36"/>
      <c r="B1727" s="36"/>
      <c r="C1727" s="38"/>
      <c r="D1727" s="37"/>
      <c r="E1727" s="41"/>
      <c r="F1727" s="47"/>
    </row>
    <row r="1728" spans="1:6" ht="16" thickBot="1" x14ac:dyDescent="0.25">
      <c r="A1728" s="36"/>
      <c r="B1728" s="36"/>
      <c r="C1728" s="38"/>
      <c r="D1728" s="37"/>
      <c r="E1728" s="41"/>
      <c r="F1728" s="47"/>
    </row>
    <row r="1729" spans="1:6" ht="16" thickBot="1" x14ac:dyDescent="0.25">
      <c r="A1729" s="36"/>
      <c r="B1729" s="36"/>
      <c r="C1729" s="38"/>
      <c r="D1729" s="37"/>
      <c r="E1729" s="41"/>
      <c r="F1729" s="47"/>
    </row>
    <row r="1730" spans="1:6" ht="16" thickBot="1" x14ac:dyDescent="0.25">
      <c r="A1730" s="36"/>
      <c r="B1730" s="36"/>
      <c r="C1730" s="38"/>
      <c r="D1730" s="37"/>
      <c r="E1730" s="41"/>
      <c r="F1730" s="47"/>
    </row>
    <row r="1731" spans="1:6" ht="16" thickBot="1" x14ac:dyDescent="0.25">
      <c r="A1731" s="36"/>
      <c r="B1731" s="36"/>
      <c r="C1731" s="38"/>
      <c r="D1731" s="37"/>
      <c r="E1731" s="42"/>
      <c r="F1731" s="47"/>
    </row>
    <row r="1732" spans="1:6" ht="16" thickBot="1" x14ac:dyDescent="0.25">
      <c r="A1732" s="36"/>
      <c r="B1732" s="36"/>
      <c r="C1732" s="38"/>
      <c r="D1732" s="37"/>
      <c r="E1732" s="41"/>
      <c r="F1732" s="47"/>
    </row>
    <row r="1733" spans="1:6" ht="16" thickBot="1" x14ac:dyDescent="0.25">
      <c r="A1733" s="36"/>
      <c r="B1733" s="36"/>
      <c r="C1733" s="38"/>
      <c r="D1733" s="37"/>
      <c r="E1733" s="42"/>
      <c r="F1733" s="47"/>
    </row>
    <row r="1734" spans="1:6" ht="16" thickBot="1" x14ac:dyDescent="0.25">
      <c r="A1734" s="36"/>
      <c r="B1734" s="36"/>
      <c r="C1734" s="38"/>
      <c r="D1734" s="37"/>
      <c r="E1734" s="41"/>
      <c r="F1734" s="47"/>
    </row>
    <row r="1735" spans="1:6" ht="16" thickBot="1" x14ac:dyDescent="0.25">
      <c r="A1735" s="36"/>
      <c r="B1735" s="36"/>
      <c r="C1735" s="38"/>
      <c r="D1735" s="37"/>
      <c r="E1735" s="41"/>
      <c r="F1735" s="47"/>
    </row>
    <row r="1736" spans="1:6" ht="16" thickBot="1" x14ac:dyDescent="0.25">
      <c r="A1736" s="36"/>
      <c r="B1736" s="36"/>
      <c r="C1736" s="38"/>
      <c r="D1736" s="37"/>
      <c r="E1736" s="41"/>
      <c r="F1736" s="47"/>
    </row>
    <row r="1737" spans="1:6" ht="16" thickBot="1" x14ac:dyDescent="0.25">
      <c r="A1737" s="36"/>
      <c r="B1737" s="36"/>
      <c r="C1737" s="38"/>
      <c r="D1737" s="37"/>
      <c r="E1737" s="41"/>
      <c r="F1737" s="47"/>
    </row>
    <row r="1738" spans="1:6" ht="16" thickBot="1" x14ac:dyDescent="0.25">
      <c r="A1738" s="36"/>
      <c r="B1738" s="36"/>
      <c r="C1738" s="38"/>
      <c r="D1738" s="37"/>
      <c r="E1738" s="41"/>
      <c r="F1738" s="47"/>
    </row>
    <row r="1739" spans="1:6" ht="16" thickBot="1" x14ac:dyDescent="0.25">
      <c r="A1739" s="36"/>
      <c r="B1739" s="36"/>
      <c r="C1739" s="38"/>
      <c r="D1739" s="37"/>
      <c r="E1739" s="42"/>
      <c r="F1739" s="47"/>
    </row>
    <row r="1740" spans="1:6" ht="16" thickBot="1" x14ac:dyDescent="0.25">
      <c r="A1740" s="36"/>
      <c r="B1740" s="36"/>
      <c r="C1740" s="38"/>
      <c r="D1740" s="37"/>
      <c r="E1740" s="42"/>
      <c r="F1740" s="47"/>
    </row>
    <row r="1741" spans="1:6" ht="16" thickBot="1" x14ac:dyDescent="0.25">
      <c r="A1741" s="36"/>
      <c r="B1741" s="36"/>
      <c r="C1741" s="38"/>
      <c r="D1741" s="37"/>
      <c r="E1741" s="42"/>
      <c r="F1741" s="47"/>
    </row>
    <row r="1742" spans="1:6" ht="16" thickBot="1" x14ac:dyDescent="0.25">
      <c r="A1742" s="36"/>
      <c r="B1742" s="36"/>
      <c r="C1742" s="38"/>
      <c r="D1742" s="37"/>
      <c r="E1742" s="42"/>
      <c r="F1742" s="47"/>
    </row>
    <row r="1743" spans="1:6" ht="16" thickBot="1" x14ac:dyDescent="0.25">
      <c r="A1743" s="36"/>
      <c r="B1743" s="36"/>
      <c r="C1743" s="38"/>
      <c r="D1743" s="37"/>
      <c r="E1743" s="41"/>
      <c r="F1743" s="47"/>
    </row>
    <row r="1744" spans="1:6" ht="16" thickBot="1" x14ac:dyDescent="0.25">
      <c r="A1744" s="36"/>
      <c r="B1744" s="36"/>
      <c r="C1744" s="38"/>
      <c r="D1744" s="37"/>
      <c r="E1744" s="42"/>
      <c r="F1744" s="47"/>
    </row>
    <row r="1745" spans="1:6" ht="16" thickBot="1" x14ac:dyDescent="0.25">
      <c r="A1745" s="36"/>
      <c r="B1745" s="36"/>
      <c r="C1745" s="38"/>
      <c r="D1745" s="37"/>
      <c r="E1745" s="42"/>
      <c r="F1745" s="47"/>
    </row>
    <row r="1746" spans="1:6" ht="16" thickBot="1" x14ac:dyDescent="0.25">
      <c r="A1746" s="36"/>
      <c r="B1746" s="36"/>
      <c r="C1746" s="38"/>
      <c r="D1746" s="37"/>
      <c r="E1746" s="42"/>
      <c r="F1746" s="47"/>
    </row>
    <row r="1747" spans="1:6" ht="16" thickBot="1" x14ac:dyDescent="0.25">
      <c r="A1747" s="36"/>
      <c r="B1747" s="36"/>
      <c r="C1747" s="38"/>
      <c r="D1747" s="37"/>
      <c r="E1747" s="42"/>
      <c r="F1747" s="47"/>
    </row>
    <row r="1748" spans="1:6" ht="16" thickBot="1" x14ac:dyDescent="0.25">
      <c r="A1748" s="36"/>
      <c r="B1748" s="36"/>
      <c r="C1748" s="38"/>
      <c r="D1748" s="37"/>
      <c r="E1748" s="42"/>
      <c r="F1748" s="47"/>
    </row>
    <row r="1749" spans="1:6" ht="16" thickBot="1" x14ac:dyDescent="0.25">
      <c r="A1749" s="36"/>
      <c r="B1749" s="36"/>
      <c r="C1749" s="38"/>
      <c r="D1749" s="37"/>
      <c r="E1749" s="42"/>
      <c r="F1749" s="47"/>
    </row>
    <row r="1750" spans="1:6" ht="16" thickBot="1" x14ac:dyDescent="0.25">
      <c r="A1750" s="36"/>
      <c r="B1750" s="36"/>
      <c r="C1750" s="38"/>
      <c r="D1750" s="37"/>
      <c r="E1750" s="42"/>
      <c r="F1750" s="47"/>
    </row>
    <row r="1751" spans="1:6" ht="16" thickBot="1" x14ac:dyDescent="0.25">
      <c r="A1751" s="36"/>
      <c r="B1751" s="36"/>
      <c r="C1751" s="38"/>
      <c r="D1751" s="37"/>
      <c r="E1751" s="42"/>
      <c r="F1751" s="47"/>
    </row>
    <row r="1752" spans="1:6" ht="16" thickBot="1" x14ac:dyDescent="0.25">
      <c r="A1752" s="36"/>
      <c r="B1752" s="36"/>
      <c r="C1752" s="38"/>
      <c r="D1752" s="37"/>
      <c r="E1752" s="42"/>
      <c r="F1752" s="47"/>
    </row>
    <row r="1753" spans="1:6" ht="16" thickBot="1" x14ac:dyDescent="0.25">
      <c r="A1753" s="36"/>
      <c r="B1753" s="36"/>
      <c r="C1753" s="38"/>
      <c r="D1753" s="37"/>
      <c r="E1753" s="42"/>
      <c r="F1753" s="47"/>
    </row>
    <row r="1754" spans="1:6" ht="16" thickBot="1" x14ac:dyDescent="0.25">
      <c r="A1754" s="36"/>
      <c r="B1754" s="36"/>
      <c r="C1754" s="38"/>
      <c r="D1754" s="37"/>
      <c r="E1754" s="42"/>
      <c r="F1754" s="47"/>
    </row>
    <row r="1755" spans="1:6" ht="16" thickBot="1" x14ac:dyDescent="0.25">
      <c r="A1755" s="36"/>
      <c r="B1755" s="36"/>
      <c r="C1755" s="38"/>
      <c r="D1755" s="37"/>
      <c r="E1755" s="42"/>
      <c r="F1755" s="47"/>
    </row>
    <row r="1756" spans="1:6" ht="16" thickBot="1" x14ac:dyDescent="0.25">
      <c r="A1756" s="36"/>
      <c r="B1756" s="36"/>
      <c r="C1756" s="38"/>
      <c r="D1756" s="37"/>
      <c r="E1756" s="42"/>
      <c r="F1756" s="47"/>
    </row>
    <row r="1757" spans="1:6" ht="16" thickBot="1" x14ac:dyDescent="0.25">
      <c r="A1757" s="36"/>
      <c r="B1757" s="36"/>
      <c r="C1757" s="38"/>
      <c r="D1757" s="37"/>
      <c r="E1757" s="42"/>
      <c r="F1757" s="47"/>
    </row>
    <row r="1758" spans="1:6" ht="16" thickBot="1" x14ac:dyDescent="0.25">
      <c r="A1758" s="36"/>
      <c r="B1758" s="36"/>
      <c r="C1758" s="38"/>
      <c r="D1758" s="37"/>
      <c r="E1758" s="42"/>
      <c r="F1758" s="47"/>
    </row>
    <row r="1759" spans="1:6" ht="16" thickBot="1" x14ac:dyDescent="0.25">
      <c r="A1759" s="36"/>
      <c r="B1759" s="36"/>
      <c r="C1759" s="38"/>
      <c r="D1759" s="37"/>
      <c r="E1759" s="42"/>
      <c r="F1759" s="47"/>
    </row>
    <row r="1760" spans="1:6" ht="16" thickBot="1" x14ac:dyDescent="0.25">
      <c r="A1760" s="36"/>
      <c r="B1760" s="36"/>
      <c r="C1760" s="38"/>
      <c r="D1760" s="37"/>
      <c r="E1760" s="41"/>
      <c r="F1760" s="47"/>
    </row>
    <row r="1761" spans="1:6" ht="16" thickBot="1" x14ac:dyDescent="0.25">
      <c r="A1761" s="36"/>
      <c r="B1761" s="36"/>
      <c r="C1761" s="38"/>
      <c r="D1761" s="37"/>
      <c r="E1761" s="42"/>
      <c r="F1761" s="47"/>
    </row>
    <row r="1762" spans="1:6" ht="16" thickBot="1" x14ac:dyDescent="0.25">
      <c r="A1762" s="36"/>
      <c r="B1762" s="36"/>
      <c r="C1762" s="38"/>
      <c r="D1762" s="37"/>
      <c r="E1762" s="41"/>
      <c r="F1762" s="47"/>
    </row>
    <row r="1763" spans="1:6" ht="16" thickBot="1" x14ac:dyDescent="0.25">
      <c r="A1763" s="36"/>
      <c r="B1763" s="36"/>
      <c r="C1763" s="38"/>
      <c r="D1763" s="37"/>
      <c r="E1763" s="41"/>
      <c r="F1763" s="47"/>
    </row>
    <row r="1764" spans="1:6" ht="16" thickBot="1" x14ac:dyDescent="0.25">
      <c r="A1764" s="36"/>
      <c r="B1764" s="36"/>
      <c r="C1764" s="38"/>
      <c r="D1764" s="37"/>
      <c r="E1764" s="41"/>
      <c r="F1764" s="47"/>
    </row>
    <row r="1765" spans="1:6" ht="16" thickBot="1" x14ac:dyDescent="0.25">
      <c r="A1765" s="36"/>
      <c r="B1765" s="36"/>
      <c r="C1765" s="38"/>
      <c r="D1765" s="37"/>
      <c r="E1765" s="42"/>
      <c r="F1765" s="47"/>
    </row>
    <row r="1766" spans="1:6" ht="16" thickBot="1" x14ac:dyDescent="0.25">
      <c r="A1766" s="36"/>
      <c r="B1766" s="36"/>
      <c r="C1766" s="38"/>
      <c r="D1766" s="37"/>
      <c r="E1766" s="42"/>
      <c r="F1766" s="47"/>
    </row>
    <row r="1767" spans="1:6" ht="16" thickBot="1" x14ac:dyDescent="0.25">
      <c r="A1767" s="36"/>
      <c r="B1767" s="36"/>
      <c r="C1767" s="38"/>
      <c r="D1767" s="37"/>
      <c r="E1767" s="42"/>
      <c r="F1767" s="47"/>
    </row>
    <row r="1768" spans="1:6" ht="16" thickBot="1" x14ac:dyDescent="0.25">
      <c r="A1768" s="36"/>
      <c r="B1768" s="36"/>
      <c r="C1768" s="38"/>
      <c r="D1768" s="37"/>
      <c r="E1768" s="42"/>
      <c r="F1768" s="47"/>
    </row>
    <row r="1769" spans="1:6" ht="16" thickBot="1" x14ac:dyDescent="0.25">
      <c r="A1769" s="36"/>
      <c r="B1769" s="36"/>
      <c r="C1769" s="38"/>
      <c r="D1769" s="37"/>
      <c r="E1769" s="41"/>
      <c r="F1769" s="47"/>
    </row>
    <row r="1770" spans="1:6" ht="16" thickBot="1" x14ac:dyDescent="0.25">
      <c r="A1770" s="36"/>
      <c r="B1770" s="36"/>
      <c r="C1770" s="38"/>
      <c r="D1770" s="37"/>
      <c r="E1770" s="41"/>
      <c r="F1770" s="47"/>
    </row>
    <row r="1771" spans="1:6" x14ac:dyDescent="0.2">
      <c r="F1771" s="47"/>
    </row>
    <row r="1772" spans="1:6" x14ac:dyDescent="0.2">
      <c r="F1772" s="47"/>
    </row>
    <row r="1773" spans="1:6" x14ac:dyDescent="0.2">
      <c r="F1773" s="47"/>
    </row>
    <row r="1774" spans="1:6" x14ac:dyDescent="0.2">
      <c r="F1774" s="47"/>
    </row>
    <row r="1775" spans="1:6" x14ac:dyDescent="0.2">
      <c r="F1775" s="47"/>
    </row>
    <row r="1776" spans="1:6" x14ac:dyDescent="0.2">
      <c r="F1776" s="47"/>
    </row>
    <row r="1777" spans="6:6" x14ac:dyDescent="0.2">
      <c r="F1777" s="47"/>
    </row>
    <row r="1778" spans="6:6" x14ac:dyDescent="0.2">
      <c r="F1778" s="47"/>
    </row>
    <row r="1779" spans="6:6" x14ac:dyDescent="0.2">
      <c r="F1779" s="47"/>
    </row>
    <row r="1780" spans="6:6" x14ac:dyDescent="0.2">
      <c r="F1780" s="47"/>
    </row>
    <row r="1781" spans="6:6" x14ac:dyDescent="0.2">
      <c r="F1781" s="47"/>
    </row>
    <row r="1782" spans="6:6" x14ac:dyDescent="0.2">
      <c r="F1782" s="47"/>
    </row>
    <row r="1783" spans="6:6" x14ac:dyDescent="0.2">
      <c r="F1783" s="47"/>
    </row>
    <row r="1784" spans="6:6" x14ac:dyDescent="0.2">
      <c r="F1784" s="47"/>
    </row>
    <row r="1785" spans="6:6" x14ac:dyDescent="0.2">
      <c r="F1785" s="47"/>
    </row>
    <row r="1786" spans="6:6" x14ac:dyDescent="0.2">
      <c r="F1786" s="47"/>
    </row>
    <row r="1787" spans="6:6" x14ac:dyDescent="0.2">
      <c r="F1787" s="47"/>
    </row>
    <row r="1788" spans="6:6" x14ac:dyDescent="0.2">
      <c r="F1788" s="47"/>
    </row>
    <row r="1789" spans="6:6" x14ac:dyDescent="0.2">
      <c r="F1789" s="47"/>
    </row>
    <row r="1790" spans="6:6" x14ac:dyDescent="0.2">
      <c r="F1790" s="47"/>
    </row>
    <row r="1791" spans="6:6" x14ac:dyDescent="0.2">
      <c r="F1791" s="47"/>
    </row>
    <row r="1792" spans="6:6" x14ac:dyDescent="0.2">
      <c r="F1792" s="47"/>
    </row>
    <row r="1793" spans="6:6" x14ac:dyDescent="0.2">
      <c r="F1793" s="47"/>
    </row>
    <row r="1794" spans="6:6" x14ac:dyDescent="0.2">
      <c r="F1794" s="47"/>
    </row>
    <row r="1795" spans="6:6" x14ac:dyDescent="0.2">
      <c r="F1795" s="47"/>
    </row>
  </sheetData>
  <mergeCells count="3">
    <mergeCell ref="A1:F1"/>
    <mergeCell ref="A2:F6"/>
    <mergeCell ref="A8:F8"/>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FD54"/>
  <sheetViews>
    <sheetView workbookViewId="0">
      <selection activeCell="G11" sqref="G11"/>
    </sheetView>
  </sheetViews>
  <sheetFormatPr baseColWidth="10" defaultColWidth="8.83203125" defaultRowHeight="15" x14ac:dyDescent="0.2"/>
  <cols>
    <col min="1" max="1" width="19.83203125" customWidth="1"/>
    <col min="2" max="2" width="29.83203125" customWidth="1"/>
    <col min="3" max="3" width="15.83203125" customWidth="1"/>
    <col min="4" max="4" width="17" customWidth="1"/>
    <col min="5" max="5" width="16" customWidth="1"/>
    <col min="6" max="6" width="14.33203125" customWidth="1"/>
    <col min="7" max="7" width="21.83203125" bestFit="1" customWidth="1"/>
    <col min="8" max="8" width="8" bestFit="1" customWidth="1"/>
    <col min="9" max="9" width="12.5" bestFit="1" customWidth="1"/>
  </cols>
  <sheetData>
    <row r="1" spans="1:16384" ht="23" x14ac:dyDescent="0.2">
      <c r="A1" s="111" t="s">
        <v>73</v>
      </c>
      <c r="B1" s="111"/>
      <c r="C1" s="34"/>
      <c r="D1" s="34"/>
      <c r="E1" s="34"/>
    </row>
    <row r="2" spans="1:16384" ht="14.5" customHeight="1" x14ac:dyDescent="0.2">
      <c r="A2" s="112" t="s">
        <v>74</v>
      </c>
      <c r="B2" s="112"/>
      <c r="C2" s="34"/>
      <c r="D2" s="34"/>
      <c r="E2" s="34"/>
    </row>
    <row r="3" spans="1:16384" x14ac:dyDescent="0.2">
      <c r="A3" s="112"/>
      <c r="B3" s="112"/>
      <c r="C3" s="34"/>
      <c r="D3" s="34"/>
      <c r="E3" s="34"/>
    </row>
    <row r="4" spans="1:16384" x14ac:dyDescent="0.2">
      <c r="A4" s="34"/>
      <c r="B4" s="34"/>
    </row>
    <row r="5" spans="1:16384" x14ac:dyDescent="0.2">
      <c r="A5" s="148" t="s">
        <v>75</v>
      </c>
      <c r="B5" s="149"/>
      <c r="D5" s="116" t="s">
        <v>161</v>
      </c>
      <c r="E5" s="116"/>
      <c r="F5" s="116"/>
    </row>
    <row r="6" spans="1:16384" x14ac:dyDescent="0.2">
      <c r="A6" s="12"/>
      <c r="B6" s="12" t="s">
        <v>8</v>
      </c>
      <c r="D6" s="151" t="s">
        <v>164</v>
      </c>
      <c r="E6" s="152"/>
      <c r="F6" s="153"/>
    </row>
    <row r="7" spans="1:16384" x14ac:dyDescent="0.2">
      <c r="A7" s="12" t="s">
        <v>65</v>
      </c>
      <c r="B7" s="24">
        <f>ROWS('Car Travel Raw'!A7:A1770)</f>
        <v>1764</v>
      </c>
      <c r="D7" s="59" t="s">
        <v>162</v>
      </c>
      <c r="E7" s="59" t="s">
        <v>163</v>
      </c>
      <c r="F7" s="59" t="s">
        <v>16</v>
      </c>
    </row>
    <row r="8" spans="1:16384" ht="17" customHeight="1" x14ac:dyDescent="0.2">
      <c r="A8" s="12" t="s">
        <v>77</v>
      </c>
      <c r="B8" s="43">
        <f>AVERAGE('Car Travel Raw'!D7:D1770)</f>
        <v>131.04761904761904</v>
      </c>
      <c r="D8" s="107">
        <v>1975</v>
      </c>
      <c r="E8" s="40">
        <v>6.8099999999999996E-4</v>
      </c>
      <c r="F8" s="154" t="s">
        <v>72</v>
      </c>
      <c r="H8" s="47"/>
      <c r="I8" s="47"/>
    </row>
    <row r="9" spans="1:16384" s="34" customFormat="1" ht="17" customHeight="1" x14ac:dyDescent="0.2">
      <c r="A9" s="12" t="s">
        <v>76</v>
      </c>
      <c r="B9" s="43">
        <f>SUM('Car Travel Raw'!D7:D1770)</f>
        <v>2752</v>
      </c>
      <c r="D9" s="107">
        <v>1976</v>
      </c>
      <c r="E9" s="40">
        <v>6.2500000000000001E-4</v>
      </c>
      <c r="F9" s="155"/>
      <c r="H9" s="47"/>
      <c r="I9" s="47"/>
    </row>
    <row r="10" spans="1:16384" ht="17" customHeight="1" x14ac:dyDescent="0.2">
      <c r="A10" s="12" t="s">
        <v>89</v>
      </c>
      <c r="B10" s="24" t="e">
        <f>#REF!*B9</f>
        <v>#REF!</v>
      </c>
      <c r="C10" s="34"/>
      <c r="D10" s="107">
        <v>1977</v>
      </c>
      <c r="E10" s="40">
        <v>5.9000000000000003E-4</v>
      </c>
      <c r="F10" s="155"/>
      <c r="H10" s="47"/>
      <c r="I10" s="47"/>
    </row>
    <row r="11" spans="1:16384" s="29" customFormat="1" ht="17" customHeight="1" x14ac:dyDescent="0.2">
      <c r="A11" s="12" t="s">
        <v>16</v>
      </c>
      <c r="B11" s="33" t="s">
        <v>62</v>
      </c>
      <c r="D11" s="107">
        <v>1978</v>
      </c>
      <c r="E11" s="40">
        <v>5.62E-4</v>
      </c>
      <c r="F11" s="155"/>
      <c r="G11" s="22"/>
      <c r="H11" s="23"/>
      <c r="I11" s="47"/>
      <c r="J11" s="23"/>
      <c r="K11" s="22"/>
      <c r="L11" s="23"/>
      <c r="M11" s="22"/>
      <c r="N11" s="23"/>
      <c r="O11" s="22"/>
      <c r="P11" s="23"/>
      <c r="Q11" s="22"/>
      <c r="R11" s="23"/>
      <c r="S11" s="22"/>
      <c r="T11" s="23"/>
      <c r="U11" s="22"/>
      <c r="V11" s="23"/>
      <c r="W11" s="22"/>
      <c r="X11" s="23"/>
      <c r="Y11" s="22"/>
      <c r="Z11" s="23"/>
      <c r="AA11" s="22"/>
      <c r="AB11" s="23"/>
      <c r="AC11" s="22"/>
      <c r="AD11" s="23"/>
      <c r="AE11" s="22"/>
      <c r="AF11" s="23"/>
      <c r="AG11" s="22"/>
      <c r="AH11" s="23"/>
      <c r="AI11" s="22"/>
      <c r="AJ11" s="23"/>
      <c r="AK11" s="22"/>
      <c r="AL11" s="23"/>
      <c r="AM11" s="22"/>
      <c r="AN11" s="23"/>
      <c r="AO11" s="22"/>
      <c r="AP11" s="23"/>
      <c r="AQ11" s="22"/>
      <c r="AR11" s="23"/>
      <c r="AS11" s="22"/>
      <c r="AT11" s="23"/>
      <c r="AU11" s="22"/>
      <c r="AV11" s="23"/>
      <c r="AW11" s="22"/>
      <c r="AX11" s="23"/>
      <c r="AY11" s="22"/>
      <c r="AZ11" s="23"/>
      <c r="BA11" s="22"/>
      <c r="BB11" s="23"/>
      <c r="BC11" s="22"/>
      <c r="BD11" s="23"/>
      <c r="BE11" s="22"/>
      <c r="BF11" s="23"/>
      <c r="BG11" s="22"/>
      <c r="BH11" s="23"/>
      <c r="BI11" s="22"/>
      <c r="BJ11" s="23"/>
      <c r="BK11" s="22"/>
      <c r="BL11" s="23"/>
      <c r="BM11" s="22"/>
      <c r="BN11" s="23"/>
      <c r="BO11" s="22"/>
      <c r="BP11" s="23"/>
      <c r="BQ11" s="22"/>
      <c r="BR11" s="23"/>
      <c r="BS11" s="22"/>
      <c r="BT11" s="23"/>
      <c r="BU11" s="22"/>
      <c r="BV11" s="23"/>
      <c r="BW11" s="22"/>
      <c r="BX11" s="23"/>
      <c r="BY11" s="22"/>
      <c r="BZ11" s="23"/>
      <c r="CA11" s="22"/>
      <c r="CB11" s="23"/>
      <c r="CC11" s="22"/>
      <c r="CD11" s="23"/>
      <c r="CE11" s="22"/>
      <c r="CF11" s="23"/>
      <c r="CG11" s="22"/>
      <c r="CH11" s="23"/>
      <c r="CI11" s="22"/>
      <c r="CJ11" s="23"/>
      <c r="CK11" s="22"/>
      <c r="CL11" s="23"/>
      <c r="CM11" s="22"/>
      <c r="CN11" s="23"/>
      <c r="CO11" s="22"/>
      <c r="CP11" s="23"/>
      <c r="CQ11" s="22"/>
      <c r="CR11" s="23"/>
      <c r="CS11" s="22"/>
      <c r="CT11" s="23"/>
      <c r="CU11" s="22"/>
      <c r="CV11" s="23"/>
      <c r="CW11" s="22"/>
      <c r="CX11" s="23"/>
      <c r="CY11" s="22"/>
      <c r="CZ11" s="23"/>
      <c r="DA11" s="22"/>
      <c r="DB11" s="23"/>
      <c r="DC11" s="22"/>
      <c r="DD11" s="23"/>
      <c r="DE11" s="22"/>
      <c r="DF11" s="23"/>
      <c r="DG11" s="22"/>
      <c r="DH11" s="23"/>
      <c r="DI11" s="22"/>
      <c r="DJ11" s="23"/>
      <c r="DK11" s="22"/>
      <c r="DL11" s="23"/>
      <c r="DM11" s="22"/>
      <c r="DN11" s="23"/>
      <c r="DO11" s="22"/>
      <c r="DP11" s="23"/>
      <c r="DQ11" s="22"/>
      <c r="DR11" s="23"/>
      <c r="DS11" s="22"/>
      <c r="DT11" s="23"/>
      <c r="DU11" s="22"/>
      <c r="DV11" s="23"/>
      <c r="DW11" s="22"/>
      <c r="DX11" s="23"/>
      <c r="DY11" s="22"/>
      <c r="DZ11" s="23"/>
      <c r="EA11" s="22"/>
      <c r="EB11" s="23"/>
      <c r="EC11" s="22"/>
      <c r="ED11" s="23"/>
      <c r="EE11" s="22"/>
      <c r="EF11" s="23"/>
      <c r="EG11" s="22"/>
      <c r="EH11" s="23"/>
      <c r="EI11" s="22"/>
      <c r="EJ11" s="23"/>
      <c r="EK11" s="22"/>
      <c r="EL11" s="23"/>
      <c r="EM11" s="22"/>
      <c r="EN11" s="23"/>
      <c r="EO11" s="22"/>
      <c r="EP11" s="23"/>
      <c r="EQ11" s="22"/>
      <c r="ER11" s="23"/>
      <c r="ES11" s="22"/>
      <c r="ET11" s="23"/>
      <c r="EU11" s="22"/>
      <c r="EV11" s="23"/>
      <c r="EW11" s="22"/>
      <c r="EX11" s="23"/>
      <c r="EY11" s="22"/>
      <c r="EZ11" s="23"/>
      <c r="FA11" s="22"/>
      <c r="FB11" s="23"/>
      <c r="FC11" s="22"/>
      <c r="FD11" s="23"/>
      <c r="FE11" s="22"/>
      <c r="FF11" s="23"/>
      <c r="FG11" s="22"/>
      <c r="FH11" s="23"/>
      <c r="FI11" s="22"/>
      <c r="FJ11" s="23"/>
      <c r="FK11" s="22"/>
      <c r="FL11" s="23"/>
      <c r="FM11" s="22"/>
      <c r="FN11" s="23"/>
      <c r="FO11" s="22"/>
      <c r="FP11" s="23"/>
      <c r="FQ11" s="22"/>
      <c r="FR11" s="23"/>
      <c r="FS11" s="22"/>
      <c r="FT11" s="23"/>
      <c r="FU11" s="22"/>
      <c r="FV11" s="23"/>
      <c r="FW11" s="22"/>
      <c r="FX11" s="23"/>
      <c r="FY11" s="22"/>
      <c r="FZ11" s="23"/>
      <c r="GA11" s="22"/>
      <c r="GB11" s="23"/>
      <c r="GC11" s="22"/>
      <c r="GD11" s="23"/>
      <c r="GE11" s="22"/>
      <c r="GF11" s="23"/>
      <c r="GG11" s="22"/>
      <c r="GH11" s="23"/>
      <c r="GI11" s="22"/>
      <c r="GJ11" s="23"/>
      <c r="GK11" s="22"/>
      <c r="GL11" s="23"/>
      <c r="GM11" s="22"/>
      <c r="GN11" s="23"/>
      <c r="GO11" s="22"/>
      <c r="GP11" s="23"/>
      <c r="GQ11" s="22"/>
      <c r="GR11" s="23"/>
      <c r="GS11" s="22"/>
      <c r="GT11" s="23"/>
      <c r="GU11" s="22"/>
      <c r="GV11" s="23"/>
      <c r="GW11" s="22"/>
      <c r="GX11" s="23"/>
      <c r="GY11" s="22"/>
      <c r="GZ11" s="23"/>
      <c r="HA11" s="22"/>
      <c r="HB11" s="23"/>
      <c r="HC11" s="22"/>
      <c r="HD11" s="23"/>
      <c r="HE11" s="22"/>
      <c r="HF11" s="23"/>
      <c r="HG11" s="22"/>
      <c r="HH11" s="23"/>
      <c r="HI11" s="22"/>
      <c r="HJ11" s="23"/>
      <c r="HK11" s="22"/>
      <c r="HL11" s="23"/>
      <c r="HM11" s="22"/>
      <c r="HN11" s="23"/>
      <c r="HO11" s="22"/>
      <c r="HP11" s="23"/>
      <c r="HQ11" s="22"/>
      <c r="HR11" s="23"/>
      <c r="HS11" s="22"/>
      <c r="HT11" s="23"/>
      <c r="HU11" s="22"/>
      <c r="HV11" s="23"/>
      <c r="HW11" s="22"/>
      <c r="HX11" s="23"/>
      <c r="HY11" s="22"/>
      <c r="HZ11" s="23"/>
      <c r="IA11" s="22"/>
      <c r="IB11" s="23"/>
      <c r="IC11" s="22"/>
      <c r="ID11" s="23"/>
      <c r="IE11" s="22"/>
      <c r="IF11" s="23"/>
      <c r="IG11" s="22"/>
      <c r="IH11" s="23"/>
      <c r="II11" s="22"/>
      <c r="IJ11" s="23"/>
      <c r="IK11" s="22"/>
      <c r="IL11" s="23"/>
      <c r="IM11" s="22"/>
      <c r="IN11" s="23"/>
      <c r="IO11" s="22"/>
      <c r="IP11" s="23"/>
      <c r="IQ11" s="22"/>
      <c r="IR11" s="23"/>
      <c r="IS11" s="22"/>
      <c r="IT11" s="23"/>
      <c r="IU11" s="22"/>
      <c r="IV11" s="23"/>
      <c r="IW11" s="22"/>
      <c r="IX11" s="23"/>
      <c r="IY11" s="22"/>
      <c r="IZ11" s="23"/>
      <c r="JA11" s="22"/>
      <c r="JB11" s="23"/>
      <c r="JC11" s="22"/>
      <c r="JD11" s="23"/>
      <c r="JE11" s="22"/>
      <c r="JF11" s="23"/>
      <c r="JG11" s="22"/>
      <c r="JH11" s="23"/>
      <c r="JI11" s="22"/>
      <c r="JJ11" s="23"/>
      <c r="JK11" s="22"/>
      <c r="JL11" s="23"/>
      <c r="JM11" s="22"/>
      <c r="JN11" s="23"/>
      <c r="JO11" s="22"/>
      <c r="JP11" s="23"/>
      <c r="JQ11" s="22"/>
      <c r="JR11" s="23"/>
      <c r="JS11" s="22"/>
      <c r="JT11" s="23"/>
      <c r="JU11" s="22"/>
      <c r="JV11" s="23"/>
      <c r="JW11" s="22"/>
      <c r="JX11" s="23"/>
      <c r="JY11" s="22"/>
      <c r="JZ11" s="23"/>
      <c r="KA11" s="22"/>
      <c r="KB11" s="23"/>
      <c r="KC11" s="22"/>
      <c r="KD11" s="23"/>
      <c r="KE11" s="22"/>
      <c r="KF11" s="23"/>
      <c r="KG11" s="22"/>
      <c r="KH11" s="23"/>
      <c r="KI11" s="22"/>
      <c r="KJ11" s="23"/>
      <c r="KK11" s="22"/>
      <c r="KL11" s="23"/>
      <c r="KM11" s="22"/>
      <c r="KN11" s="23"/>
      <c r="KO11" s="22"/>
      <c r="KP11" s="23"/>
      <c r="KQ11" s="22"/>
      <c r="KR11" s="23"/>
      <c r="KS11" s="22"/>
      <c r="KT11" s="23"/>
      <c r="KU11" s="22"/>
      <c r="KV11" s="23"/>
      <c r="KW11" s="22"/>
      <c r="KX11" s="23"/>
      <c r="KY11" s="22"/>
      <c r="KZ11" s="23"/>
      <c r="LA11" s="22"/>
      <c r="LB11" s="23"/>
      <c r="LC11" s="22"/>
      <c r="LD11" s="23"/>
      <c r="LE11" s="22"/>
      <c r="LF11" s="23"/>
      <c r="LG11" s="22"/>
      <c r="LH11" s="23"/>
      <c r="LI11" s="22"/>
      <c r="LJ11" s="23"/>
      <c r="LK11" s="22"/>
      <c r="LL11" s="23"/>
      <c r="LM11" s="22"/>
      <c r="LN11" s="23"/>
      <c r="LO11" s="22"/>
      <c r="LP11" s="23"/>
      <c r="LQ11" s="22"/>
      <c r="LR11" s="23"/>
      <c r="LS11" s="22"/>
      <c r="LT11" s="23"/>
      <c r="LU11" s="22"/>
      <c r="LV11" s="23"/>
      <c r="LW11" s="22"/>
      <c r="LX11" s="23"/>
      <c r="LY11" s="22"/>
      <c r="LZ11" s="23"/>
      <c r="MA11" s="22"/>
      <c r="MB11" s="23"/>
      <c r="MC11" s="22"/>
      <c r="MD11" s="23"/>
      <c r="ME11" s="22"/>
      <c r="MF11" s="23"/>
      <c r="MG11" s="22"/>
      <c r="MH11" s="23"/>
      <c r="MI11" s="22"/>
      <c r="MJ11" s="23"/>
      <c r="MK11" s="22"/>
      <c r="ML11" s="23"/>
      <c r="MM11" s="22"/>
      <c r="MN11" s="23"/>
      <c r="MO11" s="22"/>
      <c r="MP11" s="23"/>
      <c r="MQ11" s="22"/>
      <c r="MR11" s="23"/>
      <c r="MS11" s="22"/>
      <c r="MT11" s="23"/>
      <c r="MU11" s="22"/>
      <c r="MV11" s="23"/>
      <c r="MW11" s="22"/>
      <c r="MX11" s="23"/>
      <c r="MY11" s="22"/>
      <c r="MZ11" s="23"/>
      <c r="NA11" s="22"/>
      <c r="NB11" s="23"/>
      <c r="NC11" s="22"/>
      <c r="ND11" s="23"/>
      <c r="NE11" s="22"/>
      <c r="NF11" s="23"/>
      <c r="NG11" s="22"/>
      <c r="NH11" s="23"/>
      <c r="NI11" s="22"/>
      <c r="NJ11" s="23"/>
      <c r="NK11" s="22"/>
      <c r="NL11" s="23"/>
      <c r="NM11" s="22"/>
      <c r="NN11" s="23"/>
      <c r="NO11" s="22"/>
      <c r="NP11" s="23"/>
      <c r="NQ11" s="22"/>
      <c r="NR11" s="23"/>
      <c r="NS11" s="22"/>
      <c r="NT11" s="23"/>
      <c r="NU11" s="22"/>
      <c r="NV11" s="23"/>
      <c r="NW11" s="22"/>
      <c r="NX11" s="23"/>
      <c r="NY11" s="22"/>
      <c r="NZ11" s="23"/>
      <c r="OA11" s="22"/>
      <c r="OB11" s="23"/>
      <c r="OC11" s="22"/>
      <c r="OD11" s="23"/>
      <c r="OE11" s="22"/>
      <c r="OF11" s="23"/>
      <c r="OG11" s="22"/>
      <c r="OH11" s="23"/>
      <c r="OI11" s="22"/>
      <c r="OJ11" s="23"/>
      <c r="OK11" s="22"/>
      <c r="OL11" s="23"/>
      <c r="OM11" s="22"/>
      <c r="ON11" s="23"/>
      <c r="OO11" s="22"/>
      <c r="OP11" s="23"/>
      <c r="OQ11" s="22"/>
      <c r="OR11" s="23"/>
      <c r="OS11" s="22"/>
      <c r="OT11" s="23"/>
      <c r="OU11" s="22"/>
      <c r="OV11" s="23"/>
      <c r="OW11" s="22"/>
      <c r="OX11" s="23"/>
      <c r="OY11" s="22"/>
      <c r="OZ11" s="23"/>
      <c r="PA11" s="22"/>
      <c r="PB11" s="23"/>
      <c r="PC11" s="22"/>
      <c r="PD11" s="23"/>
      <c r="PE11" s="22"/>
      <c r="PF11" s="23"/>
      <c r="PG11" s="22"/>
      <c r="PH11" s="23"/>
      <c r="PI11" s="22"/>
      <c r="PJ11" s="23"/>
      <c r="PK11" s="22"/>
      <c r="PL11" s="23"/>
      <c r="PM11" s="22"/>
      <c r="PN11" s="23"/>
      <c r="PO11" s="22"/>
      <c r="PP11" s="23"/>
      <c r="PQ11" s="22"/>
      <c r="PR11" s="23"/>
      <c r="PS11" s="22"/>
      <c r="PT11" s="23"/>
      <c r="PU11" s="22"/>
      <c r="PV11" s="23"/>
      <c r="PW11" s="22"/>
      <c r="PX11" s="23"/>
      <c r="PY11" s="22"/>
      <c r="PZ11" s="23"/>
      <c r="QA11" s="22"/>
      <c r="QB11" s="23"/>
      <c r="QC11" s="22"/>
      <c r="QD11" s="23"/>
      <c r="QE11" s="22"/>
      <c r="QF11" s="23"/>
      <c r="QG11" s="22"/>
      <c r="QH11" s="23"/>
      <c r="QI11" s="22"/>
      <c r="QJ11" s="23"/>
      <c r="QK11" s="22"/>
      <c r="QL11" s="23"/>
      <c r="QM11" s="22"/>
      <c r="QN11" s="23"/>
      <c r="QO11" s="22"/>
      <c r="QP11" s="23"/>
      <c r="QQ11" s="22"/>
      <c r="QR11" s="23"/>
      <c r="QS11" s="22"/>
      <c r="QT11" s="23"/>
      <c r="QU11" s="22"/>
      <c r="QV11" s="23"/>
      <c r="QW11" s="22"/>
      <c r="QX11" s="23"/>
      <c r="QY11" s="22"/>
      <c r="QZ11" s="23"/>
      <c r="RA11" s="22"/>
      <c r="RB11" s="23"/>
      <c r="RC11" s="22"/>
      <c r="RD11" s="23"/>
      <c r="RE11" s="22"/>
      <c r="RF11" s="23"/>
      <c r="RG11" s="22"/>
      <c r="RH11" s="23"/>
      <c r="RI11" s="22"/>
      <c r="RJ11" s="23"/>
      <c r="RK11" s="22"/>
      <c r="RL11" s="23"/>
      <c r="RM11" s="22"/>
      <c r="RN11" s="23"/>
      <c r="RO11" s="22"/>
      <c r="RP11" s="23"/>
      <c r="RQ11" s="22"/>
      <c r="RR11" s="23"/>
      <c r="RS11" s="22"/>
      <c r="RT11" s="23"/>
      <c r="RU11" s="22"/>
      <c r="RV11" s="23"/>
      <c r="RW11" s="22"/>
      <c r="RX11" s="23"/>
      <c r="RY11" s="22"/>
      <c r="RZ11" s="23"/>
      <c r="SA11" s="22"/>
      <c r="SB11" s="23"/>
      <c r="SC11" s="22"/>
      <c r="SD11" s="23"/>
      <c r="SE11" s="22"/>
      <c r="SF11" s="23"/>
      <c r="SG11" s="22"/>
      <c r="SH11" s="23"/>
      <c r="SI11" s="22"/>
      <c r="SJ11" s="23"/>
      <c r="SK11" s="22"/>
      <c r="SL11" s="23"/>
      <c r="SM11" s="22"/>
      <c r="SN11" s="23"/>
      <c r="SO11" s="22"/>
      <c r="SP11" s="23"/>
      <c r="SQ11" s="22"/>
      <c r="SR11" s="23"/>
      <c r="SS11" s="22"/>
      <c r="ST11" s="23"/>
      <c r="SU11" s="22"/>
      <c r="SV11" s="23"/>
      <c r="SW11" s="22"/>
      <c r="SX11" s="23"/>
      <c r="SY11" s="22"/>
      <c r="SZ11" s="23"/>
      <c r="TA11" s="22"/>
      <c r="TB11" s="23"/>
      <c r="TC11" s="22"/>
      <c r="TD11" s="23"/>
      <c r="TE11" s="22"/>
      <c r="TF11" s="23"/>
      <c r="TG11" s="22"/>
      <c r="TH11" s="23"/>
      <c r="TI11" s="22"/>
      <c r="TJ11" s="23"/>
      <c r="TK11" s="22"/>
      <c r="TL11" s="23"/>
      <c r="TM11" s="22"/>
      <c r="TN11" s="23"/>
      <c r="TO11" s="22"/>
      <c r="TP11" s="23"/>
      <c r="TQ11" s="22"/>
      <c r="TR11" s="23"/>
      <c r="TS11" s="22"/>
      <c r="TT11" s="23"/>
      <c r="TU11" s="22"/>
      <c r="TV11" s="23"/>
      <c r="TW11" s="22"/>
      <c r="TX11" s="23"/>
      <c r="TY11" s="22"/>
      <c r="TZ11" s="23"/>
      <c r="UA11" s="22"/>
      <c r="UB11" s="23"/>
      <c r="UC11" s="22"/>
      <c r="UD11" s="23"/>
      <c r="UE11" s="22"/>
      <c r="UF11" s="23"/>
      <c r="UG11" s="22"/>
      <c r="UH11" s="23"/>
      <c r="UI11" s="22"/>
      <c r="UJ11" s="23"/>
      <c r="UK11" s="22"/>
      <c r="UL11" s="23"/>
      <c r="UM11" s="22"/>
      <c r="UN11" s="23"/>
      <c r="UO11" s="22"/>
      <c r="UP11" s="23"/>
      <c r="UQ11" s="22"/>
      <c r="UR11" s="23"/>
      <c r="US11" s="22"/>
      <c r="UT11" s="23"/>
      <c r="UU11" s="22"/>
      <c r="UV11" s="23"/>
      <c r="UW11" s="22"/>
      <c r="UX11" s="23"/>
      <c r="UY11" s="22"/>
      <c r="UZ11" s="23"/>
      <c r="VA11" s="22"/>
      <c r="VB11" s="23"/>
      <c r="VC11" s="22"/>
      <c r="VD11" s="23"/>
      <c r="VE11" s="22"/>
      <c r="VF11" s="23"/>
      <c r="VG11" s="22"/>
      <c r="VH11" s="23"/>
      <c r="VI11" s="22"/>
      <c r="VJ11" s="23"/>
      <c r="VK11" s="22"/>
      <c r="VL11" s="23"/>
      <c r="VM11" s="22"/>
      <c r="VN11" s="23"/>
      <c r="VO11" s="22"/>
      <c r="VP11" s="23"/>
      <c r="VQ11" s="22"/>
      <c r="VR11" s="23"/>
      <c r="VS11" s="22"/>
      <c r="VT11" s="23"/>
      <c r="VU11" s="22"/>
      <c r="VV11" s="23"/>
      <c r="VW11" s="22"/>
      <c r="VX11" s="23"/>
      <c r="VY11" s="22"/>
      <c r="VZ11" s="23"/>
      <c r="WA11" s="22"/>
      <c r="WB11" s="23"/>
      <c r="WC11" s="22"/>
      <c r="WD11" s="23"/>
      <c r="WE11" s="22"/>
      <c r="WF11" s="23"/>
      <c r="WG11" s="22"/>
      <c r="WH11" s="23"/>
      <c r="WI11" s="22"/>
      <c r="WJ11" s="23"/>
      <c r="WK11" s="22"/>
      <c r="WL11" s="23"/>
      <c r="WM11" s="22"/>
      <c r="WN11" s="23"/>
      <c r="WO11" s="22"/>
      <c r="WP11" s="23"/>
      <c r="WQ11" s="22"/>
      <c r="WR11" s="23"/>
      <c r="WS11" s="22"/>
      <c r="WT11" s="23"/>
      <c r="WU11" s="22"/>
      <c r="WV11" s="23"/>
      <c r="WW11" s="22"/>
      <c r="WX11" s="23"/>
      <c r="WY11" s="22"/>
      <c r="WZ11" s="23"/>
      <c r="XA11" s="22"/>
      <c r="XB11" s="23"/>
      <c r="XC11" s="22"/>
      <c r="XD11" s="23"/>
      <c r="XE11" s="22"/>
      <c r="XF11" s="23"/>
      <c r="XG11" s="22"/>
      <c r="XH11" s="23"/>
      <c r="XI11" s="22"/>
      <c r="XJ11" s="23"/>
      <c r="XK11" s="22"/>
      <c r="XL11" s="23"/>
      <c r="XM11" s="22"/>
      <c r="XN11" s="23"/>
      <c r="XO11" s="22"/>
      <c r="XP11" s="23"/>
      <c r="XQ11" s="22"/>
      <c r="XR11" s="23"/>
      <c r="XS11" s="22"/>
      <c r="XT11" s="23"/>
      <c r="XU11" s="22"/>
      <c r="XV11" s="23"/>
      <c r="XW11" s="22"/>
      <c r="XX11" s="23"/>
      <c r="XY11" s="22"/>
      <c r="XZ11" s="23"/>
      <c r="YA11" s="22"/>
      <c r="YB11" s="23"/>
      <c r="YC11" s="22"/>
      <c r="YD11" s="23"/>
      <c r="YE11" s="22"/>
      <c r="YF11" s="23"/>
      <c r="YG11" s="22"/>
      <c r="YH11" s="23"/>
      <c r="YI11" s="22"/>
      <c r="YJ11" s="23"/>
      <c r="YK11" s="22"/>
      <c r="YL11" s="23"/>
      <c r="YM11" s="22"/>
      <c r="YN11" s="23"/>
      <c r="YO11" s="22"/>
      <c r="YP11" s="23"/>
      <c r="YQ11" s="22"/>
      <c r="YR11" s="23"/>
      <c r="YS11" s="22"/>
      <c r="YT11" s="23"/>
      <c r="YU11" s="22"/>
      <c r="YV11" s="23"/>
      <c r="YW11" s="22"/>
      <c r="YX11" s="23"/>
      <c r="YY11" s="22"/>
      <c r="YZ11" s="23"/>
      <c r="ZA11" s="22"/>
      <c r="ZB11" s="23"/>
      <c r="ZC11" s="22"/>
      <c r="ZD11" s="23"/>
      <c r="ZE11" s="22"/>
      <c r="ZF11" s="23"/>
      <c r="ZG11" s="22"/>
      <c r="ZH11" s="23"/>
      <c r="ZI11" s="22"/>
      <c r="ZJ11" s="23"/>
      <c r="ZK11" s="22"/>
      <c r="ZL11" s="23"/>
      <c r="ZM11" s="22"/>
      <c r="ZN11" s="23"/>
      <c r="ZO11" s="22"/>
      <c r="ZP11" s="23"/>
      <c r="ZQ11" s="22"/>
      <c r="ZR11" s="23"/>
      <c r="ZS11" s="22"/>
      <c r="ZT11" s="23"/>
      <c r="ZU11" s="22"/>
      <c r="ZV11" s="23"/>
      <c r="ZW11" s="22"/>
      <c r="ZX11" s="23"/>
      <c r="ZY11" s="22"/>
      <c r="ZZ11" s="23"/>
      <c r="AAA11" s="22"/>
      <c r="AAB11" s="23"/>
      <c r="AAC11" s="22"/>
      <c r="AAD11" s="23"/>
      <c r="AAE11" s="22"/>
      <c r="AAF11" s="23"/>
      <c r="AAG11" s="22"/>
      <c r="AAH11" s="23"/>
      <c r="AAI11" s="22"/>
      <c r="AAJ11" s="23"/>
      <c r="AAK11" s="22"/>
      <c r="AAL11" s="23"/>
      <c r="AAM11" s="22"/>
      <c r="AAN11" s="23"/>
      <c r="AAO11" s="22"/>
      <c r="AAP11" s="23"/>
      <c r="AAQ11" s="22"/>
      <c r="AAR11" s="23"/>
      <c r="AAS11" s="22"/>
      <c r="AAT11" s="23"/>
      <c r="AAU11" s="22"/>
      <c r="AAV11" s="23"/>
      <c r="AAW11" s="22"/>
      <c r="AAX11" s="23"/>
      <c r="AAY11" s="22"/>
      <c r="AAZ11" s="23"/>
      <c r="ABA11" s="22"/>
      <c r="ABB11" s="23"/>
      <c r="ABC11" s="22"/>
      <c r="ABD11" s="23"/>
      <c r="ABE11" s="22"/>
      <c r="ABF11" s="23"/>
      <c r="ABG11" s="22"/>
      <c r="ABH11" s="23"/>
      <c r="ABI11" s="22"/>
      <c r="ABJ11" s="23"/>
      <c r="ABK11" s="22"/>
      <c r="ABL11" s="23"/>
      <c r="ABM11" s="22"/>
      <c r="ABN11" s="23"/>
      <c r="ABO11" s="22"/>
      <c r="ABP11" s="23"/>
      <c r="ABQ11" s="22"/>
      <c r="ABR11" s="23"/>
      <c r="ABS11" s="22"/>
      <c r="ABT11" s="23"/>
      <c r="ABU11" s="22"/>
      <c r="ABV11" s="23"/>
      <c r="ABW11" s="22"/>
      <c r="ABX11" s="23"/>
      <c r="ABY11" s="22"/>
      <c r="ABZ11" s="23"/>
      <c r="ACA11" s="22"/>
      <c r="ACB11" s="23"/>
      <c r="ACC11" s="22"/>
      <c r="ACD11" s="23"/>
      <c r="ACE11" s="22"/>
      <c r="ACF11" s="23"/>
      <c r="ACG11" s="22"/>
      <c r="ACH11" s="23"/>
      <c r="ACI11" s="22"/>
      <c r="ACJ11" s="23"/>
      <c r="ACK11" s="22"/>
      <c r="ACL11" s="23"/>
      <c r="ACM11" s="22"/>
      <c r="ACN11" s="23"/>
      <c r="ACO11" s="22"/>
      <c r="ACP11" s="23"/>
      <c r="ACQ11" s="22"/>
      <c r="ACR11" s="23"/>
      <c r="ACS11" s="22"/>
      <c r="ACT11" s="23"/>
      <c r="ACU11" s="22"/>
      <c r="ACV11" s="23"/>
      <c r="ACW11" s="22"/>
      <c r="ACX11" s="23"/>
      <c r="ACY11" s="22"/>
      <c r="ACZ11" s="23"/>
      <c r="ADA11" s="22"/>
      <c r="ADB11" s="23"/>
      <c r="ADC11" s="22"/>
      <c r="ADD11" s="23"/>
      <c r="ADE11" s="22"/>
      <c r="ADF11" s="23"/>
      <c r="ADG11" s="22"/>
      <c r="ADH11" s="23"/>
      <c r="ADI11" s="22"/>
      <c r="ADJ11" s="23"/>
      <c r="ADK11" s="22"/>
      <c r="ADL11" s="23"/>
      <c r="ADM11" s="22"/>
      <c r="ADN11" s="23"/>
      <c r="ADO11" s="22"/>
      <c r="ADP11" s="23"/>
      <c r="ADQ11" s="22"/>
      <c r="ADR11" s="23"/>
      <c r="ADS11" s="22"/>
      <c r="ADT11" s="23"/>
      <c r="ADU11" s="22"/>
      <c r="ADV11" s="23"/>
      <c r="ADW11" s="22"/>
      <c r="ADX11" s="23"/>
      <c r="ADY11" s="22"/>
      <c r="ADZ11" s="23"/>
      <c r="AEA11" s="22"/>
      <c r="AEB11" s="23"/>
      <c r="AEC11" s="22"/>
      <c r="AED11" s="23"/>
      <c r="AEE11" s="22"/>
      <c r="AEF11" s="23"/>
      <c r="AEG11" s="22"/>
      <c r="AEH11" s="23"/>
      <c r="AEI11" s="22"/>
      <c r="AEJ11" s="23"/>
      <c r="AEK11" s="22"/>
      <c r="AEL11" s="23"/>
      <c r="AEM11" s="22"/>
      <c r="AEN11" s="23"/>
      <c r="AEO11" s="22"/>
      <c r="AEP11" s="23"/>
      <c r="AEQ11" s="22"/>
      <c r="AER11" s="23"/>
      <c r="AES11" s="22"/>
      <c r="AET11" s="23"/>
      <c r="AEU11" s="22"/>
      <c r="AEV11" s="23"/>
      <c r="AEW11" s="22"/>
      <c r="AEX11" s="23"/>
      <c r="AEY11" s="22"/>
      <c r="AEZ11" s="23"/>
      <c r="AFA11" s="22"/>
      <c r="AFB11" s="23"/>
      <c r="AFC11" s="22"/>
      <c r="AFD11" s="23"/>
      <c r="AFE11" s="22"/>
      <c r="AFF11" s="23"/>
      <c r="AFG11" s="22"/>
      <c r="AFH11" s="23"/>
      <c r="AFI11" s="22"/>
      <c r="AFJ11" s="23"/>
      <c r="AFK11" s="22"/>
      <c r="AFL11" s="23"/>
      <c r="AFM11" s="22"/>
      <c r="AFN11" s="23"/>
      <c r="AFO11" s="22"/>
      <c r="AFP11" s="23"/>
      <c r="AFQ11" s="22"/>
      <c r="AFR11" s="23"/>
      <c r="AFS11" s="22"/>
      <c r="AFT11" s="23"/>
      <c r="AFU11" s="22"/>
      <c r="AFV11" s="23"/>
      <c r="AFW11" s="22"/>
      <c r="AFX11" s="23"/>
      <c r="AFY11" s="22"/>
      <c r="AFZ11" s="23"/>
      <c r="AGA11" s="22"/>
      <c r="AGB11" s="23"/>
      <c r="AGC11" s="22"/>
      <c r="AGD11" s="23"/>
      <c r="AGE11" s="22"/>
      <c r="AGF11" s="23"/>
      <c r="AGG11" s="22"/>
      <c r="AGH11" s="23"/>
      <c r="AGI11" s="22"/>
      <c r="AGJ11" s="23"/>
      <c r="AGK11" s="22"/>
      <c r="AGL11" s="23"/>
      <c r="AGM11" s="22"/>
      <c r="AGN11" s="23"/>
      <c r="AGO11" s="22"/>
      <c r="AGP11" s="23"/>
      <c r="AGQ11" s="22"/>
      <c r="AGR11" s="23"/>
      <c r="AGS11" s="22"/>
      <c r="AGT11" s="23"/>
      <c r="AGU11" s="22"/>
      <c r="AGV11" s="23"/>
      <c r="AGW11" s="22"/>
      <c r="AGX11" s="23"/>
      <c r="AGY11" s="22"/>
      <c r="AGZ11" s="23"/>
      <c r="AHA11" s="22"/>
      <c r="AHB11" s="23"/>
      <c r="AHC11" s="22"/>
      <c r="AHD11" s="23"/>
      <c r="AHE11" s="22"/>
      <c r="AHF11" s="23"/>
      <c r="AHG11" s="22"/>
      <c r="AHH11" s="23"/>
      <c r="AHI11" s="22"/>
      <c r="AHJ11" s="23"/>
      <c r="AHK11" s="22"/>
      <c r="AHL11" s="23"/>
      <c r="AHM11" s="22"/>
      <c r="AHN11" s="23"/>
      <c r="AHO11" s="22"/>
      <c r="AHP11" s="23"/>
      <c r="AHQ11" s="22"/>
      <c r="AHR11" s="23"/>
      <c r="AHS11" s="22"/>
      <c r="AHT11" s="23"/>
      <c r="AHU11" s="22"/>
      <c r="AHV11" s="23"/>
      <c r="AHW11" s="22"/>
      <c r="AHX11" s="23"/>
      <c r="AHY11" s="22"/>
      <c r="AHZ11" s="23"/>
      <c r="AIA11" s="22"/>
      <c r="AIB11" s="23"/>
      <c r="AIC11" s="22"/>
      <c r="AID11" s="23"/>
      <c r="AIE11" s="22"/>
      <c r="AIF11" s="23"/>
      <c r="AIG11" s="22"/>
      <c r="AIH11" s="23"/>
      <c r="AII11" s="22"/>
      <c r="AIJ11" s="23"/>
      <c r="AIK11" s="22"/>
      <c r="AIL11" s="23"/>
      <c r="AIM11" s="22"/>
      <c r="AIN11" s="23"/>
      <c r="AIO11" s="22"/>
      <c r="AIP11" s="23"/>
      <c r="AIQ11" s="22"/>
      <c r="AIR11" s="23"/>
      <c r="AIS11" s="22"/>
      <c r="AIT11" s="23"/>
      <c r="AIU11" s="22"/>
      <c r="AIV11" s="23"/>
      <c r="AIW11" s="22"/>
      <c r="AIX11" s="23"/>
      <c r="AIY11" s="22"/>
      <c r="AIZ11" s="23"/>
      <c r="AJA11" s="22"/>
      <c r="AJB11" s="23"/>
      <c r="AJC11" s="22"/>
      <c r="AJD11" s="23"/>
      <c r="AJE11" s="22"/>
      <c r="AJF11" s="23"/>
      <c r="AJG11" s="22"/>
      <c r="AJH11" s="23"/>
      <c r="AJI11" s="22"/>
      <c r="AJJ11" s="23"/>
      <c r="AJK11" s="22"/>
      <c r="AJL11" s="23"/>
      <c r="AJM11" s="22"/>
      <c r="AJN11" s="23"/>
      <c r="AJO11" s="22"/>
      <c r="AJP11" s="23"/>
      <c r="AJQ11" s="22"/>
      <c r="AJR11" s="23"/>
      <c r="AJS11" s="22"/>
      <c r="AJT11" s="23"/>
      <c r="AJU11" s="22"/>
      <c r="AJV11" s="23"/>
      <c r="AJW11" s="22"/>
      <c r="AJX11" s="23"/>
      <c r="AJY11" s="22"/>
      <c r="AJZ11" s="23"/>
      <c r="AKA11" s="22"/>
      <c r="AKB11" s="23"/>
      <c r="AKC11" s="22"/>
      <c r="AKD11" s="23"/>
      <c r="AKE11" s="22"/>
      <c r="AKF11" s="23"/>
      <c r="AKG11" s="22"/>
      <c r="AKH11" s="23"/>
      <c r="AKI11" s="22"/>
      <c r="AKJ11" s="23"/>
      <c r="AKK11" s="22"/>
      <c r="AKL11" s="23"/>
      <c r="AKM11" s="22"/>
      <c r="AKN11" s="23"/>
      <c r="AKO11" s="22"/>
      <c r="AKP11" s="23"/>
      <c r="AKQ11" s="22"/>
      <c r="AKR11" s="23"/>
      <c r="AKS11" s="22"/>
      <c r="AKT11" s="23"/>
      <c r="AKU11" s="22"/>
      <c r="AKV11" s="23"/>
      <c r="AKW11" s="22"/>
      <c r="AKX11" s="23"/>
      <c r="AKY11" s="22"/>
      <c r="AKZ11" s="23"/>
      <c r="ALA11" s="22"/>
      <c r="ALB11" s="23"/>
      <c r="ALC11" s="22"/>
      <c r="ALD11" s="23"/>
      <c r="ALE11" s="22"/>
      <c r="ALF11" s="23"/>
      <c r="ALG11" s="22"/>
      <c r="ALH11" s="23"/>
      <c r="ALI11" s="22"/>
      <c r="ALJ11" s="23"/>
      <c r="ALK11" s="22"/>
      <c r="ALL11" s="23"/>
      <c r="ALM11" s="22"/>
      <c r="ALN11" s="23"/>
      <c r="ALO11" s="22"/>
      <c r="ALP11" s="23"/>
      <c r="ALQ11" s="22"/>
      <c r="ALR11" s="23"/>
      <c r="ALS11" s="22"/>
      <c r="ALT11" s="23"/>
      <c r="ALU11" s="22"/>
      <c r="ALV11" s="23"/>
      <c r="ALW11" s="22"/>
      <c r="ALX11" s="23"/>
      <c r="ALY11" s="22"/>
      <c r="ALZ11" s="23"/>
      <c r="AMA11" s="22"/>
      <c r="AMB11" s="23"/>
      <c r="AMC11" s="22"/>
      <c r="AMD11" s="23"/>
      <c r="AME11" s="22"/>
      <c r="AMF11" s="23"/>
      <c r="AMG11" s="22"/>
      <c r="AMH11" s="23"/>
      <c r="AMI11" s="22"/>
      <c r="AMJ11" s="23"/>
      <c r="AMK11" s="22"/>
      <c r="AML11" s="23"/>
      <c r="AMM11" s="22"/>
      <c r="AMN11" s="23"/>
      <c r="AMO11" s="22"/>
      <c r="AMP11" s="23"/>
      <c r="AMQ11" s="22"/>
      <c r="AMR11" s="23"/>
      <c r="AMS11" s="22"/>
      <c r="AMT11" s="23"/>
      <c r="AMU11" s="22"/>
      <c r="AMV11" s="23"/>
      <c r="AMW11" s="22"/>
      <c r="AMX11" s="23"/>
      <c r="AMY11" s="22"/>
      <c r="AMZ11" s="23"/>
      <c r="ANA11" s="22"/>
      <c r="ANB11" s="23"/>
      <c r="ANC11" s="22"/>
      <c r="AND11" s="23"/>
      <c r="ANE11" s="22"/>
      <c r="ANF11" s="23"/>
      <c r="ANG11" s="22"/>
      <c r="ANH11" s="23"/>
      <c r="ANI11" s="22"/>
      <c r="ANJ11" s="23"/>
      <c r="ANK11" s="22"/>
      <c r="ANL11" s="23"/>
      <c r="ANM11" s="22"/>
      <c r="ANN11" s="23"/>
      <c r="ANO11" s="22"/>
      <c r="ANP11" s="23"/>
      <c r="ANQ11" s="22"/>
      <c r="ANR11" s="23"/>
      <c r="ANS11" s="22"/>
      <c r="ANT11" s="23"/>
      <c r="ANU11" s="22"/>
      <c r="ANV11" s="23"/>
      <c r="ANW11" s="22"/>
      <c r="ANX11" s="23"/>
      <c r="ANY11" s="22"/>
      <c r="ANZ11" s="23"/>
      <c r="AOA11" s="22"/>
      <c r="AOB11" s="23"/>
      <c r="AOC11" s="22"/>
      <c r="AOD11" s="23"/>
      <c r="AOE11" s="22"/>
      <c r="AOF11" s="23"/>
      <c r="AOG11" s="22"/>
      <c r="AOH11" s="23"/>
      <c r="AOI11" s="22"/>
      <c r="AOJ11" s="23"/>
      <c r="AOK11" s="22"/>
      <c r="AOL11" s="23"/>
      <c r="AOM11" s="22"/>
      <c r="AON11" s="23"/>
      <c r="AOO11" s="22"/>
      <c r="AOP11" s="23"/>
      <c r="AOQ11" s="22"/>
      <c r="AOR11" s="23"/>
      <c r="AOS11" s="22"/>
      <c r="AOT11" s="23"/>
      <c r="AOU11" s="22"/>
      <c r="AOV11" s="23"/>
      <c r="AOW11" s="22"/>
      <c r="AOX11" s="23"/>
      <c r="AOY11" s="22"/>
      <c r="AOZ11" s="23"/>
      <c r="APA11" s="22"/>
      <c r="APB11" s="23"/>
      <c r="APC11" s="22"/>
      <c r="APD11" s="23"/>
      <c r="APE11" s="22"/>
      <c r="APF11" s="23"/>
      <c r="APG11" s="22"/>
      <c r="APH11" s="23"/>
      <c r="API11" s="22"/>
      <c r="APJ11" s="23"/>
      <c r="APK11" s="22"/>
      <c r="APL11" s="23"/>
      <c r="APM11" s="22"/>
      <c r="APN11" s="23"/>
      <c r="APO11" s="22"/>
      <c r="APP11" s="23"/>
      <c r="APQ11" s="22"/>
      <c r="APR11" s="23"/>
      <c r="APS11" s="22"/>
      <c r="APT11" s="23"/>
      <c r="APU11" s="22"/>
      <c r="APV11" s="23"/>
      <c r="APW11" s="22"/>
      <c r="APX11" s="23"/>
      <c r="APY11" s="22"/>
      <c r="APZ11" s="23"/>
      <c r="AQA11" s="22"/>
      <c r="AQB11" s="23"/>
      <c r="AQC11" s="22"/>
      <c r="AQD11" s="23"/>
      <c r="AQE11" s="22"/>
      <c r="AQF11" s="23"/>
      <c r="AQG11" s="22"/>
      <c r="AQH11" s="23"/>
      <c r="AQI11" s="22"/>
      <c r="AQJ11" s="23"/>
      <c r="AQK11" s="22"/>
      <c r="AQL11" s="23"/>
      <c r="AQM11" s="22"/>
      <c r="AQN11" s="23"/>
      <c r="AQO11" s="22"/>
      <c r="AQP11" s="23"/>
      <c r="AQQ11" s="22"/>
      <c r="AQR11" s="23"/>
      <c r="AQS11" s="22"/>
      <c r="AQT11" s="23"/>
      <c r="AQU11" s="22"/>
      <c r="AQV11" s="23"/>
      <c r="AQW11" s="22"/>
      <c r="AQX11" s="23"/>
      <c r="AQY11" s="22"/>
      <c r="AQZ11" s="23"/>
      <c r="ARA11" s="22"/>
      <c r="ARB11" s="23"/>
      <c r="ARC11" s="22"/>
      <c r="ARD11" s="23"/>
      <c r="ARE11" s="22"/>
      <c r="ARF11" s="23"/>
      <c r="ARG11" s="22"/>
      <c r="ARH11" s="23"/>
      <c r="ARI11" s="22"/>
      <c r="ARJ11" s="23"/>
      <c r="ARK11" s="22"/>
      <c r="ARL11" s="23"/>
      <c r="ARM11" s="22"/>
      <c r="ARN11" s="23"/>
      <c r="ARO11" s="22"/>
      <c r="ARP11" s="23"/>
      <c r="ARQ11" s="22"/>
      <c r="ARR11" s="23"/>
      <c r="ARS11" s="22"/>
      <c r="ART11" s="23"/>
      <c r="ARU11" s="22"/>
      <c r="ARV11" s="23"/>
      <c r="ARW11" s="22"/>
      <c r="ARX11" s="23"/>
      <c r="ARY11" s="22"/>
      <c r="ARZ11" s="23"/>
      <c r="ASA11" s="22"/>
      <c r="ASB11" s="23"/>
      <c r="ASC11" s="22"/>
      <c r="ASD11" s="23"/>
      <c r="ASE11" s="22"/>
      <c r="ASF11" s="23"/>
      <c r="ASG11" s="22"/>
      <c r="ASH11" s="23"/>
      <c r="ASI11" s="22"/>
      <c r="ASJ11" s="23"/>
      <c r="ASK11" s="22"/>
      <c r="ASL11" s="23"/>
      <c r="ASM11" s="22"/>
      <c r="ASN11" s="23"/>
      <c r="ASO11" s="22"/>
      <c r="ASP11" s="23"/>
      <c r="ASQ11" s="22"/>
      <c r="ASR11" s="23"/>
      <c r="ASS11" s="22"/>
      <c r="AST11" s="23"/>
      <c r="ASU11" s="22"/>
      <c r="ASV11" s="23"/>
      <c r="ASW11" s="22"/>
      <c r="ASX11" s="23"/>
      <c r="ASY11" s="22"/>
      <c r="ASZ11" s="23"/>
      <c r="ATA11" s="22"/>
      <c r="ATB11" s="23"/>
      <c r="ATC11" s="22"/>
      <c r="ATD11" s="23"/>
      <c r="ATE11" s="22"/>
      <c r="ATF11" s="23"/>
      <c r="ATG11" s="22"/>
      <c r="ATH11" s="23"/>
      <c r="ATI11" s="22"/>
      <c r="ATJ11" s="23"/>
      <c r="ATK11" s="22"/>
      <c r="ATL11" s="23"/>
      <c r="ATM11" s="22"/>
      <c r="ATN11" s="23"/>
      <c r="ATO11" s="22"/>
      <c r="ATP11" s="23"/>
      <c r="ATQ11" s="22"/>
      <c r="ATR11" s="23"/>
      <c r="ATS11" s="22"/>
      <c r="ATT11" s="23"/>
      <c r="ATU11" s="22"/>
      <c r="ATV11" s="23"/>
      <c r="ATW11" s="22"/>
      <c r="ATX11" s="23"/>
      <c r="ATY11" s="22"/>
      <c r="ATZ11" s="23"/>
      <c r="AUA11" s="22"/>
      <c r="AUB11" s="23"/>
      <c r="AUC11" s="22"/>
      <c r="AUD11" s="23"/>
      <c r="AUE11" s="22"/>
      <c r="AUF11" s="23"/>
      <c r="AUG11" s="22"/>
      <c r="AUH11" s="23"/>
      <c r="AUI11" s="22"/>
      <c r="AUJ11" s="23"/>
      <c r="AUK11" s="22"/>
      <c r="AUL11" s="23"/>
      <c r="AUM11" s="22"/>
      <c r="AUN11" s="23"/>
      <c r="AUO11" s="22"/>
      <c r="AUP11" s="23"/>
      <c r="AUQ11" s="22"/>
      <c r="AUR11" s="23"/>
      <c r="AUS11" s="22"/>
      <c r="AUT11" s="23"/>
      <c r="AUU11" s="22"/>
      <c r="AUV11" s="23"/>
      <c r="AUW11" s="22"/>
      <c r="AUX11" s="23"/>
      <c r="AUY11" s="22"/>
      <c r="AUZ11" s="23"/>
      <c r="AVA11" s="22"/>
      <c r="AVB11" s="23"/>
      <c r="AVC11" s="22"/>
      <c r="AVD11" s="23"/>
      <c r="AVE11" s="22"/>
      <c r="AVF11" s="23"/>
      <c r="AVG11" s="22"/>
      <c r="AVH11" s="23"/>
      <c r="AVI11" s="22"/>
      <c r="AVJ11" s="23"/>
      <c r="AVK11" s="22"/>
      <c r="AVL11" s="23"/>
      <c r="AVM11" s="22"/>
      <c r="AVN11" s="23"/>
      <c r="AVO11" s="22"/>
      <c r="AVP11" s="23"/>
      <c r="AVQ11" s="22"/>
      <c r="AVR11" s="23"/>
      <c r="AVS11" s="22"/>
      <c r="AVT11" s="23"/>
      <c r="AVU11" s="22"/>
      <c r="AVV11" s="23"/>
      <c r="AVW11" s="22"/>
      <c r="AVX11" s="23"/>
      <c r="AVY11" s="22"/>
      <c r="AVZ11" s="23"/>
      <c r="AWA11" s="22"/>
      <c r="AWB11" s="23"/>
      <c r="AWC11" s="22"/>
      <c r="AWD11" s="23"/>
      <c r="AWE11" s="22"/>
      <c r="AWF11" s="23"/>
      <c r="AWG11" s="22"/>
      <c r="AWH11" s="23"/>
      <c r="AWI11" s="22"/>
      <c r="AWJ11" s="23"/>
      <c r="AWK11" s="22"/>
      <c r="AWL11" s="23"/>
      <c r="AWM11" s="22"/>
      <c r="AWN11" s="23"/>
      <c r="AWO11" s="22"/>
      <c r="AWP11" s="23"/>
      <c r="AWQ11" s="22"/>
      <c r="AWR11" s="23"/>
      <c r="AWS11" s="22"/>
      <c r="AWT11" s="23"/>
      <c r="AWU11" s="22"/>
      <c r="AWV11" s="23"/>
      <c r="AWW11" s="22"/>
      <c r="AWX11" s="23"/>
      <c r="AWY11" s="22"/>
      <c r="AWZ11" s="23"/>
      <c r="AXA11" s="22"/>
      <c r="AXB11" s="23"/>
      <c r="AXC11" s="22"/>
      <c r="AXD11" s="23"/>
      <c r="AXE11" s="22"/>
      <c r="AXF11" s="23"/>
      <c r="AXG11" s="22"/>
      <c r="AXH11" s="23"/>
      <c r="AXI11" s="22"/>
      <c r="AXJ11" s="23"/>
      <c r="AXK11" s="22"/>
      <c r="AXL11" s="23"/>
      <c r="AXM11" s="22"/>
      <c r="AXN11" s="23"/>
      <c r="AXO11" s="22"/>
      <c r="AXP11" s="23"/>
      <c r="AXQ11" s="22"/>
      <c r="AXR11" s="23"/>
      <c r="AXS11" s="22"/>
      <c r="AXT11" s="23"/>
      <c r="AXU11" s="22"/>
      <c r="AXV11" s="23"/>
      <c r="AXW11" s="22"/>
      <c r="AXX11" s="23"/>
      <c r="AXY11" s="22"/>
      <c r="AXZ11" s="23"/>
      <c r="AYA11" s="22"/>
      <c r="AYB11" s="23"/>
      <c r="AYC11" s="22"/>
      <c r="AYD11" s="23"/>
      <c r="AYE11" s="22"/>
      <c r="AYF11" s="23"/>
      <c r="AYG11" s="22"/>
      <c r="AYH11" s="23"/>
      <c r="AYI11" s="22"/>
      <c r="AYJ11" s="23"/>
      <c r="AYK11" s="22"/>
      <c r="AYL11" s="23"/>
      <c r="AYM11" s="22"/>
      <c r="AYN11" s="23"/>
      <c r="AYO11" s="22"/>
      <c r="AYP11" s="23"/>
      <c r="AYQ11" s="22"/>
      <c r="AYR11" s="23"/>
      <c r="AYS11" s="22"/>
      <c r="AYT11" s="23"/>
      <c r="AYU11" s="22"/>
      <c r="AYV11" s="23"/>
      <c r="AYW11" s="22"/>
      <c r="AYX11" s="23"/>
      <c r="AYY11" s="22"/>
      <c r="AYZ11" s="23"/>
      <c r="AZA11" s="22"/>
      <c r="AZB11" s="23"/>
      <c r="AZC11" s="22"/>
      <c r="AZD11" s="23"/>
      <c r="AZE11" s="22"/>
      <c r="AZF11" s="23"/>
      <c r="AZG11" s="22"/>
      <c r="AZH11" s="23"/>
      <c r="AZI11" s="22"/>
      <c r="AZJ11" s="23"/>
      <c r="AZK11" s="22"/>
      <c r="AZL11" s="23"/>
      <c r="AZM11" s="22"/>
      <c r="AZN11" s="23"/>
      <c r="AZO11" s="22"/>
      <c r="AZP11" s="23"/>
      <c r="AZQ11" s="22"/>
      <c r="AZR11" s="23"/>
      <c r="AZS11" s="22"/>
      <c r="AZT11" s="23"/>
      <c r="AZU11" s="22"/>
      <c r="AZV11" s="23"/>
      <c r="AZW11" s="22"/>
      <c r="AZX11" s="23"/>
      <c r="AZY11" s="22"/>
      <c r="AZZ11" s="23"/>
      <c r="BAA11" s="22"/>
      <c r="BAB11" s="23"/>
      <c r="BAC11" s="22"/>
      <c r="BAD11" s="23"/>
      <c r="BAE11" s="22"/>
      <c r="BAF11" s="23"/>
      <c r="BAG11" s="22"/>
      <c r="BAH11" s="23"/>
      <c r="BAI11" s="22"/>
      <c r="BAJ11" s="23"/>
      <c r="BAK11" s="22"/>
      <c r="BAL11" s="23"/>
      <c r="BAM11" s="22"/>
      <c r="BAN11" s="23"/>
      <c r="BAO11" s="22"/>
      <c r="BAP11" s="23"/>
      <c r="BAQ11" s="22"/>
      <c r="BAR11" s="23"/>
      <c r="BAS11" s="22"/>
      <c r="BAT11" s="23"/>
      <c r="BAU11" s="22"/>
      <c r="BAV11" s="23"/>
      <c r="BAW11" s="22"/>
      <c r="BAX11" s="23"/>
      <c r="BAY11" s="22"/>
      <c r="BAZ11" s="23"/>
      <c r="BBA11" s="22"/>
      <c r="BBB11" s="23"/>
      <c r="BBC11" s="22"/>
      <c r="BBD11" s="23"/>
      <c r="BBE11" s="22"/>
      <c r="BBF11" s="23"/>
      <c r="BBG11" s="22"/>
      <c r="BBH11" s="23"/>
      <c r="BBI11" s="22"/>
      <c r="BBJ11" s="23"/>
      <c r="BBK11" s="22"/>
      <c r="BBL11" s="23"/>
      <c r="BBM11" s="22"/>
      <c r="BBN11" s="23"/>
      <c r="BBO11" s="22"/>
      <c r="BBP11" s="23"/>
      <c r="BBQ11" s="22"/>
      <c r="BBR11" s="23"/>
      <c r="BBS11" s="22"/>
      <c r="BBT11" s="23"/>
      <c r="BBU11" s="22"/>
      <c r="BBV11" s="23"/>
      <c r="BBW11" s="22"/>
      <c r="BBX11" s="23"/>
      <c r="BBY11" s="22"/>
      <c r="BBZ11" s="23"/>
      <c r="BCA11" s="22"/>
      <c r="BCB11" s="23"/>
      <c r="BCC11" s="22"/>
      <c r="BCD11" s="23"/>
      <c r="BCE11" s="22"/>
      <c r="BCF11" s="23"/>
      <c r="BCG11" s="22"/>
      <c r="BCH11" s="23"/>
      <c r="BCI11" s="22"/>
      <c r="BCJ11" s="23"/>
      <c r="BCK11" s="22"/>
      <c r="BCL11" s="23"/>
      <c r="BCM11" s="22"/>
      <c r="BCN11" s="23"/>
      <c r="BCO11" s="22"/>
      <c r="BCP11" s="23"/>
      <c r="BCQ11" s="22"/>
      <c r="BCR11" s="23"/>
      <c r="BCS11" s="22"/>
      <c r="BCT11" s="23"/>
      <c r="BCU11" s="22"/>
      <c r="BCV11" s="23"/>
      <c r="BCW11" s="22"/>
      <c r="BCX11" s="23"/>
      <c r="BCY11" s="22"/>
      <c r="BCZ11" s="23"/>
      <c r="BDA11" s="22"/>
      <c r="BDB11" s="23"/>
      <c r="BDC11" s="22"/>
      <c r="BDD11" s="23"/>
      <c r="BDE11" s="22"/>
      <c r="BDF11" s="23"/>
      <c r="BDG11" s="22"/>
      <c r="BDH11" s="23"/>
      <c r="BDI11" s="22"/>
      <c r="BDJ11" s="23"/>
      <c r="BDK11" s="22"/>
      <c r="BDL11" s="23"/>
      <c r="BDM11" s="22"/>
      <c r="BDN11" s="23"/>
      <c r="BDO11" s="22"/>
      <c r="BDP11" s="23"/>
      <c r="BDQ11" s="22"/>
      <c r="BDR11" s="23"/>
      <c r="BDS11" s="22"/>
      <c r="BDT11" s="23"/>
      <c r="BDU11" s="22"/>
      <c r="BDV11" s="23"/>
      <c r="BDW11" s="22"/>
      <c r="BDX11" s="23"/>
      <c r="BDY11" s="22"/>
      <c r="BDZ11" s="23"/>
      <c r="BEA11" s="22"/>
      <c r="BEB11" s="23"/>
      <c r="BEC11" s="22"/>
      <c r="BED11" s="23"/>
      <c r="BEE11" s="22"/>
      <c r="BEF11" s="23"/>
      <c r="BEG11" s="22"/>
      <c r="BEH11" s="23"/>
      <c r="BEI11" s="22"/>
      <c r="BEJ11" s="23"/>
      <c r="BEK11" s="22"/>
      <c r="BEL11" s="23"/>
      <c r="BEM11" s="22"/>
      <c r="BEN11" s="23"/>
      <c r="BEO11" s="22"/>
      <c r="BEP11" s="23"/>
      <c r="BEQ11" s="22"/>
      <c r="BER11" s="23"/>
      <c r="BES11" s="22"/>
      <c r="BET11" s="23"/>
      <c r="BEU11" s="22"/>
      <c r="BEV11" s="23"/>
      <c r="BEW11" s="22"/>
      <c r="BEX11" s="23"/>
      <c r="BEY11" s="22"/>
      <c r="BEZ11" s="23"/>
      <c r="BFA11" s="22"/>
      <c r="BFB11" s="23"/>
      <c r="BFC11" s="22"/>
      <c r="BFD11" s="23"/>
      <c r="BFE11" s="22"/>
      <c r="BFF11" s="23"/>
      <c r="BFG11" s="22"/>
      <c r="BFH11" s="23"/>
      <c r="BFI11" s="22"/>
      <c r="BFJ11" s="23"/>
      <c r="BFK11" s="22"/>
      <c r="BFL11" s="23"/>
      <c r="BFM11" s="22"/>
      <c r="BFN11" s="23"/>
      <c r="BFO11" s="22"/>
      <c r="BFP11" s="23"/>
      <c r="BFQ11" s="22"/>
      <c r="BFR11" s="23"/>
      <c r="BFS11" s="22"/>
      <c r="BFT11" s="23"/>
      <c r="BFU11" s="22"/>
      <c r="BFV11" s="23"/>
      <c r="BFW11" s="22"/>
      <c r="BFX11" s="23"/>
      <c r="BFY11" s="22"/>
      <c r="BFZ11" s="23"/>
      <c r="BGA11" s="22"/>
      <c r="BGB11" s="23"/>
      <c r="BGC11" s="22"/>
      <c r="BGD11" s="23"/>
      <c r="BGE11" s="22"/>
      <c r="BGF11" s="23"/>
      <c r="BGG11" s="22"/>
      <c r="BGH11" s="23"/>
      <c r="BGI11" s="22"/>
      <c r="BGJ11" s="23"/>
      <c r="BGK11" s="22"/>
      <c r="BGL11" s="23"/>
      <c r="BGM11" s="22"/>
      <c r="BGN11" s="23"/>
      <c r="BGO11" s="22"/>
      <c r="BGP11" s="23"/>
      <c r="BGQ11" s="22"/>
      <c r="BGR11" s="23"/>
      <c r="BGS11" s="22"/>
      <c r="BGT11" s="23"/>
      <c r="BGU11" s="22"/>
      <c r="BGV11" s="23"/>
      <c r="BGW11" s="22"/>
      <c r="BGX11" s="23"/>
      <c r="BGY11" s="22"/>
      <c r="BGZ11" s="23"/>
      <c r="BHA11" s="22"/>
      <c r="BHB11" s="23"/>
      <c r="BHC11" s="22"/>
      <c r="BHD11" s="23"/>
      <c r="BHE11" s="22"/>
      <c r="BHF11" s="23"/>
      <c r="BHG11" s="22"/>
      <c r="BHH11" s="23"/>
      <c r="BHI11" s="22"/>
      <c r="BHJ11" s="23"/>
      <c r="BHK11" s="22"/>
      <c r="BHL11" s="23"/>
      <c r="BHM11" s="22"/>
      <c r="BHN11" s="23"/>
      <c r="BHO11" s="22"/>
      <c r="BHP11" s="23"/>
      <c r="BHQ11" s="22"/>
      <c r="BHR11" s="23"/>
      <c r="BHS11" s="22"/>
      <c r="BHT11" s="23"/>
      <c r="BHU11" s="22"/>
      <c r="BHV11" s="23"/>
      <c r="BHW11" s="22"/>
      <c r="BHX11" s="23"/>
      <c r="BHY11" s="22"/>
      <c r="BHZ11" s="23"/>
      <c r="BIA11" s="22"/>
      <c r="BIB11" s="23"/>
      <c r="BIC11" s="22"/>
      <c r="BID11" s="23"/>
      <c r="BIE11" s="22"/>
      <c r="BIF11" s="23"/>
      <c r="BIG11" s="22"/>
      <c r="BIH11" s="23"/>
      <c r="BII11" s="22"/>
      <c r="BIJ11" s="23"/>
      <c r="BIK11" s="22"/>
      <c r="BIL11" s="23"/>
      <c r="BIM11" s="22"/>
      <c r="BIN11" s="23"/>
      <c r="BIO11" s="22"/>
      <c r="BIP11" s="23"/>
      <c r="BIQ11" s="22"/>
      <c r="BIR11" s="23"/>
      <c r="BIS11" s="22"/>
      <c r="BIT11" s="23"/>
      <c r="BIU11" s="22"/>
      <c r="BIV11" s="23"/>
      <c r="BIW11" s="22"/>
      <c r="BIX11" s="23"/>
      <c r="BIY11" s="22"/>
      <c r="BIZ11" s="23"/>
      <c r="BJA11" s="22"/>
      <c r="BJB11" s="23"/>
      <c r="BJC11" s="22"/>
      <c r="BJD11" s="23"/>
      <c r="BJE11" s="22"/>
      <c r="BJF11" s="23"/>
      <c r="BJG11" s="22"/>
      <c r="BJH11" s="23"/>
      <c r="BJI11" s="22"/>
      <c r="BJJ11" s="23"/>
      <c r="BJK11" s="22"/>
      <c r="BJL11" s="23"/>
      <c r="BJM11" s="22"/>
      <c r="BJN11" s="23"/>
      <c r="BJO11" s="22"/>
      <c r="BJP11" s="23"/>
      <c r="BJQ11" s="22"/>
      <c r="BJR11" s="23"/>
      <c r="BJS11" s="22"/>
      <c r="BJT11" s="23"/>
      <c r="BJU11" s="22"/>
      <c r="BJV11" s="23"/>
      <c r="BJW11" s="22"/>
      <c r="BJX11" s="23"/>
      <c r="BJY11" s="22"/>
      <c r="BJZ11" s="23"/>
      <c r="BKA11" s="22"/>
      <c r="BKB11" s="23"/>
      <c r="BKC11" s="22"/>
      <c r="BKD11" s="23"/>
      <c r="BKE11" s="22"/>
      <c r="BKF11" s="23"/>
      <c r="BKG11" s="22"/>
      <c r="BKH11" s="23"/>
      <c r="BKI11" s="22"/>
      <c r="BKJ11" s="23"/>
      <c r="BKK11" s="22"/>
      <c r="BKL11" s="23"/>
      <c r="BKM11" s="22"/>
      <c r="BKN11" s="23"/>
      <c r="BKO11" s="22"/>
      <c r="BKP11" s="23"/>
      <c r="BKQ11" s="22"/>
      <c r="BKR11" s="23"/>
      <c r="BKS11" s="22"/>
      <c r="BKT11" s="23"/>
      <c r="BKU11" s="22"/>
      <c r="BKV11" s="23"/>
      <c r="BKW11" s="22"/>
      <c r="BKX11" s="23"/>
      <c r="BKY11" s="22"/>
      <c r="BKZ11" s="23"/>
      <c r="BLA11" s="22"/>
      <c r="BLB11" s="23"/>
      <c r="BLC11" s="22"/>
      <c r="BLD11" s="23"/>
      <c r="BLE11" s="22"/>
      <c r="BLF11" s="23"/>
      <c r="BLG11" s="22"/>
      <c r="BLH11" s="23"/>
      <c r="BLI11" s="22"/>
      <c r="BLJ11" s="23"/>
      <c r="BLK11" s="22"/>
      <c r="BLL11" s="23"/>
      <c r="BLM11" s="22"/>
      <c r="BLN11" s="23"/>
      <c r="BLO11" s="22"/>
      <c r="BLP11" s="23"/>
      <c r="BLQ11" s="22"/>
      <c r="BLR11" s="23"/>
      <c r="BLS11" s="22"/>
      <c r="BLT11" s="23"/>
      <c r="BLU11" s="22"/>
      <c r="BLV11" s="23"/>
      <c r="BLW11" s="22"/>
      <c r="BLX11" s="23"/>
      <c r="BLY11" s="22"/>
      <c r="BLZ11" s="23"/>
      <c r="BMA11" s="22"/>
      <c r="BMB11" s="23"/>
      <c r="BMC11" s="22"/>
      <c r="BMD11" s="23"/>
      <c r="BME11" s="22"/>
      <c r="BMF11" s="23"/>
      <c r="BMG11" s="22"/>
      <c r="BMH11" s="23"/>
      <c r="BMI11" s="22"/>
      <c r="BMJ11" s="23"/>
      <c r="BMK11" s="22"/>
      <c r="BML11" s="23"/>
      <c r="BMM11" s="22"/>
      <c r="BMN11" s="23"/>
      <c r="BMO11" s="22"/>
      <c r="BMP11" s="23"/>
      <c r="BMQ11" s="22"/>
      <c r="BMR11" s="23"/>
      <c r="BMS11" s="22"/>
      <c r="BMT11" s="23"/>
      <c r="BMU11" s="22"/>
      <c r="BMV11" s="23"/>
      <c r="BMW11" s="22"/>
      <c r="BMX11" s="23"/>
      <c r="BMY11" s="22"/>
      <c r="BMZ11" s="23"/>
      <c r="BNA11" s="22"/>
      <c r="BNB11" s="23"/>
      <c r="BNC11" s="22"/>
      <c r="BND11" s="23"/>
      <c r="BNE11" s="22"/>
      <c r="BNF11" s="23"/>
      <c r="BNG11" s="22"/>
      <c r="BNH11" s="23"/>
      <c r="BNI11" s="22"/>
      <c r="BNJ11" s="23"/>
      <c r="BNK11" s="22"/>
      <c r="BNL11" s="23"/>
      <c r="BNM11" s="22"/>
      <c r="BNN11" s="23"/>
      <c r="BNO11" s="22"/>
      <c r="BNP11" s="23"/>
      <c r="BNQ11" s="22"/>
      <c r="BNR11" s="23"/>
      <c r="BNS11" s="22"/>
      <c r="BNT11" s="23"/>
      <c r="BNU11" s="22"/>
      <c r="BNV11" s="23"/>
      <c r="BNW11" s="22"/>
      <c r="BNX11" s="23"/>
      <c r="BNY11" s="22"/>
      <c r="BNZ11" s="23"/>
      <c r="BOA11" s="22"/>
      <c r="BOB11" s="23"/>
      <c r="BOC11" s="22"/>
      <c r="BOD11" s="23"/>
      <c r="BOE11" s="22"/>
      <c r="BOF11" s="23"/>
      <c r="BOG11" s="22"/>
      <c r="BOH11" s="23"/>
      <c r="BOI11" s="22"/>
      <c r="BOJ11" s="23"/>
      <c r="BOK11" s="22"/>
      <c r="BOL11" s="23"/>
      <c r="BOM11" s="22"/>
      <c r="BON11" s="23"/>
      <c r="BOO11" s="22"/>
      <c r="BOP11" s="23"/>
      <c r="BOQ11" s="22"/>
      <c r="BOR11" s="23"/>
      <c r="BOS11" s="22"/>
      <c r="BOT11" s="23"/>
      <c r="BOU11" s="22"/>
      <c r="BOV11" s="23"/>
      <c r="BOW11" s="22"/>
      <c r="BOX11" s="23"/>
      <c r="BOY11" s="22"/>
      <c r="BOZ11" s="23"/>
      <c r="BPA11" s="22"/>
      <c r="BPB11" s="23"/>
      <c r="BPC11" s="22"/>
      <c r="BPD11" s="23"/>
      <c r="BPE11" s="22"/>
      <c r="BPF11" s="23"/>
      <c r="BPG11" s="22"/>
      <c r="BPH11" s="23"/>
      <c r="BPI11" s="22"/>
      <c r="BPJ11" s="23"/>
      <c r="BPK11" s="22"/>
      <c r="BPL11" s="23"/>
      <c r="BPM11" s="22"/>
      <c r="BPN11" s="23"/>
      <c r="BPO11" s="22"/>
      <c r="BPP11" s="23"/>
      <c r="BPQ11" s="22"/>
      <c r="BPR11" s="23"/>
      <c r="BPS11" s="22"/>
      <c r="BPT11" s="23"/>
      <c r="BPU11" s="22"/>
      <c r="BPV11" s="23"/>
      <c r="BPW11" s="22"/>
      <c r="BPX11" s="23"/>
      <c r="BPY11" s="22"/>
      <c r="BPZ11" s="23"/>
      <c r="BQA11" s="22"/>
      <c r="BQB11" s="23"/>
      <c r="BQC11" s="22"/>
      <c r="BQD11" s="23"/>
      <c r="BQE11" s="22"/>
      <c r="BQF11" s="23"/>
      <c r="BQG11" s="22"/>
      <c r="BQH11" s="23"/>
      <c r="BQI11" s="22"/>
      <c r="BQJ11" s="23"/>
      <c r="BQK11" s="22"/>
      <c r="BQL11" s="23"/>
      <c r="BQM11" s="22"/>
      <c r="BQN11" s="23"/>
      <c r="BQO11" s="22"/>
      <c r="BQP11" s="23"/>
      <c r="BQQ11" s="22"/>
      <c r="BQR11" s="23"/>
      <c r="BQS11" s="22"/>
      <c r="BQT11" s="23"/>
      <c r="BQU11" s="22"/>
      <c r="BQV11" s="23"/>
      <c r="BQW11" s="22"/>
      <c r="BQX11" s="23"/>
      <c r="BQY11" s="22"/>
      <c r="BQZ11" s="23"/>
      <c r="BRA11" s="22"/>
      <c r="BRB11" s="23"/>
      <c r="BRC11" s="22"/>
      <c r="BRD11" s="23"/>
      <c r="BRE11" s="22"/>
      <c r="BRF11" s="23"/>
      <c r="BRG11" s="22"/>
      <c r="BRH11" s="23"/>
      <c r="BRI11" s="22"/>
      <c r="BRJ11" s="23"/>
      <c r="BRK11" s="22"/>
      <c r="BRL11" s="23"/>
      <c r="BRM11" s="22"/>
      <c r="BRN11" s="23"/>
      <c r="BRO11" s="22"/>
      <c r="BRP11" s="23"/>
      <c r="BRQ11" s="22"/>
      <c r="BRR11" s="23"/>
      <c r="BRS11" s="22"/>
      <c r="BRT11" s="23"/>
      <c r="BRU11" s="22"/>
      <c r="BRV11" s="23"/>
      <c r="BRW11" s="22"/>
      <c r="BRX11" s="23"/>
      <c r="BRY11" s="22"/>
      <c r="BRZ11" s="23"/>
      <c r="BSA11" s="22"/>
      <c r="BSB11" s="23"/>
      <c r="BSC11" s="22"/>
      <c r="BSD11" s="23"/>
      <c r="BSE11" s="22"/>
      <c r="BSF11" s="23"/>
      <c r="BSG11" s="22"/>
      <c r="BSH11" s="23"/>
      <c r="BSI11" s="22"/>
      <c r="BSJ11" s="23"/>
      <c r="BSK11" s="22"/>
      <c r="BSL11" s="23"/>
      <c r="BSM11" s="22"/>
      <c r="BSN11" s="23"/>
      <c r="BSO11" s="22"/>
      <c r="BSP11" s="23"/>
      <c r="BSQ11" s="22"/>
      <c r="BSR11" s="23"/>
      <c r="BSS11" s="22"/>
      <c r="BST11" s="23"/>
      <c r="BSU11" s="22"/>
      <c r="BSV11" s="23"/>
      <c r="BSW11" s="22"/>
      <c r="BSX11" s="23"/>
      <c r="BSY11" s="22"/>
      <c r="BSZ11" s="23"/>
      <c r="BTA11" s="22"/>
      <c r="BTB11" s="23"/>
      <c r="BTC11" s="22"/>
      <c r="BTD11" s="23"/>
      <c r="BTE11" s="22"/>
      <c r="BTF11" s="23"/>
      <c r="BTG11" s="22"/>
      <c r="BTH11" s="23"/>
      <c r="BTI11" s="22"/>
      <c r="BTJ11" s="23"/>
      <c r="BTK11" s="22"/>
      <c r="BTL11" s="23"/>
      <c r="BTM11" s="22"/>
      <c r="BTN11" s="23"/>
      <c r="BTO11" s="22"/>
      <c r="BTP11" s="23"/>
      <c r="BTQ11" s="22"/>
      <c r="BTR11" s="23"/>
      <c r="BTS11" s="22"/>
      <c r="BTT11" s="23"/>
      <c r="BTU11" s="22"/>
      <c r="BTV11" s="23"/>
      <c r="BTW11" s="22"/>
      <c r="BTX11" s="23"/>
      <c r="BTY11" s="22"/>
      <c r="BTZ11" s="23"/>
      <c r="BUA11" s="22"/>
      <c r="BUB11" s="23"/>
      <c r="BUC11" s="22"/>
      <c r="BUD11" s="23"/>
      <c r="BUE11" s="22"/>
      <c r="BUF11" s="23"/>
      <c r="BUG11" s="22"/>
      <c r="BUH11" s="23"/>
      <c r="BUI11" s="22"/>
      <c r="BUJ11" s="23"/>
      <c r="BUK11" s="22"/>
      <c r="BUL11" s="23"/>
      <c r="BUM11" s="22"/>
      <c r="BUN11" s="23"/>
      <c r="BUO11" s="22"/>
      <c r="BUP11" s="23"/>
      <c r="BUQ11" s="22"/>
      <c r="BUR11" s="23"/>
      <c r="BUS11" s="22"/>
      <c r="BUT11" s="23"/>
      <c r="BUU11" s="22"/>
      <c r="BUV11" s="23"/>
      <c r="BUW11" s="22"/>
      <c r="BUX11" s="23"/>
      <c r="BUY11" s="22"/>
      <c r="BUZ11" s="23"/>
      <c r="BVA11" s="22"/>
      <c r="BVB11" s="23"/>
      <c r="BVC11" s="22"/>
      <c r="BVD11" s="23"/>
      <c r="BVE11" s="22"/>
      <c r="BVF11" s="23"/>
      <c r="BVG11" s="22"/>
      <c r="BVH11" s="23"/>
      <c r="BVI11" s="22"/>
      <c r="BVJ11" s="23"/>
      <c r="BVK11" s="22"/>
      <c r="BVL11" s="23"/>
      <c r="BVM11" s="22"/>
      <c r="BVN11" s="23"/>
      <c r="BVO11" s="22"/>
      <c r="BVP11" s="23"/>
      <c r="BVQ11" s="22"/>
      <c r="BVR11" s="23"/>
      <c r="BVS11" s="22"/>
      <c r="BVT11" s="23"/>
      <c r="BVU11" s="22"/>
      <c r="BVV11" s="23"/>
      <c r="BVW11" s="22"/>
      <c r="BVX11" s="23"/>
      <c r="BVY11" s="22"/>
      <c r="BVZ11" s="23"/>
      <c r="BWA11" s="22"/>
      <c r="BWB11" s="23"/>
      <c r="BWC11" s="22"/>
      <c r="BWD11" s="23"/>
      <c r="BWE11" s="22"/>
      <c r="BWF11" s="23"/>
      <c r="BWG11" s="22"/>
      <c r="BWH11" s="23"/>
      <c r="BWI11" s="22"/>
      <c r="BWJ11" s="23"/>
      <c r="BWK11" s="22"/>
      <c r="BWL11" s="23"/>
      <c r="BWM11" s="22"/>
      <c r="BWN11" s="23"/>
      <c r="BWO11" s="22"/>
      <c r="BWP11" s="23"/>
      <c r="BWQ11" s="22"/>
      <c r="BWR11" s="23"/>
      <c r="BWS11" s="22"/>
      <c r="BWT11" s="23"/>
      <c r="BWU11" s="22"/>
      <c r="BWV11" s="23"/>
      <c r="BWW11" s="22"/>
      <c r="BWX11" s="23"/>
      <c r="BWY11" s="22"/>
      <c r="BWZ11" s="23"/>
      <c r="BXA11" s="22"/>
      <c r="BXB11" s="23"/>
      <c r="BXC11" s="22"/>
      <c r="BXD11" s="23"/>
      <c r="BXE11" s="22"/>
      <c r="BXF11" s="23"/>
      <c r="BXG11" s="22"/>
      <c r="BXH11" s="23"/>
      <c r="BXI11" s="22"/>
      <c r="BXJ11" s="23"/>
      <c r="BXK11" s="22"/>
      <c r="BXL11" s="23"/>
      <c r="BXM11" s="22"/>
      <c r="BXN11" s="23"/>
      <c r="BXO11" s="22"/>
      <c r="BXP11" s="23"/>
      <c r="BXQ11" s="22"/>
      <c r="BXR11" s="23"/>
      <c r="BXS11" s="22"/>
      <c r="BXT11" s="23"/>
      <c r="BXU11" s="22"/>
      <c r="BXV11" s="23"/>
      <c r="BXW11" s="22"/>
      <c r="BXX11" s="23"/>
      <c r="BXY11" s="22"/>
      <c r="BXZ11" s="23"/>
      <c r="BYA11" s="22"/>
      <c r="BYB11" s="23"/>
      <c r="BYC11" s="22"/>
      <c r="BYD11" s="23"/>
      <c r="BYE11" s="22"/>
      <c r="BYF11" s="23"/>
      <c r="BYG11" s="22"/>
      <c r="BYH11" s="23"/>
      <c r="BYI11" s="22"/>
      <c r="BYJ11" s="23"/>
      <c r="BYK11" s="22"/>
      <c r="BYL11" s="23"/>
      <c r="BYM11" s="22"/>
      <c r="BYN11" s="23"/>
      <c r="BYO11" s="22"/>
      <c r="BYP11" s="23"/>
      <c r="BYQ11" s="22"/>
      <c r="BYR11" s="23"/>
      <c r="BYS11" s="22"/>
      <c r="BYT11" s="23"/>
      <c r="BYU11" s="22"/>
      <c r="BYV11" s="23"/>
      <c r="BYW11" s="22"/>
      <c r="BYX11" s="23"/>
      <c r="BYY11" s="22"/>
      <c r="BYZ11" s="23"/>
      <c r="BZA11" s="22"/>
      <c r="BZB11" s="23"/>
      <c r="BZC11" s="22"/>
      <c r="BZD11" s="23"/>
      <c r="BZE11" s="22"/>
      <c r="BZF11" s="23"/>
      <c r="BZG11" s="22"/>
      <c r="BZH11" s="23"/>
      <c r="BZI11" s="22"/>
      <c r="BZJ11" s="23"/>
      <c r="BZK11" s="22"/>
      <c r="BZL11" s="23"/>
      <c r="BZM11" s="22"/>
      <c r="BZN11" s="23"/>
      <c r="BZO11" s="22"/>
      <c r="BZP11" s="23"/>
      <c r="BZQ11" s="22"/>
      <c r="BZR11" s="23"/>
      <c r="BZS11" s="22"/>
      <c r="BZT11" s="23"/>
      <c r="BZU11" s="22"/>
      <c r="BZV11" s="23"/>
      <c r="BZW11" s="22"/>
      <c r="BZX11" s="23"/>
      <c r="BZY11" s="22"/>
      <c r="BZZ11" s="23"/>
      <c r="CAA11" s="22"/>
      <c r="CAB11" s="23"/>
      <c r="CAC11" s="22"/>
      <c r="CAD11" s="23"/>
      <c r="CAE11" s="22"/>
      <c r="CAF11" s="23"/>
      <c r="CAG11" s="22"/>
      <c r="CAH11" s="23"/>
      <c r="CAI11" s="22"/>
      <c r="CAJ11" s="23"/>
      <c r="CAK11" s="22"/>
      <c r="CAL11" s="23"/>
      <c r="CAM11" s="22"/>
      <c r="CAN11" s="23"/>
      <c r="CAO11" s="22"/>
      <c r="CAP11" s="23"/>
      <c r="CAQ11" s="22"/>
      <c r="CAR11" s="23"/>
      <c r="CAS11" s="22"/>
      <c r="CAT11" s="23"/>
      <c r="CAU11" s="22"/>
      <c r="CAV11" s="23"/>
      <c r="CAW11" s="22"/>
      <c r="CAX11" s="23"/>
      <c r="CAY11" s="22"/>
      <c r="CAZ11" s="23"/>
      <c r="CBA11" s="22"/>
      <c r="CBB11" s="23"/>
      <c r="CBC11" s="22"/>
      <c r="CBD11" s="23"/>
      <c r="CBE11" s="22"/>
      <c r="CBF11" s="23"/>
      <c r="CBG11" s="22"/>
      <c r="CBH11" s="23"/>
      <c r="CBI11" s="22"/>
      <c r="CBJ11" s="23"/>
      <c r="CBK11" s="22"/>
      <c r="CBL11" s="23"/>
      <c r="CBM11" s="22"/>
      <c r="CBN11" s="23"/>
      <c r="CBO11" s="22"/>
      <c r="CBP11" s="23"/>
      <c r="CBQ11" s="22"/>
      <c r="CBR11" s="23"/>
      <c r="CBS11" s="22"/>
      <c r="CBT11" s="23"/>
      <c r="CBU11" s="22"/>
      <c r="CBV11" s="23"/>
      <c r="CBW11" s="22"/>
      <c r="CBX11" s="23"/>
      <c r="CBY11" s="22"/>
      <c r="CBZ11" s="23"/>
      <c r="CCA11" s="22"/>
      <c r="CCB11" s="23"/>
      <c r="CCC11" s="22"/>
      <c r="CCD11" s="23"/>
      <c r="CCE11" s="22"/>
      <c r="CCF11" s="23"/>
      <c r="CCG11" s="22"/>
      <c r="CCH11" s="23"/>
      <c r="CCI11" s="22"/>
      <c r="CCJ11" s="23"/>
      <c r="CCK11" s="22"/>
      <c r="CCL11" s="23"/>
      <c r="CCM11" s="22"/>
      <c r="CCN11" s="23"/>
      <c r="CCO11" s="22"/>
      <c r="CCP11" s="23"/>
      <c r="CCQ11" s="22"/>
      <c r="CCR11" s="23"/>
      <c r="CCS11" s="22"/>
      <c r="CCT11" s="23"/>
      <c r="CCU11" s="22"/>
      <c r="CCV11" s="23"/>
      <c r="CCW11" s="22"/>
      <c r="CCX11" s="23"/>
      <c r="CCY11" s="22"/>
      <c r="CCZ11" s="23"/>
      <c r="CDA11" s="22"/>
      <c r="CDB11" s="23"/>
      <c r="CDC11" s="22"/>
      <c r="CDD11" s="23"/>
      <c r="CDE11" s="22"/>
      <c r="CDF11" s="23"/>
      <c r="CDG11" s="22"/>
      <c r="CDH11" s="23"/>
      <c r="CDI11" s="22"/>
      <c r="CDJ11" s="23"/>
      <c r="CDK11" s="22"/>
      <c r="CDL11" s="23"/>
      <c r="CDM11" s="22"/>
      <c r="CDN11" s="23"/>
      <c r="CDO11" s="22"/>
      <c r="CDP11" s="23"/>
      <c r="CDQ11" s="22"/>
      <c r="CDR11" s="23"/>
      <c r="CDS11" s="22"/>
      <c r="CDT11" s="23"/>
      <c r="CDU11" s="22"/>
      <c r="CDV11" s="23"/>
      <c r="CDW11" s="22"/>
      <c r="CDX11" s="23"/>
      <c r="CDY11" s="22"/>
      <c r="CDZ11" s="23"/>
      <c r="CEA11" s="22"/>
      <c r="CEB11" s="23"/>
      <c r="CEC11" s="22"/>
      <c r="CED11" s="23"/>
      <c r="CEE11" s="22"/>
      <c r="CEF11" s="23"/>
      <c r="CEG11" s="22"/>
      <c r="CEH11" s="23"/>
      <c r="CEI11" s="22"/>
      <c r="CEJ11" s="23"/>
      <c r="CEK11" s="22"/>
      <c r="CEL11" s="23"/>
      <c r="CEM11" s="22"/>
      <c r="CEN11" s="23"/>
      <c r="CEO11" s="22"/>
      <c r="CEP11" s="23"/>
      <c r="CEQ11" s="22"/>
      <c r="CER11" s="23"/>
      <c r="CES11" s="22"/>
      <c r="CET11" s="23"/>
      <c r="CEU11" s="22"/>
      <c r="CEV11" s="23"/>
      <c r="CEW11" s="22"/>
      <c r="CEX11" s="23"/>
      <c r="CEY11" s="22"/>
      <c r="CEZ11" s="23"/>
      <c r="CFA11" s="22"/>
      <c r="CFB11" s="23"/>
      <c r="CFC11" s="22"/>
      <c r="CFD11" s="23"/>
      <c r="CFE11" s="22"/>
      <c r="CFF11" s="23"/>
      <c r="CFG11" s="22"/>
      <c r="CFH11" s="23"/>
      <c r="CFI11" s="22"/>
      <c r="CFJ11" s="23"/>
      <c r="CFK11" s="22"/>
      <c r="CFL11" s="23"/>
      <c r="CFM11" s="22"/>
      <c r="CFN11" s="23"/>
      <c r="CFO11" s="22"/>
      <c r="CFP11" s="23"/>
      <c r="CFQ11" s="22"/>
      <c r="CFR11" s="23"/>
      <c r="CFS11" s="22"/>
      <c r="CFT11" s="23"/>
      <c r="CFU11" s="22"/>
      <c r="CFV11" s="23"/>
      <c r="CFW11" s="22"/>
      <c r="CFX11" s="23"/>
      <c r="CFY11" s="22"/>
      <c r="CFZ11" s="23"/>
      <c r="CGA11" s="22"/>
      <c r="CGB11" s="23"/>
      <c r="CGC11" s="22"/>
      <c r="CGD11" s="23"/>
      <c r="CGE11" s="22"/>
      <c r="CGF11" s="23"/>
      <c r="CGG11" s="22"/>
      <c r="CGH11" s="23"/>
      <c r="CGI11" s="22"/>
      <c r="CGJ11" s="23"/>
      <c r="CGK11" s="22"/>
      <c r="CGL11" s="23"/>
      <c r="CGM11" s="22"/>
      <c r="CGN11" s="23"/>
      <c r="CGO11" s="22"/>
      <c r="CGP11" s="23"/>
      <c r="CGQ11" s="22"/>
      <c r="CGR11" s="23"/>
      <c r="CGS11" s="22"/>
      <c r="CGT11" s="23"/>
      <c r="CGU11" s="22"/>
      <c r="CGV11" s="23"/>
      <c r="CGW11" s="22"/>
      <c r="CGX11" s="23"/>
      <c r="CGY11" s="22"/>
      <c r="CGZ11" s="23"/>
      <c r="CHA11" s="22"/>
      <c r="CHB11" s="23"/>
      <c r="CHC11" s="22"/>
      <c r="CHD11" s="23"/>
      <c r="CHE11" s="22"/>
      <c r="CHF11" s="23"/>
      <c r="CHG11" s="22"/>
      <c r="CHH11" s="23"/>
      <c r="CHI11" s="22"/>
      <c r="CHJ11" s="23"/>
      <c r="CHK11" s="22"/>
      <c r="CHL11" s="23"/>
      <c r="CHM11" s="22"/>
      <c r="CHN11" s="23"/>
      <c r="CHO11" s="22"/>
      <c r="CHP11" s="23"/>
      <c r="CHQ11" s="22"/>
      <c r="CHR11" s="23"/>
      <c r="CHS11" s="22"/>
      <c r="CHT11" s="23"/>
      <c r="CHU11" s="22"/>
      <c r="CHV11" s="23"/>
      <c r="CHW11" s="22"/>
      <c r="CHX11" s="23"/>
      <c r="CHY11" s="22"/>
      <c r="CHZ11" s="23"/>
      <c r="CIA11" s="22"/>
      <c r="CIB11" s="23"/>
      <c r="CIC11" s="22"/>
      <c r="CID11" s="23"/>
      <c r="CIE11" s="22"/>
      <c r="CIF11" s="23"/>
      <c r="CIG11" s="22"/>
      <c r="CIH11" s="23"/>
      <c r="CII11" s="22"/>
      <c r="CIJ11" s="23"/>
      <c r="CIK11" s="22"/>
      <c r="CIL11" s="23"/>
      <c r="CIM11" s="22"/>
      <c r="CIN11" s="23"/>
      <c r="CIO11" s="22"/>
      <c r="CIP11" s="23"/>
      <c r="CIQ11" s="22"/>
      <c r="CIR11" s="23"/>
      <c r="CIS11" s="22"/>
      <c r="CIT11" s="23"/>
      <c r="CIU11" s="22"/>
      <c r="CIV11" s="23"/>
      <c r="CIW11" s="22"/>
      <c r="CIX11" s="23"/>
      <c r="CIY11" s="22"/>
      <c r="CIZ11" s="23"/>
      <c r="CJA11" s="22"/>
      <c r="CJB11" s="23"/>
      <c r="CJC11" s="22"/>
      <c r="CJD11" s="23"/>
      <c r="CJE11" s="22"/>
      <c r="CJF11" s="23"/>
      <c r="CJG11" s="22"/>
      <c r="CJH11" s="23"/>
      <c r="CJI11" s="22"/>
      <c r="CJJ11" s="23"/>
      <c r="CJK11" s="22"/>
      <c r="CJL11" s="23"/>
      <c r="CJM11" s="22"/>
      <c r="CJN11" s="23"/>
      <c r="CJO11" s="22"/>
      <c r="CJP11" s="23"/>
      <c r="CJQ11" s="22"/>
      <c r="CJR11" s="23"/>
      <c r="CJS11" s="22"/>
      <c r="CJT11" s="23"/>
      <c r="CJU11" s="22"/>
      <c r="CJV11" s="23"/>
      <c r="CJW11" s="22"/>
      <c r="CJX11" s="23"/>
      <c r="CJY11" s="22"/>
      <c r="CJZ11" s="23"/>
      <c r="CKA11" s="22"/>
      <c r="CKB11" s="23"/>
      <c r="CKC11" s="22"/>
      <c r="CKD11" s="23"/>
      <c r="CKE11" s="22"/>
      <c r="CKF11" s="23"/>
      <c r="CKG11" s="22"/>
      <c r="CKH11" s="23"/>
      <c r="CKI11" s="22"/>
      <c r="CKJ11" s="23"/>
      <c r="CKK11" s="22"/>
      <c r="CKL11" s="23"/>
      <c r="CKM11" s="22"/>
      <c r="CKN11" s="23"/>
      <c r="CKO11" s="22"/>
      <c r="CKP11" s="23"/>
      <c r="CKQ11" s="22"/>
      <c r="CKR11" s="23"/>
      <c r="CKS11" s="22"/>
      <c r="CKT11" s="23"/>
      <c r="CKU11" s="22"/>
      <c r="CKV11" s="23"/>
      <c r="CKW11" s="22"/>
      <c r="CKX11" s="23"/>
      <c r="CKY11" s="22"/>
      <c r="CKZ11" s="23"/>
      <c r="CLA11" s="22"/>
      <c r="CLB11" s="23"/>
      <c r="CLC11" s="22"/>
      <c r="CLD11" s="23"/>
      <c r="CLE11" s="22"/>
      <c r="CLF11" s="23"/>
      <c r="CLG11" s="22"/>
      <c r="CLH11" s="23"/>
      <c r="CLI11" s="22"/>
      <c r="CLJ11" s="23"/>
      <c r="CLK11" s="22"/>
      <c r="CLL11" s="23"/>
      <c r="CLM11" s="22"/>
      <c r="CLN11" s="23"/>
      <c r="CLO11" s="22"/>
      <c r="CLP11" s="23"/>
      <c r="CLQ11" s="22"/>
      <c r="CLR11" s="23"/>
      <c r="CLS11" s="22"/>
      <c r="CLT11" s="23"/>
      <c r="CLU11" s="22"/>
      <c r="CLV11" s="23"/>
      <c r="CLW11" s="22"/>
      <c r="CLX11" s="23"/>
      <c r="CLY11" s="22"/>
      <c r="CLZ11" s="23"/>
      <c r="CMA11" s="22"/>
      <c r="CMB11" s="23"/>
      <c r="CMC11" s="22"/>
      <c r="CMD11" s="23"/>
      <c r="CME11" s="22"/>
      <c r="CMF11" s="23"/>
      <c r="CMG11" s="22"/>
      <c r="CMH11" s="23"/>
      <c r="CMI11" s="22"/>
      <c r="CMJ11" s="23"/>
      <c r="CMK11" s="22"/>
      <c r="CML11" s="23"/>
      <c r="CMM11" s="22"/>
      <c r="CMN11" s="23"/>
      <c r="CMO11" s="22"/>
      <c r="CMP11" s="23"/>
      <c r="CMQ11" s="22"/>
      <c r="CMR11" s="23"/>
      <c r="CMS11" s="22"/>
      <c r="CMT11" s="23"/>
      <c r="CMU11" s="22"/>
      <c r="CMV11" s="23"/>
      <c r="CMW11" s="22"/>
      <c r="CMX11" s="23"/>
      <c r="CMY11" s="22"/>
      <c r="CMZ11" s="23"/>
      <c r="CNA11" s="22"/>
      <c r="CNB11" s="23"/>
      <c r="CNC11" s="22"/>
      <c r="CND11" s="23"/>
      <c r="CNE11" s="22"/>
      <c r="CNF11" s="23"/>
      <c r="CNG11" s="22"/>
      <c r="CNH11" s="23"/>
      <c r="CNI11" s="22"/>
      <c r="CNJ11" s="23"/>
      <c r="CNK11" s="22"/>
      <c r="CNL11" s="23"/>
      <c r="CNM11" s="22"/>
      <c r="CNN11" s="23"/>
      <c r="CNO11" s="22"/>
      <c r="CNP11" s="23"/>
      <c r="CNQ11" s="22"/>
      <c r="CNR11" s="23"/>
      <c r="CNS11" s="22"/>
      <c r="CNT11" s="23"/>
      <c r="CNU11" s="22"/>
      <c r="CNV11" s="23"/>
      <c r="CNW11" s="22"/>
      <c r="CNX11" s="23"/>
      <c r="CNY11" s="22"/>
      <c r="CNZ11" s="23"/>
      <c r="COA11" s="22"/>
      <c r="COB11" s="23"/>
      <c r="COC11" s="22"/>
      <c r="COD11" s="23"/>
      <c r="COE11" s="22"/>
      <c r="COF11" s="23"/>
      <c r="COG11" s="22"/>
      <c r="COH11" s="23"/>
      <c r="COI11" s="22"/>
      <c r="COJ11" s="23"/>
      <c r="COK11" s="22"/>
      <c r="COL11" s="23"/>
      <c r="COM11" s="22"/>
      <c r="CON11" s="23"/>
      <c r="COO11" s="22"/>
      <c r="COP11" s="23"/>
      <c r="COQ11" s="22"/>
      <c r="COR11" s="23"/>
      <c r="COS11" s="22"/>
      <c r="COT11" s="23"/>
      <c r="COU11" s="22"/>
      <c r="COV11" s="23"/>
      <c r="COW11" s="22"/>
      <c r="COX11" s="23"/>
      <c r="COY11" s="22"/>
      <c r="COZ11" s="23"/>
      <c r="CPA11" s="22"/>
      <c r="CPB11" s="23"/>
      <c r="CPC11" s="22"/>
      <c r="CPD11" s="23"/>
      <c r="CPE11" s="22"/>
      <c r="CPF11" s="23"/>
      <c r="CPG11" s="22"/>
      <c r="CPH11" s="23"/>
      <c r="CPI11" s="22"/>
      <c r="CPJ11" s="23"/>
      <c r="CPK11" s="22"/>
      <c r="CPL11" s="23"/>
      <c r="CPM11" s="22"/>
      <c r="CPN11" s="23"/>
      <c r="CPO11" s="22"/>
      <c r="CPP11" s="23"/>
      <c r="CPQ11" s="22"/>
      <c r="CPR11" s="23"/>
      <c r="CPS11" s="22"/>
      <c r="CPT11" s="23"/>
      <c r="CPU11" s="22"/>
      <c r="CPV11" s="23"/>
      <c r="CPW11" s="22"/>
      <c r="CPX11" s="23"/>
      <c r="CPY11" s="22"/>
      <c r="CPZ11" s="23"/>
      <c r="CQA11" s="22"/>
      <c r="CQB11" s="23"/>
      <c r="CQC11" s="22"/>
      <c r="CQD11" s="23"/>
      <c r="CQE11" s="22"/>
      <c r="CQF11" s="23"/>
      <c r="CQG11" s="22"/>
      <c r="CQH11" s="23"/>
      <c r="CQI11" s="22"/>
      <c r="CQJ11" s="23"/>
      <c r="CQK11" s="22"/>
      <c r="CQL11" s="23"/>
      <c r="CQM11" s="22"/>
      <c r="CQN11" s="23"/>
      <c r="CQO11" s="22"/>
      <c r="CQP11" s="23"/>
      <c r="CQQ11" s="22"/>
      <c r="CQR11" s="23"/>
      <c r="CQS11" s="22"/>
      <c r="CQT11" s="23"/>
      <c r="CQU11" s="22"/>
      <c r="CQV11" s="23"/>
      <c r="CQW11" s="22"/>
      <c r="CQX11" s="23"/>
      <c r="CQY11" s="22"/>
      <c r="CQZ11" s="23"/>
      <c r="CRA11" s="22"/>
      <c r="CRB11" s="23"/>
      <c r="CRC11" s="22"/>
      <c r="CRD11" s="23"/>
      <c r="CRE11" s="22"/>
      <c r="CRF11" s="23"/>
      <c r="CRG11" s="22"/>
      <c r="CRH11" s="23"/>
      <c r="CRI11" s="22"/>
      <c r="CRJ11" s="23"/>
      <c r="CRK11" s="22"/>
      <c r="CRL11" s="23"/>
      <c r="CRM11" s="22"/>
      <c r="CRN11" s="23"/>
      <c r="CRO11" s="22"/>
      <c r="CRP11" s="23"/>
      <c r="CRQ11" s="22"/>
      <c r="CRR11" s="23"/>
      <c r="CRS11" s="22"/>
      <c r="CRT11" s="23"/>
      <c r="CRU11" s="22"/>
      <c r="CRV11" s="23"/>
      <c r="CRW11" s="22"/>
      <c r="CRX11" s="23"/>
      <c r="CRY11" s="22"/>
      <c r="CRZ11" s="23"/>
      <c r="CSA11" s="22"/>
      <c r="CSB11" s="23"/>
      <c r="CSC11" s="22"/>
      <c r="CSD11" s="23"/>
      <c r="CSE11" s="22"/>
      <c r="CSF11" s="23"/>
      <c r="CSG11" s="22"/>
      <c r="CSH11" s="23"/>
      <c r="CSI11" s="22"/>
      <c r="CSJ11" s="23"/>
      <c r="CSK11" s="22"/>
      <c r="CSL11" s="23"/>
      <c r="CSM11" s="22"/>
      <c r="CSN11" s="23"/>
      <c r="CSO11" s="22"/>
      <c r="CSP11" s="23"/>
      <c r="CSQ11" s="22"/>
      <c r="CSR11" s="23"/>
      <c r="CSS11" s="22"/>
      <c r="CST11" s="23"/>
      <c r="CSU11" s="22"/>
      <c r="CSV11" s="23"/>
      <c r="CSW11" s="22"/>
      <c r="CSX11" s="23"/>
      <c r="CSY11" s="22"/>
      <c r="CSZ11" s="23"/>
      <c r="CTA11" s="22"/>
      <c r="CTB11" s="23"/>
      <c r="CTC11" s="22"/>
      <c r="CTD11" s="23"/>
      <c r="CTE11" s="22"/>
      <c r="CTF11" s="23"/>
      <c r="CTG11" s="22"/>
      <c r="CTH11" s="23"/>
      <c r="CTI11" s="22"/>
      <c r="CTJ11" s="23"/>
      <c r="CTK11" s="22"/>
      <c r="CTL11" s="23"/>
      <c r="CTM11" s="22"/>
      <c r="CTN11" s="23"/>
      <c r="CTO11" s="22"/>
      <c r="CTP11" s="23"/>
      <c r="CTQ11" s="22"/>
      <c r="CTR11" s="23"/>
      <c r="CTS11" s="22"/>
      <c r="CTT11" s="23"/>
      <c r="CTU11" s="22"/>
      <c r="CTV11" s="23"/>
      <c r="CTW11" s="22"/>
      <c r="CTX11" s="23"/>
      <c r="CTY11" s="22"/>
      <c r="CTZ11" s="23"/>
      <c r="CUA11" s="22"/>
      <c r="CUB11" s="23"/>
      <c r="CUC11" s="22"/>
      <c r="CUD11" s="23"/>
      <c r="CUE11" s="22"/>
      <c r="CUF11" s="23"/>
      <c r="CUG11" s="22"/>
      <c r="CUH11" s="23"/>
      <c r="CUI11" s="22"/>
      <c r="CUJ11" s="23"/>
      <c r="CUK11" s="22"/>
      <c r="CUL11" s="23"/>
      <c r="CUM11" s="22"/>
      <c r="CUN11" s="23"/>
      <c r="CUO11" s="22"/>
      <c r="CUP11" s="23"/>
      <c r="CUQ11" s="22"/>
      <c r="CUR11" s="23"/>
      <c r="CUS11" s="22"/>
      <c r="CUT11" s="23"/>
      <c r="CUU11" s="22"/>
      <c r="CUV11" s="23"/>
      <c r="CUW11" s="22"/>
      <c r="CUX11" s="23"/>
      <c r="CUY11" s="22"/>
      <c r="CUZ11" s="23"/>
      <c r="CVA11" s="22"/>
      <c r="CVB11" s="23"/>
      <c r="CVC11" s="22"/>
      <c r="CVD11" s="23"/>
      <c r="CVE11" s="22"/>
      <c r="CVF11" s="23"/>
      <c r="CVG11" s="22"/>
      <c r="CVH11" s="23"/>
      <c r="CVI11" s="22"/>
      <c r="CVJ11" s="23"/>
      <c r="CVK11" s="22"/>
      <c r="CVL11" s="23"/>
      <c r="CVM11" s="22"/>
      <c r="CVN11" s="23"/>
      <c r="CVO11" s="22"/>
      <c r="CVP11" s="23"/>
      <c r="CVQ11" s="22"/>
      <c r="CVR11" s="23"/>
      <c r="CVS11" s="22"/>
      <c r="CVT11" s="23"/>
      <c r="CVU11" s="22"/>
      <c r="CVV11" s="23"/>
      <c r="CVW11" s="22"/>
      <c r="CVX11" s="23"/>
      <c r="CVY11" s="22"/>
      <c r="CVZ11" s="23"/>
      <c r="CWA11" s="22"/>
      <c r="CWB11" s="23"/>
      <c r="CWC11" s="22"/>
      <c r="CWD11" s="23"/>
      <c r="CWE11" s="22"/>
      <c r="CWF11" s="23"/>
      <c r="CWG11" s="22"/>
      <c r="CWH11" s="23"/>
      <c r="CWI11" s="22"/>
      <c r="CWJ11" s="23"/>
      <c r="CWK11" s="22"/>
      <c r="CWL11" s="23"/>
      <c r="CWM11" s="22"/>
      <c r="CWN11" s="23"/>
      <c r="CWO11" s="22"/>
      <c r="CWP11" s="23"/>
      <c r="CWQ11" s="22"/>
      <c r="CWR11" s="23"/>
      <c r="CWS11" s="22"/>
      <c r="CWT11" s="23"/>
      <c r="CWU11" s="22"/>
      <c r="CWV11" s="23"/>
      <c r="CWW11" s="22"/>
      <c r="CWX11" s="23"/>
      <c r="CWY11" s="22"/>
      <c r="CWZ11" s="23"/>
      <c r="CXA11" s="22"/>
      <c r="CXB11" s="23"/>
      <c r="CXC11" s="22"/>
      <c r="CXD11" s="23"/>
      <c r="CXE11" s="22"/>
      <c r="CXF11" s="23"/>
      <c r="CXG11" s="22"/>
      <c r="CXH11" s="23"/>
      <c r="CXI11" s="22"/>
      <c r="CXJ11" s="23"/>
      <c r="CXK11" s="22"/>
      <c r="CXL11" s="23"/>
      <c r="CXM11" s="22"/>
      <c r="CXN11" s="23"/>
      <c r="CXO11" s="22"/>
      <c r="CXP11" s="23"/>
      <c r="CXQ11" s="22"/>
      <c r="CXR11" s="23"/>
      <c r="CXS11" s="22"/>
      <c r="CXT11" s="23"/>
      <c r="CXU11" s="22"/>
      <c r="CXV11" s="23"/>
      <c r="CXW11" s="22"/>
      <c r="CXX11" s="23"/>
      <c r="CXY11" s="22"/>
      <c r="CXZ11" s="23"/>
      <c r="CYA11" s="22"/>
      <c r="CYB11" s="23"/>
      <c r="CYC11" s="22"/>
      <c r="CYD11" s="23"/>
      <c r="CYE11" s="22"/>
      <c r="CYF11" s="23"/>
      <c r="CYG11" s="22"/>
      <c r="CYH11" s="23"/>
      <c r="CYI11" s="22"/>
      <c r="CYJ11" s="23"/>
      <c r="CYK11" s="22"/>
      <c r="CYL11" s="23"/>
      <c r="CYM11" s="22"/>
      <c r="CYN11" s="23"/>
      <c r="CYO11" s="22"/>
      <c r="CYP11" s="23"/>
      <c r="CYQ11" s="22"/>
      <c r="CYR11" s="23"/>
      <c r="CYS11" s="22"/>
      <c r="CYT11" s="23"/>
      <c r="CYU11" s="22"/>
      <c r="CYV11" s="23"/>
      <c r="CYW11" s="22"/>
      <c r="CYX11" s="23"/>
      <c r="CYY11" s="22"/>
      <c r="CYZ11" s="23"/>
      <c r="CZA11" s="22"/>
      <c r="CZB11" s="23"/>
      <c r="CZC11" s="22"/>
      <c r="CZD11" s="23"/>
      <c r="CZE11" s="22"/>
      <c r="CZF11" s="23"/>
      <c r="CZG11" s="22"/>
      <c r="CZH11" s="23"/>
      <c r="CZI11" s="22"/>
      <c r="CZJ11" s="23"/>
      <c r="CZK11" s="22"/>
      <c r="CZL11" s="23"/>
      <c r="CZM11" s="22"/>
      <c r="CZN11" s="23"/>
      <c r="CZO11" s="22"/>
      <c r="CZP11" s="23"/>
      <c r="CZQ11" s="22"/>
      <c r="CZR11" s="23"/>
      <c r="CZS11" s="22"/>
      <c r="CZT11" s="23"/>
      <c r="CZU11" s="22"/>
      <c r="CZV11" s="23"/>
      <c r="CZW11" s="22"/>
      <c r="CZX11" s="23"/>
      <c r="CZY11" s="22"/>
      <c r="CZZ11" s="23"/>
      <c r="DAA11" s="22"/>
      <c r="DAB11" s="23"/>
      <c r="DAC11" s="22"/>
      <c r="DAD11" s="23"/>
      <c r="DAE11" s="22"/>
      <c r="DAF11" s="23"/>
      <c r="DAG11" s="22"/>
      <c r="DAH11" s="23"/>
      <c r="DAI11" s="22"/>
      <c r="DAJ11" s="23"/>
      <c r="DAK11" s="22"/>
      <c r="DAL11" s="23"/>
      <c r="DAM11" s="22"/>
      <c r="DAN11" s="23"/>
      <c r="DAO11" s="22"/>
      <c r="DAP11" s="23"/>
      <c r="DAQ11" s="22"/>
      <c r="DAR11" s="23"/>
      <c r="DAS11" s="22"/>
      <c r="DAT11" s="23"/>
      <c r="DAU11" s="22"/>
      <c r="DAV11" s="23"/>
      <c r="DAW11" s="22"/>
      <c r="DAX11" s="23"/>
      <c r="DAY11" s="22"/>
      <c r="DAZ11" s="23"/>
      <c r="DBA11" s="22"/>
      <c r="DBB11" s="23"/>
      <c r="DBC11" s="22"/>
      <c r="DBD11" s="23"/>
      <c r="DBE11" s="22"/>
      <c r="DBF11" s="23"/>
      <c r="DBG11" s="22"/>
      <c r="DBH11" s="23"/>
      <c r="DBI11" s="22"/>
      <c r="DBJ11" s="23"/>
      <c r="DBK11" s="22"/>
      <c r="DBL11" s="23"/>
      <c r="DBM11" s="22"/>
      <c r="DBN11" s="23"/>
      <c r="DBO11" s="22"/>
      <c r="DBP11" s="23"/>
      <c r="DBQ11" s="22"/>
      <c r="DBR11" s="23"/>
      <c r="DBS11" s="22"/>
      <c r="DBT11" s="23"/>
      <c r="DBU11" s="22"/>
      <c r="DBV11" s="23"/>
      <c r="DBW11" s="22"/>
      <c r="DBX11" s="23"/>
      <c r="DBY11" s="22"/>
      <c r="DBZ11" s="23"/>
      <c r="DCA11" s="22"/>
      <c r="DCB11" s="23"/>
      <c r="DCC11" s="22"/>
      <c r="DCD11" s="23"/>
      <c r="DCE11" s="22"/>
      <c r="DCF11" s="23"/>
      <c r="DCG11" s="22"/>
      <c r="DCH11" s="23"/>
      <c r="DCI11" s="22"/>
      <c r="DCJ11" s="23"/>
      <c r="DCK11" s="22"/>
      <c r="DCL11" s="23"/>
      <c r="DCM11" s="22"/>
      <c r="DCN11" s="23"/>
      <c r="DCO11" s="22"/>
      <c r="DCP11" s="23"/>
      <c r="DCQ11" s="22"/>
      <c r="DCR11" s="23"/>
      <c r="DCS11" s="22"/>
      <c r="DCT11" s="23"/>
      <c r="DCU11" s="22"/>
      <c r="DCV11" s="23"/>
      <c r="DCW11" s="22"/>
      <c r="DCX11" s="23"/>
      <c r="DCY11" s="22"/>
      <c r="DCZ11" s="23"/>
      <c r="DDA11" s="22"/>
      <c r="DDB11" s="23"/>
      <c r="DDC11" s="22"/>
      <c r="DDD11" s="23"/>
      <c r="DDE11" s="22"/>
      <c r="DDF11" s="23"/>
      <c r="DDG11" s="22"/>
      <c r="DDH11" s="23"/>
      <c r="DDI11" s="22"/>
      <c r="DDJ11" s="23"/>
      <c r="DDK11" s="22"/>
      <c r="DDL11" s="23"/>
      <c r="DDM11" s="22"/>
      <c r="DDN11" s="23"/>
      <c r="DDO11" s="22"/>
      <c r="DDP11" s="23"/>
      <c r="DDQ11" s="22"/>
      <c r="DDR11" s="23"/>
      <c r="DDS11" s="22"/>
      <c r="DDT11" s="23"/>
      <c r="DDU11" s="22"/>
      <c r="DDV11" s="23"/>
      <c r="DDW11" s="22"/>
      <c r="DDX11" s="23"/>
      <c r="DDY11" s="22"/>
      <c r="DDZ11" s="23"/>
      <c r="DEA11" s="22"/>
      <c r="DEB11" s="23"/>
      <c r="DEC11" s="22"/>
      <c r="DED11" s="23"/>
      <c r="DEE11" s="22"/>
      <c r="DEF11" s="23"/>
      <c r="DEG11" s="22"/>
      <c r="DEH11" s="23"/>
      <c r="DEI11" s="22"/>
      <c r="DEJ11" s="23"/>
      <c r="DEK11" s="22"/>
      <c r="DEL11" s="23"/>
      <c r="DEM11" s="22"/>
      <c r="DEN11" s="23"/>
      <c r="DEO11" s="22"/>
      <c r="DEP11" s="23"/>
      <c r="DEQ11" s="22"/>
      <c r="DER11" s="23"/>
      <c r="DES11" s="22"/>
      <c r="DET11" s="23"/>
      <c r="DEU11" s="22"/>
      <c r="DEV11" s="23"/>
      <c r="DEW11" s="22"/>
      <c r="DEX11" s="23"/>
      <c r="DEY11" s="22"/>
      <c r="DEZ11" s="23"/>
      <c r="DFA11" s="22"/>
      <c r="DFB11" s="23"/>
      <c r="DFC11" s="22"/>
      <c r="DFD11" s="23"/>
      <c r="DFE11" s="22"/>
      <c r="DFF11" s="23"/>
      <c r="DFG11" s="22"/>
      <c r="DFH11" s="23"/>
      <c r="DFI11" s="22"/>
      <c r="DFJ11" s="23"/>
      <c r="DFK11" s="22"/>
      <c r="DFL11" s="23"/>
      <c r="DFM11" s="22"/>
      <c r="DFN11" s="23"/>
      <c r="DFO11" s="22"/>
      <c r="DFP11" s="23"/>
      <c r="DFQ11" s="22"/>
      <c r="DFR11" s="23"/>
      <c r="DFS11" s="22"/>
      <c r="DFT11" s="23"/>
      <c r="DFU11" s="22"/>
      <c r="DFV11" s="23"/>
      <c r="DFW11" s="22"/>
      <c r="DFX11" s="23"/>
      <c r="DFY11" s="22"/>
      <c r="DFZ11" s="23"/>
      <c r="DGA11" s="22"/>
      <c r="DGB11" s="23"/>
      <c r="DGC11" s="22"/>
      <c r="DGD11" s="23"/>
      <c r="DGE11" s="22"/>
      <c r="DGF11" s="23"/>
      <c r="DGG11" s="22"/>
      <c r="DGH11" s="23"/>
      <c r="DGI11" s="22"/>
      <c r="DGJ11" s="23"/>
      <c r="DGK11" s="22"/>
      <c r="DGL11" s="23"/>
      <c r="DGM11" s="22"/>
      <c r="DGN11" s="23"/>
      <c r="DGO11" s="22"/>
      <c r="DGP11" s="23"/>
      <c r="DGQ11" s="22"/>
      <c r="DGR11" s="23"/>
      <c r="DGS11" s="22"/>
      <c r="DGT11" s="23"/>
      <c r="DGU11" s="22"/>
      <c r="DGV11" s="23"/>
      <c r="DGW11" s="22"/>
      <c r="DGX11" s="23"/>
      <c r="DGY11" s="22"/>
      <c r="DGZ11" s="23"/>
      <c r="DHA11" s="22"/>
      <c r="DHB11" s="23"/>
      <c r="DHC11" s="22"/>
      <c r="DHD11" s="23"/>
      <c r="DHE11" s="22"/>
      <c r="DHF11" s="23"/>
      <c r="DHG11" s="22"/>
      <c r="DHH11" s="23"/>
      <c r="DHI11" s="22"/>
      <c r="DHJ11" s="23"/>
      <c r="DHK11" s="22"/>
      <c r="DHL11" s="23"/>
      <c r="DHM11" s="22"/>
      <c r="DHN11" s="23"/>
      <c r="DHO11" s="22"/>
      <c r="DHP11" s="23"/>
      <c r="DHQ11" s="22"/>
      <c r="DHR11" s="23"/>
      <c r="DHS11" s="22"/>
      <c r="DHT11" s="23"/>
      <c r="DHU11" s="22"/>
      <c r="DHV11" s="23"/>
      <c r="DHW11" s="22"/>
      <c r="DHX11" s="23"/>
      <c r="DHY11" s="22"/>
      <c r="DHZ11" s="23"/>
      <c r="DIA11" s="22"/>
      <c r="DIB11" s="23"/>
      <c r="DIC11" s="22"/>
      <c r="DID11" s="23"/>
      <c r="DIE11" s="22"/>
      <c r="DIF11" s="23"/>
      <c r="DIG11" s="22"/>
      <c r="DIH11" s="23"/>
      <c r="DII11" s="22"/>
      <c r="DIJ11" s="23"/>
      <c r="DIK11" s="22"/>
      <c r="DIL11" s="23"/>
      <c r="DIM11" s="22"/>
      <c r="DIN11" s="23"/>
      <c r="DIO11" s="22"/>
      <c r="DIP11" s="23"/>
      <c r="DIQ11" s="22"/>
      <c r="DIR11" s="23"/>
      <c r="DIS11" s="22"/>
      <c r="DIT11" s="23"/>
      <c r="DIU11" s="22"/>
      <c r="DIV11" s="23"/>
      <c r="DIW11" s="22"/>
      <c r="DIX11" s="23"/>
      <c r="DIY11" s="22"/>
      <c r="DIZ11" s="23"/>
      <c r="DJA11" s="22"/>
      <c r="DJB11" s="23"/>
      <c r="DJC11" s="22"/>
      <c r="DJD11" s="23"/>
      <c r="DJE11" s="22"/>
      <c r="DJF11" s="23"/>
      <c r="DJG11" s="22"/>
      <c r="DJH11" s="23"/>
      <c r="DJI11" s="22"/>
      <c r="DJJ11" s="23"/>
      <c r="DJK11" s="22"/>
      <c r="DJL11" s="23"/>
      <c r="DJM11" s="22"/>
      <c r="DJN11" s="23"/>
      <c r="DJO11" s="22"/>
      <c r="DJP11" s="23"/>
      <c r="DJQ11" s="22"/>
      <c r="DJR11" s="23"/>
      <c r="DJS11" s="22"/>
      <c r="DJT11" s="23"/>
      <c r="DJU11" s="22"/>
      <c r="DJV11" s="23"/>
      <c r="DJW11" s="22"/>
      <c r="DJX11" s="23"/>
      <c r="DJY11" s="22"/>
      <c r="DJZ11" s="23"/>
      <c r="DKA11" s="22"/>
      <c r="DKB11" s="23"/>
      <c r="DKC11" s="22"/>
      <c r="DKD11" s="23"/>
      <c r="DKE11" s="22"/>
      <c r="DKF11" s="23"/>
      <c r="DKG11" s="22"/>
      <c r="DKH11" s="23"/>
      <c r="DKI11" s="22"/>
      <c r="DKJ11" s="23"/>
      <c r="DKK11" s="22"/>
      <c r="DKL11" s="23"/>
      <c r="DKM11" s="22"/>
      <c r="DKN11" s="23"/>
      <c r="DKO11" s="22"/>
      <c r="DKP11" s="23"/>
      <c r="DKQ11" s="22"/>
      <c r="DKR11" s="23"/>
      <c r="DKS11" s="22"/>
      <c r="DKT11" s="23"/>
      <c r="DKU11" s="22"/>
      <c r="DKV11" s="23"/>
      <c r="DKW11" s="22"/>
      <c r="DKX11" s="23"/>
      <c r="DKY11" s="22"/>
      <c r="DKZ11" s="23"/>
      <c r="DLA11" s="22"/>
      <c r="DLB11" s="23"/>
      <c r="DLC11" s="22"/>
      <c r="DLD11" s="23"/>
      <c r="DLE11" s="22"/>
      <c r="DLF11" s="23"/>
      <c r="DLG11" s="22"/>
      <c r="DLH11" s="23"/>
      <c r="DLI11" s="22"/>
      <c r="DLJ11" s="23"/>
      <c r="DLK11" s="22"/>
      <c r="DLL11" s="23"/>
      <c r="DLM11" s="22"/>
      <c r="DLN11" s="23"/>
      <c r="DLO11" s="22"/>
      <c r="DLP11" s="23"/>
      <c r="DLQ11" s="22"/>
      <c r="DLR11" s="23"/>
      <c r="DLS11" s="22"/>
      <c r="DLT11" s="23"/>
      <c r="DLU11" s="22"/>
      <c r="DLV11" s="23"/>
      <c r="DLW11" s="22"/>
      <c r="DLX11" s="23"/>
      <c r="DLY11" s="22"/>
      <c r="DLZ11" s="23"/>
      <c r="DMA11" s="22"/>
      <c r="DMB11" s="23"/>
      <c r="DMC11" s="22"/>
      <c r="DMD11" s="23"/>
      <c r="DME11" s="22"/>
      <c r="DMF11" s="23"/>
      <c r="DMG11" s="22"/>
      <c r="DMH11" s="23"/>
      <c r="DMI11" s="22"/>
      <c r="DMJ11" s="23"/>
      <c r="DMK11" s="22"/>
      <c r="DML11" s="23"/>
      <c r="DMM11" s="22"/>
      <c r="DMN11" s="23"/>
      <c r="DMO11" s="22"/>
      <c r="DMP11" s="23"/>
      <c r="DMQ11" s="22"/>
      <c r="DMR11" s="23"/>
      <c r="DMS11" s="22"/>
      <c r="DMT11" s="23"/>
      <c r="DMU11" s="22"/>
      <c r="DMV11" s="23"/>
      <c r="DMW11" s="22"/>
      <c r="DMX11" s="23"/>
      <c r="DMY11" s="22"/>
      <c r="DMZ11" s="23"/>
      <c r="DNA11" s="22"/>
      <c r="DNB11" s="23"/>
      <c r="DNC11" s="22"/>
      <c r="DND11" s="23"/>
      <c r="DNE11" s="22"/>
      <c r="DNF11" s="23"/>
      <c r="DNG11" s="22"/>
      <c r="DNH11" s="23"/>
      <c r="DNI11" s="22"/>
      <c r="DNJ11" s="23"/>
      <c r="DNK11" s="22"/>
      <c r="DNL11" s="23"/>
      <c r="DNM11" s="22"/>
      <c r="DNN11" s="23"/>
      <c r="DNO11" s="22"/>
      <c r="DNP11" s="23"/>
      <c r="DNQ11" s="22"/>
      <c r="DNR11" s="23"/>
      <c r="DNS11" s="22"/>
      <c r="DNT11" s="23"/>
      <c r="DNU11" s="22"/>
      <c r="DNV11" s="23"/>
      <c r="DNW11" s="22"/>
      <c r="DNX11" s="23"/>
      <c r="DNY11" s="22"/>
      <c r="DNZ11" s="23"/>
      <c r="DOA11" s="22"/>
      <c r="DOB11" s="23"/>
      <c r="DOC11" s="22"/>
      <c r="DOD11" s="23"/>
      <c r="DOE11" s="22"/>
      <c r="DOF11" s="23"/>
      <c r="DOG11" s="22"/>
      <c r="DOH11" s="23"/>
      <c r="DOI11" s="22"/>
      <c r="DOJ11" s="23"/>
      <c r="DOK11" s="22"/>
      <c r="DOL11" s="23"/>
      <c r="DOM11" s="22"/>
      <c r="DON11" s="23"/>
      <c r="DOO11" s="22"/>
      <c r="DOP11" s="23"/>
      <c r="DOQ11" s="22"/>
      <c r="DOR11" s="23"/>
      <c r="DOS11" s="22"/>
      <c r="DOT11" s="23"/>
      <c r="DOU11" s="22"/>
      <c r="DOV11" s="23"/>
      <c r="DOW11" s="22"/>
      <c r="DOX11" s="23"/>
      <c r="DOY11" s="22"/>
      <c r="DOZ11" s="23"/>
      <c r="DPA11" s="22"/>
      <c r="DPB11" s="23"/>
      <c r="DPC11" s="22"/>
      <c r="DPD11" s="23"/>
      <c r="DPE11" s="22"/>
      <c r="DPF11" s="23"/>
      <c r="DPG11" s="22"/>
      <c r="DPH11" s="23"/>
      <c r="DPI11" s="22"/>
      <c r="DPJ11" s="23"/>
      <c r="DPK11" s="22"/>
      <c r="DPL11" s="23"/>
      <c r="DPM11" s="22"/>
      <c r="DPN11" s="23"/>
      <c r="DPO11" s="22"/>
      <c r="DPP11" s="23"/>
      <c r="DPQ11" s="22"/>
      <c r="DPR11" s="23"/>
      <c r="DPS11" s="22"/>
      <c r="DPT11" s="23"/>
      <c r="DPU11" s="22"/>
      <c r="DPV11" s="23"/>
      <c r="DPW11" s="22"/>
      <c r="DPX11" s="23"/>
      <c r="DPY11" s="22"/>
      <c r="DPZ11" s="23"/>
      <c r="DQA11" s="22"/>
      <c r="DQB11" s="23"/>
      <c r="DQC11" s="22"/>
      <c r="DQD11" s="23"/>
      <c r="DQE11" s="22"/>
      <c r="DQF11" s="23"/>
      <c r="DQG11" s="22"/>
      <c r="DQH11" s="23"/>
      <c r="DQI11" s="22"/>
      <c r="DQJ11" s="23"/>
      <c r="DQK11" s="22"/>
      <c r="DQL11" s="23"/>
      <c r="DQM11" s="22"/>
      <c r="DQN11" s="23"/>
      <c r="DQO11" s="22"/>
      <c r="DQP11" s="23"/>
      <c r="DQQ11" s="22"/>
      <c r="DQR11" s="23"/>
      <c r="DQS11" s="22"/>
      <c r="DQT11" s="23"/>
      <c r="DQU11" s="22"/>
      <c r="DQV11" s="23"/>
      <c r="DQW11" s="22"/>
      <c r="DQX11" s="23"/>
      <c r="DQY11" s="22"/>
      <c r="DQZ11" s="23"/>
      <c r="DRA11" s="22"/>
      <c r="DRB11" s="23"/>
      <c r="DRC11" s="22"/>
      <c r="DRD11" s="23"/>
      <c r="DRE11" s="22"/>
      <c r="DRF11" s="23"/>
      <c r="DRG11" s="22"/>
      <c r="DRH11" s="23"/>
      <c r="DRI11" s="22"/>
      <c r="DRJ11" s="23"/>
      <c r="DRK11" s="22"/>
      <c r="DRL11" s="23"/>
      <c r="DRM11" s="22"/>
      <c r="DRN11" s="23"/>
      <c r="DRO11" s="22"/>
      <c r="DRP11" s="23"/>
      <c r="DRQ11" s="22"/>
      <c r="DRR11" s="23"/>
      <c r="DRS11" s="22"/>
      <c r="DRT11" s="23"/>
      <c r="DRU11" s="22"/>
      <c r="DRV11" s="23"/>
      <c r="DRW11" s="22"/>
      <c r="DRX11" s="23"/>
      <c r="DRY11" s="22"/>
      <c r="DRZ11" s="23"/>
      <c r="DSA11" s="22"/>
      <c r="DSB11" s="23"/>
      <c r="DSC11" s="22"/>
      <c r="DSD11" s="23"/>
      <c r="DSE11" s="22"/>
      <c r="DSF11" s="23"/>
      <c r="DSG11" s="22"/>
      <c r="DSH11" s="23"/>
      <c r="DSI11" s="22"/>
      <c r="DSJ11" s="23"/>
      <c r="DSK11" s="22"/>
      <c r="DSL11" s="23"/>
      <c r="DSM11" s="22"/>
      <c r="DSN11" s="23"/>
      <c r="DSO11" s="22"/>
      <c r="DSP11" s="23"/>
      <c r="DSQ11" s="22"/>
      <c r="DSR11" s="23"/>
      <c r="DSS11" s="22"/>
      <c r="DST11" s="23"/>
      <c r="DSU11" s="22"/>
      <c r="DSV11" s="23"/>
      <c r="DSW11" s="22"/>
      <c r="DSX11" s="23"/>
      <c r="DSY11" s="22"/>
      <c r="DSZ11" s="23"/>
      <c r="DTA11" s="22"/>
      <c r="DTB11" s="23"/>
      <c r="DTC11" s="22"/>
      <c r="DTD11" s="23"/>
      <c r="DTE11" s="22"/>
      <c r="DTF11" s="23"/>
      <c r="DTG11" s="22"/>
      <c r="DTH11" s="23"/>
      <c r="DTI11" s="22"/>
      <c r="DTJ11" s="23"/>
      <c r="DTK11" s="22"/>
      <c r="DTL11" s="23"/>
      <c r="DTM11" s="22"/>
      <c r="DTN11" s="23"/>
      <c r="DTO11" s="22"/>
      <c r="DTP11" s="23"/>
      <c r="DTQ11" s="22"/>
      <c r="DTR11" s="23"/>
      <c r="DTS11" s="22"/>
      <c r="DTT11" s="23"/>
      <c r="DTU11" s="22"/>
      <c r="DTV11" s="23"/>
      <c r="DTW11" s="22"/>
      <c r="DTX11" s="23"/>
      <c r="DTY11" s="22"/>
      <c r="DTZ11" s="23"/>
      <c r="DUA11" s="22"/>
      <c r="DUB11" s="23"/>
      <c r="DUC11" s="22"/>
      <c r="DUD11" s="23"/>
      <c r="DUE11" s="22"/>
      <c r="DUF11" s="23"/>
      <c r="DUG11" s="22"/>
      <c r="DUH11" s="23"/>
      <c r="DUI11" s="22"/>
      <c r="DUJ11" s="23"/>
      <c r="DUK11" s="22"/>
      <c r="DUL11" s="23"/>
      <c r="DUM11" s="22"/>
      <c r="DUN11" s="23"/>
      <c r="DUO11" s="22"/>
      <c r="DUP11" s="23"/>
      <c r="DUQ11" s="22"/>
      <c r="DUR11" s="23"/>
      <c r="DUS11" s="22"/>
      <c r="DUT11" s="23"/>
      <c r="DUU11" s="22"/>
      <c r="DUV11" s="23"/>
      <c r="DUW11" s="22"/>
      <c r="DUX11" s="23"/>
      <c r="DUY11" s="22"/>
      <c r="DUZ11" s="23"/>
      <c r="DVA11" s="22"/>
      <c r="DVB11" s="23"/>
      <c r="DVC11" s="22"/>
      <c r="DVD11" s="23"/>
      <c r="DVE11" s="22"/>
      <c r="DVF11" s="23"/>
      <c r="DVG11" s="22"/>
      <c r="DVH11" s="23"/>
      <c r="DVI11" s="22"/>
      <c r="DVJ11" s="23"/>
      <c r="DVK11" s="22"/>
      <c r="DVL11" s="23"/>
      <c r="DVM11" s="22"/>
      <c r="DVN11" s="23"/>
      <c r="DVO11" s="22"/>
      <c r="DVP11" s="23"/>
      <c r="DVQ11" s="22"/>
      <c r="DVR11" s="23"/>
      <c r="DVS11" s="22"/>
      <c r="DVT11" s="23"/>
      <c r="DVU11" s="22"/>
      <c r="DVV11" s="23"/>
      <c r="DVW11" s="22"/>
      <c r="DVX11" s="23"/>
      <c r="DVY11" s="22"/>
      <c r="DVZ11" s="23"/>
      <c r="DWA11" s="22"/>
      <c r="DWB11" s="23"/>
      <c r="DWC11" s="22"/>
      <c r="DWD11" s="23"/>
      <c r="DWE11" s="22"/>
      <c r="DWF11" s="23"/>
      <c r="DWG11" s="22"/>
      <c r="DWH11" s="23"/>
      <c r="DWI11" s="22"/>
      <c r="DWJ11" s="23"/>
      <c r="DWK11" s="22"/>
      <c r="DWL11" s="23"/>
      <c r="DWM11" s="22"/>
      <c r="DWN11" s="23"/>
      <c r="DWO11" s="22"/>
      <c r="DWP11" s="23"/>
      <c r="DWQ11" s="22"/>
      <c r="DWR11" s="23"/>
      <c r="DWS11" s="22"/>
      <c r="DWT11" s="23"/>
      <c r="DWU11" s="22"/>
      <c r="DWV11" s="23"/>
      <c r="DWW11" s="22"/>
      <c r="DWX11" s="23"/>
      <c r="DWY11" s="22"/>
      <c r="DWZ11" s="23"/>
      <c r="DXA11" s="22"/>
      <c r="DXB11" s="23"/>
      <c r="DXC11" s="22"/>
      <c r="DXD11" s="23"/>
      <c r="DXE11" s="22"/>
      <c r="DXF11" s="23"/>
      <c r="DXG11" s="22"/>
      <c r="DXH11" s="23"/>
      <c r="DXI11" s="22"/>
      <c r="DXJ11" s="23"/>
      <c r="DXK11" s="22"/>
      <c r="DXL11" s="23"/>
      <c r="DXM11" s="22"/>
      <c r="DXN11" s="23"/>
      <c r="DXO11" s="22"/>
      <c r="DXP11" s="23"/>
      <c r="DXQ11" s="22"/>
      <c r="DXR11" s="23"/>
      <c r="DXS11" s="22"/>
      <c r="DXT11" s="23"/>
      <c r="DXU11" s="22"/>
      <c r="DXV11" s="23"/>
      <c r="DXW11" s="22"/>
      <c r="DXX11" s="23"/>
      <c r="DXY11" s="22"/>
      <c r="DXZ11" s="23"/>
      <c r="DYA11" s="22"/>
      <c r="DYB11" s="23"/>
      <c r="DYC11" s="22"/>
      <c r="DYD11" s="23"/>
      <c r="DYE11" s="22"/>
      <c r="DYF11" s="23"/>
      <c r="DYG11" s="22"/>
      <c r="DYH11" s="23"/>
      <c r="DYI11" s="22"/>
      <c r="DYJ11" s="23"/>
      <c r="DYK11" s="22"/>
      <c r="DYL11" s="23"/>
      <c r="DYM11" s="22"/>
      <c r="DYN11" s="23"/>
      <c r="DYO11" s="22"/>
      <c r="DYP11" s="23"/>
      <c r="DYQ11" s="22"/>
      <c r="DYR11" s="23"/>
      <c r="DYS11" s="22"/>
      <c r="DYT11" s="23"/>
      <c r="DYU11" s="22"/>
      <c r="DYV11" s="23"/>
      <c r="DYW11" s="22"/>
      <c r="DYX11" s="23"/>
      <c r="DYY11" s="22"/>
      <c r="DYZ11" s="23"/>
      <c r="DZA11" s="22"/>
      <c r="DZB11" s="23"/>
      <c r="DZC11" s="22"/>
      <c r="DZD11" s="23"/>
      <c r="DZE11" s="22"/>
      <c r="DZF11" s="23"/>
      <c r="DZG11" s="22"/>
      <c r="DZH11" s="23"/>
      <c r="DZI11" s="22"/>
      <c r="DZJ11" s="23"/>
      <c r="DZK11" s="22"/>
      <c r="DZL11" s="23"/>
      <c r="DZM11" s="22"/>
      <c r="DZN11" s="23"/>
      <c r="DZO11" s="22"/>
      <c r="DZP11" s="23"/>
      <c r="DZQ11" s="22"/>
      <c r="DZR11" s="23"/>
      <c r="DZS11" s="22"/>
      <c r="DZT11" s="23"/>
      <c r="DZU11" s="22"/>
      <c r="DZV11" s="23"/>
      <c r="DZW11" s="22"/>
      <c r="DZX11" s="23"/>
      <c r="DZY11" s="22"/>
      <c r="DZZ11" s="23"/>
      <c r="EAA11" s="22"/>
      <c r="EAB11" s="23"/>
      <c r="EAC11" s="22"/>
      <c r="EAD11" s="23"/>
      <c r="EAE11" s="22"/>
      <c r="EAF11" s="23"/>
      <c r="EAG11" s="22"/>
      <c r="EAH11" s="23"/>
      <c r="EAI11" s="22"/>
      <c r="EAJ11" s="23"/>
      <c r="EAK11" s="22"/>
      <c r="EAL11" s="23"/>
      <c r="EAM11" s="22"/>
      <c r="EAN11" s="23"/>
      <c r="EAO11" s="22"/>
      <c r="EAP11" s="23"/>
      <c r="EAQ11" s="22"/>
      <c r="EAR11" s="23"/>
      <c r="EAS11" s="22"/>
      <c r="EAT11" s="23"/>
      <c r="EAU11" s="22"/>
      <c r="EAV11" s="23"/>
      <c r="EAW11" s="22"/>
      <c r="EAX11" s="23"/>
      <c r="EAY11" s="22"/>
      <c r="EAZ11" s="23"/>
      <c r="EBA11" s="22"/>
      <c r="EBB11" s="23"/>
      <c r="EBC11" s="22"/>
      <c r="EBD11" s="23"/>
      <c r="EBE11" s="22"/>
      <c r="EBF11" s="23"/>
      <c r="EBG11" s="22"/>
      <c r="EBH11" s="23"/>
      <c r="EBI11" s="22"/>
      <c r="EBJ11" s="23"/>
      <c r="EBK11" s="22"/>
      <c r="EBL11" s="23"/>
      <c r="EBM11" s="22"/>
      <c r="EBN11" s="23"/>
      <c r="EBO11" s="22"/>
      <c r="EBP11" s="23"/>
      <c r="EBQ11" s="22"/>
      <c r="EBR11" s="23"/>
      <c r="EBS11" s="22"/>
      <c r="EBT11" s="23"/>
      <c r="EBU11" s="22"/>
      <c r="EBV11" s="23"/>
      <c r="EBW11" s="22"/>
      <c r="EBX11" s="23"/>
      <c r="EBY11" s="22"/>
      <c r="EBZ11" s="23"/>
      <c r="ECA11" s="22"/>
      <c r="ECB11" s="23"/>
      <c r="ECC11" s="22"/>
      <c r="ECD11" s="23"/>
      <c r="ECE11" s="22"/>
      <c r="ECF11" s="23"/>
      <c r="ECG11" s="22"/>
      <c r="ECH11" s="23"/>
      <c r="ECI11" s="22"/>
      <c r="ECJ11" s="23"/>
      <c r="ECK11" s="22"/>
      <c r="ECL11" s="23"/>
      <c r="ECM11" s="22"/>
      <c r="ECN11" s="23"/>
      <c r="ECO11" s="22"/>
      <c r="ECP11" s="23"/>
      <c r="ECQ11" s="22"/>
      <c r="ECR11" s="23"/>
      <c r="ECS11" s="22"/>
      <c r="ECT11" s="23"/>
      <c r="ECU11" s="22"/>
      <c r="ECV11" s="23"/>
      <c r="ECW11" s="22"/>
      <c r="ECX11" s="23"/>
      <c r="ECY11" s="22"/>
      <c r="ECZ11" s="23"/>
      <c r="EDA11" s="22"/>
      <c r="EDB11" s="23"/>
      <c r="EDC11" s="22"/>
      <c r="EDD11" s="23"/>
      <c r="EDE11" s="22"/>
      <c r="EDF11" s="23"/>
      <c r="EDG11" s="22"/>
      <c r="EDH11" s="23"/>
      <c r="EDI11" s="22"/>
      <c r="EDJ11" s="23"/>
      <c r="EDK11" s="22"/>
      <c r="EDL11" s="23"/>
      <c r="EDM11" s="22"/>
      <c r="EDN11" s="23"/>
      <c r="EDO11" s="22"/>
      <c r="EDP11" s="23"/>
      <c r="EDQ11" s="22"/>
      <c r="EDR11" s="23"/>
      <c r="EDS11" s="22"/>
      <c r="EDT11" s="23"/>
      <c r="EDU11" s="22"/>
      <c r="EDV11" s="23"/>
      <c r="EDW11" s="22"/>
      <c r="EDX11" s="23"/>
      <c r="EDY11" s="22"/>
      <c r="EDZ11" s="23"/>
      <c r="EEA11" s="22"/>
      <c r="EEB11" s="23"/>
      <c r="EEC11" s="22"/>
      <c r="EED11" s="23"/>
      <c r="EEE11" s="22"/>
      <c r="EEF11" s="23"/>
      <c r="EEG11" s="22"/>
      <c r="EEH11" s="23"/>
      <c r="EEI11" s="22"/>
      <c r="EEJ11" s="23"/>
      <c r="EEK11" s="22"/>
      <c r="EEL11" s="23"/>
      <c r="EEM11" s="22"/>
      <c r="EEN11" s="23"/>
      <c r="EEO11" s="22"/>
      <c r="EEP11" s="23"/>
      <c r="EEQ11" s="22"/>
      <c r="EER11" s="23"/>
      <c r="EES11" s="22"/>
      <c r="EET11" s="23"/>
      <c r="EEU11" s="22"/>
      <c r="EEV11" s="23"/>
      <c r="EEW11" s="22"/>
      <c r="EEX11" s="23"/>
      <c r="EEY11" s="22"/>
      <c r="EEZ11" s="23"/>
      <c r="EFA11" s="22"/>
      <c r="EFB11" s="23"/>
      <c r="EFC11" s="22"/>
      <c r="EFD11" s="23"/>
      <c r="EFE11" s="22"/>
      <c r="EFF11" s="23"/>
      <c r="EFG11" s="22"/>
      <c r="EFH11" s="23"/>
      <c r="EFI11" s="22"/>
      <c r="EFJ11" s="23"/>
      <c r="EFK11" s="22"/>
      <c r="EFL11" s="23"/>
      <c r="EFM11" s="22"/>
      <c r="EFN11" s="23"/>
      <c r="EFO11" s="22"/>
      <c r="EFP11" s="23"/>
      <c r="EFQ11" s="22"/>
      <c r="EFR11" s="23"/>
      <c r="EFS11" s="22"/>
      <c r="EFT11" s="23"/>
      <c r="EFU11" s="22"/>
      <c r="EFV11" s="23"/>
      <c r="EFW11" s="22"/>
      <c r="EFX11" s="23"/>
      <c r="EFY11" s="22"/>
      <c r="EFZ11" s="23"/>
      <c r="EGA11" s="22"/>
      <c r="EGB11" s="23"/>
      <c r="EGC11" s="22"/>
      <c r="EGD11" s="23"/>
      <c r="EGE11" s="22"/>
      <c r="EGF11" s="23"/>
      <c r="EGG11" s="22"/>
      <c r="EGH11" s="23"/>
      <c r="EGI11" s="22"/>
      <c r="EGJ11" s="23"/>
      <c r="EGK11" s="22"/>
      <c r="EGL11" s="23"/>
      <c r="EGM11" s="22"/>
      <c r="EGN11" s="23"/>
      <c r="EGO11" s="22"/>
      <c r="EGP11" s="23"/>
      <c r="EGQ11" s="22"/>
      <c r="EGR11" s="23"/>
      <c r="EGS11" s="22"/>
      <c r="EGT11" s="23"/>
      <c r="EGU11" s="22"/>
      <c r="EGV11" s="23"/>
      <c r="EGW11" s="22"/>
      <c r="EGX11" s="23"/>
      <c r="EGY11" s="22"/>
      <c r="EGZ11" s="23"/>
      <c r="EHA11" s="22"/>
      <c r="EHB11" s="23"/>
      <c r="EHC11" s="22"/>
      <c r="EHD11" s="23"/>
      <c r="EHE11" s="22"/>
      <c r="EHF11" s="23"/>
      <c r="EHG11" s="22"/>
      <c r="EHH11" s="23"/>
      <c r="EHI11" s="22"/>
      <c r="EHJ11" s="23"/>
      <c r="EHK11" s="22"/>
      <c r="EHL11" s="23"/>
      <c r="EHM11" s="22"/>
      <c r="EHN11" s="23"/>
      <c r="EHO11" s="22"/>
      <c r="EHP11" s="23"/>
      <c r="EHQ11" s="22"/>
      <c r="EHR11" s="23"/>
      <c r="EHS11" s="22"/>
      <c r="EHT11" s="23"/>
      <c r="EHU11" s="22"/>
      <c r="EHV11" s="23"/>
      <c r="EHW11" s="22"/>
      <c r="EHX11" s="23"/>
      <c r="EHY11" s="22"/>
      <c r="EHZ11" s="23"/>
      <c r="EIA11" s="22"/>
      <c r="EIB11" s="23"/>
      <c r="EIC11" s="22"/>
      <c r="EID11" s="23"/>
      <c r="EIE11" s="22"/>
      <c r="EIF11" s="23"/>
      <c r="EIG11" s="22"/>
      <c r="EIH11" s="23"/>
      <c r="EII11" s="22"/>
      <c r="EIJ11" s="23"/>
      <c r="EIK11" s="22"/>
      <c r="EIL11" s="23"/>
      <c r="EIM11" s="22"/>
      <c r="EIN11" s="23"/>
      <c r="EIO11" s="22"/>
      <c r="EIP11" s="23"/>
      <c r="EIQ11" s="22"/>
      <c r="EIR11" s="23"/>
      <c r="EIS11" s="22"/>
      <c r="EIT11" s="23"/>
      <c r="EIU11" s="22"/>
      <c r="EIV11" s="23"/>
      <c r="EIW11" s="22"/>
      <c r="EIX11" s="23"/>
      <c r="EIY11" s="22"/>
      <c r="EIZ11" s="23"/>
      <c r="EJA11" s="22"/>
      <c r="EJB11" s="23"/>
      <c r="EJC11" s="22"/>
      <c r="EJD11" s="23"/>
      <c r="EJE11" s="22"/>
      <c r="EJF11" s="23"/>
      <c r="EJG11" s="22"/>
      <c r="EJH11" s="23"/>
      <c r="EJI11" s="22"/>
      <c r="EJJ11" s="23"/>
      <c r="EJK11" s="22"/>
      <c r="EJL11" s="23"/>
      <c r="EJM11" s="22"/>
      <c r="EJN11" s="23"/>
      <c r="EJO11" s="22"/>
      <c r="EJP11" s="23"/>
      <c r="EJQ11" s="22"/>
      <c r="EJR11" s="23"/>
      <c r="EJS11" s="22"/>
      <c r="EJT11" s="23"/>
      <c r="EJU11" s="22"/>
      <c r="EJV11" s="23"/>
      <c r="EJW11" s="22"/>
      <c r="EJX11" s="23"/>
      <c r="EJY11" s="22"/>
      <c r="EJZ11" s="23"/>
      <c r="EKA11" s="22"/>
      <c r="EKB11" s="23"/>
      <c r="EKC11" s="22"/>
      <c r="EKD11" s="23"/>
      <c r="EKE11" s="22"/>
      <c r="EKF11" s="23"/>
      <c r="EKG11" s="22"/>
      <c r="EKH11" s="23"/>
      <c r="EKI11" s="22"/>
      <c r="EKJ11" s="23"/>
      <c r="EKK11" s="22"/>
      <c r="EKL11" s="23"/>
      <c r="EKM11" s="22"/>
      <c r="EKN11" s="23"/>
      <c r="EKO11" s="22"/>
      <c r="EKP11" s="23"/>
      <c r="EKQ11" s="22"/>
      <c r="EKR11" s="23"/>
      <c r="EKS11" s="22"/>
      <c r="EKT11" s="23"/>
      <c r="EKU11" s="22"/>
      <c r="EKV11" s="23"/>
      <c r="EKW11" s="22"/>
      <c r="EKX11" s="23"/>
      <c r="EKY11" s="22"/>
      <c r="EKZ11" s="23"/>
      <c r="ELA11" s="22"/>
      <c r="ELB11" s="23"/>
      <c r="ELC11" s="22"/>
      <c r="ELD11" s="23"/>
      <c r="ELE11" s="22"/>
      <c r="ELF11" s="23"/>
      <c r="ELG11" s="22"/>
      <c r="ELH11" s="23"/>
      <c r="ELI11" s="22"/>
      <c r="ELJ11" s="23"/>
      <c r="ELK11" s="22"/>
      <c r="ELL11" s="23"/>
      <c r="ELM11" s="22"/>
      <c r="ELN11" s="23"/>
      <c r="ELO11" s="22"/>
      <c r="ELP11" s="23"/>
      <c r="ELQ11" s="22"/>
      <c r="ELR11" s="23"/>
      <c r="ELS11" s="22"/>
      <c r="ELT11" s="23"/>
      <c r="ELU11" s="22"/>
      <c r="ELV11" s="23"/>
      <c r="ELW11" s="22"/>
      <c r="ELX11" s="23"/>
      <c r="ELY11" s="22"/>
      <c r="ELZ11" s="23"/>
      <c r="EMA11" s="22"/>
      <c r="EMB11" s="23"/>
      <c r="EMC11" s="22"/>
      <c r="EMD11" s="23"/>
      <c r="EME11" s="22"/>
      <c r="EMF11" s="23"/>
      <c r="EMG11" s="22"/>
      <c r="EMH11" s="23"/>
      <c r="EMI11" s="22"/>
      <c r="EMJ11" s="23"/>
      <c r="EMK11" s="22"/>
      <c r="EML11" s="23"/>
      <c r="EMM11" s="22"/>
      <c r="EMN11" s="23"/>
      <c r="EMO11" s="22"/>
      <c r="EMP11" s="23"/>
      <c r="EMQ11" s="22"/>
      <c r="EMR11" s="23"/>
      <c r="EMS11" s="22"/>
      <c r="EMT11" s="23"/>
      <c r="EMU11" s="22"/>
      <c r="EMV11" s="23"/>
      <c r="EMW11" s="22"/>
      <c r="EMX11" s="23"/>
      <c r="EMY11" s="22"/>
      <c r="EMZ11" s="23"/>
      <c r="ENA11" s="22"/>
      <c r="ENB11" s="23"/>
      <c r="ENC11" s="22"/>
      <c r="END11" s="23"/>
      <c r="ENE11" s="22"/>
      <c r="ENF11" s="23"/>
      <c r="ENG11" s="22"/>
      <c r="ENH11" s="23"/>
      <c r="ENI11" s="22"/>
      <c r="ENJ11" s="23"/>
      <c r="ENK11" s="22"/>
      <c r="ENL11" s="23"/>
      <c r="ENM11" s="22"/>
      <c r="ENN11" s="23"/>
      <c r="ENO11" s="22"/>
      <c r="ENP11" s="23"/>
      <c r="ENQ11" s="22"/>
      <c r="ENR11" s="23"/>
      <c r="ENS11" s="22"/>
      <c r="ENT11" s="23"/>
      <c r="ENU11" s="22"/>
      <c r="ENV11" s="23"/>
      <c r="ENW11" s="22"/>
      <c r="ENX11" s="23"/>
      <c r="ENY11" s="22"/>
      <c r="ENZ11" s="23"/>
      <c r="EOA11" s="22"/>
      <c r="EOB11" s="23"/>
      <c r="EOC11" s="22"/>
      <c r="EOD11" s="23"/>
      <c r="EOE11" s="22"/>
      <c r="EOF11" s="23"/>
      <c r="EOG11" s="22"/>
      <c r="EOH11" s="23"/>
      <c r="EOI11" s="22"/>
      <c r="EOJ11" s="23"/>
      <c r="EOK11" s="22"/>
      <c r="EOL11" s="23"/>
      <c r="EOM11" s="22"/>
      <c r="EON11" s="23"/>
      <c r="EOO11" s="22"/>
      <c r="EOP11" s="23"/>
      <c r="EOQ11" s="22"/>
      <c r="EOR11" s="23"/>
      <c r="EOS11" s="22"/>
      <c r="EOT11" s="23"/>
      <c r="EOU11" s="22"/>
      <c r="EOV11" s="23"/>
      <c r="EOW11" s="22"/>
      <c r="EOX11" s="23"/>
      <c r="EOY11" s="22"/>
      <c r="EOZ11" s="23"/>
      <c r="EPA11" s="22"/>
      <c r="EPB11" s="23"/>
      <c r="EPC11" s="22"/>
      <c r="EPD11" s="23"/>
      <c r="EPE11" s="22"/>
      <c r="EPF11" s="23"/>
      <c r="EPG11" s="22"/>
      <c r="EPH11" s="23"/>
      <c r="EPI11" s="22"/>
      <c r="EPJ11" s="23"/>
      <c r="EPK11" s="22"/>
      <c r="EPL11" s="23"/>
      <c r="EPM11" s="22"/>
      <c r="EPN11" s="23"/>
      <c r="EPO11" s="22"/>
      <c r="EPP11" s="23"/>
      <c r="EPQ11" s="22"/>
      <c r="EPR11" s="23"/>
      <c r="EPS11" s="22"/>
      <c r="EPT11" s="23"/>
      <c r="EPU11" s="22"/>
      <c r="EPV11" s="23"/>
      <c r="EPW11" s="22"/>
      <c r="EPX11" s="23"/>
      <c r="EPY11" s="22"/>
      <c r="EPZ11" s="23"/>
      <c r="EQA11" s="22"/>
      <c r="EQB11" s="23"/>
      <c r="EQC11" s="22"/>
      <c r="EQD11" s="23"/>
      <c r="EQE11" s="22"/>
      <c r="EQF11" s="23"/>
      <c r="EQG11" s="22"/>
      <c r="EQH11" s="23"/>
      <c r="EQI11" s="22"/>
      <c r="EQJ11" s="23"/>
      <c r="EQK11" s="22"/>
      <c r="EQL11" s="23"/>
      <c r="EQM11" s="22"/>
      <c r="EQN11" s="23"/>
      <c r="EQO11" s="22"/>
      <c r="EQP11" s="23"/>
      <c r="EQQ11" s="22"/>
      <c r="EQR11" s="23"/>
      <c r="EQS11" s="22"/>
      <c r="EQT11" s="23"/>
      <c r="EQU11" s="22"/>
      <c r="EQV11" s="23"/>
      <c r="EQW11" s="22"/>
      <c r="EQX11" s="23"/>
      <c r="EQY11" s="22"/>
      <c r="EQZ11" s="23"/>
      <c r="ERA11" s="22"/>
      <c r="ERB11" s="23"/>
      <c r="ERC11" s="22"/>
      <c r="ERD11" s="23"/>
      <c r="ERE11" s="22"/>
      <c r="ERF11" s="23"/>
      <c r="ERG11" s="22"/>
      <c r="ERH11" s="23"/>
      <c r="ERI11" s="22"/>
      <c r="ERJ11" s="23"/>
      <c r="ERK11" s="22"/>
      <c r="ERL11" s="23"/>
      <c r="ERM11" s="22"/>
      <c r="ERN11" s="23"/>
      <c r="ERO11" s="22"/>
      <c r="ERP11" s="23"/>
      <c r="ERQ11" s="22"/>
      <c r="ERR11" s="23"/>
      <c r="ERS11" s="22"/>
      <c r="ERT11" s="23"/>
      <c r="ERU11" s="22"/>
      <c r="ERV11" s="23"/>
      <c r="ERW11" s="22"/>
      <c r="ERX11" s="23"/>
      <c r="ERY11" s="22"/>
      <c r="ERZ11" s="23"/>
      <c r="ESA11" s="22"/>
      <c r="ESB11" s="23"/>
      <c r="ESC11" s="22"/>
      <c r="ESD11" s="23"/>
      <c r="ESE11" s="22"/>
      <c r="ESF11" s="23"/>
      <c r="ESG11" s="22"/>
      <c r="ESH11" s="23"/>
      <c r="ESI11" s="22"/>
      <c r="ESJ11" s="23"/>
      <c r="ESK11" s="22"/>
      <c r="ESL11" s="23"/>
      <c r="ESM11" s="22"/>
      <c r="ESN11" s="23"/>
      <c r="ESO11" s="22"/>
      <c r="ESP11" s="23"/>
      <c r="ESQ11" s="22"/>
      <c r="ESR11" s="23"/>
      <c r="ESS11" s="22"/>
      <c r="EST11" s="23"/>
      <c r="ESU11" s="22"/>
      <c r="ESV11" s="23"/>
      <c r="ESW11" s="22"/>
      <c r="ESX11" s="23"/>
      <c r="ESY11" s="22"/>
      <c r="ESZ11" s="23"/>
      <c r="ETA11" s="22"/>
      <c r="ETB11" s="23"/>
      <c r="ETC11" s="22"/>
      <c r="ETD11" s="23"/>
      <c r="ETE11" s="22"/>
      <c r="ETF11" s="23"/>
      <c r="ETG11" s="22"/>
      <c r="ETH11" s="23"/>
      <c r="ETI11" s="22"/>
      <c r="ETJ11" s="23"/>
      <c r="ETK11" s="22"/>
      <c r="ETL11" s="23"/>
      <c r="ETM11" s="22"/>
      <c r="ETN11" s="23"/>
      <c r="ETO11" s="22"/>
      <c r="ETP11" s="23"/>
      <c r="ETQ11" s="22"/>
      <c r="ETR11" s="23"/>
      <c r="ETS11" s="22"/>
      <c r="ETT11" s="23"/>
      <c r="ETU11" s="22"/>
      <c r="ETV11" s="23"/>
      <c r="ETW11" s="22"/>
      <c r="ETX11" s="23"/>
      <c r="ETY11" s="22"/>
      <c r="ETZ11" s="23"/>
      <c r="EUA11" s="22"/>
      <c r="EUB11" s="23"/>
      <c r="EUC11" s="22"/>
      <c r="EUD11" s="23"/>
      <c r="EUE11" s="22"/>
      <c r="EUF11" s="23"/>
      <c r="EUG11" s="22"/>
      <c r="EUH11" s="23"/>
      <c r="EUI11" s="22"/>
      <c r="EUJ11" s="23"/>
      <c r="EUK11" s="22"/>
      <c r="EUL11" s="23"/>
      <c r="EUM11" s="22"/>
      <c r="EUN11" s="23"/>
      <c r="EUO11" s="22"/>
      <c r="EUP11" s="23"/>
      <c r="EUQ11" s="22"/>
      <c r="EUR11" s="23"/>
      <c r="EUS11" s="22"/>
      <c r="EUT11" s="23"/>
      <c r="EUU11" s="22"/>
      <c r="EUV11" s="23"/>
      <c r="EUW11" s="22"/>
      <c r="EUX11" s="23"/>
      <c r="EUY11" s="22"/>
      <c r="EUZ11" s="23"/>
      <c r="EVA11" s="22"/>
      <c r="EVB11" s="23"/>
      <c r="EVC11" s="22"/>
      <c r="EVD11" s="23"/>
      <c r="EVE11" s="22"/>
      <c r="EVF11" s="23"/>
      <c r="EVG11" s="22"/>
      <c r="EVH11" s="23"/>
      <c r="EVI11" s="22"/>
      <c r="EVJ11" s="23"/>
      <c r="EVK11" s="22"/>
      <c r="EVL11" s="23"/>
      <c r="EVM11" s="22"/>
      <c r="EVN11" s="23"/>
      <c r="EVO11" s="22"/>
      <c r="EVP11" s="23"/>
      <c r="EVQ11" s="22"/>
      <c r="EVR11" s="23"/>
      <c r="EVS11" s="22"/>
      <c r="EVT11" s="23"/>
      <c r="EVU11" s="22"/>
      <c r="EVV11" s="23"/>
      <c r="EVW11" s="22"/>
      <c r="EVX11" s="23"/>
      <c r="EVY11" s="22"/>
      <c r="EVZ11" s="23"/>
      <c r="EWA11" s="22"/>
      <c r="EWB11" s="23"/>
      <c r="EWC11" s="22"/>
      <c r="EWD11" s="23"/>
      <c r="EWE11" s="22"/>
      <c r="EWF11" s="23"/>
      <c r="EWG11" s="22"/>
      <c r="EWH11" s="23"/>
      <c r="EWI11" s="22"/>
      <c r="EWJ11" s="23"/>
      <c r="EWK11" s="22"/>
      <c r="EWL11" s="23"/>
      <c r="EWM11" s="22"/>
      <c r="EWN11" s="23"/>
      <c r="EWO11" s="22"/>
      <c r="EWP11" s="23"/>
      <c r="EWQ11" s="22"/>
      <c r="EWR11" s="23"/>
      <c r="EWS11" s="22"/>
      <c r="EWT11" s="23"/>
      <c r="EWU11" s="22"/>
      <c r="EWV11" s="23"/>
      <c r="EWW11" s="22"/>
      <c r="EWX11" s="23"/>
      <c r="EWY11" s="22"/>
      <c r="EWZ11" s="23"/>
      <c r="EXA11" s="22"/>
      <c r="EXB11" s="23"/>
      <c r="EXC11" s="22"/>
      <c r="EXD11" s="23"/>
      <c r="EXE11" s="22"/>
      <c r="EXF11" s="23"/>
      <c r="EXG11" s="22"/>
      <c r="EXH11" s="23"/>
      <c r="EXI11" s="22"/>
      <c r="EXJ11" s="23"/>
      <c r="EXK11" s="22"/>
      <c r="EXL11" s="23"/>
      <c r="EXM11" s="22"/>
      <c r="EXN11" s="23"/>
      <c r="EXO11" s="22"/>
      <c r="EXP11" s="23"/>
      <c r="EXQ11" s="22"/>
      <c r="EXR11" s="23"/>
      <c r="EXS11" s="22"/>
      <c r="EXT11" s="23"/>
      <c r="EXU11" s="22"/>
      <c r="EXV11" s="23"/>
      <c r="EXW11" s="22"/>
      <c r="EXX11" s="23"/>
      <c r="EXY11" s="22"/>
      <c r="EXZ11" s="23"/>
      <c r="EYA11" s="22"/>
      <c r="EYB11" s="23"/>
      <c r="EYC11" s="22"/>
      <c r="EYD11" s="23"/>
      <c r="EYE11" s="22"/>
      <c r="EYF11" s="23"/>
      <c r="EYG11" s="22"/>
      <c r="EYH11" s="23"/>
      <c r="EYI11" s="22"/>
      <c r="EYJ11" s="23"/>
      <c r="EYK11" s="22"/>
      <c r="EYL11" s="23"/>
      <c r="EYM11" s="22"/>
      <c r="EYN11" s="23"/>
      <c r="EYO11" s="22"/>
      <c r="EYP11" s="23"/>
      <c r="EYQ11" s="22"/>
      <c r="EYR11" s="23"/>
      <c r="EYS11" s="22"/>
      <c r="EYT11" s="23"/>
      <c r="EYU11" s="22"/>
      <c r="EYV11" s="23"/>
      <c r="EYW11" s="22"/>
      <c r="EYX11" s="23"/>
      <c r="EYY11" s="22"/>
      <c r="EYZ11" s="23"/>
      <c r="EZA11" s="22"/>
      <c r="EZB11" s="23"/>
      <c r="EZC11" s="22"/>
      <c r="EZD11" s="23"/>
      <c r="EZE11" s="22"/>
      <c r="EZF11" s="23"/>
      <c r="EZG11" s="22"/>
      <c r="EZH11" s="23"/>
      <c r="EZI11" s="22"/>
      <c r="EZJ11" s="23"/>
      <c r="EZK11" s="22"/>
      <c r="EZL11" s="23"/>
      <c r="EZM11" s="22"/>
      <c r="EZN11" s="23"/>
      <c r="EZO11" s="22"/>
      <c r="EZP11" s="23"/>
      <c r="EZQ11" s="22"/>
      <c r="EZR11" s="23"/>
      <c r="EZS11" s="22"/>
      <c r="EZT11" s="23"/>
      <c r="EZU11" s="22"/>
      <c r="EZV11" s="23"/>
      <c r="EZW11" s="22"/>
      <c r="EZX11" s="23"/>
      <c r="EZY11" s="22"/>
      <c r="EZZ11" s="23"/>
      <c r="FAA11" s="22"/>
      <c r="FAB11" s="23"/>
      <c r="FAC11" s="22"/>
      <c r="FAD11" s="23"/>
      <c r="FAE11" s="22"/>
      <c r="FAF11" s="23"/>
      <c r="FAG11" s="22"/>
      <c r="FAH11" s="23"/>
      <c r="FAI11" s="22"/>
      <c r="FAJ11" s="23"/>
      <c r="FAK11" s="22"/>
      <c r="FAL11" s="23"/>
      <c r="FAM11" s="22"/>
      <c r="FAN11" s="23"/>
      <c r="FAO11" s="22"/>
      <c r="FAP11" s="23"/>
      <c r="FAQ11" s="22"/>
      <c r="FAR11" s="23"/>
      <c r="FAS11" s="22"/>
      <c r="FAT11" s="23"/>
      <c r="FAU11" s="22"/>
      <c r="FAV11" s="23"/>
      <c r="FAW11" s="22"/>
      <c r="FAX11" s="23"/>
      <c r="FAY11" s="22"/>
      <c r="FAZ11" s="23"/>
      <c r="FBA11" s="22"/>
      <c r="FBB11" s="23"/>
      <c r="FBC11" s="22"/>
      <c r="FBD11" s="23"/>
      <c r="FBE11" s="22"/>
      <c r="FBF11" s="23"/>
      <c r="FBG11" s="22"/>
      <c r="FBH11" s="23"/>
      <c r="FBI11" s="22"/>
      <c r="FBJ11" s="23"/>
      <c r="FBK11" s="22"/>
      <c r="FBL11" s="23"/>
      <c r="FBM11" s="22"/>
      <c r="FBN11" s="23"/>
      <c r="FBO11" s="22"/>
      <c r="FBP11" s="23"/>
      <c r="FBQ11" s="22"/>
      <c r="FBR11" s="23"/>
      <c r="FBS11" s="22"/>
      <c r="FBT11" s="23"/>
      <c r="FBU11" s="22"/>
      <c r="FBV11" s="23"/>
      <c r="FBW11" s="22"/>
      <c r="FBX11" s="23"/>
      <c r="FBY11" s="22"/>
      <c r="FBZ11" s="23"/>
      <c r="FCA11" s="22"/>
      <c r="FCB11" s="23"/>
      <c r="FCC11" s="22"/>
      <c r="FCD11" s="23"/>
      <c r="FCE11" s="22"/>
      <c r="FCF11" s="23"/>
      <c r="FCG11" s="22"/>
      <c r="FCH11" s="23"/>
      <c r="FCI11" s="22"/>
      <c r="FCJ11" s="23"/>
      <c r="FCK11" s="22"/>
      <c r="FCL11" s="23"/>
      <c r="FCM11" s="22"/>
      <c r="FCN11" s="23"/>
      <c r="FCO11" s="22"/>
      <c r="FCP11" s="23"/>
      <c r="FCQ11" s="22"/>
      <c r="FCR11" s="23"/>
      <c r="FCS11" s="22"/>
      <c r="FCT11" s="23"/>
      <c r="FCU11" s="22"/>
      <c r="FCV11" s="23"/>
      <c r="FCW11" s="22"/>
      <c r="FCX11" s="23"/>
      <c r="FCY11" s="22"/>
      <c r="FCZ11" s="23"/>
      <c r="FDA11" s="22"/>
      <c r="FDB11" s="23"/>
      <c r="FDC11" s="22"/>
      <c r="FDD11" s="23"/>
      <c r="FDE11" s="22"/>
      <c r="FDF11" s="23"/>
      <c r="FDG11" s="22"/>
      <c r="FDH11" s="23"/>
      <c r="FDI11" s="22"/>
      <c r="FDJ11" s="23"/>
      <c r="FDK11" s="22"/>
      <c r="FDL11" s="23"/>
      <c r="FDM11" s="22"/>
      <c r="FDN11" s="23"/>
      <c r="FDO11" s="22"/>
      <c r="FDP11" s="23"/>
      <c r="FDQ11" s="22"/>
      <c r="FDR11" s="23"/>
      <c r="FDS11" s="22"/>
      <c r="FDT11" s="23"/>
      <c r="FDU11" s="22"/>
      <c r="FDV11" s="23"/>
      <c r="FDW11" s="22"/>
      <c r="FDX11" s="23"/>
      <c r="FDY11" s="22"/>
      <c r="FDZ11" s="23"/>
      <c r="FEA11" s="22"/>
      <c r="FEB11" s="23"/>
      <c r="FEC11" s="22"/>
      <c r="FED11" s="23"/>
      <c r="FEE11" s="22"/>
      <c r="FEF11" s="23"/>
      <c r="FEG11" s="22"/>
      <c r="FEH11" s="23"/>
      <c r="FEI11" s="22"/>
      <c r="FEJ11" s="23"/>
      <c r="FEK11" s="22"/>
      <c r="FEL11" s="23"/>
      <c r="FEM11" s="22"/>
      <c r="FEN11" s="23"/>
      <c r="FEO11" s="22"/>
      <c r="FEP11" s="23"/>
      <c r="FEQ11" s="22"/>
      <c r="FER11" s="23"/>
      <c r="FES11" s="22"/>
      <c r="FET11" s="23"/>
      <c r="FEU11" s="22"/>
      <c r="FEV11" s="23"/>
      <c r="FEW11" s="22"/>
      <c r="FEX11" s="23"/>
      <c r="FEY11" s="22"/>
      <c r="FEZ11" s="23"/>
      <c r="FFA11" s="22"/>
      <c r="FFB11" s="23"/>
      <c r="FFC11" s="22"/>
      <c r="FFD11" s="23"/>
      <c r="FFE11" s="22"/>
      <c r="FFF11" s="23"/>
      <c r="FFG11" s="22"/>
      <c r="FFH11" s="23"/>
      <c r="FFI11" s="22"/>
      <c r="FFJ11" s="23"/>
      <c r="FFK11" s="22"/>
      <c r="FFL11" s="23"/>
      <c r="FFM11" s="22"/>
      <c r="FFN11" s="23"/>
      <c r="FFO11" s="22"/>
      <c r="FFP11" s="23"/>
      <c r="FFQ11" s="22"/>
      <c r="FFR11" s="23"/>
      <c r="FFS11" s="22"/>
      <c r="FFT11" s="23"/>
      <c r="FFU11" s="22"/>
      <c r="FFV11" s="23"/>
      <c r="FFW11" s="22"/>
      <c r="FFX11" s="23"/>
      <c r="FFY11" s="22"/>
      <c r="FFZ11" s="23"/>
      <c r="FGA11" s="22"/>
      <c r="FGB11" s="23"/>
      <c r="FGC11" s="22"/>
      <c r="FGD11" s="23"/>
      <c r="FGE11" s="22"/>
      <c r="FGF11" s="23"/>
      <c r="FGG11" s="22"/>
      <c r="FGH11" s="23"/>
      <c r="FGI11" s="22"/>
      <c r="FGJ11" s="23"/>
      <c r="FGK11" s="22"/>
      <c r="FGL11" s="23"/>
      <c r="FGM11" s="22"/>
      <c r="FGN11" s="23"/>
      <c r="FGO11" s="22"/>
      <c r="FGP11" s="23"/>
      <c r="FGQ11" s="22"/>
      <c r="FGR11" s="23"/>
      <c r="FGS11" s="22"/>
      <c r="FGT11" s="23"/>
      <c r="FGU11" s="22"/>
      <c r="FGV11" s="23"/>
      <c r="FGW11" s="22"/>
      <c r="FGX11" s="23"/>
      <c r="FGY11" s="22"/>
      <c r="FGZ11" s="23"/>
      <c r="FHA11" s="22"/>
      <c r="FHB11" s="23"/>
      <c r="FHC11" s="22"/>
      <c r="FHD11" s="23"/>
      <c r="FHE11" s="22"/>
      <c r="FHF11" s="23"/>
      <c r="FHG11" s="22"/>
      <c r="FHH11" s="23"/>
      <c r="FHI11" s="22"/>
      <c r="FHJ11" s="23"/>
      <c r="FHK11" s="22"/>
      <c r="FHL11" s="23"/>
      <c r="FHM11" s="22"/>
      <c r="FHN11" s="23"/>
      <c r="FHO11" s="22"/>
      <c r="FHP11" s="23"/>
      <c r="FHQ11" s="22"/>
      <c r="FHR11" s="23"/>
      <c r="FHS11" s="22"/>
      <c r="FHT11" s="23"/>
      <c r="FHU11" s="22"/>
      <c r="FHV11" s="23"/>
      <c r="FHW11" s="22"/>
      <c r="FHX11" s="23"/>
      <c r="FHY11" s="22"/>
      <c r="FHZ11" s="23"/>
      <c r="FIA11" s="22"/>
      <c r="FIB11" s="23"/>
      <c r="FIC11" s="22"/>
      <c r="FID11" s="23"/>
      <c r="FIE11" s="22"/>
      <c r="FIF11" s="23"/>
      <c r="FIG11" s="22"/>
      <c r="FIH11" s="23"/>
      <c r="FII11" s="22"/>
      <c r="FIJ11" s="23"/>
      <c r="FIK11" s="22"/>
      <c r="FIL11" s="23"/>
      <c r="FIM11" s="22"/>
      <c r="FIN11" s="23"/>
      <c r="FIO11" s="22"/>
      <c r="FIP11" s="23"/>
      <c r="FIQ11" s="22"/>
      <c r="FIR11" s="23"/>
      <c r="FIS11" s="22"/>
      <c r="FIT11" s="23"/>
      <c r="FIU11" s="22"/>
      <c r="FIV11" s="23"/>
      <c r="FIW11" s="22"/>
      <c r="FIX11" s="23"/>
      <c r="FIY11" s="22"/>
      <c r="FIZ11" s="23"/>
      <c r="FJA11" s="22"/>
      <c r="FJB11" s="23"/>
      <c r="FJC11" s="22"/>
      <c r="FJD11" s="23"/>
      <c r="FJE11" s="22"/>
      <c r="FJF11" s="23"/>
      <c r="FJG11" s="22"/>
      <c r="FJH11" s="23"/>
      <c r="FJI11" s="22"/>
      <c r="FJJ11" s="23"/>
      <c r="FJK11" s="22"/>
      <c r="FJL11" s="23"/>
      <c r="FJM11" s="22"/>
      <c r="FJN11" s="23"/>
      <c r="FJO11" s="22"/>
      <c r="FJP11" s="23"/>
      <c r="FJQ11" s="22"/>
      <c r="FJR11" s="23"/>
      <c r="FJS11" s="22"/>
      <c r="FJT11" s="23"/>
      <c r="FJU11" s="22"/>
      <c r="FJV11" s="23"/>
      <c r="FJW11" s="22"/>
      <c r="FJX11" s="23"/>
      <c r="FJY11" s="22"/>
      <c r="FJZ11" s="23"/>
      <c r="FKA11" s="22"/>
      <c r="FKB11" s="23"/>
      <c r="FKC11" s="22"/>
      <c r="FKD11" s="23"/>
      <c r="FKE11" s="22"/>
      <c r="FKF11" s="23"/>
      <c r="FKG11" s="22"/>
      <c r="FKH11" s="23"/>
      <c r="FKI11" s="22"/>
      <c r="FKJ11" s="23"/>
      <c r="FKK11" s="22"/>
      <c r="FKL11" s="23"/>
      <c r="FKM11" s="22"/>
      <c r="FKN11" s="23"/>
      <c r="FKO11" s="22"/>
      <c r="FKP11" s="23"/>
      <c r="FKQ11" s="22"/>
      <c r="FKR11" s="23"/>
      <c r="FKS11" s="22"/>
      <c r="FKT11" s="23"/>
      <c r="FKU11" s="22"/>
      <c r="FKV11" s="23"/>
      <c r="FKW11" s="22"/>
      <c r="FKX11" s="23"/>
      <c r="FKY11" s="22"/>
      <c r="FKZ11" s="23"/>
      <c r="FLA11" s="22"/>
      <c r="FLB11" s="23"/>
      <c r="FLC11" s="22"/>
      <c r="FLD11" s="23"/>
      <c r="FLE11" s="22"/>
      <c r="FLF11" s="23"/>
      <c r="FLG11" s="22"/>
      <c r="FLH11" s="23"/>
      <c r="FLI11" s="22"/>
      <c r="FLJ11" s="23"/>
      <c r="FLK11" s="22"/>
      <c r="FLL11" s="23"/>
      <c r="FLM11" s="22"/>
      <c r="FLN11" s="23"/>
      <c r="FLO11" s="22"/>
      <c r="FLP11" s="23"/>
      <c r="FLQ11" s="22"/>
      <c r="FLR11" s="23"/>
      <c r="FLS11" s="22"/>
      <c r="FLT11" s="23"/>
      <c r="FLU11" s="22"/>
      <c r="FLV11" s="23"/>
      <c r="FLW11" s="22"/>
      <c r="FLX11" s="23"/>
      <c r="FLY11" s="22"/>
      <c r="FLZ11" s="23"/>
      <c r="FMA11" s="22"/>
      <c r="FMB11" s="23"/>
      <c r="FMC11" s="22"/>
      <c r="FMD11" s="23"/>
      <c r="FME11" s="22"/>
      <c r="FMF11" s="23"/>
      <c r="FMG11" s="22"/>
      <c r="FMH11" s="23"/>
      <c r="FMI11" s="22"/>
      <c r="FMJ11" s="23"/>
      <c r="FMK11" s="22"/>
      <c r="FML11" s="23"/>
      <c r="FMM11" s="22"/>
      <c r="FMN11" s="23"/>
      <c r="FMO11" s="22"/>
      <c r="FMP11" s="23"/>
      <c r="FMQ11" s="22"/>
      <c r="FMR11" s="23"/>
      <c r="FMS11" s="22"/>
      <c r="FMT11" s="23"/>
      <c r="FMU11" s="22"/>
      <c r="FMV11" s="23"/>
      <c r="FMW11" s="22"/>
      <c r="FMX11" s="23"/>
      <c r="FMY11" s="22"/>
      <c r="FMZ11" s="23"/>
      <c r="FNA11" s="22"/>
      <c r="FNB11" s="23"/>
      <c r="FNC11" s="22"/>
      <c r="FND11" s="23"/>
      <c r="FNE11" s="22"/>
      <c r="FNF11" s="23"/>
      <c r="FNG11" s="22"/>
      <c r="FNH11" s="23"/>
      <c r="FNI11" s="22"/>
      <c r="FNJ11" s="23"/>
      <c r="FNK11" s="22"/>
      <c r="FNL11" s="23"/>
      <c r="FNM11" s="22"/>
      <c r="FNN11" s="23"/>
      <c r="FNO11" s="22"/>
      <c r="FNP11" s="23"/>
      <c r="FNQ11" s="22"/>
      <c r="FNR11" s="23"/>
      <c r="FNS11" s="22"/>
      <c r="FNT11" s="23"/>
      <c r="FNU11" s="22"/>
      <c r="FNV11" s="23"/>
      <c r="FNW11" s="22"/>
      <c r="FNX11" s="23"/>
      <c r="FNY11" s="22"/>
      <c r="FNZ11" s="23"/>
      <c r="FOA11" s="22"/>
      <c r="FOB11" s="23"/>
      <c r="FOC11" s="22"/>
      <c r="FOD11" s="23"/>
      <c r="FOE11" s="22"/>
      <c r="FOF11" s="23"/>
      <c r="FOG11" s="22"/>
      <c r="FOH11" s="23"/>
      <c r="FOI11" s="22"/>
      <c r="FOJ11" s="23"/>
      <c r="FOK11" s="22"/>
      <c r="FOL11" s="23"/>
      <c r="FOM11" s="22"/>
      <c r="FON11" s="23"/>
      <c r="FOO11" s="22"/>
      <c r="FOP11" s="23"/>
      <c r="FOQ11" s="22"/>
      <c r="FOR11" s="23"/>
      <c r="FOS11" s="22"/>
      <c r="FOT11" s="23"/>
      <c r="FOU11" s="22"/>
      <c r="FOV11" s="23"/>
      <c r="FOW11" s="22"/>
      <c r="FOX11" s="23"/>
      <c r="FOY11" s="22"/>
      <c r="FOZ11" s="23"/>
      <c r="FPA11" s="22"/>
      <c r="FPB11" s="23"/>
      <c r="FPC11" s="22"/>
      <c r="FPD11" s="23"/>
      <c r="FPE11" s="22"/>
      <c r="FPF11" s="23"/>
      <c r="FPG11" s="22"/>
      <c r="FPH11" s="23"/>
      <c r="FPI11" s="22"/>
      <c r="FPJ11" s="23"/>
      <c r="FPK11" s="22"/>
      <c r="FPL11" s="23"/>
      <c r="FPM11" s="22"/>
      <c r="FPN11" s="23"/>
      <c r="FPO11" s="22"/>
      <c r="FPP11" s="23"/>
      <c r="FPQ11" s="22"/>
      <c r="FPR11" s="23"/>
      <c r="FPS11" s="22"/>
      <c r="FPT11" s="23"/>
      <c r="FPU11" s="22"/>
      <c r="FPV11" s="23"/>
      <c r="FPW11" s="22"/>
      <c r="FPX11" s="23"/>
      <c r="FPY11" s="22"/>
      <c r="FPZ11" s="23"/>
      <c r="FQA11" s="22"/>
      <c r="FQB11" s="23"/>
      <c r="FQC11" s="22"/>
      <c r="FQD11" s="23"/>
      <c r="FQE11" s="22"/>
      <c r="FQF11" s="23"/>
      <c r="FQG11" s="22"/>
      <c r="FQH11" s="23"/>
      <c r="FQI11" s="22"/>
      <c r="FQJ11" s="23"/>
      <c r="FQK11" s="22"/>
      <c r="FQL11" s="23"/>
      <c r="FQM11" s="22"/>
      <c r="FQN11" s="23"/>
      <c r="FQO11" s="22"/>
      <c r="FQP11" s="23"/>
      <c r="FQQ11" s="22"/>
      <c r="FQR11" s="23"/>
      <c r="FQS11" s="22"/>
      <c r="FQT11" s="23"/>
      <c r="FQU11" s="22"/>
      <c r="FQV11" s="23"/>
      <c r="FQW11" s="22"/>
      <c r="FQX11" s="23"/>
      <c r="FQY11" s="22"/>
      <c r="FQZ11" s="23"/>
      <c r="FRA11" s="22"/>
      <c r="FRB11" s="23"/>
      <c r="FRC11" s="22"/>
      <c r="FRD11" s="23"/>
      <c r="FRE11" s="22"/>
      <c r="FRF11" s="23"/>
      <c r="FRG11" s="22"/>
      <c r="FRH11" s="23"/>
      <c r="FRI11" s="22"/>
      <c r="FRJ11" s="23"/>
      <c r="FRK11" s="22"/>
      <c r="FRL11" s="23"/>
      <c r="FRM11" s="22"/>
      <c r="FRN11" s="23"/>
      <c r="FRO11" s="22"/>
      <c r="FRP11" s="23"/>
      <c r="FRQ11" s="22"/>
      <c r="FRR11" s="23"/>
      <c r="FRS11" s="22"/>
      <c r="FRT11" s="23"/>
      <c r="FRU11" s="22"/>
      <c r="FRV11" s="23"/>
      <c r="FRW11" s="22"/>
      <c r="FRX11" s="23"/>
      <c r="FRY11" s="22"/>
      <c r="FRZ11" s="23"/>
      <c r="FSA11" s="22"/>
      <c r="FSB11" s="23"/>
      <c r="FSC11" s="22"/>
      <c r="FSD11" s="23"/>
      <c r="FSE11" s="22"/>
      <c r="FSF11" s="23"/>
      <c r="FSG11" s="22"/>
      <c r="FSH11" s="23"/>
      <c r="FSI11" s="22"/>
      <c r="FSJ11" s="23"/>
      <c r="FSK11" s="22"/>
      <c r="FSL11" s="23"/>
      <c r="FSM11" s="22"/>
      <c r="FSN11" s="23"/>
      <c r="FSO11" s="22"/>
      <c r="FSP11" s="23"/>
      <c r="FSQ11" s="22"/>
      <c r="FSR11" s="23"/>
      <c r="FSS11" s="22"/>
      <c r="FST11" s="23"/>
      <c r="FSU11" s="22"/>
      <c r="FSV11" s="23"/>
      <c r="FSW11" s="22"/>
      <c r="FSX11" s="23"/>
      <c r="FSY11" s="22"/>
      <c r="FSZ11" s="23"/>
      <c r="FTA11" s="22"/>
      <c r="FTB11" s="23"/>
      <c r="FTC11" s="22"/>
      <c r="FTD11" s="23"/>
      <c r="FTE11" s="22"/>
      <c r="FTF11" s="23"/>
      <c r="FTG11" s="22"/>
      <c r="FTH11" s="23"/>
      <c r="FTI11" s="22"/>
      <c r="FTJ11" s="23"/>
      <c r="FTK11" s="22"/>
      <c r="FTL11" s="23"/>
      <c r="FTM11" s="22"/>
      <c r="FTN11" s="23"/>
      <c r="FTO11" s="22"/>
      <c r="FTP11" s="23"/>
      <c r="FTQ11" s="22"/>
      <c r="FTR11" s="23"/>
      <c r="FTS11" s="22"/>
      <c r="FTT11" s="23"/>
      <c r="FTU11" s="22"/>
      <c r="FTV11" s="23"/>
      <c r="FTW11" s="22"/>
      <c r="FTX11" s="23"/>
      <c r="FTY11" s="22"/>
      <c r="FTZ11" s="23"/>
      <c r="FUA11" s="22"/>
      <c r="FUB11" s="23"/>
      <c r="FUC11" s="22"/>
      <c r="FUD11" s="23"/>
      <c r="FUE11" s="22"/>
      <c r="FUF11" s="23"/>
      <c r="FUG11" s="22"/>
      <c r="FUH11" s="23"/>
      <c r="FUI11" s="22"/>
      <c r="FUJ11" s="23"/>
      <c r="FUK11" s="22"/>
      <c r="FUL11" s="23"/>
      <c r="FUM11" s="22"/>
      <c r="FUN11" s="23"/>
      <c r="FUO11" s="22"/>
      <c r="FUP11" s="23"/>
      <c r="FUQ11" s="22"/>
      <c r="FUR11" s="23"/>
      <c r="FUS11" s="22"/>
      <c r="FUT11" s="23"/>
      <c r="FUU11" s="22"/>
      <c r="FUV11" s="23"/>
      <c r="FUW11" s="22"/>
      <c r="FUX11" s="23"/>
      <c r="FUY11" s="22"/>
      <c r="FUZ11" s="23"/>
      <c r="FVA11" s="22"/>
      <c r="FVB11" s="23"/>
      <c r="FVC11" s="22"/>
      <c r="FVD11" s="23"/>
      <c r="FVE11" s="22"/>
      <c r="FVF11" s="23"/>
      <c r="FVG11" s="22"/>
      <c r="FVH11" s="23"/>
      <c r="FVI11" s="22"/>
      <c r="FVJ11" s="23"/>
      <c r="FVK11" s="22"/>
      <c r="FVL11" s="23"/>
      <c r="FVM11" s="22"/>
      <c r="FVN11" s="23"/>
      <c r="FVO11" s="22"/>
      <c r="FVP11" s="23"/>
      <c r="FVQ11" s="22"/>
      <c r="FVR11" s="23"/>
      <c r="FVS11" s="22"/>
      <c r="FVT11" s="23"/>
      <c r="FVU11" s="22"/>
      <c r="FVV11" s="23"/>
      <c r="FVW11" s="22"/>
      <c r="FVX11" s="23"/>
      <c r="FVY11" s="22"/>
      <c r="FVZ11" s="23"/>
      <c r="FWA11" s="22"/>
      <c r="FWB11" s="23"/>
      <c r="FWC11" s="22"/>
      <c r="FWD11" s="23"/>
      <c r="FWE11" s="22"/>
      <c r="FWF11" s="23"/>
      <c r="FWG11" s="22"/>
      <c r="FWH11" s="23"/>
      <c r="FWI11" s="22"/>
      <c r="FWJ11" s="23"/>
      <c r="FWK11" s="22"/>
      <c r="FWL11" s="23"/>
      <c r="FWM11" s="22"/>
      <c r="FWN11" s="23"/>
      <c r="FWO11" s="22"/>
      <c r="FWP11" s="23"/>
      <c r="FWQ11" s="22"/>
      <c r="FWR11" s="23"/>
      <c r="FWS11" s="22"/>
      <c r="FWT11" s="23"/>
      <c r="FWU11" s="22"/>
      <c r="FWV11" s="23"/>
      <c r="FWW11" s="22"/>
      <c r="FWX11" s="23"/>
      <c r="FWY11" s="22"/>
      <c r="FWZ11" s="23"/>
      <c r="FXA11" s="22"/>
      <c r="FXB11" s="23"/>
      <c r="FXC11" s="22"/>
      <c r="FXD11" s="23"/>
      <c r="FXE11" s="22"/>
      <c r="FXF11" s="23"/>
      <c r="FXG11" s="22"/>
      <c r="FXH11" s="23"/>
      <c r="FXI11" s="22"/>
      <c r="FXJ11" s="23"/>
      <c r="FXK11" s="22"/>
      <c r="FXL11" s="23"/>
      <c r="FXM11" s="22"/>
      <c r="FXN11" s="23"/>
      <c r="FXO11" s="22"/>
      <c r="FXP11" s="23"/>
      <c r="FXQ11" s="22"/>
      <c r="FXR11" s="23"/>
      <c r="FXS11" s="22"/>
      <c r="FXT11" s="23"/>
      <c r="FXU11" s="22"/>
      <c r="FXV11" s="23"/>
      <c r="FXW11" s="22"/>
      <c r="FXX11" s="23"/>
      <c r="FXY11" s="22"/>
      <c r="FXZ11" s="23"/>
      <c r="FYA11" s="22"/>
      <c r="FYB11" s="23"/>
      <c r="FYC11" s="22"/>
      <c r="FYD11" s="23"/>
      <c r="FYE11" s="22"/>
      <c r="FYF11" s="23"/>
      <c r="FYG11" s="22"/>
      <c r="FYH11" s="23"/>
      <c r="FYI11" s="22"/>
      <c r="FYJ11" s="23"/>
      <c r="FYK11" s="22"/>
      <c r="FYL11" s="23"/>
      <c r="FYM11" s="22"/>
      <c r="FYN11" s="23"/>
      <c r="FYO11" s="22"/>
      <c r="FYP11" s="23"/>
      <c r="FYQ11" s="22"/>
      <c r="FYR11" s="23"/>
      <c r="FYS11" s="22"/>
      <c r="FYT11" s="23"/>
      <c r="FYU11" s="22"/>
      <c r="FYV11" s="23"/>
      <c r="FYW11" s="22"/>
      <c r="FYX11" s="23"/>
      <c r="FYY11" s="22"/>
      <c r="FYZ11" s="23"/>
      <c r="FZA11" s="22"/>
      <c r="FZB11" s="23"/>
      <c r="FZC11" s="22"/>
      <c r="FZD11" s="23"/>
      <c r="FZE11" s="22"/>
      <c r="FZF11" s="23"/>
      <c r="FZG11" s="22"/>
      <c r="FZH11" s="23"/>
      <c r="FZI11" s="22"/>
      <c r="FZJ11" s="23"/>
      <c r="FZK11" s="22"/>
      <c r="FZL11" s="23"/>
      <c r="FZM11" s="22"/>
      <c r="FZN11" s="23"/>
      <c r="FZO11" s="22"/>
      <c r="FZP11" s="23"/>
      <c r="FZQ11" s="22"/>
      <c r="FZR11" s="23"/>
      <c r="FZS11" s="22"/>
      <c r="FZT11" s="23"/>
      <c r="FZU11" s="22"/>
      <c r="FZV11" s="23"/>
      <c r="FZW11" s="22"/>
      <c r="FZX11" s="23"/>
      <c r="FZY11" s="22"/>
      <c r="FZZ11" s="23"/>
      <c r="GAA11" s="22"/>
      <c r="GAB11" s="23"/>
      <c r="GAC11" s="22"/>
      <c r="GAD11" s="23"/>
      <c r="GAE11" s="22"/>
      <c r="GAF11" s="23"/>
      <c r="GAG11" s="22"/>
      <c r="GAH11" s="23"/>
      <c r="GAI11" s="22"/>
      <c r="GAJ11" s="23"/>
      <c r="GAK11" s="22"/>
      <c r="GAL11" s="23"/>
      <c r="GAM11" s="22"/>
      <c r="GAN11" s="23"/>
      <c r="GAO11" s="22"/>
      <c r="GAP11" s="23"/>
      <c r="GAQ11" s="22"/>
      <c r="GAR11" s="23"/>
      <c r="GAS11" s="22"/>
      <c r="GAT11" s="23"/>
      <c r="GAU11" s="22"/>
      <c r="GAV11" s="23"/>
      <c r="GAW11" s="22"/>
      <c r="GAX11" s="23"/>
      <c r="GAY11" s="22"/>
      <c r="GAZ11" s="23"/>
      <c r="GBA11" s="22"/>
      <c r="GBB11" s="23"/>
      <c r="GBC11" s="22"/>
      <c r="GBD11" s="23"/>
      <c r="GBE11" s="22"/>
      <c r="GBF11" s="23"/>
      <c r="GBG11" s="22"/>
      <c r="GBH11" s="23"/>
      <c r="GBI11" s="22"/>
      <c r="GBJ11" s="23"/>
      <c r="GBK11" s="22"/>
      <c r="GBL11" s="23"/>
      <c r="GBM11" s="22"/>
      <c r="GBN11" s="23"/>
      <c r="GBO11" s="22"/>
      <c r="GBP11" s="23"/>
      <c r="GBQ11" s="22"/>
      <c r="GBR11" s="23"/>
      <c r="GBS11" s="22"/>
      <c r="GBT11" s="23"/>
      <c r="GBU11" s="22"/>
      <c r="GBV11" s="23"/>
      <c r="GBW11" s="22"/>
      <c r="GBX11" s="23"/>
      <c r="GBY11" s="22"/>
      <c r="GBZ11" s="23"/>
      <c r="GCA11" s="22"/>
      <c r="GCB11" s="23"/>
      <c r="GCC11" s="22"/>
      <c r="GCD11" s="23"/>
      <c r="GCE11" s="22"/>
      <c r="GCF11" s="23"/>
      <c r="GCG11" s="22"/>
      <c r="GCH11" s="23"/>
      <c r="GCI11" s="22"/>
      <c r="GCJ11" s="23"/>
      <c r="GCK11" s="22"/>
      <c r="GCL11" s="23"/>
      <c r="GCM11" s="22"/>
      <c r="GCN11" s="23"/>
      <c r="GCO11" s="22"/>
      <c r="GCP11" s="23"/>
      <c r="GCQ11" s="22"/>
      <c r="GCR11" s="23"/>
      <c r="GCS11" s="22"/>
      <c r="GCT11" s="23"/>
      <c r="GCU11" s="22"/>
      <c r="GCV11" s="23"/>
      <c r="GCW11" s="22"/>
      <c r="GCX11" s="23"/>
      <c r="GCY11" s="22"/>
      <c r="GCZ11" s="23"/>
      <c r="GDA11" s="22"/>
      <c r="GDB11" s="23"/>
      <c r="GDC11" s="22"/>
      <c r="GDD11" s="23"/>
      <c r="GDE11" s="22"/>
      <c r="GDF11" s="23"/>
      <c r="GDG11" s="22"/>
      <c r="GDH11" s="23"/>
      <c r="GDI11" s="22"/>
      <c r="GDJ11" s="23"/>
      <c r="GDK11" s="22"/>
      <c r="GDL11" s="23"/>
      <c r="GDM11" s="22"/>
      <c r="GDN11" s="23"/>
      <c r="GDO11" s="22"/>
      <c r="GDP11" s="23"/>
      <c r="GDQ11" s="22"/>
      <c r="GDR11" s="23"/>
      <c r="GDS11" s="22"/>
      <c r="GDT11" s="23"/>
      <c r="GDU11" s="22"/>
      <c r="GDV11" s="23"/>
      <c r="GDW11" s="22"/>
      <c r="GDX11" s="23"/>
      <c r="GDY11" s="22"/>
      <c r="GDZ11" s="23"/>
      <c r="GEA11" s="22"/>
      <c r="GEB11" s="23"/>
      <c r="GEC11" s="22"/>
      <c r="GED11" s="23"/>
      <c r="GEE11" s="22"/>
      <c r="GEF11" s="23"/>
      <c r="GEG11" s="22"/>
      <c r="GEH11" s="23"/>
      <c r="GEI11" s="22"/>
      <c r="GEJ11" s="23"/>
      <c r="GEK11" s="22"/>
      <c r="GEL11" s="23"/>
      <c r="GEM11" s="22"/>
      <c r="GEN11" s="23"/>
      <c r="GEO11" s="22"/>
      <c r="GEP11" s="23"/>
      <c r="GEQ11" s="22"/>
      <c r="GER11" s="23"/>
      <c r="GES11" s="22"/>
      <c r="GET11" s="23"/>
      <c r="GEU11" s="22"/>
      <c r="GEV11" s="23"/>
      <c r="GEW11" s="22"/>
      <c r="GEX11" s="23"/>
      <c r="GEY11" s="22"/>
      <c r="GEZ11" s="23"/>
      <c r="GFA11" s="22"/>
      <c r="GFB11" s="23"/>
      <c r="GFC11" s="22"/>
      <c r="GFD11" s="23"/>
      <c r="GFE11" s="22"/>
      <c r="GFF11" s="23"/>
      <c r="GFG11" s="22"/>
      <c r="GFH11" s="23"/>
      <c r="GFI11" s="22"/>
      <c r="GFJ11" s="23"/>
      <c r="GFK11" s="22"/>
      <c r="GFL11" s="23"/>
      <c r="GFM11" s="22"/>
      <c r="GFN11" s="23"/>
      <c r="GFO11" s="22"/>
      <c r="GFP11" s="23"/>
      <c r="GFQ11" s="22"/>
      <c r="GFR11" s="23"/>
      <c r="GFS11" s="22"/>
      <c r="GFT11" s="23"/>
      <c r="GFU11" s="22"/>
      <c r="GFV11" s="23"/>
      <c r="GFW11" s="22"/>
      <c r="GFX11" s="23"/>
      <c r="GFY11" s="22"/>
      <c r="GFZ11" s="23"/>
      <c r="GGA11" s="22"/>
      <c r="GGB11" s="23"/>
      <c r="GGC11" s="22"/>
      <c r="GGD11" s="23"/>
      <c r="GGE11" s="22"/>
      <c r="GGF11" s="23"/>
      <c r="GGG11" s="22"/>
      <c r="GGH11" s="23"/>
      <c r="GGI11" s="22"/>
      <c r="GGJ11" s="23"/>
      <c r="GGK11" s="22"/>
      <c r="GGL11" s="23"/>
      <c r="GGM11" s="22"/>
      <c r="GGN11" s="23"/>
      <c r="GGO11" s="22"/>
      <c r="GGP11" s="23"/>
      <c r="GGQ11" s="22"/>
      <c r="GGR11" s="23"/>
      <c r="GGS11" s="22"/>
      <c r="GGT11" s="23"/>
      <c r="GGU11" s="22"/>
      <c r="GGV11" s="23"/>
      <c r="GGW11" s="22"/>
      <c r="GGX11" s="23"/>
      <c r="GGY11" s="22"/>
      <c r="GGZ11" s="23"/>
      <c r="GHA11" s="22"/>
      <c r="GHB11" s="23"/>
      <c r="GHC11" s="22"/>
      <c r="GHD11" s="23"/>
      <c r="GHE11" s="22"/>
      <c r="GHF11" s="23"/>
      <c r="GHG11" s="22"/>
      <c r="GHH11" s="23"/>
      <c r="GHI11" s="22"/>
      <c r="GHJ11" s="23"/>
      <c r="GHK11" s="22"/>
      <c r="GHL11" s="23"/>
      <c r="GHM11" s="22"/>
      <c r="GHN11" s="23"/>
      <c r="GHO11" s="22"/>
      <c r="GHP11" s="23"/>
      <c r="GHQ11" s="22"/>
      <c r="GHR11" s="23"/>
      <c r="GHS11" s="22"/>
      <c r="GHT11" s="23"/>
      <c r="GHU11" s="22"/>
      <c r="GHV11" s="23"/>
      <c r="GHW11" s="22"/>
      <c r="GHX11" s="23"/>
      <c r="GHY11" s="22"/>
      <c r="GHZ11" s="23"/>
      <c r="GIA11" s="22"/>
      <c r="GIB11" s="23"/>
      <c r="GIC11" s="22"/>
      <c r="GID11" s="23"/>
      <c r="GIE11" s="22"/>
      <c r="GIF11" s="23"/>
      <c r="GIG11" s="22"/>
      <c r="GIH11" s="23"/>
      <c r="GII11" s="22"/>
      <c r="GIJ11" s="23"/>
      <c r="GIK11" s="22"/>
      <c r="GIL11" s="23"/>
      <c r="GIM11" s="22"/>
      <c r="GIN11" s="23"/>
      <c r="GIO11" s="22"/>
      <c r="GIP11" s="23"/>
      <c r="GIQ11" s="22"/>
      <c r="GIR11" s="23"/>
      <c r="GIS11" s="22"/>
      <c r="GIT11" s="23"/>
      <c r="GIU11" s="22"/>
      <c r="GIV11" s="23"/>
      <c r="GIW11" s="22"/>
      <c r="GIX11" s="23"/>
      <c r="GIY11" s="22"/>
      <c r="GIZ11" s="23"/>
      <c r="GJA11" s="22"/>
      <c r="GJB11" s="23"/>
      <c r="GJC11" s="22"/>
      <c r="GJD11" s="23"/>
      <c r="GJE11" s="22"/>
      <c r="GJF11" s="23"/>
      <c r="GJG11" s="22"/>
      <c r="GJH11" s="23"/>
      <c r="GJI11" s="22"/>
      <c r="GJJ11" s="23"/>
      <c r="GJK11" s="22"/>
      <c r="GJL11" s="23"/>
      <c r="GJM11" s="22"/>
      <c r="GJN11" s="23"/>
      <c r="GJO11" s="22"/>
      <c r="GJP11" s="23"/>
      <c r="GJQ11" s="22"/>
      <c r="GJR11" s="23"/>
      <c r="GJS11" s="22"/>
      <c r="GJT11" s="23"/>
      <c r="GJU11" s="22"/>
      <c r="GJV11" s="23"/>
      <c r="GJW11" s="22"/>
      <c r="GJX11" s="23"/>
      <c r="GJY11" s="22"/>
      <c r="GJZ11" s="23"/>
      <c r="GKA11" s="22"/>
      <c r="GKB11" s="23"/>
      <c r="GKC11" s="22"/>
      <c r="GKD11" s="23"/>
      <c r="GKE11" s="22"/>
      <c r="GKF11" s="23"/>
      <c r="GKG11" s="22"/>
      <c r="GKH11" s="23"/>
      <c r="GKI11" s="22"/>
      <c r="GKJ11" s="23"/>
      <c r="GKK11" s="22"/>
      <c r="GKL11" s="23"/>
      <c r="GKM11" s="22"/>
      <c r="GKN11" s="23"/>
      <c r="GKO11" s="22"/>
      <c r="GKP11" s="23"/>
      <c r="GKQ11" s="22"/>
      <c r="GKR11" s="23"/>
      <c r="GKS11" s="22"/>
      <c r="GKT11" s="23"/>
      <c r="GKU11" s="22"/>
      <c r="GKV11" s="23"/>
      <c r="GKW11" s="22"/>
      <c r="GKX11" s="23"/>
      <c r="GKY11" s="22"/>
      <c r="GKZ11" s="23"/>
      <c r="GLA11" s="22"/>
      <c r="GLB11" s="23"/>
      <c r="GLC11" s="22"/>
      <c r="GLD11" s="23"/>
      <c r="GLE11" s="22"/>
      <c r="GLF11" s="23"/>
      <c r="GLG11" s="22"/>
      <c r="GLH11" s="23"/>
      <c r="GLI11" s="22"/>
      <c r="GLJ11" s="23"/>
      <c r="GLK11" s="22"/>
      <c r="GLL11" s="23"/>
      <c r="GLM11" s="22"/>
      <c r="GLN11" s="23"/>
      <c r="GLO11" s="22"/>
      <c r="GLP11" s="23"/>
      <c r="GLQ11" s="22"/>
      <c r="GLR11" s="23"/>
      <c r="GLS11" s="22"/>
      <c r="GLT11" s="23"/>
      <c r="GLU11" s="22"/>
      <c r="GLV11" s="23"/>
      <c r="GLW11" s="22"/>
      <c r="GLX11" s="23"/>
      <c r="GLY11" s="22"/>
      <c r="GLZ11" s="23"/>
      <c r="GMA11" s="22"/>
      <c r="GMB11" s="23"/>
      <c r="GMC11" s="22"/>
      <c r="GMD11" s="23"/>
      <c r="GME11" s="22"/>
      <c r="GMF11" s="23"/>
      <c r="GMG11" s="22"/>
      <c r="GMH11" s="23"/>
      <c r="GMI11" s="22"/>
      <c r="GMJ11" s="23"/>
      <c r="GMK11" s="22"/>
      <c r="GML11" s="23"/>
      <c r="GMM11" s="22"/>
      <c r="GMN11" s="23"/>
      <c r="GMO11" s="22"/>
      <c r="GMP11" s="23"/>
      <c r="GMQ11" s="22"/>
      <c r="GMR11" s="23"/>
      <c r="GMS11" s="22"/>
      <c r="GMT11" s="23"/>
      <c r="GMU11" s="22"/>
      <c r="GMV11" s="23"/>
      <c r="GMW11" s="22"/>
      <c r="GMX11" s="23"/>
      <c r="GMY11" s="22"/>
      <c r="GMZ11" s="23"/>
      <c r="GNA11" s="22"/>
      <c r="GNB11" s="23"/>
      <c r="GNC11" s="22"/>
      <c r="GND11" s="23"/>
      <c r="GNE11" s="22"/>
      <c r="GNF11" s="23"/>
      <c r="GNG11" s="22"/>
      <c r="GNH11" s="23"/>
      <c r="GNI11" s="22"/>
      <c r="GNJ11" s="23"/>
      <c r="GNK11" s="22"/>
      <c r="GNL11" s="23"/>
      <c r="GNM11" s="22"/>
      <c r="GNN11" s="23"/>
      <c r="GNO11" s="22"/>
      <c r="GNP11" s="23"/>
      <c r="GNQ11" s="22"/>
      <c r="GNR11" s="23"/>
      <c r="GNS11" s="22"/>
      <c r="GNT11" s="23"/>
      <c r="GNU11" s="22"/>
      <c r="GNV11" s="23"/>
      <c r="GNW11" s="22"/>
      <c r="GNX11" s="23"/>
      <c r="GNY11" s="22"/>
      <c r="GNZ11" s="23"/>
      <c r="GOA11" s="22"/>
      <c r="GOB11" s="23"/>
      <c r="GOC11" s="22"/>
      <c r="GOD11" s="23"/>
      <c r="GOE11" s="22"/>
      <c r="GOF11" s="23"/>
      <c r="GOG11" s="22"/>
      <c r="GOH11" s="23"/>
      <c r="GOI11" s="22"/>
      <c r="GOJ11" s="23"/>
      <c r="GOK11" s="22"/>
      <c r="GOL11" s="23"/>
      <c r="GOM11" s="22"/>
      <c r="GON11" s="23"/>
      <c r="GOO11" s="22"/>
      <c r="GOP11" s="23"/>
      <c r="GOQ11" s="22"/>
      <c r="GOR11" s="23"/>
      <c r="GOS11" s="22"/>
      <c r="GOT11" s="23"/>
      <c r="GOU11" s="22"/>
      <c r="GOV11" s="23"/>
      <c r="GOW11" s="22"/>
      <c r="GOX11" s="23"/>
      <c r="GOY11" s="22"/>
      <c r="GOZ11" s="23"/>
      <c r="GPA11" s="22"/>
      <c r="GPB11" s="23"/>
      <c r="GPC11" s="22"/>
      <c r="GPD11" s="23"/>
      <c r="GPE11" s="22"/>
      <c r="GPF11" s="23"/>
      <c r="GPG11" s="22"/>
      <c r="GPH11" s="23"/>
      <c r="GPI11" s="22"/>
      <c r="GPJ11" s="23"/>
      <c r="GPK11" s="22"/>
      <c r="GPL11" s="23"/>
      <c r="GPM11" s="22"/>
      <c r="GPN11" s="23"/>
      <c r="GPO11" s="22"/>
      <c r="GPP11" s="23"/>
      <c r="GPQ11" s="22"/>
      <c r="GPR11" s="23"/>
      <c r="GPS11" s="22"/>
      <c r="GPT11" s="23"/>
      <c r="GPU11" s="22"/>
      <c r="GPV11" s="23"/>
      <c r="GPW11" s="22"/>
      <c r="GPX11" s="23"/>
      <c r="GPY11" s="22"/>
      <c r="GPZ11" s="23"/>
      <c r="GQA11" s="22"/>
      <c r="GQB11" s="23"/>
      <c r="GQC11" s="22"/>
      <c r="GQD11" s="23"/>
      <c r="GQE11" s="22"/>
      <c r="GQF11" s="23"/>
      <c r="GQG11" s="22"/>
      <c r="GQH11" s="23"/>
      <c r="GQI11" s="22"/>
      <c r="GQJ11" s="23"/>
      <c r="GQK11" s="22"/>
      <c r="GQL11" s="23"/>
      <c r="GQM11" s="22"/>
      <c r="GQN11" s="23"/>
      <c r="GQO11" s="22"/>
      <c r="GQP11" s="23"/>
      <c r="GQQ11" s="22"/>
      <c r="GQR11" s="23"/>
      <c r="GQS11" s="22"/>
      <c r="GQT11" s="23"/>
      <c r="GQU11" s="22"/>
      <c r="GQV11" s="23"/>
      <c r="GQW11" s="22"/>
      <c r="GQX11" s="23"/>
      <c r="GQY11" s="22"/>
      <c r="GQZ11" s="23"/>
      <c r="GRA11" s="22"/>
      <c r="GRB11" s="23"/>
      <c r="GRC11" s="22"/>
      <c r="GRD11" s="23"/>
      <c r="GRE11" s="22"/>
      <c r="GRF11" s="23"/>
      <c r="GRG11" s="22"/>
      <c r="GRH11" s="23"/>
      <c r="GRI11" s="22"/>
      <c r="GRJ11" s="23"/>
      <c r="GRK11" s="22"/>
      <c r="GRL11" s="23"/>
      <c r="GRM11" s="22"/>
      <c r="GRN11" s="23"/>
      <c r="GRO11" s="22"/>
      <c r="GRP11" s="23"/>
      <c r="GRQ11" s="22"/>
      <c r="GRR11" s="23"/>
      <c r="GRS11" s="22"/>
      <c r="GRT11" s="23"/>
      <c r="GRU11" s="22"/>
      <c r="GRV11" s="23"/>
      <c r="GRW11" s="22"/>
      <c r="GRX11" s="23"/>
      <c r="GRY11" s="22"/>
      <c r="GRZ11" s="23"/>
      <c r="GSA11" s="22"/>
      <c r="GSB11" s="23"/>
      <c r="GSC11" s="22"/>
      <c r="GSD11" s="23"/>
      <c r="GSE11" s="22"/>
      <c r="GSF11" s="23"/>
      <c r="GSG11" s="22"/>
      <c r="GSH11" s="23"/>
      <c r="GSI11" s="22"/>
      <c r="GSJ11" s="23"/>
      <c r="GSK11" s="22"/>
      <c r="GSL11" s="23"/>
      <c r="GSM11" s="22"/>
      <c r="GSN11" s="23"/>
      <c r="GSO11" s="22"/>
      <c r="GSP11" s="23"/>
      <c r="GSQ11" s="22"/>
      <c r="GSR11" s="23"/>
      <c r="GSS11" s="22"/>
      <c r="GST11" s="23"/>
      <c r="GSU11" s="22"/>
      <c r="GSV11" s="23"/>
      <c r="GSW11" s="22"/>
      <c r="GSX11" s="23"/>
      <c r="GSY11" s="22"/>
      <c r="GSZ11" s="23"/>
      <c r="GTA11" s="22"/>
      <c r="GTB11" s="23"/>
      <c r="GTC11" s="22"/>
      <c r="GTD11" s="23"/>
      <c r="GTE11" s="22"/>
      <c r="GTF11" s="23"/>
      <c r="GTG11" s="22"/>
      <c r="GTH11" s="23"/>
      <c r="GTI11" s="22"/>
      <c r="GTJ11" s="23"/>
      <c r="GTK11" s="22"/>
      <c r="GTL11" s="23"/>
      <c r="GTM11" s="22"/>
      <c r="GTN11" s="23"/>
      <c r="GTO11" s="22"/>
      <c r="GTP11" s="23"/>
      <c r="GTQ11" s="22"/>
      <c r="GTR11" s="23"/>
      <c r="GTS11" s="22"/>
      <c r="GTT11" s="23"/>
      <c r="GTU11" s="22"/>
      <c r="GTV11" s="23"/>
      <c r="GTW11" s="22"/>
      <c r="GTX11" s="23"/>
      <c r="GTY11" s="22"/>
      <c r="GTZ11" s="23"/>
      <c r="GUA11" s="22"/>
      <c r="GUB11" s="23"/>
      <c r="GUC11" s="22"/>
      <c r="GUD11" s="23"/>
      <c r="GUE11" s="22"/>
      <c r="GUF11" s="23"/>
      <c r="GUG11" s="22"/>
      <c r="GUH11" s="23"/>
      <c r="GUI11" s="22"/>
      <c r="GUJ11" s="23"/>
      <c r="GUK11" s="22"/>
      <c r="GUL11" s="23"/>
      <c r="GUM11" s="22"/>
      <c r="GUN11" s="23"/>
      <c r="GUO11" s="22"/>
      <c r="GUP11" s="23"/>
      <c r="GUQ11" s="22"/>
      <c r="GUR11" s="23"/>
      <c r="GUS11" s="22"/>
      <c r="GUT11" s="23"/>
      <c r="GUU11" s="22"/>
      <c r="GUV11" s="23"/>
      <c r="GUW11" s="22"/>
      <c r="GUX11" s="23"/>
      <c r="GUY11" s="22"/>
      <c r="GUZ11" s="23"/>
      <c r="GVA11" s="22"/>
      <c r="GVB11" s="23"/>
      <c r="GVC11" s="22"/>
      <c r="GVD11" s="23"/>
      <c r="GVE11" s="22"/>
      <c r="GVF11" s="23"/>
      <c r="GVG11" s="22"/>
      <c r="GVH11" s="23"/>
      <c r="GVI11" s="22"/>
      <c r="GVJ11" s="23"/>
      <c r="GVK11" s="22"/>
      <c r="GVL11" s="23"/>
      <c r="GVM11" s="22"/>
      <c r="GVN11" s="23"/>
      <c r="GVO11" s="22"/>
      <c r="GVP11" s="23"/>
      <c r="GVQ11" s="22"/>
      <c r="GVR11" s="23"/>
      <c r="GVS11" s="22"/>
      <c r="GVT11" s="23"/>
      <c r="GVU11" s="22"/>
      <c r="GVV11" s="23"/>
      <c r="GVW11" s="22"/>
      <c r="GVX11" s="23"/>
      <c r="GVY11" s="22"/>
      <c r="GVZ11" s="23"/>
      <c r="GWA11" s="22"/>
      <c r="GWB11" s="23"/>
      <c r="GWC11" s="22"/>
      <c r="GWD11" s="23"/>
      <c r="GWE11" s="22"/>
      <c r="GWF11" s="23"/>
      <c r="GWG11" s="22"/>
      <c r="GWH11" s="23"/>
      <c r="GWI11" s="22"/>
      <c r="GWJ11" s="23"/>
      <c r="GWK11" s="22"/>
      <c r="GWL11" s="23"/>
      <c r="GWM11" s="22"/>
      <c r="GWN11" s="23"/>
      <c r="GWO11" s="22"/>
      <c r="GWP11" s="23"/>
      <c r="GWQ11" s="22"/>
      <c r="GWR11" s="23"/>
      <c r="GWS11" s="22"/>
      <c r="GWT11" s="23"/>
      <c r="GWU11" s="22"/>
      <c r="GWV11" s="23"/>
      <c r="GWW11" s="22"/>
      <c r="GWX11" s="23"/>
      <c r="GWY11" s="22"/>
      <c r="GWZ11" s="23"/>
      <c r="GXA11" s="22"/>
      <c r="GXB11" s="23"/>
      <c r="GXC11" s="22"/>
      <c r="GXD11" s="23"/>
      <c r="GXE11" s="22"/>
      <c r="GXF11" s="23"/>
      <c r="GXG11" s="22"/>
      <c r="GXH11" s="23"/>
      <c r="GXI11" s="22"/>
      <c r="GXJ11" s="23"/>
      <c r="GXK11" s="22"/>
      <c r="GXL11" s="23"/>
      <c r="GXM11" s="22"/>
      <c r="GXN11" s="23"/>
      <c r="GXO11" s="22"/>
      <c r="GXP11" s="23"/>
      <c r="GXQ11" s="22"/>
      <c r="GXR11" s="23"/>
      <c r="GXS11" s="22"/>
      <c r="GXT11" s="23"/>
      <c r="GXU11" s="22"/>
      <c r="GXV11" s="23"/>
      <c r="GXW11" s="22"/>
      <c r="GXX11" s="23"/>
      <c r="GXY11" s="22"/>
      <c r="GXZ11" s="23"/>
      <c r="GYA11" s="22"/>
      <c r="GYB11" s="23"/>
      <c r="GYC11" s="22"/>
      <c r="GYD11" s="23"/>
      <c r="GYE11" s="22"/>
      <c r="GYF11" s="23"/>
      <c r="GYG11" s="22"/>
      <c r="GYH11" s="23"/>
      <c r="GYI11" s="22"/>
      <c r="GYJ11" s="23"/>
      <c r="GYK11" s="22"/>
      <c r="GYL11" s="23"/>
      <c r="GYM11" s="22"/>
      <c r="GYN11" s="23"/>
      <c r="GYO11" s="22"/>
      <c r="GYP11" s="23"/>
      <c r="GYQ11" s="22"/>
      <c r="GYR11" s="23"/>
      <c r="GYS11" s="22"/>
      <c r="GYT11" s="23"/>
      <c r="GYU11" s="22"/>
      <c r="GYV11" s="23"/>
      <c r="GYW11" s="22"/>
      <c r="GYX11" s="23"/>
      <c r="GYY11" s="22"/>
      <c r="GYZ11" s="23"/>
      <c r="GZA11" s="22"/>
      <c r="GZB11" s="23"/>
      <c r="GZC11" s="22"/>
      <c r="GZD11" s="23"/>
      <c r="GZE11" s="22"/>
      <c r="GZF11" s="23"/>
      <c r="GZG11" s="22"/>
      <c r="GZH11" s="23"/>
      <c r="GZI11" s="22"/>
      <c r="GZJ11" s="23"/>
      <c r="GZK11" s="22"/>
      <c r="GZL11" s="23"/>
      <c r="GZM11" s="22"/>
      <c r="GZN11" s="23"/>
      <c r="GZO11" s="22"/>
      <c r="GZP11" s="23"/>
      <c r="GZQ11" s="22"/>
      <c r="GZR11" s="23"/>
      <c r="GZS11" s="22"/>
      <c r="GZT11" s="23"/>
      <c r="GZU11" s="22"/>
      <c r="GZV11" s="23"/>
      <c r="GZW11" s="22"/>
      <c r="GZX11" s="23"/>
      <c r="GZY11" s="22"/>
      <c r="GZZ11" s="23"/>
      <c r="HAA11" s="22"/>
      <c r="HAB11" s="23"/>
      <c r="HAC11" s="22"/>
      <c r="HAD11" s="23"/>
      <c r="HAE11" s="22"/>
      <c r="HAF11" s="23"/>
      <c r="HAG11" s="22"/>
      <c r="HAH11" s="23"/>
      <c r="HAI11" s="22"/>
      <c r="HAJ11" s="23"/>
      <c r="HAK11" s="22"/>
      <c r="HAL11" s="23"/>
      <c r="HAM11" s="22"/>
      <c r="HAN11" s="23"/>
      <c r="HAO11" s="22"/>
      <c r="HAP11" s="23"/>
      <c r="HAQ11" s="22"/>
      <c r="HAR11" s="23"/>
      <c r="HAS11" s="22"/>
      <c r="HAT11" s="23"/>
      <c r="HAU11" s="22"/>
      <c r="HAV11" s="23"/>
      <c r="HAW11" s="22"/>
      <c r="HAX11" s="23"/>
      <c r="HAY11" s="22"/>
      <c r="HAZ11" s="23"/>
      <c r="HBA11" s="22"/>
      <c r="HBB11" s="23"/>
      <c r="HBC11" s="22"/>
      <c r="HBD11" s="23"/>
      <c r="HBE11" s="22"/>
      <c r="HBF11" s="23"/>
      <c r="HBG11" s="22"/>
      <c r="HBH11" s="23"/>
      <c r="HBI11" s="22"/>
      <c r="HBJ11" s="23"/>
      <c r="HBK11" s="22"/>
      <c r="HBL11" s="23"/>
      <c r="HBM11" s="22"/>
      <c r="HBN11" s="23"/>
      <c r="HBO11" s="22"/>
      <c r="HBP11" s="23"/>
      <c r="HBQ11" s="22"/>
      <c r="HBR11" s="23"/>
      <c r="HBS11" s="22"/>
      <c r="HBT11" s="23"/>
      <c r="HBU11" s="22"/>
      <c r="HBV11" s="23"/>
      <c r="HBW11" s="22"/>
      <c r="HBX11" s="23"/>
      <c r="HBY11" s="22"/>
      <c r="HBZ11" s="23"/>
      <c r="HCA11" s="22"/>
      <c r="HCB11" s="23"/>
      <c r="HCC11" s="22"/>
      <c r="HCD11" s="23"/>
      <c r="HCE11" s="22"/>
      <c r="HCF11" s="23"/>
      <c r="HCG11" s="22"/>
      <c r="HCH11" s="23"/>
      <c r="HCI11" s="22"/>
      <c r="HCJ11" s="23"/>
      <c r="HCK11" s="22"/>
      <c r="HCL11" s="23"/>
      <c r="HCM11" s="22"/>
      <c r="HCN11" s="23"/>
      <c r="HCO11" s="22"/>
      <c r="HCP11" s="23"/>
      <c r="HCQ11" s="22"/>
      <c r="HCR11" s="23"/>
      <c r="HCS11" s="22"/>
      <c r="HCT11" s="23"/>
      <c r="HCU11" s="22"/>
      <c r="HCV11" s="23"/>
      <c r="HCW11" s="22"/>
      <c r="HCX11" s="23"/>
      <c r="HCY11" s="22"/>
      <c r="HCZ11" s="23"/>
      <c r="HDA11" s="22"/>
      <c r="HDB11" s="23"/>
      <c r="HDC11" s="22"/>
      <c r="HDD11" s="23"/>
      <c r="HDE11" s="22"/>
      <c r="HDF11" s="23"/>
      <c r="HDG11" s="22"/>
      <c r="HDH11" s="23"/>
      <c r="HDI11" s="22"/>
      <c r="HDJ11" s="23"/>
      <c r="HDK11" s="22"/>
      <c r="HDL11" s="23"/>
      <c r="HDM11" s="22"/>
      <c r="HDN11" s="23"/>
      <c r="HDO11" s="22"/>
      <c r="HDP11" s="23"/>
      <c r="HDQ11" s="22"/>
      <c r="HDR11" s="23"/>
      <c r="HDS11" s="22"/>
      <c r="HDT11" s="23"/>
      <c r="HDU11" s="22"/>
      <c r="HDV11" s="23"/>
      <c r="HDW11" s="22"/>
      <c r="HDX11" s="23"/>
      <c r="HDY11" s="22"/>
      <c r="HDZ11" s="23"/>
      <c r="HEA11" s="22"/>
      <c r="HEB11" s="23"/>
      <c r="HEC11" s="22"/>
      <c r="HED11" s="23"/>
      <c r="HEE11" s="22"/>
      <c r="HEF11" s="23"/>
      <c r="HEG11" s="22"/>
      <c r="HEH11" s="23"/>
      <c r="HEI11" s="22"/>
      <c r="HEJ11" s="23"/>
      <c r="HEK11" s="22"/>
      <c r="HEL11" s="23"/>
      <c r="HEM11" s="22"/>
      <c r="HEN11" s="23"/>
      <c r="HEO11" s="22"/>
      <c r="HEP11" s="23"/>
      <c r="HEQ11" s="22"/>
      <c r="HER11" s="23"/>
      <c r="HES11" s="22"/>
      <c r="HET11" s="23"/>
      <c r="HEU11" s="22"/>
      <c r="HEV11" s="23"/>
      <c r="HEW11" s="22"/>
      <c r="HEX11" s="23"/>
      <c r="HEY11" s="22"/>
      <c r="HEZ11" s="23"/>
      <c r="HFA11" s="22"/>
      <c r="HFB11" s="23"/>
      <c r="HFC11" s="22"/>
      <c r="HFD11" s="23"/>
      <c r="HFE11" s="22"/>
      <c r="HFF11" s="23"/>
      <c r="HFG11" s="22"/>
      <c r="HFH11" s="23"/>
      <c r="HFI11" s="22"/>
      <c r="HFJ11" s="23"/>
      <c r="HFK11" s="22"/>
      <c r="HFL11" s="23"/>
      <c r="HFM11" s="22"/>
      <c r="HFN11" s="23"/>
      <c r="HFO11" s="22"/>
      <c r="HFP11" s="23"/>
      <c r="HFQ11" s="22"/>
      <c r="HFR11" s="23"/>
      <c r="HFS11" s="22"/>
      <c r="HFT11" s="23"/>
      <c r="HFU11" s="22"/>
      <c r="HFV11" s="23"/>
      <c r="HFW11" s="22"/>
      <c r="HFX11" s="23"/>
      <c r="HFY11" s="22"/>
      <c r="HFZ11" s="23"/>
      <c r="HGA11" s="22"/>
      <c r="HGB11" s="23"/>
      <c r="HGC11" s="22"/>
      <c r="HGD11" s="23"/>
      <c r="HGE11" s="22"/>
      <c r="HGF11" s="23"/>
      <c r="HGG11" s="22"/>
      <c r="HGH11" s="23"/>
      <c r="HGI11" s="22"/>
      <c r="HGJ11" s="23"/>
      <c r="HGK11" s="22"/>
      <c r="HGL11" s="23"/>
      <c r="HGM11" s="22"/>
      <c r="HGN11" s="23"/>
      <c r="HGO11" s="22"/>
      <c r="HGP11" s="23"/>
      <c r="HGQ11" s="22"/>
      <c r="HGR11" s="23"/>
      <c r="HGS11" s="22"/>
      <c r="HGT11" s="23"/>
      <c r="HGU11" s="22"/>
      <c r="HGV11" s="23"/>
      <c r="HGW11" s="22"/>
      <c r="HGX11" s="23"/>
      <c r="HGY11" s="22"/>
      <c r="HGZ11" s="23"/>
      <c r="HHA11" s="22"/>
      <c r="HHB11" s="23"/>
      <c r="HHC11" s="22"/>
      <c r="HHD11" s="23"/>
      <c r="HHE11" s="22"/>
      <c r="HHF11" s="23"/>
      <c r="HHG11" s="22"/>
      <c r="HHH11" s="23"/>
      <c r="HHI11" s="22"/>
      <c r="HHJ11" s="23"/>
      <c r="HHK11" s="22"/>
      <c r="HHL11" s="23"/>
      <c r="HHM11" s="22"/>
      <c r="HHN11" s="23"/>
      <c r="HHO11" s="22"/>
      <c r="HHP11" s="23"/>
      <c r="HHQ11" s="22"/>
      <c r="HHR11" s="23"/>
      <c r="HHS11" s="22"/>
      <c r="HHT11" s="23"/>
      <c r="HHU11" s="22"/>
      <c r="HHV11" s="23"/>
      <c r="HHW11" s="22"/>
      <c r="HHX11" s="23"/>
      <c r="HHY11" s="22"/>
      <c r="HHZ11" s="23"/>
      <c r="HIA11" s="22"/>
      <c r="HIB11" s="23"/>
      <c r="HIC11" s="22"/>
      <c r="HID11" s="23"/>
      <c r="HIE11" s="22"/>
      <c r="HIF11" s="23"/>
      <c r="HIG11" s="22"/>
      <c r="HIH11" s="23"/>
      <c r="HII11" s="22"/>
      <c r="HIJ11" s="23"/>
      <c r="HIK11" s="22"/>
      <c r="HIL11" s="23"/>
      <c r="HIM11" s="22"/>
      <c r="HIN11" s="23"/>
      <c r="HIO11" s="22"/>
      <c r="HIP11" s="23"/>
      <c r="HIQ11" s="22"/>
      <c r="HIR11" s="23"/>
      <c r="HIS11" s="22"/>
      <c r="HIT11" s="23"/>
      <c r="HIU11" s="22"/>
      <c r="HIV11" s="23"/>
      <c r="HIW11" s="22"/>
      <c r="HIX11" s="23"/>
      <c r="HIY11" s="22"/>
      <c r="HIZ11" s="23"/>
      <c r="HJA11" s="22"/>
      <c r="HJB11" s="23"/>
      <c r="HJC11" s="22"/>
      <c r="HJD11" s="23"/>
      <c r="HJE11" s="22"/>
      <c r="HJF11" s="23"/>
      <c r="HJG11" s="22"/>
      <c r="HJH11" s="23"/>
      <c r="HJI11" s="22"/>
      <c r="HJJ11" s="23"/>
      <c r="HJK11" s="22"/>
      <c r="HJL11" s="23"/>
      <c r="HJM11" s="22"/>
      <c r="HJN11" s="23"/>
      <c r="HJO11" s="22"/>
      <c r="HJP11" s="23"/>
      <c r="HJQ11" s="22"/>
      <c r="HJR11" s="23"/>
      <c r="HJS11" s="22"/>
      <c r="HJT11" s="23"/>
      <c r="HJU11" s="22"/>
      <c r="HJV11" s="23"/>
      <c r="HJW11" s="22"/>
      <c r="HJX11" s="23"/>
      <c r="HJY11" s="22"/>
      <c r="HJZ11" s="23"/>
      <c r="HKA11" s="22"/>
      <c r="HKB11" s="23"/>
      <c r="HKC11" s="22"/>
      <c r="HKD11" s="23"/>
      <c r="HKE11" s="22"/>
      <c r="HKF11" s="23"/>
      <c r="HKG11" s="22"/>
      <c r="HKH11" s="23"/>
      <c r="HKI11" s="22"/>
      <c r="HKJ11" s="23"/>
      <c r="HKK11" s="22"/>
      <c r="HKL11" s="23"/>
      <c r="HKM11" s="22"/>
      <c r="HKN11" s="23"/>
      <c r="HKO11" s="22"/>
      <c r="HKP11" s="23"/>
      <c r="HKQ11" s="22"/>
      <c r="HKR11" s="23"/>
      <c r="HKS11" s="22"/>
      <c r="HKT11" s="23"/>
      <c r="HKU11" s="22"/>
      <c r="HKV11" s="23"/>
      <c r="HKW11" s="22"/>
      <c r="HKX11" s="23"/>
      <c r="HKY11" s="22"/>
      <c r="HKZ11" s="23"/>
      <c r="HLA11" s="22"/>
      <c r="HLB11" s="23"/>
      <c r="HLC11" s="22"/>
      <c r="HLD11" s="23"/>
      <c r="HLE11" s="22"/>
      <c r="HLF11" s="23"/>
      <c r="HLG11" s="22"/>
      <c r="HLH11" s="23"/>
      <c r="HLI11" s="22"/>
      <c r="HLJ11" s="23"/>
      <c r="HLK11" s="22"/>
      <c r="HLL11" s="23"/>
      <c r="HLM11" s="22"/>
      <c r="HLN11" s="23"/>
      <c r="HLO11" s="22"/>
      <c r="HLP11" s="23"/>
      <c r="HLQ11" s="22"/>
      <c r="HLR11" s="23"/>
      <c r="HLS11" s="22"/>
      <c r="HLT11" s="23"/>
      <c r="HLU11" s="22"/>
      <c r="HLV11" s="23"/>
      <c r="HLW11" s="22"/>
      <c r="HLX11" s="23"/>
      <c r="HLY11" s="22"/>
      <c r="HLZ11" s="23"/>
      <c r="HMA11" s="22"/>
      <c r="HMB11" s="23"/>
      <c r="HMC11" s="22"/>
      <c r="HMD11" s="23"/>
      <c r="HME11" s="22"/>
      <c r="HMF11" s="23"/>
      <c r="HMG11" s="22"/>
      <c r="HMH11" s="23"/>
      <c r="HMI11" s="22"/>
      <c r="HMJ11" s="23"/>
      <c r="HMK11" s="22"/>
      <c r="HML11" s="23"/>
      <c r="HMM11" s="22"/>
      <c r="HMN11" s="23"/>
      <c r="HMO11" s="22"/>
      <c r="HMP11" s="23"/>
      <c r="HMQ11" s="22"/>
      <c r="HMR11" s="23"/>
      <c r="HMS11" s="22"/>
      <c r="HMT11" s="23"/>
      <c r="HMU11" s="22"/>
      <c r="HMV11" s="23"/>
      <c r="HMW11" s="22"/>
      <c r="HMX11" s="23"/>
      <c r="HMY11" s="22"/>
      <c r="HMZ11" s="23"/>
      <c r="HNA11" s="22"/>
      <c r="HNB11" s="23"/>
      <c r="HNC11" s="22"/>
      <c r="HND11" s="23"/>
      <c r="HNE11" s="22"/>
      <c r="HNF11" s="23"/>
      <c r="HNG11" s="22"/>
      <c r="HNH11" s="23"/>
      <c r="HNI11" s="22"/>
      <c r="HNJ11" s="23"/>
      <c r="HNK11" s="22"/>
      <c r="HNL11" s="23"/>
      <c r="HNM11" s="22"/>
      <c r="HNN11" s="23"/>
      <c r="HNO11" s="22"/>
      <c r="HNP11" s="23"/>
      <c r="HNQ11" s="22"/>
      <c r="HNR11" s="23"/>
      <c r="HNS11" s="22"/>
      <c r="HNT11" s="23"/>
      <c r="HNU11" s="22"/>
      <c r="HNV11" s="23"/>
      <c r="HNW11" s="22"/>
      <c r="HNX11" s="23"/>
      <c r="HNY11" s="22"/>
      <c r="HNZ11" s="23"/>
      <c r="HOA11" s="22"/>
      <c r="HOB11" s="23"/>
      <c r="HOC11" s="22"/>
      <c r="HOD11" s="23"/>
      <c r="HOE11" s="22"/>
      <c r="HOF11" s="23"/>
      <c r="HOG11" s="22"/>
      <c r="HOH11" s="23"/>
      <c r="HOI11" s="22"/>
      <c r="HOJ11" s="23"/>
      <c r="HOK11" s="22"/>
      <c r="HOL11" s="23"/>
      <c r="HOM11" s="22"/>
      <c r="HON11" s="23"/>
      <c r="HOO11" s="22"/>
      <c r="HOP11" s="23"/>
      <c r="HOQ11" s="22"/>
      <c r="HOR11" s="23"/>
      <c r="HOS11" s="22"/>
      <c r="HOT11" s="23"/>
      <c r="HOU11" s="22"/>
      <c r="HOV11" s="23"/>
      <c r="HOW11" s="22"/>
      <c r="HOX11" s="23"/>
      <c r="HOY11" s="22"/>
      <c r="HOZ11" s="23"/>
      <c r="HPA11" s="22"/>
      <c r="HPB11" s="23"/>
      <c r="HPC11" s="22"/>
      <c r="HPD11" s="23"/>
      <c r="HPE11" s="22"/>
      <c r="HPF11" s="23"/>
      <c r="HPG11" s="22"/>
      <c r="HPH11" s="23"/>
      <c r="HPI11" s="22"/>
      <c r="HPJ11" s="23"/>
      <c r="HPK11" s="22"/>
      <c r="HPL11" s="23"/>
      <c r="HPM11" s="22"/>
      <c r="HPN11" s="23"/>
      <c r="HPO11" s="22"/>
      <c r="HPP11" s="23"/>
      <c r="HPQ11" s="22"/>
      <c r="HPR11" s="23"/>
      <c r="HPS11" s="22"/>
      <c r="HPT11" s="23"/>
      <c r="HPU11" s="22"/>
      <c r="HPV11" s="23"/>
      <c r="HPW11" s="22"/>
      <c r="HPX11" s="23"/>
      <c r="HPY11" s="22"/>
      <c r="HPZ11" s="23"/>
      <c r="HQA11" s="22"/>
      <c r="HQB11" s="23"/>
      <c r="HQC11" s="22"/>
      <c r="HQD11" s="23"/>
      <c r="HQE11" s="22"/>
      <c r="HQF11" s="23"/>
      <c r="HQG11" s="22"/>
      <c r="HQH11" s="23"/>
      <c r="HQI11" s="22"/>
      <c r="HQJ11" s="23"/>
      <c r="HQK11" s="22"/>
      <c r="HQL11" s="23"/>
      <c r="HQM11" s="22"/>
      <c r="HQN11" s="23"/>
      <c r="HQO11" s="22"/>
      <c r="HQP11" s="23"/>
      <c r="HQQ11" s="22"/>
      <c r="HQR11" s="23"/>
      <c r="HQS11" s="22"/>
      <c r="HQT11" s="23"/>
      <c r="HQU11" s="22"/>
      <c r="HQV11" s="23"/>
      <c r="HQW11" s="22"/>
      <c r="HQX11" s="23"/>
      <c r="HQY11" s="22"/>
      <c r="HQZ11" s="23"/>
      <c r="HRA11" s="22"/>
      <c r="HRB11" s="23"/>
      <c r="HRC11" s="22"/>
      <c r="HRD11" s="23"/>
      <c r="HRE11" s="22"/>
      <c r="HRF11" s="23"/>
      <c r="HRG11" s="22"/>
      <c r="HRH11" s="23"/>
      <c r="HRI11" s="22"/>
      <c r="HRJ11" s="23"/>
      <c r="HRK11" s="22"/>
      <c r="HRL11" s="23"/>
      <c r="HRM11" s="22"/>
      <c r="HRN11" s="23"/>
      <c r="HRO11" s="22"/>
      <c r="HRP11" s="23"/>
      <c r="HRQ11" s="22"/>
      <c r="HRR11" s="23"/>
      <c r="HRS11" s="22"/>
      <c r="HRT11" s="23"/>
      <c r="HRU11" s="22"/>
      <c r="HRV11" s="23"/>
      <c r="HRW11" s="22"/>
      <c r="HRX11" s="23"/>
      <c r="HRY11" s="22"/>
      <c r="HRZ11" s="23"/>
      <c r="HSA11" s="22"/>
      <c r="HSB11" s="23"/>
      <c r="HSC11" s="22"/>
      <c r="HSD11" s="23"/>
      <c r="HSE11" s="22"/>
      <c r="HSF11" s="23"/>
      <c r="HSG11" s="22"/>
      <c r="HSH11" s="23"/>
      <c r="HSI11" s="22"/>
      <c r="HSJ11" s="23"/>
      <c r="HSK11" s="22"/>
      <c r="HSL11" s="23"/>
      <c r="HSM11" s="22"/>
      <c r="HSN11" s="23"/>
      <c r="HSO11" s="22"/>
      <c r="HSP11" s="23"/>
      <c r="HSQ11" s="22"/>
      <c r="HSR11" s="23"/>
      <c r="HSS11" s="22"/>
      <c r="HST11" s="23"/>
      <c r="HSU11" s="22"/>
      <c r="HSV11" s="23"/>
      <c r="HSW11" s="22"/>
      <c r="HSX11" s="23"/>
      <c r="HSY11" s="22"/>
      <c r="HSZ11" s="23"/>
      <c r="HTA11" s="22"/>
      <c r="HTB11" s="23"/>
      <c r="HTC11" s="22"/>
      <c r="HTD11" s="23"/>
      <c r="HTE11" s="22"/>
      <c r="HTF11" s="23"/>
      <c r="HTG11" s="22"/>
      <c r="HTH11" s="23"/>
      <c r="HTI11" s="22"/>
      <c r="HTJ11" s="23"/>
      <c r="HTK11" s="22"/>
      <c r="HTL11" s="23"/>
      <c r="HTM11" s="22"/>
      <c r="HTN11" s="23"/>
      <c r="HTO11" s="22"/>
      <c r="HTP11" s="23"/>
      <c r="HTQ11" s="22"/>
      <c r="HTR11" s="23"/>
      <c r="HTS11" s="22"/>
      <c r="HTT11" s="23"/>
      <c r="HTU11" s="22"/>
      <c r="HTV11" s="23"/>
      <c r="HTW11" s="22"/>
      <c r="HTX11" s="23"/>
      <c r="HTY11" s="22"/>
      <c r="HTZ11" s="23"/>
      <c r="HUA11" s="22"/>
      <c r="HUB11" s="23"/>
      <c r="HUC11" s="22"/>
      <c r="HUD11" s="23"/>
      <c r="HUE11" s="22"/>
      <c r="HUF11" s="23"/>
      <c r="HUG11" s="22"/>
      <c r="HUH11" s="23"/>
      <c r="HUI11" s="22"/>
      <c r="HUJ11" s="23"/>
      <c r="HUK11" s="22"/>
      <c r="HUL11" s="23"/>
      <c r="HUM11" s="22"/>
      <c r="HUN11" s="23"/>
      <c r="HUO11" s="22"/>
      <c r="HUP11" s="23"/>
      <c r="HUQ11" s="22"/>
      <c r="HUR11" s="23"/>
      <c r="HUS11" s="22"/>
      <c r="HUT11" s="23"/>
      <c r="HUU11" s="22"/>
      <c r="HUV11" s="23"/>
      <c r="HUW11" s="22"/>
      <c r="HUX11" s="23"/>
      <c r="HUY11" s="22"/>
      <c r="HUZ11" s="23"/>
      <c r="HVA11" s="22"/>
      <c r="HVB11" s="23"/>
      <c r="HVC11" s="22"/>
      <c r="HVD11" s="23"/>
      <c r="HVE11" s="22"/>
      <c r="HVF11" s="23"/>
      <c r="HVG11" s="22"/>
      <c r="HVH11" s="23"/>
      <c r="HVI11" s="22"/>
      <c r="HVJ11" s="23"/>
      <c r="HVK11" s="22"/>
      <c r="HVL11" s="23"/>
      <c r="HVM11" s="22"/>
      <c r="HVN11" s="23"/>
      <c r="HVO11" s="22"/>
      <c r="HVP11" s="23"/>
      <c r="HVQ11" s="22"/>
      <c r="HVR11" s="23"/>
      <c r="HVS11" s="22"/>
      <c r="HVT11" s="23"/>
      <c r="HVU11" s="22"/>
      <c r="HVV11" s="23"/>
      <c r="HVW11" s="22"/>
      <c r="HVX11" s="23"/>
      <c r="HVY11" s="22"/>
      <c r="HVZ11" s="23"/>
      <c r="HWA11" s="22"/>
      <c r="HWB11" s="23"/>
      <c r="HWC11" s="22"/>
      <c r="HWD11" s="23"/>
      <c r="HWE11" s="22"/>
      <c r="HWF11" s="23"/>
      <c r="HWG11" s="22"/>
      <c r="HWH11" s="23"/>
      <c r="HWI11" s="22"/>
      <c r="HWJ11" s="23"/>
      <c r="HWK11" s="22"/>
      <c r="HWL11" s="23"/>
      <c r="HWM11" s="22"/>
      <c r="HWN11" s="23"/>
      <c r="HWO11" s="22"/>
      <c r="HWP11" s="23"/>
      <c r="HWQ11" s="22"/>
      <c r="HWR11" s="23"/>
      <c r="HWS11" s="22"/>
      <c r="HWT11" s="23"/>
      <c r="HWU11" s="22"/>
      <c r="HWV11" s="23"/>
      <c r="HWW11" s="22"/>
      <c r="HWX11" s="23"/>
      <c r="HWY11" s="22"/>
      <c r="HWZ11" s="23"/>
      <c r="HXA11" s="22"/>
      <c r="HXB11" s="23"/>
      <c r="HXC11" s="22"/>
      <c r="HXD11" s="23"/>
      <c r="HXE11" s="22"/>
      <c r="HXF11" s="23"/>
      <c r="HXG11" s="22"/>
      <c r="HXH11" s="23"/>
      <c r="HXI11" s="22"/>
      <c r="HXJ11" s="23"/>
      <c r="HXK11" s="22"/>
      <c r="HXL11" s="23"/>
      <c r="HXM11" s="22"/>
      <c r="HXN11" s="23"/>
      <c r="HXO11" s="22"/>
      <c r="HXP11" s="23"/>
      <c r="HXQ11" s="22"/>
      <c r="HXR11" s="23"/>
      <c r="HXS11" s="22"/>
      <c r="HXT11" s="23"/>
      <c r="HXU11" s="22"/>
      <c r="HXV11" s="23"/>
      <c r="HXW11" s="22"/>
      <c r="HXX11" s="23"/>
      <c r="HXY11" s="22"/>
      <c r="HXZ11" s="23"/>
      <c r="HYA11" s="22"/>
      <c r="HYB11" s="23"/>
      <c r="HYC11" s="22"/>
      <c r="HYD11" s="23"/>
      <c r="HYE11" s="22"/>
      <c r="HYF11" s="23"/>
      <c r="HYG11" s="22"/>
      <c r="HYH11" s="23"/>
      <c r="HYI11" s="22"/>
      <c r="HYJ11" s="23"/>
      <c r="HYK11" s="22"/>
      <c r="HYL11" s="23"/>
      <c r="HYM11" s="22"/>
      <c r="HYN11" s="23"/>
      <c r="HYO11" s="22"/>
      <c r="HYP11" s="23"/>
      <c r="HYQ11" s="22"/>
      <c r="HYR11" s="23"/>
      <c r="HYS11" s="22"/>
      <c r="HYT11" s="23"/>
      <c r="HYU11" s="22"/>
      <c r="HYV11" s="23"/>
      <c r="HYW11" s="22"/>
      <c r="HYX11" s="23"/>
      <c r="HYY11" s="22"/>
      <c r="HYZ11" s="23"/>
      <c r="HZA11" s="22"/>
      <c r="HZB11" s="23"/>
      <c r="HZC11" s="22"/>
      <c r="HZD11" s="23"/>
      <c r="HZE11" s="22"/>
      <c r="HZF11" s="23"/>
      <c r="HZG11" s="22"/>
      <c r="HZH11" s="23"/>
      <c r="HZI11" s="22"/>
      <c r="HZJ11" s="23"/>
      <c r="HZK11" s="22"/>
      <c r="HZL11" s="23"/>
      <c r="HZM11" s="22"/>
      <c r="HZN11" s="23"/>
      <c r="HZO11" s="22"/>
      <c r="HZP11" s="23"/>
      <c r="HZQ11" s="22"/>
      <c r="HZR11" s="23"/>
      <c r="HZS11" s="22"/>
      <c r="HZT11" s="23"/>
      <c r="HZU11" s="22"/>
      <c r="HZV11" s="23"/>
      <c r="HZW11" s="22"/>
      <c r="HZX11" s="23"/>
      <c r="HZY11" s="22"/>
      <c r="HZZ11" s="23"/>
      <c r="IAA11" s="22"/>
      <c r="IAB11" s="23"/>
      <c r="IAC11" s="22"/>
      <c r="IAD11" s="23"/>
      <c r="IAE11" s="22"/>
      <c r="IAF11" s="23"/>
      <c r="IAG11" s="22"/>
      <c r="IAH11" s="23"/>
      <c r="IAI11" s="22"/>
      <c r="IAJ11" s="23"/>
      <c r="IAK11" s="22"/>
      <c r="IAL11" s="23"/>
      <c r="IAM11" s="22"/>
      <c r="IAN11" s="23"/>
      <c r="IAO11" s="22"/>
      <c r="IAP11" s="23"/>
      <c r="IAQ11" s="22"/>
      <c r="IAR11" s="23"/>
      <c r="IAS11" s="22"/>
      <c r="IAT11" s="23"/>
      <c r="IAU11" s="22"/>
      <c r="IAV11" s="23"/>
      <c r="IAW11" s="22"/>
      <c r="IAX11" s="23"/>
      <c r="IAY11" s="22"/>
      <c r="IAZ11" s="23"/>
      <c r="IBA11" s="22"/>
      <c r="IBB11" s="23"/>
      <c r="IBC11" s="22"/>
      <c r="IBD11" s="23"/>
      <c r="IBE11" s="22"/>
      <c r="IBF11" s="23"/>
      <c r="IBG11" s="22"/>
      <c r="IBH11" s="23"/>
      <c r="IBI11" s="22"/>
      <c r="IBJ11" s="23"/>
      <c r="IBK11" s="22"/>
      <c r="IBL11" s="23"/>
      <c r="IBM11" s="22"/>
      <c r="IBN11" s="23"/>
      <c r="IBO11" s="22"/>
      <c r="IBP11" s="23"/>
      <c r="IBQ11" s="22"/>
      <c r="IBR11" s="23"/>
      <c r="IBS11" s="22"/>
      <c r="IBT11" s="23"/>
      <c r="IBU11" s="22"/>
      <c r="IBV11" s="23"/>
      <c r="IBW11" s="22"/>
      <c r="IBX11" s="23"/>
      <c r="IBY11" s="22"/>
      <c r="IBZ11" s="23"/>
      <c r="ICA11" s="22"/>
      <c r="ICB11" s="23"/>
      <c r="ICC11" s="22"/>
      <c r="ICD11" s="23"/>
      <c r="ICE11" s="22"/>
      <c r="ICF11" s="23"/>
      <c r="ICG11" s="22"/>
      <c r="ICH11" s="23"/>
      <c r="ICI11" s="22"/>
      <c r="ICJ11" s="23"/>
      <c r="ICK11" s="22"/>
      <c r="ICL11" s="23"/>
      <c r="ICM11" s="22"/>
      <c r="ICN11" s="23"/>
      <c r="ICO11" s="22"/>
      <c r="ICP11" s="23"/>
      <c r="ICQ11" s="22"/>
      <c r="ICR11" s="23"/>
      <c r="ICS11" s="22"/>
      <c r="ICT11" s="23"/>
      <c r="ICU11" s="22"/>
      <c r="ICV11" s="23"/>
      <c r="ICW11" s="22"/>
      <c r="ICX11" s="23"/>
      <c r="ICY11" s="22"/>
      <c r="ICZ11" s="23"/>
      <c r="IDA11" s="22"/>
      <c r="IDB11" s="23"/>
      <c r="IDC11" s="22"/>
      <c r="IDD11" s="23"/>
      <c r="IDE11" s="22"/>
      <c r="IDF11" s="23"/>
      <c r="IDG11" s="22"/>
      <c r="IDH11" s="23"/>
      <c r="IDI11" s="22"/>
      <c r="IDJ11" s="23"/>
      <c r="IDK11" s="22"/>
      <c r="IDL11" s="23"/>
      <c r="IDM11" s="22"/>
      <c r="IDN11" s="23"/>
      <c r="IDO11" s="22"/>
      <c r="IDP11" s="23"/>
      <c r="IDQ11" s="22"/>
      <c r="IDR11" s="23"/>
      <c r="IDS11" s="22"/>
      <c r="IDT11" s="23"/>
      <c r="IDU11" s="22"/>
      <c r="IDV11" s="23"/>
      <c r="IDW11" s="22"/>
      <c r="IDX11" s="23"/>
      <c r="IDY11" s="22"/>
      <c r="IDZ11" s="23"/>
      <c r="IEA11" s="22"/>
      <c r="IEB11" s="23"/>
      <c r="IEC11" s="22"/>
      <c r="IED11" s="23"/>
      <c r="IEE11" s="22"/>
      <c r="IEF11" s="23"/>
      <c r="IEG11" s="22"/>
      <c r="IEH11" s="23"/>
      <c r="IEI11" s="22"/>
      <c r="IEJ11" s="23"/>
      <c r="IEK11" s="22"/>
      <c r="IEL11" s="23"/>
      <c r="IEM11" s="22"/>
      <c r="IEN11" s="23"/>
      <c r="IEO11" s="22"/>
      <c r="IEP11" s="23"/>
      <c r="IEQ11" s="22"/>
      <c r="IER11" s="23"/>
      <c r="IES11" s="22"/>
      <c r="IET11" s="23"/>
      <c r="IEU11" s="22"/>
      <c r="IEV11" s="23"/>
      <c r="IEW11" s="22"/>
      <c r="IEX11" s="23"/>
      <c r="IEY11" s="22"/>
      <c r="IEZ11" s="23"/>
      <c r="IFA11" s="22"/>
      <c r="IFB11" s="23"/>
      <c r="IFC11" s="22"/>
      <c r="IFD11" s="23"/>
      <c r="IFE11" s="22"/>
      <c r="IFF11" s="23"/>
      <c r="IFG11" s="22"/>
      <c r="IFH11" s="23"/>
      <c r="IFI11" s="22"/>
      <c r="IFJ11" s="23"/>
      <c r="IFK11" s="22"/>
      <c r="IFL11" s="23"/>
      <c r="IFM11" s="22"/>
      <c r="IFN11" s="23"/>
      <c r="IFO11" s="22"/>
      <c r="IFP11" s="23"/>
      <c r="IFQ11" s="22"/>
      <c r="IFR11" s="23"/>
      <c r="IFS11" s="22"/>
      <c r="IFT11" s="23"/>
      <c r="IFU11" s="22"/>
      <c r="IFV11" s="23"/>
      <c r="IFW11" s="22"/>
      <c r="IFX11" s="23"/>
      <c r="IFY11" s="22"/>
      <c r="IFZ11" s="23"/>
      <c r="IGA11" s="22"/>
      <c r="IGB11" s="23"/>
      <c r="IGC11" s="22"/>
      <c r="IGD11" s="23"/>
      <c r="IGE11" s="22"/>
      <c r="IGF11" s="23"/>
      <c r="IGG11" s="22"/>
      <c r="IGH11" s="23"/>
      <c r="IGI11" s="22"/>
      <c r="IGJ11" s="23"/>
      <c r="IGK11" s="22"/>
      <c r="IGL11" s="23"/>
      <c r="IGM11" s="22"/>
      <c r="IGN11" s="23"/>
      <c r="IGO11" s="22"/>
      <c r="IGP11" s="23"/>
      <c r="IGQ11" s="22"/>
      <c r="IGR11" s="23"/>
      <c r="IGS11" s="22"/>
      <c r="IGT11" s="23"/>
      <c r="IGU11" s="22"/>
      <c r="IGV11" s="23"/>
      <c r="IGW11" s="22"/>
      <c r="IGX11" s="23"/>
      <c r="IGY11" s="22"/>
      <c r="IGZ11" s="23"/>
      <c r="IHA11" s="22"/>
      <c r="IHB11" s="23"/>
      <c r="IHC11" s="22"/>
      <c r="IHD11" s="23"/>
      <c r="IHE11" s="22"/>
      <c r="IHF11" s="23"/>
      <c r="IHG11" s="22"/>
      <c r="IHH11" s="23"/>
      <c r="IHI11" s="22"/>
      <c r="IHJ11" s="23"/>
      <c r="IHK11" s="22"/>
      <c r="IHL11" s="23"/>
      <c r="IHM11" s="22"/>
      <c r="IHN11" s="23"/>
      <c r="IHO11" s="22"/>
      <c r="IHP11" s="23"/>
      <c r="IHQ11" s="22"/>
      <c r="IHR11" s="23"/>
      <c r="IHS11" s="22"/>
      <c r="IHT11" s="23"/>
      <c r="IHU11" s="22"/>
      <c r="IHV11" s="23"/>
      <c r="IHW11" s="22"/>
      <c r="IHX11" s="23"/>
      <c r="IHY11" s="22"/>
      <c r="IHZ11" s="23"/>
      <c r="IIA11" s="22"/>
      <c r="IIB11" s="23"/>
      <c r="IIC11" s="22"/>
      <c r="IID11" s="23"/>
      <c r="IIE11" s="22"/>
      <c r="IIF11" s="23"/>
      <c r="IIG11" s="22"/>
      <c r="IIH11" s="23"/>
      <c r="III11" s="22"/>
      <c r="IIJ11" s="23"/>
      <c r="IIK11" s="22"/>
      <c r="IIL11" s="23"/>
      <c r="IIM11" s="22"/>
      <c r="IIN11" s="23"/>
      <c r="IIO11" s="22"/>
      <c r="IIP11" s="23"/>
      <c r="IIQ11" s="22"/>
      <c r="IIR11" s="23"/>
      <c r="IIS11" s="22"/>
      <c r="IIT11" s="23"/>
      <c r="IIU11" s="22"/>
      <c r="IIV11" s="23"/>
      <c r="IIW11" s="22"/>
      <c r="IIX11" s="23"/>
      <c r="IIY11" s="22"/>
      <c r="IIZ11" s="23"/>
      <c r="IJA11" s="22"/>
      <c r="IJB11" s="23"/>
      <c r="IJC11" s="22"/>
      <c r="IJD11" s="23"/>
      <c r="IJE11" s="22"/>
      <c r="IJF11" s="23"/>
      <c r="IJG11" s="22"/>
      <c r="IJH11" s="23"/>
      <c r="IJI11" s="22"/>
      <c r="IJJ11" s="23"/>
      <c r="IJK11" s="22"/>
      <c r="IJL11" s="23"/>
      <c r="IJM11" s="22"/>
      <c r="IJN11" s="23"/>
      <c r="IJO11" s="22"/>
      <c r="IJP11" s="23"/>
      <c r="IJQ11" s="22"/>
      <c r="IJR11" s="23"/>
      <c r="IJS11" s="22"/>
      <c r="IJT11" s="23"/>
      <c r="IJU11" s="22"/>
      <c r="IJV11" s="23"/>
      <c r="IJW11" s="22"/>
      <c r="IJX11" s="23"/>
      <c r="IJY11" s="22"/>
      <c r="IJZ11" s="23"/>
      <c r="IKA11" s="22"/>
      <c r="IKB11" s="23"/>
      <c r="IKC11" s="22"/>
      <c r="IKD11" s="23"/>
      <c r="IKE11" s="22"/>
      <c r="IKF11" s="23"/>
      <c r="IKG11" s="22"/>
      <c r="IKH11" s="23"/>
      <c r="IKI11" s="22"/>
      <c r="IKJ11" s="23"/>
      <c r="IKK11" s="22"/>
      <c r="IKL11" s="23"/>
      <c r="IKM11" s="22"/>
      <c r="IKN11" s="23"/>
      <c r="IKO11" s="22"/>
      <c r="IKP11" s="23"/>
      <c r="IKQ11" s="22"/>
      <c r="IKR11" s="23"/>
      <c r="IKS11" s="22"/>
      <c r="IKT11" s="23"/>
      <c r="IKU11" s="22"/>
      <c r="IKV11" s="23"/>
      <c r="IKW11" s="22"/>
      <c r="IKX11" s="23"/>
      <c r="IKY11" s="22"/>
      <c r="IKZ11" s="23"/>
      <c r="ILA11" s="22"/>
      <c r="ILB11" s="23"/>
      <c r="ILC11" s="22"/>
      <c r="ILD11" s="23"/>
      <c r="ILE11" s="22"/>
      <c r="ILF11" s="23"/>
      <c r="ILG11" s="22"/>
      <c r="ILH11" s="23"/>
      <c r="ILI11" s="22"/>
      <c r="ILJ11" s="23"/>
      <c r="ILK11" s="22"/>
      <c r="ILL11" s="23"/>
      <c r="ILM11" s="22"/>
      <c r="ILN11" s="23"/>
      <c r="ILO11" s="22"/>
      <c r="ILP11" s="23"/>
      <c r="ILQ11" s="22"/>
      <c r="ILR11" s="23"/>
      <c r="ILS11" s="22"/>
      <c r="ILT11" s="23"/>
      <c r="ILU11" s="22"/>
      <c r="ILV11" s="23"/>
      <c r="ILW11" s="22"/>
      <c r="ILX11" s="23"/>
      <c r="ILY11" s="22"/>
      <c r="ILZ11" s="23"/>
      <c r="IMA11" s="22"/>
      <c r="IMB11" s="23"/>
      <c r="IMC11" s="22"/>
      <c r="IMD11" s="23"/>
      <c r="IME11" s="22"/>
      <c r="IMF11" s="23"/>
      <c r="IMG11" s="22"/>
      <c r="IMH11" s="23"/>
      <c r="IMI11" s="22"/>
      <c r="IMJ11" s="23"/>
      <c r="IMK11" s="22"/>
      <c r="IML11" s="23"/>
      <c r="IMM11" s="22"/>
      <c r="IMN11" s="23"/>
      <c r="IMO11" s="22"/>
      <c r="IMP11" s="23"/>
      <c r="IMQ11" s="22"/>
      <c r="IMR11" s="23"/>
      <c r="IMS11" s="22"/>
      <c r="IMT11" s="23"/>
      <c r="IMU11" s="22"/>
      <c r="IMV11" s="23"/>
      <c r="IMW11" s="22"/>
      <c r="IMX11" s="23"/>
      <c r="IMY11" s="22"/>
      <c r="IMZ11" s="23"/>
      <c r="INA11" s="22"/>
      <c r="INB11" s="23"/>
      <c r="INC11" s="22"/>
      <c r="IND11" s="23"/>
      <c r="INE11" s="22"/>
      <c r="INF11" s="23"/>
      <c r="ING11" s="22"/>
      <c r="INH11" s="23"/>
      <c r="INI11" s="22"/>
      <c r="INJ11" s="23"/>
      <c r="INK11" s="22"/>
      <c r="INL11" s="23"/>
      <c r="INM11" s="22"/>
      <c r="INN11" s="23"/>
      <c r="INO11" s="22"/>
      <c r="INP11" s="23"/>
      <c r="INQ11" s="22"/>
      <c r="INR11" s="23"/>
      <c r="INS11" s="22"/>
      <c r="INT11" s="23"/>
      <c r="INU11" s="22"/>
      <c r="INV11" s="23"/>
      <c r="INW11" s="22"/>
      <c r="INX11" s="23"/>
      <c r="INY11" s="22"/>
      <c r="INZ11" s="23"/>
      <c r="IOA11" s="22"/>
      <c r="IOB11" s="23"/>
      <c r="IOC11" s="22"/>
      <c r="IOD11" s="23"/>
      <c r="IOE11" s="22"/>
      <c r="IOF11" s="23"/>
      <c r="IOG11" s="22"/>
      <c r="IOH11" s="23"/>
      <c r="IOI11" s="22"/>
      <c r="IOJ11" s="23"/>
      <c r="IOK11" s="22"/>
      <c r="IOL11" s="23"/>
      <c r="IOM11" s="22"/>
      <c r="ION11" s="23"/>
      <c r="IOO11" s="22"/>
      <c r="IOP11" s="23"/>
      <c r="IOQ11" s="22"/>
      <c r="IOR11" s="23"/>
      <c r="IOS11" s="22"/>
      <c r="IOT11" s="23"/>
      <c r="IOU11" s="22"/>
      <c r="IOV11" s="23"/>
      <c r="IOW11" s="22"/>
      <c r="IOX11" s="23"/>
      <c r="IOY11" s="22"/>
      <c r="IOZ11" s="23"/>
      <c r="IPA11" s="22"/>
      <c r="IPB11" s="23"/>
      <c r="IPC11" s="22"/>
      <c r="IPD11" s="23"/>
      <c r="IPE11" s="22"/>
      <c r="IPF11" s="23"/>
      <c r="IPG11" s="22"/>
      <c r="IPH11" s="23"/>
      <c r="IPI11" s="22"/>
      <c r="IPJ11" s="23"/>
      <c r="IPK11" s="22"/>
      <c r="IPL11" s="23"/>
      <c r="IPM11" s="22"/>
      <c r="IPN11" s="23"/>
      <c r="IPO11" s="22"/>
      <c r="IPP11" s="23"/>
      <c r="IPQ11" s="22"/>
      <c r="IPR11" s="23"/>
      <c r="IPS11" s="22"/>
      <c r="IPT11" s="23"/>
      <c r="IPU11" s="22"/>
      <c r="IPV11" s="23"/>
      <c r="IPW11" s="22"/>
      <c r="IPX11" s="23"/>
      <c r="IPY11" s="22"/>
      <c r="IPZ11" s="23"/>
      <c r="IQA11" s="22"/>
      <c r="IQB11" s="23"/>
      <c r="IQC11" s="22"/>
      <c r="IQD11" s="23"/>
      <c r="IQE11" s="22"/>
      <c r="IQF11" s="23"/>
      <c r="IQG11" s="22"/>
      <c r="IQH11" s="23"/>
      <c r="IQI11" s="22"/>
      <c r="IQJ11" s="23"/>
      <c r="IQK11" s="22"/>
      <c r="IQL11" s="23"/>
      <c r="IQM11" s="22"/>
      <c r="IQN11" s="23"/>
      <c r="IQO11" s="22"/>
      <c r="IQP11" s="23"/>
      <c r="IQQ11" s="22"/>
      <c r="IQR11" s="23"/>
      <c r="IQS11" s="22"/>
      <c r="IQT11" s="23"/>
      <c r="IQU11" s="22"/>
      <c r="IQV11" s="23"/>
      <c r="IQW11" s="22"/>
      <c r="IQX11" s="23"/>
      <c r="IQY11" s="22"/>
      <c r="IQZ11" s="23"/>
      <c r="IRA11" s="22"/>
      <c r="IRB11" s="23"/>
      <c r="IRC11" s="22"/>
      <c r="IRD11" s="23"/>
      <c r="IRE11" s="22"/>
      <c r="IRF11" s="23"/>
      <c r="IRG11" s="22"/>
      <c r="IRH11" s="23"/>
      <c r="IRI11" s="22"/>
      <c r="IRJ11" s="23"/>
      <c r="IRK11" s="22"/>
      <c r="IRL11" s="23"/>
      <c r="IRM11" s="22"/>
      <c r="IRN11" s="23"/>
      <c r="IRO11" s="22"/>
      <c r="IRP11" s="23"/>
      <c r="IRQ11" s="22"/>
      <c r="IRR11" s="23"/>
      <c r="IRS11" s="22"/>
      <c r="IRT11" s="23"/>
      <c r="IRU11" s="22"/>
      <c r="IRV11" s="23"/>
      <c r="IRW11" s="22"/>
      <c r="IRX11" s="23"/>
      <c r="IRY11" s="22"/>
      <c r="IRZ11" s="23"/>
      <c r="ISA11" s="22"/>
      <c r="ISB11" s="23"/>
      <c r="ISC11" s="22"/>
      <c r="ISD11" s="23"/>
      <c r="ISE11" s="22"/>
      <c r="ISF11" s="23"/>
      <c r="ISG11" s="22"/>
      <c r="ISH11" s="23"/>
      <c r="ISI11" s="22"/>
      <c r="ISJ11" s="23"/>
      <c r="ISK11" s="22"/>
      <c r="ISL11" s="23"/>
      <c r="ISM11" s="22"/>
      <c r="ISN11" s="23"/>
      <c r="ISO11" s="22"/>
      <c r="ISP11" s="23"/>
      <c r="ISQ11" s="22"/>
      <c r="ISR11" s="23"/>
      <c r="ISS11" s="22"/>
      <c r="IST11" s="23"/>
      <c r="ISU11" s="22"/>
      <c r="ISV11" s="23"/>
      <c r="ISW11" s="22"/>
      <c r="ISX11" s="23"/>
      <c r="ISY11" s="22"/>
      <c r="ISZ11" s="23"/>
      <c r="ITA11" s="22"/>
      <c r="ITB11" s="23"/>
      <c r="ITC11" s="22"/>
      <c r="ITD11" s="23"/>
      <c r="ITE11" s="22"/>
      <c r="ITF11" s="23"/>
      <c r="ITG11" s="22"/>
      <c r="ITH11" s="23"/>
      <c r="ITI11" s="22"/>
      <c r="ITJ11" s="23"/>
      <c r="ITK11" s="22"/>
      <c r="ITL11" s="23"/>
      <c r="ITM11" s="22"/>
      <c r="ITN11" s="23"/>
      <c r="ITO11" s="22"/>
      <c r="ITP11" s="23"/>
      <c r="ITQ11" s="22"/>
      <c r="ITR11" s="23"/>
      <c r="ITS11" s="22"/>
      <c r="ITT11" s="23"/>
      <c r="ITU11" s="22"/>
      <c r="ITV11" s="23"/>
      <c r="ITW11" s="22"/>
      <c r="ITX11" s="23"/>
      <c r="ITY11" s="22"/>
      <c r="ITZ11" s="23"/>
      <c r="IUA11" s="22"/>
      <c r="IUB11" s="23"/>
      <c r="IUC11" s="22"/>
      <c r="IUD11" s="23"/>
      <c r="IUE11" s="22"/>
      <c r="IUF11" s="23"/>
      <c r="IUG11" s="22"/>
      <c r="IUH11" s="23"/>
      <c r="IUI11" s="22"/>
      <c r="IUJ11" s="23"/>
      <c r="IUK11" s="22"/>
      <c r="IUL11" s="23"/>
      <c r="IUM11" s="22"/>
      <c r="IUN11" s="23"/>
      <c r="IUO11" s="22"/>
      <c r="IUP11" s="23"/>
      <c r="IUQ11" s="22"/>
      <c r="IUR11" s="23"/>
      <c r="IUS11" s="22"/>
      <c r="IUT11" s="23"/>
      <c r="IUU11" s="22"/>
      <c r="IUV11" s="23"/>
      <c r="IUW11" s="22"/>
      <c r="IUX11" s="23"/>
      <c r="IUY11" s="22"/>
      <c r="IUZ11" s="23"/>
      <c r="IVA11" s="22"/>
      <c r="IVB11" s="23"/>
      <c r="IVC11" s="22"/>
      <c r="IVD11" s="23"/>
      <c r="IVE11" s="22"/>
      <c r="IVF11" s="23"/>
      <c r="IVG11" s="22"/>
      <c r="IVH11" s="23"/>
      <c r="IVI11" s="22"/>
      <c r="IVJ11" s="23"/>
      <c r="IVK11" s="22"/>
      <c r="IVL11" s="23"/>
      <c r="IVM11" s="22"/>
      <c r="IVN11" s="23"/>
      <c r="IVO11" s="22"/>
      <c r="IVP11" s="23"/>
      <c r="IVQ11" s="22"/>
      <c r="IVR11" s="23"/>
      <c r="IVS11" s="22"/>
      <c r="IVT11" s="23"/>
      <c r="IVU11" s="22"/>
      <c r="IVV11" s="23"/>
      <c r="IVW11" s="22"/>
      <c r="IVX11" s="23"/>
      <c r="IVY11" s="22"/>
      <c r="IVZ11" s="23"/>
      <c r="IWA11" s="22"/>
      <c r="IWB11" s="23"/>
      <c r="IWC11" s="22"/>
      <c r="IWD11" s="23"/>
      <c r="IWE11" s="22"/>
      <c r="IWF11" s="23"/>
      <c r="IWG11" s="22"/>
      <c r="IWH11" s="23"/>
      <c r="IWI11" s="22"/>
      <c r="IWJ11" s="23"/>
      <c r="IWK11" s="22"/>
      <c r="IWL11" s="23"/>
      <c r="IWM11" s="22"/>
      <c r="IWN11" s="23"/>
      <c r="IWO11" s="22"/>
      <c r="IWP11" s="23"/>
      <c r="IWQ11" s="22"/>
      <c r="IWR11" s="23"/>
      <c r="IWS11" s="22"/>
      <c r="IWT11" s="23"/>
      <c r="IWU11" s="22"/>
      <c r="IWV11" s="23"/>
      <c r="IWW11" s="22"/>
      <c r="IWX11" s="23"/>
      <c r="IWY11" s="22"/>
      <c r="IWZ11" s="23"/>
      <c r="IXA11" s="22"/>
      <c r="IXB11" s="23"/>
      <c r="IXC11" s="22"/>
      <c r="IXD11" s="23"/>
      <c r="IXE11" s="22"/>
      <c r="IXF11" s="23"/>
      <c r="IXG11" s="22"/>
      <c r="IXH11" s="23"/>
      <c r="IXI11" s="22"/>
      <c r="IXJ11" s="23"/>
      <c r="IXK11" s="22"/>
      <c r="IXL11" s="23"/>
      <c r="IXM11" s="22"/>
      <c r="IXN11" s="23"/>
      <c r="IXO11" s="22"/>
      <c r="IXP11" s="23"/>
      <c r="IXQ11" s="22"/>
      <c r="IXR11" s="23"/>
      <c r="IXS11" s="22"/>
      <c r="IXT11" s="23"/>
      <c r="IXU11" s="22"/>
      <c r="IXV11" s="23"/>
      <c r="IXW11" s="22"/>
      <c r="IXX11" s="23"/>
      <c r="IXY11" s="22"/>
      <c r="IXZ11" s="23"/>
      <c r="IYA11" s="22"/>
      <c r="IYB11" s="23"/>
      <c r="IYC11" s="22"/>
      <c r="IYD11" s="23"/>
      <c r="IYE11" s="22"/>
      <c r="IYF11" s="23"/>
      <c r="IYG11" s="22"/>
      <c r="IYH11" s="23"/>
      <c r="IYI11" s="22"/>
      <c r="IYJ11" s="23"/>
      <c r="IYK11" s="22"/>
      <c r="IYL11" s="23"/>
      <c r="IYM11" s="22"/>
      <c r="IYN11" s="23"/>
      <c r="IYO11" s="22"/>
      <c r="IYP11" s="23"/>
      <c r="IYQ11" s="22"/>
      <c r="IYR11" s="23"/>
      <c r="IYS11" s="22"/>
      <c r="IYT11" s="23"/>
      <c r="IYU11" s="22"/>
      <c r="IYV11" s="23"/>
      <c r="IYW11" s="22"/>
      <c r="IYX11" s="23"/>
      <c r="IYY11" s="22"/>
      <c r="IYZ11" s="23"/>
      <c r="IZA11" s="22"/>
      <c r="IZB11" s="23"/>
      <c r="IZC11" s="22"/>
      <c r="IZD11" s="23"/>
      <c r="IZE11" s="22"/>
      <c r="IZF11" s="23"/>
      <c r="IZG11" s="22"/>
      <c r="IZH11" s="23"/>
      <c r="IZI11" s="22"/>
      <c r="IZJ11" s="23"/>
      <c r="IZK11" s="22"/>
      <c r="IZL11" s="23"/>
      <c r="IZM11" s="22"/>
      <c r="IZN11" s="23"/>
      <c r="IZO11" s="22"/>
      <c r="IZP11" s="23"/>
      <c r="IZQ11" s="22"/>
      <c r="IZR11" s="23"/>
      <c r="IZS11" s="22"/>
      <c r="IZT11" s="23"/>
      <c r="IZU11" s="22"/>
      <c r="IZV11" s="23"/>
      <c r="IZW11" s="22"/>
      <c r="IZX11" s="23"/>
      <c r="IZY11" s="22"/>
      <c r="IZZ11" s="23"/>
      <c r="JAA11" s="22"/>
      <c r="JAB11" s="23"/>
      <c r="JAC11" s="22"/>
      <c r="JAD11" s="23"/>
      <c r="JAE11" s="22"/>
      <c r="JAF11" s="23"/>
      <c r="JAG11" s="22"/>
      <c r="JAH11" s="23"/>
      <c r="JAI11" s="22"/>
      <c r="JAJ11" s="23"/>
      <c r="JAK11" s="22"/>
      <c r="JAL11" s="23"/>
      <c r="JAM11" s="22"/>
      <c r="JAN11" s="23"/>
      <c r="JAO11" s="22"/>
      <c r="JAP11" s="23"/>
      <c r="JAQ11" s="22"/>
      <c r="JAR11" s="23"/>
      <c r="JAS11" s="22"/>
      <c r="JAT11" s="23"/>
      <c r="JAU11" s="22"/>
      <c r="JAV11" s="23"/>
      <c r="JAW11" s="22"/>
      <c r="JAX11" s="23"/>
      <c r="JAY11" s="22"/>
      <c r="JAZ11" s="23"/>
      <c r="JBA11" s="22"/>
      <c r="JBB11" s="23"/>
      <c r="JBC11" s="22"/>
      <c r="JBD11" s="23"/>
      <c r="JBE11" s="22"/>
      <c r="JBF11" s="23"/>
      <c r="JBG11" s="22"/>
      <c r="JBH11" s="23"/>
      <c r="JBI11" s="22"/>
      <c r="JBJ11" s="23"/>
      <c r="JBK11" s="22"/>
      <c r="JBL11" s="23"/>
      <c r="JBM11" s="22"/>
      <c r="JBN11" s="23"/>
      <c r="JBO11" s="22"/>
      <c r="JBP11" s="23"/>
      <c r="JBQ11" s="22"/>
      <c r="JBR11" s="23"/>
      <c r="JBS11" s="22"/>
      <c r="JBT11" s="23"/>
      <c r="JBU11" s="22"/>
      <c r="JBV11" s="23"/>
      <c r="JBW11" s="22"/>
      <c r="JBX11" s="23"/>
      <c r="JBY11" s="22"/>
      <c r="JBZ11" s="23"/>
      <c r="JCA11" s="22"/>
      <c r="JCB11" s="23"/>
      <c r="JCC11" s="22"/>
      <c r="JCD11" s="23"/>
      <c r="JCE11" s="22"/>
      <c r="JCF11" s="23"/>
      <c r="JCG11" s="22"/>
      <c r="JCH11" s="23"/>
      <c r="JCI11" s="22"/>
      <c r="JCJ11" s="23"/>
      <c r="JCK11" s="22"/>
      <c r="JCL11" s="23"/>
      <c r="JCM11" s="22"/>
      <c r="JCN11" s="23"/>
      <c r="JCO11" s="22"/>
      <c r="JCP11" s="23"/>
      <c r="JCQ11" s="22"/>
      <c r="JCR11" s="23"/>
      <c r="JCS11" s="22"/>
      <c r="JCT11" s="23"/>
      <c r="JCU11" s="22"/>
      <c r="JCV11" s="23"/>
      <c r="JCW11" s="22"/>
      <c r="JCX11" s="23"/>
      <c r="JCY11" s="22"/>
      <c r="JCZ11" s="23"/>
      <c r="JDA11" s="22"/>
      <c r="JDB11" s="23"/>
      <c r="JDC11" s="22"/>
      <c r="JDD11" s="23"/>
      <c r="JDE11" s="22"/>
      <c r="JDF11" s="23"/>
      <c r="JDG11" s="22"/>
      <c r="JDH11" s="23"/>
      <c r="JDI11" s="22"/>
      <c r="JDJ11" s="23"/>
      <c r="JDK11" s="22"/>
      <c r="JDL11" s="23"/>
      <c r="JDM11" s="22"/>
      <c r="JDN11" s="23"/>
      <c r="JDO11" s="22"/>
      <c r="JDP11" s="23"/>
      <c r="JDQ11" s="22"/>
      <c r="JDR11" s="23"/>
      <c r="JDS11" s="22"/>
      <c r="JDT11" s="23"/>
      <c r="JDU11" s="22"/>
      <c r="JDV11" s="23"/>
      <c r="JDW11" s="22"/>
      <c r="JDX11" s="23"/>
      <c r="JDY11" s="22"/>
      <c r="JDZ11" s="23"/>
      <c r="JEA11" s="22"/>
      <c r="JEB11" s="23"/>
      <c r="JEC11" s="22"/>
      <c r="JED11" s="23"/>
      <c r="JEE11" s="22"/>
      <c r="JEF11" s="23"/>
      <c r="JEG11" s="22"/>
      <c r="JEH11" s="23"/>
      <c r="JEI11" s="22"/>
      <c r="JEJ11" s="23"/>
      <c r="JEK11" s="22"/>
      <c r="JEL11" s="23"/>
      <c r="JEM11" s="22"/>
      <c r="JEN11" s="23"/>
      <c r="JEO11" s="22"/>
      <c r="JEP11" s="23"/>
      <c r="JEQ11" s="22"/>
      <c r="JER11" s="23"/>
      <c r="JES11" s="22"/>
      <c r="JET11" s="23"/>
      <c r="JEU11" s="22"/>
      <c r="JEV11" s="23"/>
      <c r="JEW11" s="22"/>
      <c r="JEX11" s="23"/>
      <c r="JEY11" s="22"/>
      <c r="JEZ11" s="23"/>
      <c r="JFA11" s="22"/>
      <c r="JFB11" s="23"/>
      <c r="JFC11" s="22"/>
      <c r="JFD11" s="23"/>
      <c r="JFE11" s="22"/>
      <c r="JFF11" s="23"/>
      <c r="JFG11" s="22"/>
      <c r="JFH11" s="23"/>
      <c r="JFI11" s="22"/>
      <c r="JFJ11" s="23"/>
      <c r="JFK11" s="22"/>
      <c r="JFL11" s="23"/>
      <c r="JFM11" s="22"/>
      <c r="JFN11" s="23"/>
      <c r="JFO11" s="22"/>
      <c r="JFP11" s="23"/>
      <c r="JFQ11" s="22"/>
      <c r="JFR11" s="23"/>
      <c r="JFS11" s="22"/>
      <c r="JFT11" s="23"/>
      <c r="JFU11" s="22"/>
      <c r="JFV11" s="23"/>
      <c r="JFW11" s="22"/>
      <c r="JFX11" s="23"/>
      <c r="JFY11" s="22"/>
      <c r="JFZ11" s="23"/>
      <c r="JGA11" s="22"/>
      <c r="JGB11" s="23"/>
      <c r="JGC11" s="22"/>
      <c r="JGD11" s="23"/>
      <c r="JGE11" s="22"/>
      <c r="JGF11" s="23"/>
      <c r="JGG11" s="22"/>
      <c r="JGH11" s="23"/>
      <c r="JGI11" s="22"/>
      <c r="JGJ11" s="23"/>
      <c r="JGK11" s="22"/>
      <c r="JGL11" s="23"/>
      <c r="JGM11" s="22"/>
      <c r="JGN11" s="23"/>
      <c r="JGO11" s="22"/>
      <c r="JGP11" s="23"/>
      <c r="JGQ11" s="22"/>
      <c r="JGR11" s="23"/>
      <c r="JGS11" s="22"/>
      <c r="JGT11" s="23"/>
      <c r="JGU11" s="22"/>
      <c r="JGV11" s="23"/>
      <c r="JGW11" s="22"/>
      <c r="JGX11" s="23"/>
      <c r="JGY11" s="22"/>
      <c r="JGZ11" s="23"/>
      <c r="JHA11" s="22"/>
      <c r="JHB11" s="23"/>
      <c r="JHC11" s="22"/>
      <c r="JHD11" s="23"/>
      <c r="JHE11" s="22"/>
      <c r="JHF11" s="23"/>
      <c r="JHG11" s="22"/>
      <c r="JHH11" s="23"/>
      <c r="JHI11" s="22"/>
      <c r="JHJ11" s="23"/>
      <c r="JHK11" s="22"/>
      <c r="JHL11" s="23"/>
      <c r="JHM11" s="22"/>
      <c r="JHN11" s="23"/>
      <c r="JHO11" s="22"/>
      <c r="JHP11" s="23"/>
      <c r="JHQ11" s="22"/>
      <c r="JHR11" s="23"/>
      <c r="JHS11" s="22"/>
      <c r="JHT11" s="23"/>
      <c r="JHU11" s="22"/>
      <c r="JHV11" s="23"/>
      <c r="JHW11" s="22"/>
      <c r="JHX11" s="23"/>
      <c r="JHY11" s="22"/>
      <c r="JHZ11" s="23"/>
      <c r="JIA11" s="22"/>
      <c r="JIB11" s="23"/>
      <c r="JIC11" s="22"/>
      <c r="JID11" s="23"/>
      <c r="JIE11" s="22"/>
      <c r="JIF11" s="23"/>
      <c r="JIG11" s="22"/>
      <c r="JIH11" s="23"/>
      <c r="JII11" s="22"/>
      <c r="JIJ11" s="23"/>
      <c r="JIK11" s="22"/>
      <c r="JIL11" s="23"/>
      <c r="JIM11" s="22"/>
      <c r="JIN11" s="23"/>
      <c r="JIO11" s="22"/>
      <c r="JIP11" s="23"/>
      <c r="JIQ11" s="22"/>
      <c r="JIR11" s="23"/>
      <c r="JIS11" s="22"/>
      <c r="JIT11" s="23"/>
      <c r="JIU11" s="22"/>
      <c r="JIV11" s="23"/>
      <c r="JIW11" s="22"/>
      <c r="JIX11" s="23"/>
      <c r="JIY11" s="22"/>
      <c r="JIZ11" s="23"/>
      <c r="JJA11" s="22"/>
      <c r="JJB11" s="23"/>
      <c r="JJC11" s="22"/>
      <c r="JJD11" s="23"/>
      <c r="JJE11" s="22"/>
      <c r="JJF11" s="23"/>
      <c r="JJG11" s="22"/>
      <c r="JJH11" s="23"/>
      <c r="JJI11" s="22"/>
      <c r="JJJ11" s="23"/>
      <c r="JJK11" s="22"/>
      <c r="JJL11" s="23"/>
      <c r="JJM11" s="22"/>
      <c r="JJN11" s="23"/>
      <c r="JJO11" s="22"/>
      <c r="JJP11" s="23"/>
      <c r="JJQ11" s="22"/>
      <c r="JJR11" s="23"/>
      <c r="JJS11" s="22"/>
      <c r="JJT11" s="23"/>
      <c r="JJU11" s="22"/>
      <c r="JJV11" s="23"/>
      <c r="JJW11" s="22"/>
      <c r="JJX11" s="23"/>
      <c r="JJY11" s="22"/>
      <c r="JJZ11" s="23"/>
      <c r="JKA11" s="22"/>
      <c r="JKB11" s="23"/>
      <c r="JKC11" s="22"/>
      <c r="JKD11" s="23"/>
      <c r="JKE11" s="22"/>
      <c r="JKF11" s="23"/>
      <c r="JKG11" s="22"/>
      <c r="JKH11" s="23"/>
      <c r="JKI11" s="22"/>
      <c r="JKJ11" s="23"/>
      <c r="JKK11" s="22"/>
      <c r="JKL11" s="23"/>
      <c r="JKM11" s="22"/>
      <c r="JKN11" s="23"/>
      <c r="JKO11" s="22"/>
      <c r="JKP11" s="23"/>
      <c r="JKQ11" s="22"/>
      <c r="JKR11" s="23"/>
      <c r="JKS11" s="22"/>
      <c r="JKT11" s="23"/>
      <c r="JKU11" s="22"/>
      <c r="JKV11" s="23"/>
      <c r="JKW11" s="22"/>
      <c r="JKX11" s="23"/>
      <c r="JKY11" s="22"/>
      <c r="JKZ11" s="23"/>
      <c r="JLA11" s="22"/>
      <c r="JLB11" s="23"/>
      <c r="JLC11" s="22"/>
      <c r="JLD11" s="23"/>
      <c r="JLE11" s="22"/>
      <c r="JLF11" s="23"/>
      <c r="JLG11" s="22"/>
      <c r="JLH11" s="23"/>
      <c r="JLI11" s="22"/>
      <c r="JLJ11" s="23"/>
      <c r="JLK11" s="22"/>
      <c r="JLL11" s="23"/>
      <c r="JLM11" s="22"/>
      <c r="JLN11" s="23"/>
      <c r="JLO11" s="22"/>
      <c r="JLP11" s="23"/>
      <c r="JLQ11" s="22"/>
      <c r="JLR11" s="23"/>
      <c r="JLS11" s="22"/>
      <c r="JLT11" s="23"/>
      <c r="JLU11" s="22"/>
      <c r="JLV11" s="23"/>
      <c r="JLW11" s="22"/>
      <c r="JLX11" s="23"/>
      <c r="JLY11" s="22"/>
      <c r="JLZ11" s="23"/>
      <c r="JMA11" s="22"/>
      <c r="JMB11" s="23"/>
      <c r="JMC11" s="22"/>
      <c r="JMD11" s="23"/>
      <c r="JME11" s="22"/>
      <c r="JMF11" s="23"/>
      <c r="JMG11" s="22"/>
      <c r="JMH11" s="23"/>
      <c r="JMI11" s="22"/>
      <c r="JMJ11" s="23"/>
      <c r="JMK11" s="22"/>
      <c r="JML11" s="23"/>
      <c r="JMM11" s="22"/>
      <c r="JMN11" s="23"/>
      <c r="JMO11" s="22"/>
      <c r="JMP11" s="23"/>
      <c r="JMQ11" s="22"/>
      <c r="JMR11" s="23"/>
      <c r="JMS11" s="22"/>
      <c r="JMT11" s="23"/>
      <c r="JMU11" s="22"/>
      <c r="JMV11" s="23"/>
      <c r="JMW11" s="22"/>
      <c r="JMX11" s="23"/>
      <c r="JMY11" s="22"/>
      <c r="JMZ11" s="23"/>
      <c r="JNA11" s="22"/>
      <c r="JNB11" s="23"/>
      <c r="JNC11" s="22"/>
      <c r="JND11" s="23"/>
      <c r="JNE11" s="22"/>
      <c r="JNF11" s="23"/>
      <c r="JNG11" s="22"/>
      <c r="JNH11" s="23"/>
      <c r="JNI11" s="22"/>
      <c r="JNJ11" s="23"/>
      <c r="JNK11" s="22"/>
      <c r="JNL11" s="23"/>
      <c r="JNM11" s="22"/>
      <c r="JNN11" s="23"/>
      <c r="JNO11" s="22"/>
      <c r="JNP11" s="23"/>
      <c r="JNQ11" s="22"/>
      <c r="JNR11" s="23"/>
      <c r="JNS11" s="22"/>
      <c r="JNT11" s="23"/>
      <c r="JNU11" s="22"/>
      <c r="JNV11" s="23"/>
      <c r="JNW11" s="22"/>
      <c r="JNX11" s="23"/>
      <c r="JNY11" s="22"/>
      <c r="JNZ11" s="23"/>
      <c r="JOA11" s="22"/>
      <c r="JOB11" s="23"/>
      <c r="JOC11" s="22"/>
      <c r="JOD11" s="23"/>
      <c r="JOE11" s="22"/>
      <c r="JOF11" s="23"/>
      <c r="JOG11" s="22"/>
      <c r="JOH11" s="23"/>
      <c r="JOI11" s="22"/>
      <c r="JOJ11" s="23"/>
      <c r="JOK11" s="22"/>
      <c r="JOL11" s="23"/>
      <c r="JOM11" s="22"/>
      <c r="JON11" s="23"/>
      <c r="JOO11" s="22"/>
      <c r="JOP11" s="23"/>
      <c r="JOQ11" s="22"/>
      <c r="JOR11" s="23"/>
      <c r="JOS11" s="22"/>
      <c r="JOT11" s="23"/>
      <c r="JOU11" s="22"/>
      <c r="JOV11" s="23"/>
      <c r="JOW11" s="22"/>
      <c r="JOX11" s="23"/>
      <c r="JOY11" s="22"/>
      <c r="JOZ11" s="23"/>
      <c r="JPA11" s="22"/>
      <c r="JPB11" s="23"/>
      <c r="JPC11" s="22"/>
      <c r="JPD11" s="23"/>
      <c r="JPE11" s="22"/>
      <c r="JPF11" s="23"/>
      <c r="JPG11" s="22"/>
      <c r="JPH11" s="23"/>
      <c r="JPI11" s="22"/>
      <c r="JPJ11" s="23"/>
      <c r="JPK11" s="22"/>
      <c r="JPL11" s="23"/>
      <c r="JPM11" s="22"/>
      <c r="JPN11" s="23"/>
      <c r="JPO11" s="22"/>
      <c r="JPP11" s="23"/>
      <c r="JPQ11" s="22"/>
      <c r="JPR11" s="23"/>
      <c r="JPS11" s="22"/>
      <c r="JPT11" s="23"/>
      <c r="JPU11" s="22"/>
      <c r="JPV11" s="23"/>
      <c r="JPW11" s="22"/>
      <c r="JPX11" s="23"/>
      <c r="JPY11" s="22"/>
      <c r="JPZ11" s="23"/>
      <c r="JQA11" s="22"/>
      <c r="JQB11" s="23"/>
      <c r="JQC11" s="22"/>
      <c r="JQD11" s="23"/>
      <c r="JQE11" s="22"/>
      <c r="JQF11" s="23"/>
      <c r="JQG11" s="22"/>
      <c r="JQH11" s="23"/>
      <c r="JQI11" s="22"/>
      <c r="JQJ11" s="23"/>
      <c r="JQK11" s="22"/>
      <c r="JQL11" s="23"/>
      <c r="JQM11" s="22"/>
      <c r="JQN11" s="23"/>
      <c r="JQO11" s="22"/>
      <c r="JQP11" s="23"/>
      <c r="JQQ11" s="22"/>
      <c r="JQR11" s="23"/>
      <c r="JQS11" s="22"/>
      <c r="JQT11" s="23"/>
      <c r="JQU11" s="22"/>
      <c r="JQV11" s="23"/>
      <c r="JQW11" s="22"/>
      <c r="JQX11" s="23"/>
      <c r="JQY11" s="22"/>
      <c r="JQZ11" s="23"/>
      <c r="JRA11" s="22"/>
      <c r="JRB11" s="23"/>
      <c r="JRC11" s="22"/>
      <c r="JRD11" s="23"/>
      <c r="JRE11" s="22"/>
      <c r="JRF11" s="23"/>
      <c r="JRG11" s="22"/>
      <c r="JRH11" s="23"/>
      <c r="JRI11" s="22"/>
      <c r="JRJ11" s="23"/>
      <c r="JRK11" s="22"/>
      <c r="JRL11" s="23"/>
      <c r="JRM11" s="22"/>
      <c r="JRN11" s="23"/>
      <c r="JRO11" s="22"/>
      <c r="JRP11" s="23"/>
      <c r="JRQ11" s="22"/>
      <c r="JRR11" s="23"/>
      <c r="JRS11" s="22"/>
      <c r="JRT11" s="23"/>
      <c r="JRU11" s="22"/>
      <c r="JRV11" s="23"/>
      <c r="JRW11" s="22"/>
      <c r="JRX11" s="23"/>
      <c r="JRY11" s="22"/>
      <c r="JRZ11" s="23"/>
      <c r="JSA11" s="22"/>
      <c r="JSB11" s="23"/>
      <c r="JSC11" s="22"/>
      <c r="JSD11" s="23"/>
      <c r="JSE11" s="22"/>
      <c r="JSF11" s="23"/>
      <c r="JSG11" s="22"/>
      <c r="JSH11" s="23"/>
      <c r="JSI11" s="22"/>
      <c r="JSJ11" s="23"/>
      <c r="JSK11" s="22"/>
      <c r="JSL11" s="23"/>
      <c r="JSM11" s="22"/>
      <c r="JSN11" s="23"/>
      <c r="JSO11" s="22"/>
      <c r="JSP11" s="23"/>
      <c r="JSQ11" s="22"/>
      <c r="JSR11" s="23"/>
      <c r="JSS11" s="22"/>
      <c r="JST11" s="23"/>
      <c r="JSU11" s="22"/>
      <c r="JSV11" s="23"/>
      <c r="JSW11" s="22"/>
      <c r="JSX11" s="23"/>
      <c r="JSY11" s="22"/>
      <c r="JSZ11" s="23"/>
      <c r="JTA11" s="22"/>
      <c r="JTB11" s="23"/>
      <c r="JTC11" s="22"/>
      <c r="JTD11" s="23"/>
      <c r="JTE11" s="22"/>
      <c r="JTF11" s="23"/>
      <c r="JTG11" s="22"/>
      <c r="JTH11" s="23"/>
      <c r="JTI11" s="22"/>
      <c r="JTJ11" s="23"/>
      <c r="JTK11" s="22"/>
      <c r="JTL11" s="23"/>
      <c r="JTM11" s="22"/>
      <c r="JTN11" s="23"/>
      <c r="JTO11" s="22"/>
      <c r="JTP11" s="23"/>
      <c r="JTQ11" s="22"/>
      <c r="JTR11" s="23"/>
      <c r="JTS11" s="22"/>
      <c r="JTT11" s="23"/>
      <c r="JTU11" s="22"/>
      <c r="JTV11" s="23"/>
      <c r="JTW11" s="22"/>
      <c r="JTX11" s="23"/>
      <c r="JTY11" s="22"/>
      <c r="JTZ11" s="23"/>
      <c r="JUA11" s="22"/>
      <c r="JUB11" s="23"/>
      <c r="JUC11" s="22"/>
      <c r="JUD11" s="23"/>
      <c r="JUE11" s="22"/>
      <c r="JUF11" s="23"/>
      <c r="JUG11" s="22"/>
      <c r="JUH11" s="23"/>
      <c r="JUI11" s="22"/>
      <c r="JUJ11" s="23"/>
      <c r="JUK11" s="22"/>
      <c r="JUL11" s="23"/>
      <c r="JUM11" s="22"/>
      <c r="JUN11" s="23"/>
      <c r="JUO11" s="22"/>
      <c r="JUP11" s="23"/>
      <c r="JUQ11" s="22"/>
      <c r="JUR11" s="23"/>
      <c r="JUS11" s="22"/>
      <c r="JUT11" s="23"/>
      <c r="JUU11" s="22"/>
      <c r="JUV11" s="23"/>
      <c r="JUW11" s="22"/>
      <c r="JUX11" s="23"/>
      <c r="JUY11" s="22"/>
      <c r="JUZ11" s="23"/>
      <c r="JVA11" s="22"/>
      <c r="JVB11" s="23"/>
      <c r="JVC11" s="22"/>
      <c r="JVD11" s="23"/>
      <c r="JVE11" s="22"/>
      <c r="JVF11" s="23"/>
      <c r="JVG11" s="22"/>
      <c r="JVH11" s="23"/>
      <c r="JVI11" s="22"/>
      <c r="JVJ11" s="23"/>
      <c r="JVK11" s="22"/>
      <c r="JVL11" s="23"/>
      <c r="JVM11" s="22"/>
      <c r="JVN11" s="23"/>
      <c r="JVO11" s="22"/>
      <c r="JVP11" s="23"/>
      <c r="JVQ11" s="22"/>
      <c r="JVR11" s="23"/>
      <c r="JVS11" s="22"/>
      <c r="JVT11" s="23"/>
      <c r="JVU11" s="22"/>
      <c r="JVV11" s="23"/>
      <c r="JVW11" s="22"/>
      <c r="JVX11" s="23"/>
      <c r="JVY11" s="22"/>
      <c r="JVZ11" s="23"/>
      <c r="JWA11" s="22"/>
      <c r="JWB11" s="23"/>
      <c r="JWC11" s="22"/>
      <c r="JWD11" s="23"/>
      <c r="JWE11" s="22"/>
      <c r="JWF11" s="23"/>
      <c r="JWG11" s="22"/>
      <c r="JWH11" s="23"/>
      <c r="JWI11" s="22"/>
      <c r="JWJ11" s="23"/>
      <c r="JWK11" s="22"/>
      <c r="JWL11" s="23"/>
      <c r="JWM11" s="22"/>
      <c r="JWN11" s="23"/>
      <c r="JWO11" s="22"/>
      <c r="JWP11" s="23"/>
      <c r="JWQ11" s="22"/>
      <c r="JWR11" s="23"/>
      <c r="JWS11" s="22"/>
      <c r="JWT11" s="23"/>
      <c r="JWU11" s="22"/>
      <c r="JWV11" s="23"/>
      <c r="JWW11" s="22"/>
      <c r="JWX11" s="23"/>
      <c r="JWY11" s="22"/>
      <c r="JWZ11" s="23"/>
      <c r="JXA11" s="22"/>
      <c r="JXB11" s="23"/>
      <c r="JXC11" s="22"/>
      <c r="JXD11" s="23"/>
      <c r="JXE11" s="22"/>
      <c r="JXF11" s="23"/>
      <c r="JXG11" s="22"/>
      <c r="JXH11" s="23"/>
      <c r="JXI11" s="22"/>
      <c r="JXJ11" s="23"/>
      <c r="JXK11" s="22"/>
      <c r="JXL11" s="23"/>
      <c r="JXM11" s="22"/>
      <c r="JXN11" s="23"/>
      <c r="JXO11" s="22"/>
      <c r="JXP11" s="23"/>
      <c r="JXQ11" s="22"/>
      <c r="JXR11" s="23"/>
      <c r="JXS11" s="22"/>
      <c r="JXT11" s="23"/>
      <c r="JXU11" s="22"/>
      <c r="JXV11" s="23"/>
      <c r="JXW11" s="22"/>
      <c r="JXX11" s="23"/>
      <c r="JXY11" s="22"/>
      <c r="JXZ11" s="23"/>
      <c r="JYA11" s="22"/>
      <c r="JYB11" s="23"/>
      <c r="JYC11" s="22"/>
      <c r="JYD11" s="23"/>
      <c r="JYE11" s="22"/>
      <c r="JYF11" s="23"/>
      <c r="JYG11" s="22"/>
      <c r="JYH11" s="23"/>
      <c r="JYI11" s="22"/>
      <c r="JYJ11" s="23"/>
      <c r="JYK11" s="22"/>
      <c r="JYL11" s="23"/>
      <c r="JYM11" s="22"/>
      <c r="JYN11" s="23"/>
      <c r="JYO11" s="22"/>
      <c r="JYP11" s="23"/>
      <c r="JYQ11" s="22"/>
      <c r="JYR11" s="23"/>
      <c r="JYS11" s="22"/>
      <c r="JYT11" s="23"/>
      <c r="JYU11" s="22"/>
      <c r="JYV11" s="23"/>
      <c r="JYW11" s="22"/>
      <c r="JYX11" s="23"/>
      <c r="JYY11" s="22"/>
      <c r="JYZ11" s="23"/>
      <c r="JZA11" s="22"/>
      <c r="JZB11" s="23"/>
      <c r="JZC11" s="22"/>
      <c r="JZD11" s="23"/>
      <c r="JZE11" s="22"/>
      <c r="JZF11" s="23"/>
      <c r="JZG11" s="22"/>
      <c r="JZH11" s="23"/>
      <c r="JZI11" s="22"/>
      <c r="JZJ11" s="23"/>
      <c r="JZK11" s="22"/>
      <c r="JZL11" s="23"/>
      <c r="JZM11" s="22"/>
      <c r="JZN11" s="23"/>
      <c r="JZO11" s="22"/>
      <c r="JZP11" s="23"/>
      <c r="JZQ11" s="22"/>
      <c r="JZR11" s="23"/>
      <c r="JZS11" s="22"/>
      <c r="JZT11" s="23"/>
      <c r="JZU11" s="22"/>
      <c r="JZV11" s="23"/>
      <c r="JZW11" s="22"/>
      <c r="JZX11" s="23"/>
      <c r="JZY11" s="22"/>
      <c r="JZZ11" s="23"/>
      <c r="KAA11" s="22"/>
      <c r="KAB11" s="23"/>
      <c r="KAC11" s="22"/>
      <c r="KAD11" s="23"/>
      <c r="KAE11" s="22"/>
      <c r="KAF11" s="23"/>
      <c r="KAG11" s="22"/>
      <c r="KAH11" s="23"/>
      <c r="KAI11" s="22"/>
      <c r="KAJ11" s="23"/>
      <c r="KAK11" s="22"/>
      <c r="KAL11" s="23"/>
      <c r="KAM11" s="22"/>
      <c r="KAN11" s="23"/>
      <c r="KAO11" s="22"/>
      <c r="KAP11" s="23"/>
      <c r="KAQ11" s="22"/>
      <c r="KAR11" s="23"/>
      <c r="KAS11" s="22"/>
      <c r="KAT11" s="23"/>
      <c r="KAU11" s="22"/>
      <c r="KAV11" s="23"/>
      <c r="KAW11" s="22"/>
      <c r="KAX11" s="23"/>
      <c r="KAY11" s="22"/>
      <c r="KAZ11" s="23"/>
      <c r="KBA11" s="22"/>
      <c r="KBB11" s="23"/>
      <c r="KBC11" s="22"/>
      <c r="KBD11" s="23"/>
      <c r="KBE11" s="22"/>
      <c r="KBF11" s="23"/>
      <c r="KBG11" s="22"/>
      <c r="KBH11" s="23"/>
      <c r="KBI11" s="22"/>
      <c r="KBJ11" s="23"/>
      <c r="KBK11" s="22"/>
      <c r="KBL11" s="23"/>
      <c r="KBM11" s="22"/>
      <c r="KBN11" s="23"/>
      <c r="KBO11" s="22"/>
      <c r="KBP11" s="23"/>
      <c r="KBQ11" s="22"/>
      <c r="KBR11" s="23"/>
      <c r="KBS11" s="22"/>
      <c r="KBT11" s="23"/>
      <c r="KBU11" s="22"/>
      <c r="KBV11" s="23"/>
      <c r="KBW11" s="22"/>
      <c r="KBX11" s="23"/>
      <c r="KBY11" s="22"/>
      <c r="KBZ11" s="23"/>
      <c r="KCA11" s="22"/>
      <c r="KCB11" s="23"/>
      <c r="KCC11" s="22"/>
      <c r="KCD11" s="23"/>
      <c r="KCE11" s="22"/>
      <c r="KCF11" s="23"/>
      <c r="KCG11" s="22"/>
      <c r="KCH11" s="23"/>
      <c r="KCI11" s="22"/>
      <c r="KCJ11" s="23"/>
      <c r="KCK11" s="22"/>
      <c r="KCL11" s="23"/>
      <c r="KCM11" s="22"/>
      <c r="KCN11" s="23"/>
      <c r="KCO11" s="22"/>
      <c r="KCP11" s="23"/>
      <c r="KCQ11" s="22"/>
      <c r="KCR11" s="23"/>
      <c r="KCS11" s="22"/>
      <c r="KCT11" s="23"/>
      <c r="KCU11" s="22"/>
      <c r="KCV11" s="23"/>
      <c r="KCW11" s="22"/>
      <c r="KCX11" s="23"/>
      <c r="KCY11" s="22"/>
      <c r="KCZ11" s="23"/>
      <c r="KDA11" s="22"/>
      <c r="KDB11" s="23"/>
      <c r="KDC11" s="22"/>
      <c r="KDD11" s="23"/>
      <c r="KDE11" s="22"/>
      <c r="KDF11" s="23"/>
      <c r="KDG11" s="22"/>
      <c r="KDH11" s="23"/>
      <c r="KDI11" s="22"/>
      <c r="KDJ11" s="23"/>
      <c r="KDK11" s="22"/>
      <c r="KDL11" s="23"/>
      <c r="KDM11" s="22"/>
      <c r="KDN11" s="23"/>
      <c r="KDO11" s="22"/>
      <c r="KDP11" s="23"/>
      <c r="KDQ11" s="22"/>
      <c r="KDR11" s="23"/>
      <c r="KDS11" s="22"/>
      <c r="KDT11" s="23"/>
      <c r="KDU11" s="22"/>
      <c r="KDV11" s="23"/>
      <c r="KDW11" s="22"/>
      <c r="KDX11" s="23"/>
      <c r="KDY11" s="22"/>
      <c r="KDZ11" s="23"/>
      <c r="KEA11" s="22"/>
      <c r="KEB11" s="23"/>
      <c r="KEC11" s="22"/>
      <c r="KED11" s="23"/>
      <c r="KEE11" s="22"/>
      <c r="KEF11" s="23"/>
      <c r="KEG11" s="22"/>
      <c r="KEH11" s="23"/>
      <c r="KEI11" s="22"/>
      <c r="KEJ11" s="23"/>
      <c r="KEK11" s="22"/>
      <c r="KEL11" s="23"/>
      <c r="KEM11" s="22"/>
      <c r="KEN11" s="23"/>
      <c r="KEO11" s="22"/>
      <c r="KEP11" s="23"/>
      <c r="KEQ11" s="22"/>
      <c r="KER11" s="23"/>
      <c r="KES11" s="22"/>
      <c r="KET11" s="23"/>
      <c r="KEU11" s="22"/>
      <c r="KEV11" s="23"/>
      <c r="KEW11" s="22"/>
      <c r="KEX11" s="23"/>
      <c r="KEY11" s="22"/>
      <c r="KEZ11" s="23"/>
      <c r="KFA11" s="22"/>
      <c r="KFB11" s="23"/>
      <c r="KFC11" s="22"/>
      <c r="KFD11" s="23"/>
      <c r="KFE11" s="22"/>
      <c r="KFF11" s="23"/>
      <c r="KFG11" s="22"/>
      <c r="KFH11" s="23"/>
      <c r="KFI11" s="22"/>
      <c r="KFJ11" s="23"/>
      <c r="KFK11" s="22"/>
      <c r="KFL11" s="23"/>
      <c r="KFM11" s="22"/>
      <c r="KFN11" s="23"/>
      <c r="KFO11" s="22"/>
      <c r="KFP11" s="23"/>
      <c r="KFQ11" s="22"/>
      <c r="KFR11" s="23"/>
      <c r="KFS11" s="22"/>
      <c r="KFT11" s="23"/>
      <c r="KFU11" s="22"/>
      <c r="KFV11" s="23"/>
      <c r="KFW11" s="22"/>
      <c r="KFX11" s="23"/>
      <c r="KFY11" s="22"/>
      <c r="KFZ11" s="23"/>
      <c r="KGA11" s="22"/>
      <c r="KGB11" s="23"/>
      <c r="KGC11" s="22"/>
      <c r="KGD11" s="23"/>
      <c r="KGE11" s="22"/>
      <c r="KGF11" s="23"/>
      <c r="KGG11" s="22"/>
      <c r="KGH11" s="23"/>
      <c r="KGI11" s="22"/>
      <c r="KGJ11" s="23"/>
      <c r="KGK11" s="22"/>
      <c r="KGL11" s="23"/>
      <c r="KGM11" s="22"/>
      <c r="KGN11" s="23"/>
      <c r="KGO11" s="22"/>
      <c r="KGP11" s="23"/>
      <c r="KGQ11" s="22"/>
      <c r="KGR11" s="23"/>
      <c r="KGS11" s="22"/>
      <c r="KGT11" s="23"/>
      <c r="KGU11" s="22"/>
      <c r="KGV11" s="23"/>
      <c r="KGW11" s="22"/>
      <c r="KGX11" s="23"/>
      <c r="KGY11" s="22"/>
      <c r="KGZ11" s="23"/>
      <c r="KHA11" s="22"/>
      <c r="KHB11" s="23"/>
      <c r="KHC11" s="22"/>
      <c r="KHD11" s="23"/>
      <c r="KHE11" s="22"/>
      <c r="KHF11" s="23"/>
      <c r="KHG11" s="22"/>
      <c r="KHH11" s="23"/>
      <c r="KHI11" s="22"/>
      <c r="KHJ11" s="23"/>
      <c r="KHK11" s="22"/>
      <c r="KHL11" s="23"/>
      <c r="KHM11" s="22"/>
      <c r="KHN11" s="23"/>
      <c r="KHO11" s="22"/>
      <c r="KHP11" s="23"/>
      <c r="KHQ11" s="22"/>
      <c r="KHR11" s="23"/>
      <c r="KHS11" s="22"/>
      <c r="KHT11" s="23"/>
      <c r="KHU11" s="22"/>
      <c r="KHV11" s="23"/>
      <c r="KHW11" s="22"/>
      <c r="KHX11" s="23"/>
      <c r="KHY11" s="22"/>
      <c r="KHZ11" s="23"/>
      <c r="KIA11" s="22"/>
      <c r="KIB11" s="23"/>
      <c r="KIC11" s="22"/>
      <c r="KID11" s="23"/>
      <c r="KIE11" s="22"/>
      <c r="KIF11" s="23"/>
      <c r="KIG11" s="22"/>
      <c r="KIH11" s="23"/>
      <c r="KII11" s="22"/>
      <c r="KIJ11" s="23"/>
      <c r="KIK11" s="22"/>
      <c r="KIL11" s="23"/>
      <c r="KIM11" s="22"/>
      <c r="KIN11" s="23"/>
      <c r="KIO11" s="22"/>
      <c r="KIP11" s="23"/>
      <c r="KIQ11" s="22"/>
      <c r="KIR11" s="23"/>
      <c r="KIS11" s="22"/>
      <c r="KIT11" s="23"/>
      <c r="KIU11" s="22"/>
      <c r="KIV11" s="23"/>
      <c r="KIW11" s="22"/>
      <c r="KIX11" s="23"/>
      <c r="KIY11" s="22"/>
      <c r="KIZ11" s="23"/>
      <c r="KJA11" s="22"/>
      <c r="KJB11" s="23"/>
      <c r="KJC11" s="22"/>
      <c r="KJD11" s="23"/>
      <c r="KJE11" s="22"/>
      <c r="KJF11" s="23"/>
      <c r="KJG11" s="22"/>
      <c r="KJH11" s="23"/>
      <c r="KJI11" s="22"/>
      <c r="KJJ11" s="23"/>
      <c r="KJK11" s="22"/>
      <c r="KJL11" s="23"/>
      <c r="KJM11" s="22"/>
      <c r="KJN11" s="23"/>
      <c r="KJO11" s="22"/>
      <c r="KJP11" s="23"/>
      <c r="KJQ11" s="22"/>
      <c r="KJR11" s="23"/>
      <c r="KJS11" s="22"/>
      <c r="KJT11" s="23"/>
      <c r="KJU11" s="22"/>
      <c r="KJV11" s="23"/>
      <c r="KJW11" s="22"/>
      <c r="KJX11" s="23"/>
      <c r="KJY11" s="22"/>
      <c r="KJZ11" s="23"/>
      <c r="KKA11" s="22"/>
      <c r="KKB11" s="23"/>
      <c r="KKC11" s="22"/>
      <c r="KKD11" s="23"/>
      <c r="KKE11" s="22"/>
      <c r="KKF11" s="23"/>
      <c r="KKG11" s="22"/>
      <c r="KKH11" s="23"/>
      <c r="KKI11" s="22"/>
      <c r="KKJ11" s="23"/>
      <c r="KKK11" s="22"/>
      <c r="KKL11" s="23"/>
      <c r="KKM11" s="22"/>
      <c r="KKN11" s="23"/>
      <c r="KKO11" s="22"/>
      <c r="KKP11" s="23"/>
      <c r="KKQ11" s="22"/>
      <c r="KKR11" s="23"/>
      <c r="KKS11" s="22"/>
      <c r="KKT11" s="23"/>
      <c r="KKU11" s="22"/>
      <c r="KKV11" s="23"/>
      <c r="KKW11" s="22"/>
      <c r="KKX11" s="23"/>
      <c r="KKY11" s="22"/>
      <c r="KKZ11" s="23"/>
      <c r="KLA11" s="22"/>
      <c r="KLB11" s="23"/>
      <c r="KLC11" s="22"/>
      <c r="KLD11" s="23"/>
      <c r="KLE11" s="22"/>
      <c r="KLF11" s="23"/>
      <c r="KLG11" s="22"/>
      <c r="KLH11" s="23"/>
      <c r="KLI11" s="22"/>
      <c r="KLJ11" s="23"/>
      <c r="KLK11" s="22"/>
      <c r="KLL11" s="23"/>
      <c r="KLM11" s="22"/>
      <c r="KLN11" s="23"/>
      <c r="KLO11" s="22"/>
      <c r="KLP11" s="23"/>
      <c r="KLQ11" s="22"/>
      <c r="KLR11" s="23"/>
      <c r="KLS11" s="22"/>
      <c r="KLT11" s="23"/>
      <c r="KLU11" s="22"/>
      <c r="KLV11" s="23"/>
      <c r="KLW11" s="22"/>
      <c r="KLX11" s="23"/>
      <c r="KLY11" s="22"/>
      <c r="KLZ11" s="23"/>
      <c r="KMA11" s="22"/>
      <c r="KMB11" s="23"/>
      <c r="KMC11" s="22"/>
      <c r="KMD11" s="23"/>
      <c r="KME11" s="22"/>
      <c r="KMF11" s="23"/>
      <c r="KMG11" s="22"/>
      <c r="KMH11" s="23"/>
      <c r="KMI11" s="22"/>
      <c r="KMJ11" s="23"/>
      <c r="KMK11" s="22"/>
      <c r="KML11" s="23"/>
      <c r="KMM11" s="22"/>
      <c r="KMN11" s="23"/>
      <c r="KMO11" s="22"/>
      <c r="KMP11" s="23"/>
      <c r="KMQ11" s="22"/>
      <c r="KMR11" s="23"/>
      <c r="KMS11" s="22"/>
      <c r="KMT11" s="23"/>
      <c r="KMU11" s="22"/>
      <c r="KMV11" s="23"/>
      <c r="KMW11" s="22"/>
      <c r="KMX11" s="23"/>
      <c r="KMY11" s="22"/>
      <c r="KMZ11" s="23"/>
      <c r="KNA11" s="22"/>
      <c r="KNB11" s="23"/>
      <c r="KNC11" s="22"/>
      <c r="KND11" s="23"/>
      <c r="KNE11" s="22"/>
      <c r="KNF11" s="23"/>
      <c r="KNG11" s="22"/>
      <c r="KNH11" s="23"/>
      <c r="KNI11" s="22"/>
      <c r="KNJ11" s="23"/>
      <c r="KNK11" s="22"/>
      <c r="KNL11" s="23"/>
      <c r="KNM11" s="22"/>
      <c r="KNN11" s="23"/>
      <c r="KNO11" s="22"/>
      <c r="KNP11" s="23"/>
      <c r="KNQ11" s="22"/>
      <c r="KNR11" s="23"/>
      <c r="KNS11" s="22"/>
      <c r="KNT11" s="23"/>
      <c r="KNU11" s="22"/>
      <c r="KNV11" s="23"/>
      <c r="KNW11" s="22"/>
      <c r="KNX11" s="23"/>
      <c r="KNY11" s="22"/>
      <c r="KNZ11" s="23"/>
      <c r="KOA11" s="22"/>
      <c r="KOB11" s="23"/>
      <c r="KOC11" s="22"/>
      <c r="KOD11" s="23"/>
      <c r="KOE11" s="22"/>
      <c r="KOF11" s="23"/>
      <c r="KOG11" s="22"/>
      <c r="KOH11" s="23"/>
      <c r="KOI11" s="22"/>
      <c r="KOJ11" s="23"/>
      <c r="KOK11" s="22"/>
      <c r="KOL11" s="23"/>
      <c r="KOM11" s="22"/>
      <c r="KON11" s="23"/>
      <c r="KOO11" s="22"/>
      <c r="KOP11" s="23"/>
      <c r="KOQ11" s="22"/>
      <c r="KOR11" s="23"/>
      <c r="KOS11" s="22"/>
      <c r="KOT11" s="23"/>
      <c r="KOU11" s="22"/>
      <c r="KOV11" s="23"/>
      <c r="KOW11" s="22"/>
      <c r="KOX11" s="23"/>
      <c r="KOY11" s="22"/>
      <c r="KOZ11" s="23"/>
      <c r="KPA11" s="22"/>
      <c r="KPB11" s="23"/>
      <c r="KPC11" s="22"/>
      <c r="KPD11" s="23"/>
      <c r="KPE11" s="22"/>
      <c r="KPF11" s="23"/>
      <c r="KPG11" s="22"/>
      <c r="KPH11" s="23"/>
      <c r="KPI11" s="22"/>
      <c r="KPJ11" s="23"/>
      <c r="KPK11" s="22"/>
      <c r="KPL11" s="23"/>
      <c r="KPM11" s="22"/>
      <c r="KPN11" s="23"/>
      <c r="KPO11" s="22"/>
      <c r="KPP11" s="23"/>
      <c r="KPQ11" s="22"/>
      <c r="KPR11" s="23"/>
      <c r="KPS11" s="22"/>
      <c r="KPT11" s="23"/>
      <c r="KPU11" s="22"/>
      <c r="KPV11" s="23"/>
      <c r="KPW11" s="22"/>
      <c r="KPX11" s="23"/>
      <c r="KPY11" s="22"/>
      <c r="KPZ11" s="23"/>
      <c r="KQA11" s="22"/>
      <c r="KQB11" s="23"/>
      <c r="KQC11" s="22"/>
      <c r="KQD11" s="23"/>
      <c r="KQE11" s="22"/>
      <c r="KQF11" s="23"/>
      <c r="KQG11" s="22"/>
      <c r="KQH11" s="23"/>
      <c r="KQI11" s="22"/>
      <c r="KQJ11" s="23"/>
      <c r="KQK11" s="22"/>
      <c r="KQL11" s="23"/>
      <c r="KQM11" s="22"/>
      <c r="KQN11" s="23"/>
      <c r="KQO11" s="22"/>
      <c r="KQP11" s="23"/>
      <c r="KQQ11" s="22"/>
      <c r="KQR11" s="23"/>
      <c r="KQS11" s="22"/>
      <c r="KQT11" s="23"/>
      <c r="KQU11" s="22"/>
      <c r="KQV11" s="23"/>
      <c r="KQW11" s="22"/>
      <c r="KQX11" s="23"/>
      <c r="KQY11" s="22"/>
      <c r="KQZ11" s="23"/>
      <c r="KRA11" s="22"/>
      <c r="KRB11" s="23"/>
      <c r="KRC11" s="22"/>
      <c r="KRD11" s="23"/>
      <c r="KRE11" s="22"/>
      <c r="KRF11" s="23"/>
      <c r="KRG11" s="22"/>
      <c r="KRH11" s="23"/>
      <c r="KRI11" s="22"/>
      <c r="KRJ11" s="23"/>
      <c r="KRK11" s="22"/>
      <c r="KRL11" s="23"/>
      <c r="KRM11" s="22"/>
      <c r="KRN11" s="23"/>
      <c r="KRO11" s="22"/>
      <c r="KRP11" s="23"/>
      <c r="KRQ11" s="22"/>
      <c r="KRR11" s="23"/>
      <c r="KRS11" s="22"/>
      <c r="KRT11" s="23"/>
      <c r="KRU11" s="22"/>
      <c r="KRV11" s="23"/>
      <c r="KRW11" s="22"/>
      <c r="KRX11" s="23"/>
      <c r="KRY11" s="22"/>
      <c r="KRZ11" s="23"/>
      <c r="KSA11" s="22"/>
      <c r="KSB11" s="23"/>
      <c r="KSC11" s="22"/>
      <c r="KSD11" s="23"/>
      <c r="KSE11" s="22"/>
      <c r="KSF11" s="23"/>
      <c r="KSG11" s="22"/>
      <c r="KSH11" s="23"/>
      <c r="KSI11" s="22"/>
      <c r="KSJ11" s="23"/>
      <c r="KSK11" s="22"/>
      <c r="KSL11" s="23"/>
      <c r="KSM11" s="22"/>
      <c r="KSN11" s="23"/>
      <c r="KSO11" s="22"/>
      <c r="KSP11" s="23"/>
      <c r="KSQ11" s="22"/>
      <c r="KSR11" s="23"/>
      <c r="KSS11" s="22"/>
      <c r="KST11" s="23"/>
      <c r="KSU11" s="22"/>
      <c r="KSV11" s="23"/>
      <c r="KSW11" s="22"/>
      <c r="KSX11" s="23"/>
      <c r="KSY11" s="22"/>
      <c r="KSZ11" s="23"/>
      <c r="KTA11" s="22"/>
      <c r="KTB11" s="23"/>
      <c r="KTC11" s="22"/>
      <c r="KTD11" s="23"/>
      <c r="KTE11" s="22"/>
      <c r="KTF11" s="23"/>
      <c r="KTG11" s="22"/>
      <c r="KTH11" s="23"/>
      <c r="KTI11" s="22"/>
      <c r="KTJ11" s="23"/>
      <c r="KTK11" s="22"/>
      <c r="KTL11" s="23"/>
      <c r="KTM11" s="22"/>
      <c r="KTN11" s="23"/>
      <c r="KTO11" s="22"/>
      <c r="KTP11" s="23"/>
      <c r="KTQ11" s="22"/>
      <c r="KTR11" s="23"/>
      <c r="KTS11" s="22"/>
      <c r="KTT11" s="23"/>
      <c r="KTU11" s="22"/>
      <c r="KTV11" s="23"/>
      <c r="KTW11" s="22"/>
      <c r="KTX11" s="23"/>
      <c r="KTY11" s="22"/>
      <c r="KTZ11" s="23"/>
      <c r="KUA11" s="22"/>
      <c r="KUB11" s="23"/>
      <c r="KUC11" s="22"/>
      <c r="KUD11" s="23"/>
      <c r="KUE11" s="22"/>
      <c r="KUF11" s="23"/>
      <c r="KUG11" s="22"/>
      <c r="KUH11" s="23"/>
      <c r="KUI11" s="22"/>
      <c r="KUJ11" s="23"/>
      <c r="KUK11" s="22"/>
      <c r="KUL11" s="23"/>
      <c r="KUM11" s="22"/>
      <c r="KUN11" s="23"/>
      <c r="KUO11" s="22"/>
      <c r="KUP11" s="23"/>
      <c r="KUQ11" s="22"/>
      <c r="KUR11" s="23"/>
      <c r="KUS11" s="22"/>
      <c r="KUT11" s="23"/>
      <c r="KUU11" s="22"/>
      <c r="KUV11" s="23"/>
      <c r="KUW11" s="22"/>
      <c r="KUX11" s="23"/>
      <c r="KUY11" s="22"/>
      <c r="KUZ11" s="23"/>
      <c r="KVA11" s="22"/>
      <c r="KVB11" s="23"/>
      <c r="KVC11" s="22"/>
      <c r="KVD11" s="23"/>
      <c r="KVE11" s="22"/>
      <c r="KVF11" s="23"/>
      <c r="KVG11" s="22"/>
      <c r="KVH11" s="23"/>
      <c r="KVI11" s="22"/>
      <c r="KVJ11" s="23"/>
      <c r="KVK11" s="22"/>
      <c r="KVL11" s="23"/>
      <c r="KVM11" s="22"/>
      <c r="KVN11" s="23"/>
      <c r="KVO11" s="22"/>
      <c r="KVP11" s="23"/>
      <c r="KVQ11" s="22"/>
      <c r="KVR11" s="23"/>
      <c r="KVS11" s="22"/>
      <c r="KVT11" s="23"/>
      <c r="KVU11" s="22"/>
      <c r="KVV11" s="23"/>
      <c r="KVW11" s="22"/>
      <c r="KVX11" s="23"/>
      <c r="KVY11" s="22"/>
      <c r="KVZ11" s="23"/>
      <c r="KWA11" s="22"/>
      <c r="KWB11" s="23"/>
      <c r="KWC11" s="22"/>
      <c r="KWD11" s="23"/>
      <c r="KWE11" s="22"/>
      <c r="KWF11" s="23"/>
      <c r="KWG11" s="22"/>
      <c r="KWH11" s="23"/>
      <c r="KWI11" s="22"/>
      <c r="KWJ11" s="23"/>
      <c r="KWK11" s="22"/>
      <c r="KWL11" s="23"/>
      <c r="KWM11" s="22"/>
      <c r="KWN11" s="23"/>
      <c r="KWO11" s="22"/>
      <c r="KWP11" s="23"/>
      <c r="KWQ11" s="22"/>
      <c r="KWR11" s="23"/>
      <c r="KWS11" s="22"/>
      <c r="KWT11" s="23"/>
      <c r="KWU11" s="22"/>
      <c r="KWV11" s="23"/>
      <c r="KWW11" s="22"/>
      <c r="KWX11" s="23"/>
      <c r="KWY11" s="22"/>
      <c r="KWZ11" s="23"/>
      <c r="KXA11" s="22"/>
      <c r="KXB11" s="23"/>
      <c r="KXC11" s="22"/>
      <c r="KXD11" s="23"/>
      <c r="KXE11" s="22"/>
      <c r="KXF11" s="23"/>
      <c r="KXG11" s="22"/>
      <c r="KXH11" s="23"/>
      <c r="KXI11" s="22"/>
      <c r="KXJ11" s="23"/>
      <c r="KXK11" s="22"/>
      <c r="KXL11" s="23"/>
      <c r="KXM11" s="22"/>
      <c r="KXN11" s="23"/>
      <c r="KXO11" s="22"/>
      <c r="KXP11" s="23"/>
      <c r="KXQ11" s="22"/>
      <c r="KXR11" s="23"/>
      <c r="KXS11" s="22"/>
      <c r="KXT11" s="23"/>
      <c r="KXU11" s="22"/>
      <c r="KXV11" s="23"/>
      <c r="KXW11" s="22"/>
      <c r="KXX11" s="23"/>
      <c r="KXY11" s="22"/>
      <c r="KXZ11" s="23"/>
      <c r="KYA11" s="22"/>
      <c r="KYB11" s="23"/>
      <c r="KYC11" s="22"/>
      <c r="KYD11" s="23"/>
      <c r="KYE11" s="22"/>
      <c r="KYF11" s="23"/>
      <c r="KYG11" s="22"/>
      <c r="KYH11" s="23"/>
      <c r="KYI11" s="22"/>
      <c r="KYJ11" s="23"/>
      <c r="KYK11" s="22"/>
      <c r="KYL11" s="23"/>
      <c r="KYM11" s="22"/>
      <c r="KYN11" s="23"/>
      <c r="KYO11" s="22"/>
      <c r="KYP11" s="23"/>
      <c r="KYQ11" s="22"/>
      <c r="KYR11" s="23"/>
      <c r="KYS11" s="22"/>
      <c r="KYT11" s="23"/>
      <c r="KYU11" s="22"/>
      <c r="KYV11" s="23"/>
      <c r="KYW11" s="22"/>
      <c r="KYX11" s="23"/>
      <c r="KYY11" s="22"/>
      <c r="KYZ11" s="23"/>
      <c r="KZA11" s="22"/>
      <c r="KZB11" s="23"/>
      <c r="KZC11" s="22"/>
      <c r="KZD11" s="23"/>
      <c r="KZE11" s="22"/>
      <c r="KZF11" s="23"/>
      <c r="KZG11" s="22"/>
      <c r="KZH11" s="23"/>
      <c r="KZI11" s="22"/>
      <c r="KZJ11" s="23"/>
      <c r="KZK11" s="22"/>
      <c r="KZL11" s="23"/>
      <c r="KZM11" s="22"/>
      <c r="KZN11" s="23"/>
      <c r="KZO11" s="22"/>
      <c r="KZP11" s="23"/>
      <c r="KZQ11" s="22"/>
      <c r="KZR11" s="23"/>
      <c r="KZS11" s="22"/>
      <c r="KZT11" s="23"/>
      <c r="KZU11" s="22"/>
      <c r="KZV11" s="23"/>
      <c r="KZW11" s="22"/>
      <c r="KZX11" s="23"/>
      <c r="KZY11" s="22"/>
      <c r="KZZ11" s="23"/>
      <c r="LAA11" s="22"/>
      <c r="LAB11" s="23"/>
      <c r="LAC11" s="22"/>
      <c r="LAD11" s="23"/>
      <c r="LAE11" s="22"/>
      <c r="LAF11" s="23"/>
      <c r="LAG11" s="22"/>
      <c r="LAH11" s="23"/>
      <c r="LAI11" s="22"/>
      <c r="LAJ11" s="23"/>
      <c r="LAK11" s="22"/>
      <c r="LAL11" s="23"/>
      <c r="LAM11" s="22"/>
      <c r="LAN11" s="23"/>
      <c r="LAO11" s="22"/>
      <c r="LAP11" s="23"/>
      <c r="LAQ11" s="22"/>
      <c r="LAR11" s="23"/>
      <c r="LAS11" s="22"/>
      <c r="LAT11" s="23"/>
      <c r="LAU11" s="22"/>
      <c r="LAV11" s="23"/>
      <c r="LAW11" s="22"/>
      <c r="LAX11" s="23"/>
      <c r="LAY11" s="22"/>
      <c r="LAZ11" s="23"/>
      <c r="LBA11" s="22"/>
      <c r="LBB11" s="23"/>
      <c r="LBC11" s="22"/>
      <c r="LBD11" s="23"/>
      <c r="LBE11" s="22"/>
      <c r="LBF11" s="23"/>
      <c r="LBG11" s="22"/>
      <c r="LBH11" s="23"/>
      <c r="LBI11" s="22"/>
      <c r="LBJ11" s="23"/>
      <c r="LBK11" s="22"/>
      <c r="LBL11" s="23"/>
      <c r="LBM11" s="22"/>
      <c r="LBN11" s="23"/>
      <c r="LBO11" s="22"/>
      <c r="LBP11" s="23"/>
      <c r="LBQ11" s="22"/>
      <c r="LBR11" s="23"/>
      <c r="LBS11" s="22"/>
      <c r="LBT11" s="23"/>
      <c r="LBU11" s="22"/>
      <c r="LBV11" s="23"/>
      <c r="LBW11" s="22"/>
      <c r="LBX11" s="23"/>
      <c r="LBY11" s="22"/>
      <c r="LBZ11" s="23"/>
      <c r="LCA11" s="22"/>
      <c r="LCB11" s="23"/>
      <c r="LCC11" s="22"/>
      <c r="LCD11" s="23"/>
      <c r="LCE11" s="22"/>
      <c r="LCF11" s="23"/>
      <c r="LCG11" s="22"/>
      <c r="LCH11" s="23"/>
      <c r="LCI11" s="22"/>
      <c r="LCJ11" s="23"/>
      <c r="LCK11" s="22"/>
      <c r="LCL11" s="23"/>
      <c r="LCM11" s="22"/>
      <c r="LCN11" s="23"/>
      <c r="LCO11" s="22"/>
      <c r="LCP11" s="23"/>
      <c r="LCQ11" s="22"/>
      <c r="LCR11" s="23"/>
      <c r="LCS11" s="22"/>
      <c r="LCT11" s="23"/>
      <c r="LCU11" s="22"/>
      <c r="LCV11" s="23"/>
      <c r="LCW11" s="22"/>
      <c r="LCX11" s="23"/>
      <c r="LCY11" s="22"/>
      <c r="LCZ11" s="23"/>
      <c r="LDA11" s="22"/>
      <c r="LDB11" s="23"/>
      <c r="LDC11" s="22"/>
      <c r="LDD11" s="23"/>
      <c r="LDE11" s="22"/>
      <c r="LDF11" s="23"/>
      <c r="LDG11" s="22"/>
      <c r="LDH11" s="23"/>
      <c r="LDI11" s="22"/>
      <c r="LDJ11" s="23"/>
      <c r="LDK11" s="22"/>
      <c r="LDL11" s="23"/>
      <c r="LDM11" s="22"/>
      <c r="LDN11" s="23"/>
      <c r="LDO11" s="22"/>
      <c r="LDP11" s="23"/>
      <c r="LDQ11" s="22"/>
      <c r="LDR11" s="23"/>
      <c r="LDS11" s="22"/>
      <c r="LDT11" s="23"/>
      <c r="LDU11" s="22"/>
      <c r="LDV11" s="23"/>
      <c r="LDW11" s="22"/>
      <c r="LDX11" s="23"/>
      <c r="LDY11" s="22"/>
      <c r="LDZ11" s="23"/>
      <c r="LEA11" s="22"/>
      <c r="LEB11" s="23"/>
      <c r="LEC11" s="22"/>
      <c r="LED11" s="23"/>
      <c r="LEE11" s="22"/>
      <c r="LEF11" s="23"/>
      <c r="LEG11" s="22"/>
      <c r="LEH11" s="23"/>
      <c r="LEI11" s="22"/>
      <c r="LEJ11" s="23"/>
      <c r="LEK11" s="22"/>
      <c r="LEL11" s="23"/>
      <c r="LEM11" s="22"/>
      <c r="LEN11" s="23"/>
      <c r="LEO11" s="22"/>
      <c r="LEP11" s="23"/>
      <c r="LEQ11" s="22"/>
      <c r="LER11" s="23"/>
      <c r="LES11" s="22"/>
      <c r="LET11" s="23"/>
      <c r="LEU11" s="22"/>
      <c r="LEV11" s="23"/>
      <c r="LEW11" s="22"/>
      <c r="LEX11" s="23"/>
      <c r="LEY11" s="22"/>
      <c r="LEZ11" s="23"/>
      <c r="LFA11" s="22"/>
      <c r="LFB11" s="23"/>
      <c r="LFC11" s="22"/>
      <c r="LFD11" s="23"/>
      <c r="LFE11" s="22"/>
      <c r="LFF11" s="23"/>
      <c r="LFG11" s="22"/>
      <c r="LFH11" s="23"/>
      <c r="LFI11" s="22"/>
      <c r="LFJ11" s="23"/>
      <c r="LFK11" s="22"/>
      <c r="LFL11" s="23"/>
      <c r="LFM11" s="22"/>
      <c r="LFN11" s="23"/>
      <c r="LFO11" s="22"/>
      <c r="LFP11" s="23"/>
      <c r="LFQ11" s="22"/>
      <c r="LFR11" s="23"/>
      <c r="LFS11" s="22"/>
      <c r="LFT11" s="23"/>
      <c r="LFU11" s="22"/>
      <c r="LFV11" s="23"/>
      <c r="LFW11" s="22"/>
      <c r="LFX11" s="23"/>
      <c r="LFY11" s="22"/>
      <c r="LFZ11" s="23"/>
      <c r="LGA11" s="22"/>
      <c r="LGB11" s="23"/>
      <c r="LGC11" s="22"/>
      <c r="LGD11" s="23"/>
      <c r="LGE11" s="22"/>
      <c r="LGF11" s="23"/>
      <c r="LGG11" s="22"/>
      <c r="LGH11" s="23"/>
      <c r="LGI11" s="22"/>
      <c r="LGJ11" s="23"/>
      <c r="LGK11" s="22"/>
      <c r="LGL11" s="23"/>
      <c r="LGM11" s="22"/>
      <c r="LGN11" s="23"/>
      <c r="LGO11" s="22"/>
      <c r="LGP11" s="23"/>
      <c r="LGQ11" s="22"/>
      <c r="LGR11" s="23"/>
      <c r="LGS11" s="22"/>
      <c r="LGT11" s="23"/>
      <c r="LGU11" s="22"/>
      <c r="LGV11" s="23"/>
      <c r="LGW11" s="22"/>
      <c r="LGX11" s="23"/>
      <c r="LGY11" s="22"/>
      <c r="LGZ11" s="23"/>
      <c r="LHA11" s="22"/>
      <c r="LHB11" s="23"/>
      <c r="LHC11" s="22"/>
      <c r="LHD11" s="23"/>
      <c r="LHE11" s="22"/>
      <c r="LHF11" s="23"/>
      <c r="LHG11" s="22"/>
      <c r="LHH11" s="23"/>
      <c r="LHI11" s="22"/>
      <c r="LHJ11" s="23"/>
      <c r="LHK11" s="22"/>
      <c r="LHL11" s="23"/>
      <c r="LHM11" s="22"/>
      <c r="LHN11" s="23"/>
      <c r="LHO11" s="22"/>
      <c r="LHP11" s="23"/>
      <c r="LHQ11" s="22"/>
      <c r="LHR11" s="23"/>
      <c r="LHS11" s="22"/>
      <c r="LHT11" s="23"/>
      <c r="LHU11" s="22"/>
      <c r="LHV11" s="23"/>
      <c r="LHW11" s="22"/>
      <c r="LHX11" s="23"/>
      <c r="LHY11" s="22"/>
      <c r="LHZ11" s="23"/>
      <c r="LIA11" s="22"/>
      <c r="LIB11" s="23"/>
      <c r="LIC11" s="22"/>
      <c r="LID11" s="23"/>
      <c r="LIE11" s="22"/>
      <c r="LIF11" s="23"/>
      <c r="LIG11" s="22"/>
      <c r="LIH11" s="23"/>
      <c r="LII11" s="22"/>
      <c r="LIJ11" s="23"/>
      <c r="LIK11" s="22"/>
      <c r="LIL11" s="23"/>
      <c r="LIM11" s="22"/>
      <c r="LIN11" s="23"/>
      <c r="LIO11" s="22"/>
      <c r="LIP11" s="23"/>
      <c r="LIQ11" s="22"/>
      <c r="LIR11" s="23"/>
      <c r="LIS11" s="22"/>
      <c r="LIT11" s="23"/>
      <c r="LIU11" s="22"/>
      <c r="LIV11" s="23"/>
      <c r="LIW11" s="22"/>
      <c r="LIX11" s="23"/>
      <c r="LIY11" s="22"/>
      <c r="LIZ11" s="23"/>
      <c r="LJA11" s="22"/>
      <c r="LJB11" s="23"/>
      <c r="LJC11" s="22"/>
      <c r="LJD11" s="23"/>
      <c r="LJE11" s="22"/>
      <c r="LJF11" s="23"/>
      <c r="LJG11" s="22"/>
      <c r="LJH11" s="23"/>
      <c r="LJI11" s="22"/>
      <c r="LJJ11" s="23"/>
      <c r="LJK11" s="22"/>
      <c r="LJL11" s="23"/>
      <c r="LJM11" s="22"/>
      <c r="LJN11" s="23"/>
      <c r="LJO11" s="22"/>
      <c r="LJP11" s="23"/>
      <c r="LJQ11" s="22"/>
      <c r="LJR11" s="23"/>
      <c r="LJS11" s="22"/>
      <c r="LJT11" s="23"/>
      <c r="LJU11" s="22"/>
      <c r="LJV11" s="23"/>
      <c r="LJW11" s="22"/>
      <c r="LJX11" s="23"/>
      <c r="LJY11" s="22"/>
      <c r="LJZ11" s="23"/>
      <c r="LKA11" s="22"/>
      <c r="LKB11" s="23"/>
      <c r="LKC11" s="22"/>
      <c r="LKD11" s="23"/>
      <c r="LKE11" s="22"/>
      <c r="LKF11" s="23"/>
      <c r="LKG11" s="22"/>
      <c r="LKH11" s="23"/>
      <c r="LKI11" s="22"/>
      <c r="LKJ11" s="23"/>
      <c r="LKK11" s="22"/>
      <c r="LKL11" s="23"/>
      <c r="LKM11" s="22"/>
      <c r="LKN11" s="23"/>
      <c r="LKO11" s="22"/>
      <c r="LKP11" s="23"/>
      <c r="LKQ11" s="22"/>
      <c r="LKR11" s="23"/>
      <c r="LKS11" s="22"/>
      <c r="LKT11" s="23"/>
      <c r="LKU11" s="22"/>
      <c r="LKV11" s="23"/>
      <c r="LKW11" s="22"/>
      <c r="LKX11" s="23"/>
      <c r="LKY11" s="22"/>
      <c r="LKZ11" s="23"/>
      <c r="LLA11" s="22"/>
      <c r="LLB11" s="23"/>
      <c r="LLC11" s="22"/>
      <c r="LLD11" s="23"/>
      <c r="LLE11" s="22"/>
      <c r="LLF11" s="23"/>
      <c r="LLG11" s="22"/>
      <c r="LLH11" s="23"/>
      <c r="LLI11" s="22"/>
      <c r="LLJ11" s="23"/>
      <c r="LLK11" s="22"/>
      <c r="LLL11" s="23"/>
      <c r="LLM11" s="22"/>
      <c r="LLN11" s="23"/>
      <c r="LLO11" s="22"/>
      <c r="LLP11" s="23"/>
      <c r="LLQ11" s="22"/>
      <c r="LLR11" s="23"/>
      <c r="LLS11" s="22"/>
      <c r="LLT11" s="23"/>
      <c r="LLU11" s="22"/>
      <c r="LLV11" s="23"/>
      <c r="LLW11" s="22"/>
      <c r="LLX11" s="23"/>
      <c r="LLY11" s="22"/>
      <c r="LLZ11" s="23"/>
      <c r="LMA11" s="22"/>
      <c r="LMB11" s="23"/>
      <c r="LMC11" s="22"/>
      <c r="LMD11" s="23"/>
      <c r="LME11" s="22"/>
      <c r="LMF11" s="23"/>
      <c r="LMG11" s="22"/>
      <c r="LMH11" s="23"/>
      <c r="LMI11" s="22"/>
      <c r="LMJ11" s="23"/>
      <c r="LMK11" s="22"/>
      <c r="LML11" s="23"/>
      <c r="LMM11" s="22"/>
      <c r="LMN11" s="23"/>
      <c r="LMO11" s="22"/>
      <c r="LMP11" s="23"/>
      <c r="LMQ11" s="22"/>
      <c r="LMR11" s="23"/>
      <c r="LMS11" s="22"/>
      <c r="LMT11" s="23"/>
      <c r="LMU11" s="22"/>
      <c r="LMV11" s="23"/>
      <c r="LMW11" s="22"/>
      <c r="LMX11" s="23"/>
      <c r="LMY11" s="22"/>
      <c r="LMZ11" s="23"/>
      <c r="LNA11" s="22"/>
      <c r="LNB11" s="23"/>
      <c r="LNC11" s="22"/>
      <c r="LND11" s="23"/>
      <c r="LNE11" s="22"/>
      <c r="LNF11" s="23"/>
      <c r="LNG11" s="22"/>
      <c r="LNH11" s="23"/>
      <c r="LNI11" s="22"/>
      <c r="LNJ11" s="23"/>
      <c r="LNK11" s="22"/>
      <c r="LNL11" s="23"/>
      <c r="LNM11" s="22"/>
      <c r="LNN11" s="23"/>
      <c r="LNO11" s="22"/>
      <c r="LNP11" s="23"/>
      <c r="LNQ11" s="22"/>
      <c r="LNR11" s="23"/>
      <c r="LNS11" s="22"/>
      <c r="LNT11" s="23"/>
      <c r="LNU11" s="22"/>
      <c r="LNV11" s="23"/>
      <c r="LNW11" s="22"/>
      <c r="LNX11" s="23"/>
      <c r="LNY11" s="22"/>
      <c r="LNZ11" s="23"/>
      <c r="LOA11" s="22"/>
      <c r="LOB11" s="23"/>
      <c r="LOC11" s="22"/>
      <c r="LOD11" s="23"/>
      <c r="LOE11" s="22"/>
      <c r="LOF11" s="23"/>
      <c r="LOG11" s="22"/>
      <c r="LOH11" s="23"/>
      <c r="LOI11" s="22"/>
      <c r="LOJ11" s="23"/>
      <c r="LOK11" s="22"/>
      <c r="LOL11" s="23"/>
      <c r="LOM11" s="22"/>
      <c r="LON11" s="23"/>
      <c r="LOO11" s="22"/>
      <c r="LOP11" s="23"/>
      <c r="LOQ11" s="22"/>
      <c r="LOR11" s="23"/>
      <c r="LOS11" s="22"/>
      <c r="LOT11" s="23"/>
      <c r="LOU11" s="22"/>
      <c r="LOV11" s="23"/>
      <c r="LOW11" s="22"/>
      <c r="LOX11" s="23"/>
      <c r="LOY11" s="22"/>
      <c r="LOZ11" s="23"/>
      <c r="LPA11" s="22"/>
      <c r="LPB11" s="23"/>
      <c r="LPC11" s="22"/>
      <c r="LPD11" s="23"/>
      <c r="LPE11" s="22"/>
      <c r="LPF11" s="23"/>
      <c r="LPG11" s="22"/>
      <c r="LPH11" s="23"/>
      <c r="LPI11" s="22"/>
      <c r="LPJ11" s="23"/>
      <c r="LPK11" s="22"/>
      <c r="LPL11" s="23"/>
      <c r="LPM11" s="22"/>
      <c r="LPN11" s="23"/>
      <c r="LPO11" s="22"/>
      <c r="LPP11" s="23"/>
      <c r="LPQ11" s="22"/>
      <c r="LPR11" s="23"/>
      <c r="LPS11" s="22"/>
      <c r="LPT11" s="23"/>
      <c r="LPU11" s="22"/>
      <c r="LPV11" s="23"/>
      <c r="LPW11" s="22"/>
      <c r="LPX11" s="23"/>
      <c r="LPY11" s="22"/>
      <c r="LPZ11" s="23"/>
      <c r="LQA11" s="22"/>
      <c r="LQB11" s="23"/>
      <c r="LQC11" s="22"/>
      <c r="LQD11" s="23"/>
      <c r="LQE11" s="22"/>
      <c r="LQF11" s="23"/>
      <c r="LQG11" s="22"/>
      <c r="LQH11" s="23"/>
      <c r="LQI11" s="22"/>
      <c r="LQJ11" s="23"/>
      <c r="LQK11" s="22"/>
      <c r="LQL11" s="23"/>
      <c r="LQM11" s="22"/>
      <c r="LQN11" s="23"/>
      <c r="LQO11" s="22"/>
      <c r="LQP11" s="23"/>
      <c r="LQQ11" s="22"/>
      <c r="LQR11" s="23"/>
      <c r="LQS11" s="22"/>
      <c r="LQT11" s="23"/>
      <c r="LQU11" s="22"/>
      <c r="LQV11" s="23"/>
      <c r="LQW11" s="22"/>
      <c r="LQX11" s="23"/>
      <c r="LQY11" s="22"/>
      <c r="LQZ11" s="23"/>
      <c r="LRA11" s="22"/>
      <c r="LRB11" s="23"/>
      <c r="LRC11" s="22"/>
      <c r="LRD11" s="23"/>
      <c r="LRE11" s="22"/>
      <c r="LRF11" s="23"/>
      <c r="LRG11" s="22"/>
      <c r="LRH11" s="23"/>
      <c r="LRI11" s="22"/>
      <c r="LRJ11" s="23"/>
      <c r="LRK11" s="22"/>
      <c r="LRL11" s="23"/>
      <c r="LRM11" s="22"/>
      <c r="LRN11" s="23"/>
      <c r="LRO11" s="22"/>
      <c r="LRP11" s="23"/>
      <c r="LRQ11" s="22"/>
      <c r="LRR11" s="23"/>
      <c r="LRS11" s="22"/>
      <c r="LRT11" s="23"/>
      <c r="LRU11" s="22"/>
      <c r="LRV11" s="23"/>
      <c r="LRW11" s="22"/>
      <c r="LRX11" s="23"/>
      <c r="LRY11" s="22"/>
      <c r="LRZ11" s="23"/>
      <c r="LSA11" s="22"/>
      <c r="LSB11" s="23"/>
      <c r="LSC11" s="22"/>
      <c r="LSD11" s="23"/>
      <c r="LSE11" s="22"/>
      <c r="LSF11" s="23"/>
      <c r="LSG11" s="22"/>
      <c r="LSH11" s="23"/>
      <c r="LSI11" s="22"/>
      <c r="LSJ11" s="23"/>
      <c r="LSK11" s="22"/>
      <c r="LSL11" s="23"/>
      <c r="LSM11" s="22"/>
      <c r="LSN11" s="23"/>
      <c r="LSO11" s="22"/>
      <c r="LSP11" s="23"/>
      <c r="LSQ11" s="22"/>
      <c r="LSR11" s="23"/>
      <c r="LSS11" s="22"/>
      <c r="LST11" s="23"/>
      <c r="LSU11" s="22"/>
      <c r="LSV11" s="23"/>
      <c r="LSW11" s="22"/>
      <c r="LSX11" s="23"/>
      <c r="LSY11" s="22"/>
      <c r="LSZ11" s="23"/>
      <c r="LTA11" s="22"/>
      <c r="LTB11" s="23"/>
      <c r="LTC11" s="22"/>
      <c r="LTD11" s="23"/>
      <c r="LTE11" s="22"/>
      <c r="LTF11" s="23"/>
      <c r="LTG11" s="22"/>
      <c r="LTH11" s="23"/>
      <c r="LTI11" s="22"/>
      <c r="LTJ11" s="23"/>
      <c r="LTK11" s="22"/>
      <c r="LTL11" s="23"/>
      <c r="LTM11" s="22"/>
      <c r="LTN11" s="23"/>
      <c r="LTO11" s="22"/>
      <c r="LTP11" s="23"/>
      <c r="LTQ11" s="22"/>
      <c r="LTR11" s="23"/>
      <c r="LTS11" s="22"/>
      <c r="LTT11" s="23"/>
      <c r="LTU11" s="22"/>
      <c r="LTV11" s="23"/>
      <c r="LTW11" s="22"/>
      <c r="LTX11" s="23"/>
      <c r="LTY11" s="22"/>
      <c r="LTZ11" s="23"/>
      <c r="LUA11" s="22"/>
      <c r="LUB11" s="23"/>
      <c r="LUC11" s="22"/>
      <c r="LUD11" s="23"/>
      <c r="LUE11" s="22"/>
      <c r="LUF11" s="23"/>
      <c r="LUG11" s="22"/>
      <c r="LUH11" s="23"/>
      <c r="LUI11" s="22"/>
      <c r="LUJ11" s="23"/>
      <c r="LUK11" s="22"/>
      <c r="LUL11" s="23"/>
      <c r="LUM11" s="22"/>
      <c r="LUN11" s="23"/>
      <c r="LUO11" s="22"/>
      <c r="LUP11" s="23"/>
      <c r="LUQ11" s="22"/>
      <c r="LUR11" s="23"/>
      <c r="LUS11" s="22"/>
      <c r="LUT11" s="23"/>
      <c r="LUU11" s="22"/>
      <c r="LUV11" s="23"/>
      <c r="LUW11" s="22"/>
      <c r="LUX11" s="23"/>
      <c r="LUY11" s="22"/>
      <c r="LUZ11" s="23"/>
      <c r="LVA11" s="22"/>
      <c r="LVB11" s="23"/>
      <c r="LVC11" s="22"/>
      <c r="LVD11" s="23"/>
      <c r="LVE11" s="22"/>
      <c r="LVF11" s="23"/>
      <c r="LVG11" s="22"/>
      <c r="LVH11" s="23"/>
      <c r="LVI11" s="22"/>
      <c r="LVJ11" s="23"/>
      <c r="LVK11" s="22"/>
      <c r="LVL11" s="23"/>
      <c r="LVM11" s="22"/>
      <c r="LVN11" s="23"/>
      <c r="LVO11" s="22"/>
      <c r="LVP11" s="23"/>
      <c r="LVQ11" s="22"/>
      <c r="LVR11" s="23"/>
      <c r="LVS11" s="22"/>
      <c r="LVT11" s="23"/>
      <c r="LVU11" s="22"/>
      <c r="LVV11" s="23"/>
      <c r="LVW11" s="22"/>
      <c r="LVX11" s="23"/>
      <c r="LVY11" s="22"/>
      <c r="LVZ11" s="23"/>
      <c r="LWA11" s="22"/>
      <c r="LWB11" s="23"/>
      <c r="LWC11" s="22"/>
      <c r="LWD11" s="23"/>
      <c r="LWE11" s="22"/>
      <c r="LWF11" s="23"/>
      <c r="LWG11" s="22"/>
      <c r="LWH11" s="23"/>
      <c r="LWI11" s="22"/>
      <c r="LWJ11" s="23"/>
      <c r="LWK11" s="22"/>
      <c r="LWL11" s="23"/>
      <c r="LWM11" s="22"/>
      <c r="LWN11" s="23"/>
      <c r="LWO11" s="22"/>
      <c r="LWP11" s="23"/>
      <c r="LWQ11" s="22"/>
      <c r="LWR11" s="23"/>
      <c r="LWS11" s="22"/>
      <c r="LWT11" s="23"/>
      <c r="LWU11" s="22"/>
      <c r="LWV11" s="23"/>
      <c r="LWW11" s="22"/>
      <c r="LWX11" s="23"/>
      <c r="LWY11" s="22"/>
      <c r="LWZ11" s="23"/>
      <c r="LXA11" s="22"/>
      <c r="LXB11" s="23"/>
      <c r="LXC11" s="22"/>
      <c r="LXD11" s="23"/>
      <c r="LXE11" s="22"/>
      <c r="LXF11" s="23"/>
      <c r="LXG11" s="22"/>
      <c r="LXH11" s="23"/>
      <c r="LXI11" s="22"/>
      <c r="LXJ11" s="23"/>
      <c r="LXK11" s="22"/>
      <c r="LXL11" s="23"/>
      <c r="LXM11" s="22"/>
      <c r="LXN11" s="23"/>
      <c r="LXO11" s="22"/>
      <c r="LXP11" s="23"/>
      <c r="LXQ11" s="22"/>
      <c r="LXR11" s="23"/>
      <c r="LXS11" s="22"/>
      <c r="LXT11" s="23"/>
      <c r="LXU11" s="22"/>
      <c r="LXV11" s="23"/>
      <c r="LXW11" s="22"/>
      <c r="LXX11" s="23"/>
      <c r="LXY11" s="22"/>
      <c r="LXZ11" s="23"/>
      <c r="LYA11" s="22"/>
      <c r="LYB11" s="23"/>
      <c r="LYC11" s="22"/>
      <c r="LYD11" s="23"/>
      <c r="LYE11" s="22"/>
      <c r="LYF11" s="23"/>
      <c r="LYG11" s="22"/>
      <c r="LYH11" s="23"/>
      <c r="LYI11" s="22"/>
      <c r="LYJ11" s="23"/>
      <c r="LYK11" s="22"/>
      <c r="LYL11" s="23"/>
      <c r="LYM11" s="22"/>
      <c r="LYN11" s="23"/>
      <c r="LYO11" s="22"/>
      <c r="LYP11" s="23"/>
      <c r="LYQ11" s="22"/>
      <c r="LYR11" s="23"/>
      <c r="LYS11" s="22"/>
      <c r="LYT11" s="23"/>
      <c r="LYU11" s="22"/>
      <c r="LYV11" s="23"/>
      <c r="LYW11" s="22"/>
      <c r="LYX11" s="23"/>
      <c r="LYY11" s="22"/>
      <c r="LYZ11" s="23"/>
      <c r="LZA11" s="22"/>
      <c r="LZB11" s="23"/>
      <c r="LZC11" s="22"/>
      <c r="LZD11" s="23"/>
      <c r="LZE11" s="22"/>
      <c r="LZF11" s="23"/>
      <c r="LZG11" s="22"/>
      <c r="LZH11" s="23"/>
      <c r="LZI11" s="22"/>
      <c r="LZJ11" s="23"/>
      <c r="LZK11" s="22"/>
      <c r="LZL11" s="23"/>
      <c r="LZM11" s="22"/>
      <c r="LZN11" s="23"/>
      <c r="LZO11" s="22"/>
      <c r="LZP11" s="23"/>
      <c r="LZQ11" s="22"/>
      <c r="LZR11" s="23"/>
      <c r="LZS11" s="22"/>
      <c r="LZT11" s="23"/>
      <c r="LZU11" s="22"/>
      <c r="LZV11" s="23"/>
      <c r="LZW11" s="22"/>
      <c r="LZX11" s="23"/>
      <c r="LZY11" s="22"/>
      <c r="LZZ11" s="23"/>
      <c r="MAA11" s="22"/>
      <c r="MAB11" s="23"/>
      <c r="MAC11" s="22"/>
      <c r="MAD11" s="23"/>
      <c r="MAE11" s="22"/>
      <c r="MAF11" s="23"/>
      <c r="MAG11" s="22"/>
      <c r="MAH11" s="23"/>
      <c r="MAI11" s="22"/>
      <c r="MAJ11" s="23"/>
      <c r="MAK11" s="22"/>
      <c r="MAL11" s="23"/>
      <c r="MAM11" s="22"/>
      <c r="MAN11" s="23"/>
      <c r="MAO11" s="22"/>
      <c r="MAP11" s="23"/>
      <c r="MAQ11" s="22"/>
      <c r="MAR11" s="23"/>
      <c r="MAS11" s="22"/>
      <c r="MAT11" s="23"/>
      <c r="MAU11" s="22"/>
      <c r="MAV11" s="23"/>
      <c r="MAW11" s="22"/>
      <c r="MAX11" s="23"/>
      <c r="MAY11" s="22"/>
      <c r="MAZ11" s="23"/>
      <c r="MBA11" s="22"/>
      <c r="MBB11" s="23"/>
      <c r="MBC11" s="22"/>
      <c r="MBD11" s="23"/>
      <c r="MBE11" s="22"/>
      <c r="MBF11" s="23"/>
      <c r="MBG11" s="22"/>
      <c r="MBH11" s="23"/>
      <c r="MBI11" s="22"/>
      <c r="MBJ11" s="23"/>
      <c r="MBK11" s="22"/>
      <c r="MBL11" s="23"/>
      <c r="MBM11" s="22"/>
      <c r="MBN11" s="23"/>
      <c r="MBO11" s="22"/>
      <c r="MBP11" s="23"/>
      <c r="MBQ11" s="22"/>
      <c r="MBR11" s="23"/>
      <c r="MBS11" s="22"/>
      <c r="MBT11" s="23"/>
      <c r="MBU11" s="22"/>
      <c r="MBV11" s="23"/>
      <c r="MBW11" s="22"/>
      <c r="MBX11" s="23"/>
      <c r="MBY11" s="22"/>
      <c r="MBZ11" s="23"/>
      <c r="MCA11" s="22"/>
      <c r="MCB11" s="23"/>
      <c r="MCC11" s="22"/>
      <c r="MCD11" s="23"/>
      <c r="MCE11" s="22"/>
      <c r="MCF11" s="23"/>
      <c r="MCG11" s="22"/>
      <c r="MCH11" s="23"/>
      <c r="MCI11" s="22"/>
      <c r="MCJ11" s="23"/>
      <c r="MCK11" s="22"/>
      <c r="MCL11" s="23"/>
      <c r="MCM11" s="22"/>
      <c r="MCN11" s="23"/>
      <c r="MCO11" s="22"/>
      <c r="MCP11" s="23"/>
      <c r="MCQ11" s="22"/>
      <c r="MCR11" s="23"/>
      <c r="MCS11" s="22"/>
      <c r="MCT11" s="23"/>
      <c r="MCU11" s="22"/>
      <c r="MCV11" s="23"/>
      <c r="MCW11" s="22"/>
      <c r="MCX11" s="23"/>
      <c r="MCY11" s="22"/>
      <c r="MCZ11" s="23"/>
      <c r="MDA11" s="22"/>
      <c r="MDB11" s="23"/>
      <c r="MDC11" s="22"/>
      <c r="MDD11" s="23"/>
      <c r="MDE11" s="22"/>
      <c r="MDF11" s="23"/>
      <c r="MDG11" s="22"/>
      <c r="MDH11" s="23"/>
      <c r="MDI11" s="22"/>
      <c r="MDJ11" s="23"/>
      <c r="MDK11" s="22"/>
      <c r="MDL11" s="23"/>
      <c r="MDM11" s="22"/>
      <c r="MDN11" s="23"/>
      <c r="MDO11" s="22"/>
      <c r="MDP11" s="23"/>
      <c r="MDQ11" s="22"/>
      <c r="MDR11" s="23"/>
      <c r="MDS11" s="22"/>
      <c r="MDT11" s="23"/>
      <c r="MDU11" s="22"/>
      <c r="MDV11" s="23"/>
      <c r="MDW11" s="22"/>
      <c r="MDX11" s="23"/>
      <c r="MDY11" s="22"/>
      <c r="MDZ11" s="23"/>
      <c r="MEA11" s="22"/>
      <c r="MEB11" s="23"/>
      <c r="MEC11" s="22"/>
      <c r="MED11" s="23"/>
      <c r="MEE11" s="22"/>
      <c r="MEF11" s="23"/>
      <c r="MEG11" s="22"/>
      <c r="MEH11" s="23"/>
      <c r="MEI11" s="22"/>
      <c r="MEJ11" s="23"/>
      <c r="MEK11" s="22"/>
      <c r="MEL11" s="23"/>
      <c r="MEM11" s="22"/>
      <c r="MEN11" s="23"/>
      <c r="MEO11" s="22"/>
      <c r="MEP11" s="23"/>
      <c r="MEQ11" s="22"/>
      <c r="MER11" s="23"/>
      <c r="MES11" s="22"/>
      <c r="MET11" s="23"/>
      <c r="MEU11" s="22"/>
      <c r="MEV11" s="23"/>
      <c r="MEW11" s="22"/>
      <c r="MEX11" s="23"/>
      <c r="MEY11" s="22"/>
      <c r="MEZ11" s="23"/>
      <c r="MFA11" s="22"/>
      <c r="MFB11" s="23"/>
      <c r="MFC11" s="22"/>
      <c r="MFD11" s="23"/>
      <c r="MFE11" s="22"/>
      <c r="MFF11" s="23"/>
      <c r="MFG11" s="22"/>
      <c r="MFH11" s="23"/>
      <c r="MFI11" s="22"/>
      <c r="MFJ11" s="23"/>
      <c r="MFK11" s="22"/>
      <c r="MFL11" s="23"/>
      <c r="MFM11" s="22"/>
      <c r="MFN11" s="23"/>
      <c r="MFO11" s="22"/>
      <c r="MFP11" s="23"/>
      <c r="MFQ11" s="22"/>
      <c r="MFR11" s="23"/>
      <c r="MFS11" s="22"/>
      <c r="MFT11" s="23"/>
      <c r="MFU11" s="22"/>
      <c r="MFV11" s="23"/>
      <c r="MFW11" s="22"/>
      <c r="MFX11" s="23"/>
      <c r="MFY11" s="22"/>
      <c r="MFZ11" s="23"/>
      <c r="MGA11" s="22"/>
      <c r="MGB11" s="23"/>
      <c r="MGC11" s="22"/>
      <c r="MGD11" s="23"/>
      <c r="MGE11" s="22"/>
      <c r="MGF11" s="23"/>
      <c r="MGG11" s="22"/>
      <c r="MGH11" s="23"/>
      <c r="MGI11" s="22"/>
      <c r="MGJ11" s="23"/>
      <c r="MGK11" s="22"/>
      <c r="MGL11" s="23"/>
      <c r="MGM11" s="22"/>
      <c r="MGN11" s="23"/>
      <c r="MGO11" s="22"/>
      <c r="MGP11" s="23"/>
      <c r="MGQ11" s="22"/>
      <c r="MGR11" s="23"/>
      <c r="MGS11" s="22"/>
      <c r="MGT11" s="23"/>
      <c r="MGU11" s="22"/>
      <c r="MGV11" s="23"/>
      <c r="MGW11" s="22"/>
      <c r="MGX11" s="23"/>
      <c r="MGY11" s="22"/>
      <c r="MGZ11" s="23"/>
      <c r="MHA11" s="22"/>
      <c r="MHB11" s="23"/>
      <c r="MHC11" s="22"/>
      <c r="MHD11" s="23"/>
      <c r="MHE11" s="22"/>
      <c r="MHF11" s="23"/>
      <c r="MHG11" s="22"/>
      <c r="MHH11" s="23"/>
      <c r="MHI11" s="22"/>
      <c r="MHJ11" s="23"/>
      <c r="MHK11" s="22"/>
      <c r="MHL11" s="23"/>
      <c r="MHM11" s="22"/>
      <c r="MHN11" s="23"/>
      <c r="MHO11" s="22"/>
      <c r="MHP11" s="23"/>
      <c r="MHQ11" s="22"/>
      <c r="MHR11" s="23"/>
      <c r="MHS11" s="22"/>
      <c r="MHT11" s="23"/>
      <c r="MHU11" s="22"/>
      <c r="MHV11" s="23"/>
      <c r="MHW11" s="22"/>
      <c r="MHX11" s="23"/>
      <c r="MHY11" s="22"/>
      <c r="MHZ11" s="23"/>
      <c r="MIA11" s="22"/>
      <c r="MIB11" s="23"/>
      <c r="MIC11" s="22"/>
      <c r="MID11" s="23"/>
      <c r="MIE11" s="22"/>
      <c r="MIF11" s="23"/>
      <c r="MIG11" s="22"/>
      <c r="MIH11" s="23"/>
      <c r="MII11" s="22"/>
      <c r="MIJ11" s="23"/>
      <c r="MIK11" s="22"/>
      <c r="MIL11" s="23"/>
      <c r="MIM11" s="22"/>
      <c r="MIN11" s="23"/>
      <c r="MIO11" s="22"/>
      <c r="MIP11" s="23"/>
      <c r="MIQ11" s="22"/>
      <c r="MIR11" s="23"/>
      <c r="MIS11" s="22"/>
      <c r="MIT11" s="23"/>
      <c r="MIU11" s="22"/>
      <c r="MIV11" s="23"/>
      <c r="MIW11" s="22"/>
      <c r="MIX11" s="23"/>
      <c r="MIY11" s="22"/>
      <c r="MIZ11" s="23"/>
      <c r="MJA11" s="22"/>
      <c r="MJB11" s="23"/>
      <c r="MJC11" s="22"/>
      <c r="MJD11" s="23"/>
      <c r="MJE11" s="22"/>
      <c r="MJF11" s="23"/>
      <c r="MJG11" s="22"/>
      <c r="MJH11" s="23"/>
      <c r="MJI11" s="22"/>
      <c r="MJJ11" s="23"/>
      <c r="MJK11" s="22"/>
      <c r="MJL11" s="23"/>
      <c r="MJM11" s="22"/>
      <c r="MJN11" s="23"/>
      <c r="MJO11" s="22"/>
      <c r="MJP11" s="23"/>
      <c r="MJQ11" s="22"/>
      <c r="MJR11" s="23"/>
      <c r="MJS11" s="22"/>
      <c r="MJT11" s="23"/>
      <c r="MJU11" s="22"/>
      <c r="MJV11" s="23"/>
      <c r="MJW11" s="22"/>
      <c r="MJX11" s="23"/>
      <c r="MJY11" s="22"/>
      <c r="MJZ11" s="23"/>
      <c r="MKA11" s="22"/>
      <c r="MKB11" s="23"/>
      <c r="MKC11" s="22"/>
      <c r="MKD11" s="23"/>
      <c r="MKE11" s="22"/>
      <c r="MKF11" s="23"/>
      <c r="MKG11" s="22"/>
      <c r="MKH11" s="23"/>
      <c r="MKI11" s="22"/>
      <c r="MKJ11" s="23"/>
      <c r="MKK11" s="22"/>
      <c r="MKL11" s="23"/>
      <c r="MKM11" s="22"/>
      <c r="MKN11" s="23"/>
      <c r="MKO11" s="22"/>
      <c r="MKP11" s="23"/>
      <c r="MKQ11" s="22"/>
      <c r="MKR11" s="23"/>
      <c r="MKS11" s="22"/>
      <c r="MKT11" s="23"/>
      <c r="MKU11" s="22"/>
      <c r="MKV11" s="23"/>
      <c r="MKW11" s="22"/>
      <c r="MKX11" s="23"/>
      <c r="MKY11" s="22"/>
      <c r="MKZ11" s="23"/>
      <c r="MLA11" s="22"/>
      <c r="MLB11" s="23"/>
      <c r="MLC11" s="22"/>
      <c r="MLD11" s="23"/>
      <c r="MLE11" s="22"/>
      <c r="MLF11" s="23"/>
      <c r="MLG11" s="22"/>
      <c r="MLH11" s="23"/>
      <c r="MLI11" s="22"/>
      <c r="MLJ11" s="23"/>
      <c r="MLK11" s="22"/>
      <c r="MLL11" s="23"/>
      <c r="MLM11" s="22"/>
      <c r="MLN11" s="23"/>
      <c r="MLO11" s="22"/>
      <c r="MLP11" s="23"/>
      <c r="MLQ11" s="22"/>
      <c r="MLR11" s="23"/>
      <c r="MLS11" s="22"/>
      <c r="MLT11" s="23"/>
      <c r="MLU11" s="22"/>
      <c r="MLV11" s="23"/>
      <c r="MLW11" s="22"/>
      <c r="MLX11" s="23"/>
      <c r="MLY11" s="22"/>
      <c r="MLZ11" s="23"/>
      <c r="MMA11" s="22"/>
      <c r="MMB11" s="23"/>
      <c r="MMC11" s="22"/>
      <c r="MMD11" s="23"/>
      <c r="MME11" s="22"/>
      <c r="MMF11" s="23"/>
      <c r="MMG11" s="22"/>
      <c r="MMH11" s="23"/>
      <c r="MMI11" s="22"/>
      <c r="MMJ11" s="23"/>
      <c r="MMK11" s="22"/>
      <c r="MML11" s="23"/>
      <c r="MMM11" s="22"/>
      <c r="MMN11" s="23"/>
      <c r="MMO11" s="22"/>
      <c r="MMP11" s="23"/>
      <c r="MMQ11" s="22"/>
      <c r="MMR11" s="23"/>
      <c r="MMS11" s="22"/>
      <c r="MMT11" s="23"/>
      <c r="MMU11" s="22"/>
      <c r="MMV11" s="23"/>
      <c r="MMW11" s="22"/>
      <c r="MMX11" s="23"/>
      <c r="MMY11" s="22"/>
      <c r="MMZ11" s="23"/>
      <c r="MNA11" s="22"/>
      <c r="MNB11" s="23"/>
      <c r="MNC11" s="22"/>
      <c r="MND11" s="23"/>
      <c r="MNE11" s="22"/>
      <c r="MNF11" s="23"/>
      <c r="MNG11" s="22"/>
      <c r="MNH11" s="23"/>
      <c r="MNI11" s="22"/>
      <c r="MNJ11" s="23"/>
      <c r="MNK11" s="22"/>
      <c r="MNL11" s="23"/>
      <c r="MNM11" s="22"/>
      <c r="MNN11" s="23"/>
      <c r="MNO11" s="22"/>
      <c r="MNP11" s="23"/>
      <c r="MNQ11" s="22"/>
      <c r="MNR11" s="23"/>
      <c r="MNS11" s="22"/>
      <c r="MNT11" s="23"/>
      <c r="MNU11" s="22"/>
      <c r="MNV11" s="23"/>
      <c r="MNW11" s="22"/>
      <c r="MNX11" s="23"/>
      <c r="MNY11" s="22"/>
      <c r="MNZ11" s="23"/>
      <c r="MOA11" s="22"/>
      <c r="MOB11" s="23"/>
      <c r="MOC11" s="22"/>
      <c r="MOD11" s="23"/>
      <c r="MOE11" s="22"/>
      <c r="MOF11" s="23"/>
      <c r="MOG11" s="22"/>
      <c r="MOH11" s="23"/>
      <c r="MOI11" s="22"/>
      <c r="MOJ11" s="23"/>
      <c r="MOK11" s="22"/>
      <c r="MOL11" s="23"/>
      <c r="MOM11" s="22"/>
      <c r="MON11" s="23"/>
      <c r="MOO11" s="22"/>
      <c r="MOP11" s="23"/>
      <c r="MOQ11" s="22"/>
      <c r="MOR11" s="23"/>
      <c r="MOS11" s="22"/>
      <c r="MOT11" s="23"/>
      <c r="MOU11" s="22"/>
      <c r="MOV11" s="23"/>
      <c r="MOW11" s="22"/>
      <c r="MOX11" s="23"/>
      <c r="MOY11" s="22"/>
      <c r="MOZ11" s="23"/>
      <c r="MPA11" s="22"/>
      <c r="MPB11" s="23"/>
      <c r="MPC11" s="22"/>
      <c r="MPD11" s="23"/>
      <c r="MPE11" s="22"/>
      <c r="MPF11" s="23"/>
      <c r="MPG11" s="22"/>
      <c r="MPH11" s="23"/>
      <c r="MPI11" s="22"/>
      <c r="MPJ11" s="23"/>
      <c r="MPK11" s="22"/>
      <c r="MPL11" s="23"/>
      <c r="MPM11" s="22"/>
      <c r="MPN11" s="23"/>
      <c r="MPO11" s="22"/>
      <c r="MPP11" s="23"/>
      <c r="MPQ11" s="22"/>
      <c r="MPR11" s="23"/>
      <c r="MPS11" s="22"/>
      <c r="MPT11" s="23"/>
      <c r="MPU11" s="22"/>
      <c r="MPV11" s="23"/>
      <c r="MPW11" s="22"/>
      <c r="MPX11" s="23"/>
      <c r="MPY11" s="22"/>
      <c r="MPZ11" s="23"/>
      <c r="MQA11" s="22"/>
      <c r="MQB11" s="23"/>
      <c r="MQC11" s="22"/>
      <c r="MQD11" s="23"/>
      <c r="MQE11" s="22"/>
      <c r="MQF11" s="23"/>
      <c r="MQG11" s="22"/>
      <c r="MQH11" s="23"/>
      <c r="MQI11" s="22"/>
      <c r="MQJ11" s="23"/>
      <c r="MQK11" s="22"/>
      <c r="MQL11" s="23"/>
      <c r="MQM11" s="22"/>
      <c r="MQN11" s="23"/>
      <c r="MQO11" s="22"/>
      <c r="MQP11" s="23"/>
      <c r="MQQ11" s="22"/>
      <c r="MQR11" s="23"/>
      <c r="MQS11" s="22"/>
      <c r="MQT11" s="23"/>
      <c r="MQU11" s="22"/>
      <c r="MQV11" s="23"/>
      <c r="MQW11" s="22"/>
      <c r="MQX11" s="23"/>
      <c r="MQY11" s="22"/>
      <c r="MQZ11" s="23"/>
      <c r="MRA11" s="22"/>
      <c r="MRB11" s="23"/>
      <c r="MRC11" s="22"/>
      <c r="MRD11" s="23"/>
      <c r="MRE11" s="22"/>
      <c r="MRF11" s="23"/>
      <c r="MRG11" s="22"/>
      <c r="MRH11" s="23"/>
      <c r="MRI11" s="22"/>
      <c r="MRJ11" s="23"/>
      <c r="MRK11" s="22"/>
      <c r="MRL11" s="23"/>
      <c r="MRM11" s="22"/>
      <c r="MRN11" s="23"/>
      <c r="MRO11" s="22"/>
      <c r="MRP11" s="23"/>
      <c r="MRQ11" s="22"/>
      <c r="MRR11" s="23"/>
      <c r="MRS11" s="22"/>
      <c r="MRT11" s="23"/>
      <c r="MRU11" s="22"/>
      <c r="MRV11" s="23"/>
      <c r="MRW11" s="22"/>
      <c r="MRX11" s="23"/>
      <c r="MRY11" s="22"/>
      <c r="MRZ11" s="23"/>
      <c r="MSA11" s="22"/>
      <c r="MSB11" s="23"/>
      <c r="MSC11" s="22"/>
      <c r="MSD11" s="23"/>
      <c r="MSE11" s="22"/>
      <c r="MSF11" s="23"/>
      <c r="MSG11" s="22"/>
      <c r="MSH11" s="23"/>
      <c r="MSI11" s="22"/>
      <c r="MSJ11" s="23"/>
      <c r="MSK11" s="22"/>
      <c r="MSL11" s="23"/>
      <c r="MSM11" s="22"/>
      <c r="MSN11" s="23"/>
      <c r="MSO11" s="22"/>
      <c r="MSP11" s="23"/>
      <c r="MSQ11" s="22"/>
      <c r="MSR11" s="23"/>
      <c r="MSS11" s="22"/>
      <c r="MST11" s="23"/>
      <c r="MSU11" s="22"/>
      <c r="MSV11" s="23"/>
      <c r="MSW11" s="22"/>
      <c r="MSX11" s="23"/>
      <c r="MSY11" s="22"/>
      <c r="MSZ11" s="23"/>
      <c r="MTA11" s="22"/>
      <c r="MTB11" s="23"/>
      <c r="MTC11" s="22"/>
      <c r="MTD11" s="23"/>
      <c r="MTE11" s="22"/>
      <c r="MTF11" s="23"/>
      <c r="MTG11" s="22"/>
      <c r="MTH11" s="23"/>
      <c r="MTI11" s="22"/>
      <c r="MTJ11" s="23"/>
      <c r="MTK11" s="22"/>
      <c r="MTL11" s="23"/>
      <c r="MTM11" s="22"/>
      <c r="MTN11" s="23"/>
      <c r="MTO11" s="22"/>
      <c r="MTP11" s="23"/>
      <c r="MTQ11" s="22"/>
      <c r="MTR11" s="23"/>
      <c r="MTS11" s="22"/>
      <c r="MTT11" s="23"/>
      <c r="MTU11" s="22"/>
      <c r="MTV11" s="23"/>
      <c r="MTW11" s="22"/>
      <c r="MTX11" s="23"/>
      <c r="MTY11" s="22"/>
      <c r="MTZ11" s="23"/>
      <c r="MUA11" s="22"/>
      <c r="MUB11" s="23"/>
      <c r="MUC11" s="22"/>
      <c r="MUD11" s="23"/>
      <c r="MUE11" s="22"/>
      <c r="MUF11" s="23"/>
      <c r="MUG11" s="22"/>
      <c r="MUH11" s="23"/>
      <c r="MUI11" s="22"/>
      <c r="MUJ11" s="23"/>
      <c r="MUK11" s="22"/>
      <c r="MUL11" s="23"/>
      <c r="MUM11" s="22"/>
      <c r="MUN11" s="23"/>
      <c r="MUO11" s="22"/>
      <c r="MUP11" s="23"/>
      <c r="MUQ11" s="22"/>
      <c r="MUR11" s="23"/>
      <c r="MUS11" s="22"/>
      <c r="MUT11" s="23"/>
      <c r="MUU11" s="22"/>
      <c r="MUV11" s="23"/>
      <c r="MUW11" s="22"/>
      <c r="MUX11" s="23"/>
      <c r="MUY11" s="22"/>
      <c r="MUZ11" s="23"/>
      <c r="MVA11" s="22"/>
      <c r="MVB11" s="23"/>
      <c r="MVC11" s="22"/>
      <c r="MVD11" s="23"/>
      <c r="MVE11" s="22"/>
      <c r="MVF11" s="23"/>
      <c r="MVG11" s="22"/>
      <c r="MVH11" s="23"/>
      <c r="MVI11" s="22"/>
      <c r="MVJ11" s="23"/>
      <c r="MVK11" s="22"/>
      <c r="MVL11" s="23"/>
      <c r="MVM11" s="22"/>
      <c r="MVN11" s="23"/>
      <c r="MVO11" s="22"/>
      <c r="MVP11" s="23"/>
      <c r="MVQ11" s="22"/>
      <c r="MVR11" s="23"/>
      <c r="MVS11" s="22"/>
      <c r="MVT11" s="23"/>
      <c r="MVU11" s="22"/>
      <c r="MVV11" s="23"/>
      <c r="MVW11" s="22"/>
      <c r="MVX11" s="23"/>
      <c r="MVY11" s="22"/>
      <c r="MVZ11" s="23"/>
      <c r="MWA11" s="22"/>
      <c r="MWB11" s="23"/>
      <c r="MWC11" s="22"/>
      <c r="MWD11" s="23"/>
      <c r="MWE11" s="22"/>
      <c r="MWF11" s="23"/>
      <c r="MWG11" s="22"/>
      <c r="MWH11" s="23"/>
      <c r="MWI11" s="22"/>
      <c r="MWJ11" s="23"/>
      <c r="MWK11" s="22"/>
      <c r="MWL11" s="23"/>
      <c r="MWM11" s="22"/>
      <c r="MWN11" s="23"/>
      <c r="MWO11" s="22"/>
      <c r="MWP11" s="23"/>
      <c r="MWQ11" s="22"/>
      <c r="MWR11" s="23"/>
      <c r="MWS11" s="22"/>
      <c r="MWT11" s="23"/>
      <c r="MWU11" s="22"/>
      <c r="MWV11" s="23"/>
      <c r="MWW11" s="22"/>
      <c r="MWX11" s="23"/>
      <c r="MWY11" s="22"/>
      <c r="MWZ11" s="23"/>
      <c r="MXA11" s="22"/>
      <c r="MXB11" s="23"/>
      <c r="MXC11" s="22"/>
      <c r="MXD11" s="23"/>
      <c r="MXE11" s="22"/>
      <c r="MXF11" s="23"/>
      <c r="MXG11" s="22"/>
      <c r="MXH11" s="23"/>
      <c r="MXI11" s="22"/>
      <c r="MXJ11" s="23"/>
      <c r="MXK11" s="22"/>
      <c r="MXL11" s="23"/>
      <c r="MXM11" s="22"/>
      <c r="MXN11" s="23"/>
      <c r="MXO11" s="22"/>
      <c r="MXP11" s="23"/>
      <c r="MXQ11" s="22"/>
      <c r="MXR11" s="23"/>
      <c r="MXS11" s="22"/>
      <c r="MXT11" s="23"/>
      <c r="MXU11" s="22"/>
      <c r="MXV11" s="23"/>
      <c r="MXW11" s="22"/>
      <c r="MXX11" s="23"/>
      <c r="MXY11" s="22"/>
      <c r="MXZ11" s="23"/>
      <c r="MYA11" s="22"/>
      <c r="MYB11" s="23"/>
      <c r="MYC11" s="22"/>
      <c r="MYD11" s="23"/>
      <c r="MYE11" s="22"/>
      <c r="MYF11" s="23"/>
      <c r="MYG11" s="22"/>
      <c r="MYH11" s="23"/>
      <c r="MYI11" s="22"/>
      <c r="MYJ11" s="23"/>
      <c r="MYK11" s="22"/>
      <c r="MYL11" s="23"/>
      <c r="MYM11" s="22"/>
      <c r="MYN11" s="23"/>
      <c r="MYO11" s="22"/>
      <c r="MYP11" s="23"/>
      <c r="MYQ11" s="22"/>
      <c r="MYR11" s="23"/>
      <c r="MYS11" s="22"/>
      <c r="MYT11" s="23"/>
      <c r="MYU11" s="22"/>
      <c r="MYV11" s="23"/>
      <c r="MYW11" s="22"/>
      <c r="MYX11" s="23"/>
      <c r="MYY11" s="22"/>
      <c r="MYZ11" s="23"/>
      <c r="MZA11" s="22"/>
      <c r="MZB11" s="23"/>
      <c r="MZC11" s="22"/>
      <c r="MZD11" s="23"/>
      <c r="MZE11" s="22"/>
      <c r="MZF11" s="23"/>
      <c r="MZG11" s="22"/>
      <c r="MZH11" s="23"/>
      <c r="MZI11" s="22"/>
      <c r="MZJ11" s="23"/>
      <c r="MZK11" s="22"/>
      <c r="MZL11" s="23"/>
      <c r="MZM11" s="22"/>
      <c r="MZN11" s="23"/>
      <c r="MZO11" s="22"/>
      <c r="MZP11" s="23"/>
      <c r="MZQ11" s="22"/>
      <c r="MZR11" s="23"/>
      <c r="MZS11" s="22"/>
      <c r="MZT11" s="23"/>
      <c r="MZU11" s="22"/>
      <c r="MZV11" s="23"/>
      <c r="MZW11" s="22"/>
      <c r="MZX11" s="23"/>
      <c r="MZY11" s="22"/>
      <c r="MZZ11" s="23"/>
      <c r="NAA11" s="22"/>
      <c r="NAB11" s="23"/>
      <c r="NAC11" s="22"/>
      <c r="NAD11" s="23"/>
      <c r="NAE11" s="22"/>
      <c r="NAF11" s="23"/>
      <c r="NAG11" s="22"/>
      <c r="NAH11" s="23"/>
      <c r="NAI11" s="22"/>
      <c r="NAJ11" s="23"/>
      <c r="NAK11" s="22"/>
      <c r="NAL11" s="23"/>
      <c r="NAM11" s="22"/>
      <c r="NAN11" s="23"/>
      <c r="NAO11" s="22"/>
      <c r="NAP11" s="23"/>
      <c r="NAQ11" s="22"/>
      <c r="NAR11" s="23"/>
      <c r="NAS11" s="22"/>
      <c r="NAT11" s="23"/>
      <c r="NAU11" s="22"/>
      <c r="NAV11" s="23"/>
      <c r="NAW11" s="22"/>
      <c r="NAX11" s="23"/>
      <c r="NAY11" s="22"/>
      <c r="NAZ11" s="23"/>
      <c r="NBA11" s="22"/>
      <c r="NBB11" s="23"/>
      <c r="NBC11" s="22"/>
      <c r="NBD11" s="23"/>
      <c r="NBE11" s="22"/>
      <c r="NBF11" s="23"/>
      <c r="NBG11" s="22"/>
      <c r="NBH11" s="23"/>
      <c r="NBI11" s="22"/>
      <c r="NBJ11" s="23"/>
      <c r="NBK11" s="22"/>
      <c r="NBL11" s="23"/>
      <c r="NBM11" s="22"/>
      <c r="NBN11" s="23"/>
      <c r="NBO11" s="22"/>
      <c r="NBP11" s="23"/>
      <c r="NBQ11" s="22"/>
      <c r="NBR11" s="23"/>
      <c r="NBS11" s="22"/>
      <c r="NBT11" s="23"/>
      <c r="NBU11" s="22"/>
      <c r="NBV11" s="23"/>
      <c r="NBW11" s="22"/>
      <c r="NBX11" s="23"/>
      <c r="NBY11" s="22"/>
      <c r="NBZ11" s="23"/>
      <c r="NCA11" s="22"/>
      <c r="NCB11" s="23"/>
      <c r="NCC11" s="22"/>
      <c r="NCD11" s="23"/>
      <c r="NCE11" s="22"/>
      <c r="NCF11" s="23"/>
      <c r="NCG11" s="22"/>
      <c r="NCH11" s="23"/>
      <c r="NCI11" s="22"/>
      <c r="NCJ11" s="23"/>
      <c r="NCK11" s="22"/>
      <c r="NCL11" s="23"/>
      <c r="NCM11" s="22"/>
      <c r="NCN11" s="23"/>
      <c r="NCO11" s="22"/>
      <c r="NCP11" s="23"/>
      <c r="NCQ11" s="22"/>
      <c r="NCR11" s="23"/>
      <c r="NCS11" s="22"/>
      <c r="NCT11" s="23"/>
      <c r="NCU11" s="22"/>
      <c r="NCV11" s="23"/>
      <c r="NCW11" s="22"/>
      <c r="NCX11" s="23"/>
      <c r="NCY11" s="22"/>
      <c r="NCZ11" s="23"/>
      <c r="NDA11" s="22"/>
      <c r="NDB11" s="23"/>
      <c r="NDC11" s="22"/>
      <c r="NDD11" s="23"/>
      <c r="NDE11" s="22"/>
      <c r="NDF11" s="23"/>
      <c r="NDG11" s="22"/>
      <c r="NDH11" s="23"/>
      <c r="NDI11" s="22"/>
      <c r="NDJ11" s="23"/>
      <c r="NDK11" s="22"/>
      <c r="NDL11" s="23"/>
      <c r="NDM11" s="22"/>
      <c r="NDN11" s="23"/>
      <c r="NDO11" s="22"/>
      <c r="NDP11" s="23"/>
      <c r="NDQ11" s="22"/>
      <c r="NDR11" s="23"/>
      <c r="NDS11" s="22"/>
      <c r="NDT11" s="23"/>
      <c r="NDU11" s="22"/>
      <c r="NDV11" s="23"/>
      <c r="NDW11" s="22"/>
      <c r="NDX11" s="23"/>
      <c r="NDY11" s="22"/>
      <c r="NDZ11" s="23"/>
      <c r="NEA11" s="22"/>
      <c r="NEB11" s="23"/>
      <c r="NEC11" s="22"/>
      <c r="NED11" s="23"/>
      <c r="NEE11" s="22"/>
      <c r="NEF11" s="23"/>
      <c r="NEG11" s="22"/>
      <c r="NEH11" s="23"/>
      <c r="NEI11" s="22"/>
      <c r="NEJ11" s="23"/>
      <c r="NEK11" s="22"/>
      <c r="NEL11" s="23"/>
      <c r="NEM11" s="22"/>
      <c r="NEN11" s="23"/>
      <c r="NEO11" s="22"/>
      <c r="NEP11" s="23"/>
      <c r="NEQ11" s="22"/>
      <c r="NER11" s="23"/>
      <c r="NES11" s="22"/>
      <c r="NET11" s="23"/>
      <c r="NEU11" s="22"/>
      <c r="NEV11" s="23"/>
      <c r="NEW11" s="22"/>
      <c r="NEX11" s="23"/>
      <c r="NEY11" s="22"/>
      <c r="NEZ11" s="23"/>
      <c r="NFA11" s="22"/>
      <c r="NFB11" s="23"/>
      <c r="NFC11" s="22"/>
      <c r="NFD11" s="23"/>
      <c r="NFE11" s="22"/>
      <c r="NFF11" s="23"/>
      <c r="NFG11" s="22"/>
      <c r="NFH11" s="23"/>
      <c r="NFI11" s="22"/>
      <c r="NFJ11" s="23"/>
      <c r="NFK11" s="22"/>
      <c r="NFL11" s="23"/>
      <c r="NFM11" s="22"/>
      <c r="NFN11" s="23"/>
      <c r="NFO11" s="22"/>
      <c r="NFP11" s="23"/>
      <c r="NFQ11" s="22"/>
      <c r="NFR11" s="23"/>
      <c r="NFS11" s="22"/>
      <c r="NFT11" s="23"/>
      <c r="NFU11" s="22"/>
      <c r="NFV11" s="23"/>
      <c r="NFW11" s="22"/>
      <c r="NFX11" s="23"/>
      <c r="NFY11" s="22"/>
      <c r="NFZ11" s="23"/>
      <c r="NGA11" s="22"/>
      <c r="NGB11" s="23"/>
      <c r="NGC11" s="22"/>
      <c r="NGD11" s="23"/>
      <c r="NGE11" s="22"/>
      <c r="NGF11" s="23"/>
      <c r="NGG11" s="22"/>
      <c r="NGH11" s="23"/>
      <c r="NGI11" s="22"/>
      <c r="NGJ11" s="23"/>
      <c r="NGK11" s="22"/>
      <c r="NGL11" s="23"/>
      <c r="NGM11" s="22"/>
      <c r="NGN11" s="23"/>
      <c r="NGO11" s="22"/>
      <c r="NGP11" s="23"/>
      <c r="NGQ11" s="22"/>
      <c r="NGR11" s="23"/>
      <c r="NGS11" s="22"/>
      <c r="NGT11" s="23"/>
      <c r="NGU11" s="22"/>
      <c r="NGV11" s="23"/>
      <c r="NGW11" s="22"/>
      <c r="NGX11" s="23"/>
      <c r="NGY11" s="22"/>
      <c r="NGZ11" s="23"/>
      <c r="NHA11" s="22"/>
      <c r="NHB11" s="23"/>
      <c r="NHC11" s="22"/>
      <c r="NHD11" s="23"/>
      <c r="NHE11" s="22"/>
      <c r="NHF11" s="23"/>
      <c r="NHG11" s="22"/>
      <c r="NHH11" s="23"/>
      <c r="NHI11" s="22"/>
      <c r="NHJ11" s="23"/>
      <c r="NHK11" s="22"/>
      <c r="NHL11" s="23"/>
      <c r="NHM11" s="22"/>
      <c r="NHN11" s="23"/>
      <c r="NHO11" s="22"/>
      <c r="NHP11" s="23"/>
      <c r="NHQ11" s="22"/>
      <c r="NHR11" s="23"/>
      <c r="NHS11" s="22"/>
      <c r="NHT11" s="23"/>
      <c r="NHU11" s="22"/>
      <c r="NHV11" s="23"/>
      <c r="NHW11" s="22"/>
      <c r="NHX11" s="23"/>
      <c r="NHY11" s="22"/>
      <c r="NHZ11" s="23"/>
      <c r="NIA11" s="22"/>
      <c r="NIB11" s="23"/>
      <c r="NIC11" s="22"/>
      <c r="NID11" s="23"/>
      <c r="NIE11" s="22"/>
      <c r="NIF11" s="23"/>
      <c r="NIG11" s="22"/>
      <c r="NIH11" s="23"/>
      <c r="NII11" s="22"/>
      <c r="NIJ11" s="23"/>
      <c r="NIK11" s="22"/>
      <c r="NIL11" s="23"/>
      <c r="NIM11" s="22"/>
      <c r="NIN11" s="23"/>
      <c r="NIO11" s="22"/>
      <c r="NIP11" s="23"/>
      <c r="NIQ11" s="22"/>
      <c r="NIR11" s="23"/>
      <c r="NIS11" s="22"/>
      <c r="NIT11" s="23"/>
      <c r="NIU11" s="22"/>
      <c r="NIV11" s="23"/>
      <c r="NIW11" s="22"/>
      <c r="NIX11" s="23"/>
      <c r="NIY11" s="22"/>
      <c r="NIZ11" s="23"/>
      <c r="NJA11" s="22"/>
      <c r="NJB11" s="23"/>
      <c r="NJC11" s="22"/>
      <c r="NJD11" s="23"/>
      <c r="NJE11" s="22"/>
      <c r="NJF11" s="23"/>
      <c r="NJG11" s="22"/>
      <c r="NJH11" s="23"/>
      <c r="NJI11" s="22"/>
      <c r="NJJ11" s="23"/>
      <c r="NJK11" s="22"/>
      <c r="NJL11" s="23"/>
      <c r="NJM11" s="22"/>
      <c r="NJN11" s="23"/>
      <c r="NJO11" s="22"/>
      <c r="NJP11" s="23"/>
      <c r="NJQ11" s="22"/>
      <c r="NJR11" s="23"/>
      <c r="NJS11" s="22"/>
      <c r="NJT11" s="23"/>
      <c r="NJU11" s="22"/>
      <c r="NJV11" s="23"/>
      <c r="NJW11" s="22"/>
      <c r="NJX11" s="23"/>
      <c r="NJY11" s="22"/>
      <c r="NJZ11" s="23"/>
      <c r="NKA11" s="22"/>
      <c r="NKB11" s="23"/>
      <c r="NKC11" s="22"/>
      <c r="NKD11" s="23"/>
      <c r="NKE11" s="22"/>
      <c r="NKF11" s="23"/>
      <c r="NKG11" s="22"/>
      <c r="NKH11" s="23"/>
      <c r="NKI11" s="22"/>
      <c r="NKJ11" s="23"/>
      <c r="NKK11" s="22"/>
      <c r="NKL11" s="23"/>
      <c r="NKM11" s="22"/>
      <c r="NKN11" s="23"/>
      <c r="NKO11" s="22"/>
      <c r="NKP11" s="23"/>
      <c r="NKQ11" s="22"/>
      <c r="NKR11" s="23"/>
      <c r="NKS11" s="22"/>
      <c r="NKT11" s="23"/>
      <c r="NKU11" s="22"/>
      <c r="NKV11" s="23"/>
      <c r="NKW11" s="22"/>
      <c r="NKX11" s="23"/>
      <c r="NKY11" s="22"/>
      <c r="NKZ11" s="23"/>
      <c r="NLA11" s="22"/>
      <c r="NLB11" s="23"/>
      <c r="NLC11" s="22"/>
      <c r="NLD11" s="23"/>
      <c r="NLE11" s="22"/>
      <c r="NLF11" s="23"/>
      <c r="NLG11" s="22"/>
      <c r="NLH11" s="23"/>
      <c r="NLI11" s="22"/>
      <c r="NLJ11" s="23"/>
      <c r="NLK11" s="22"/>
      <c r="NLL11" s="23"/>
      <c r="NLM11" s="22"/>
      <c r="NLN11" s="23"/>
      <c r="NLO11" s="22"/>
      <c r="NLP11" s="23"/>
      <c r="NLQ11" s="22"/>
      <c r="NLR11" s="23"/>
      <c r="NLS11" s="22"/>
      <c r="NLT11" s="23"/>
      <c r="NLU11" s="22"/>
      <c r="NLV11" s="23"/>
      <c r="NLW11" s="22"/>
      <c r="NLX11" s="23"/>
      <c r="NLY11" s="22"/>
      <c r="NLZ11" s="23"/>
      <c r="NMA11" s="22"/>
      <c r="NMB11" s="23"/>
      <c r="NMC11" s="22"/>
      <c r="NMD11" s="23"/>
      <c r="NME11" s="22"/>
      <c r="NMF11" s="23"/>
      <c r="NMG11" s="22"/>
      <c r="NMH11" s="23"/>
      <c r="NMI11" s="22"/>
      <c r="NMJ11" s="23"/>
      <c r="NMK11" s="22"/>
      <c r="NML11" s="23"/>
      <c r="NMM11" s="22"/>
      <c r="NMN11" s="23"/>
      <c r="NMO11" s="22"/>
      <c r="NMP11" s="23"/>
      <c r="NMQ11" s="22"/>
      <c r="NMR11" s="23"/>
      <c r="NMS11" s="22"/>
      <c r="NMT11" s="23"/>
      <c r="NMU11" s="22"/>
      <c r="NMV11" s="23"/>
      <c r="NMW11" s="22"/>
      <c r="NMX11" s="23"/>
      <c r="NMY11" s="22"/>
      <c r="NMZ11" s="23"/>
      <c r="NNA11" s="22"/>
      <c r="NNB11" s="23"/>
      <c r="NNC11" s="22"/>
      <c r="NND11" s="23"/>
      <c r="NNE11" s="22"/>
      <c r="NNF11" s="23"/>
      <c r="NNG11" s="22"/>
      <c r="NNH11" s="23"/>
      <c r="NNI11" s="22"/>
      <c r="NNJ11" s="23"/>
      <c r="NNK11" s="22"/>
      <c r="NNL11" s="23"/>
      <c r="NNM11" s="22"/>
      <c r="NNN11" s="23"/>
      <c r="NNO11" s="22"/>
      <c r="NNP11" s="23"/>
      <c r="NNQ11" s="22"/>
      <c r="NNR11" s="23"/>
      <c r="NNS11" s="22"/>
      <c r="NNT11" s="23"/>
      <c r="NNU11" s="22"/>
      <c r="NNV11" s="23"/>
      <c r="NNW11" s="22"/>
      <c r="NNX11" s="23"/>
      <c r="NNY11" s="22"/>
      <c r="NNZ11" s="23"/>
      <c r="NOA11" s="22"/>
      <c r="NOB11" s="23"/>
      <c r="NOC11" s="22"/>
      <c r="NOD11" s="23"/>
      <c r="NOE11" s="22"/>
      <c r="NOF11" s="23"/>
      <c r="NOG11" s="22"/>
      <c r="NOH11" s="23"/>
      <c r="NOI11" s="22"/>
      <c r="NOJ11" s="23"/>
      <c r="NOK11" s="22"/>
      <c r="NOL11" s="23"/>
      <c r="NOM11" s="22"/>
      <c r="NON11" s="23"/>
      <c r="NOO11" s="22"/>
      <c r="NOP11" s="23"/>
      <c r="NOQ11" s="22"/>
      <c r="NOR11" s="23"/>
      <c r="NOS11" s="22"/>
      <c r="NOT11" s="23"/>
      <c r="NOU11" s="22"/>
      <c r="NOV11" s="23"/>
      <c r="NOW11" s="22"/>
      <c r="NOX11" s="23"/>
      <c r="NOY11" s="22"/>
      <c r="NOZ11" s="23"/>
      <c r="NPA11" s="22"/>
      <c r="NPB11" s="23"/>
      <c r="NPC11" s="22"/>
      <c r="NPD11" s="23"/>
      <c r="NPE11" s="22"/>
      <c r="NPF11" s="23"/>
      <c r="NPG11" s="22"/>
      <c r="NPH11" s="23"/>
      <c r="NPI11" s="22"/>
      <c r="NPJ11" s="23"/>
      <c r="NPK11" s="22"/>
      <c r="NPL11" s="23"/>
      <c r="NPM11" s="22"/>
      <c r="NPN11" s="23"/>
      <c r="NPO11" s="22"/>
      <c r="NPP11" s="23"/>
      <c r="NPQ11" s="22"/>
      <c r="NPR11" s="23"/>
      <c r="NPS11" s="22"/>
      <c r="NPT11" s="23"/>
      <c r="NPU11" s="22"/>
      <c r="NPV11" s="23"/>
      <c r="NPW11" s="22"/>
      <c r="NPX11" s="23"/>
      <c r="NPY11" s="22"/>
      <c r="NPZ11" s="23"/>
      <c r="NQA11" s="22"/>
      <c r="NQB11" s="23"/>
      <c r="NQC11" s="22"/>
      <c r="NQD11" s="23"/>
      <c r="NQE11" s="22"/>
      <c r="NQF11" s="23"/>
      <c r="NQG11" s="22"/>
      <c r="NQH11" s="23"/>
      <c r="NQI11" s="22"/>
      <c r="NQJ11" s="23"/>
      <c r="NQK11" s="22"/>
      <c r="NQL11" s="23"/>
      <c r="NQM11" s="22"/>
      <c r="NQN11" s="23"/>
      <c r="NQO11" s="22"/>
      <c r="NQP11" s="23"/>
      <c r="NQQ11" s="22"/>
      <c r="NQR11" s="23"/>
      <c r="NQS11" s="22"/>
      <c r="NQT11" s="23"/>
      <c r="NQU11" s="22"/>
      <c r="NQV11" s="23"/>
      <c r="NQW11" s="22"/>
      <c r="NQX11" s="23"/>
      <c r="NQY11" s="22"/>
      <c r="NQZ11" s="23"/>
      <c r="NRA11" s="22"/>
      <c r="NRB11" s="23"/>
      <c r="NRC11" s="22"/>
      <c r="NRD11" s="23"/>
      <c r="NRE11" s="22"/>
      <c r="NRF11" s="23"/>
      <c r="NRG11" s="22"/>
      <c r="NRH11" s="23"/>
      <c r="NRI11" s="22"/>
      <c r="NRJ11" s="23"/>
      <c r="NRK11" s="22"/>
      <c r="NRL11" s="23"/>
      <c r="NRM11" s="22"/>
      <c r="NRN11" s="23"/>
      <c r="NRO11" s="22"/>
      <c r="NRP11" s="23"/>
      <c r="NRQ11" s="22"/>
      <c r="NRR11" s="23"/>
      <c r="NRS11" s="22"/>
      <c r="NRT11" s="23"/>
      <c r="NRU11" s="22"/>
      <c r="NRV11" s="23"/>
      <c r="NRW11" s="22"/>
      <c r="NRX11" s="23"/>
      <c r="NRY11" s="22"/>
      <c r="NRZ11" s="23"/>
      <c r="NSA11" s="22"/>
      <c r="NSB11" s="23"/>
      <c r="NSC11" s="22"/>
      <c r="NSD11" s="23"/>
      <c r="NSE11" s="22"/>
      <c r="NSF11" s="23"/>
      <c r="NSG11" s="22"/>
      <c r="NSH11" s="23"/>
      <c r="NSI11" s="22"/>
      <c r="NSJ11" s="23"/>
      <c r="NSK11" s="22"/>
      <c r="NSL11" s="23"/>
      <c r="NSM11" s="22"/>
      <c r="NSN11" s="23"/>
      <c r="NSO11" s="22"/>
      <c r="NSP11" s="23"/>
      <c r="NSQ11" s="22"/>
      <c r="NSR11" s="23"/>
      <c r="NSS11" s="22"/>
      <c r="NST11" s="23"/>
      <c r="NSU11" s="22"/>
      <c r="NSV11" s="23"/>
      <c r="NSW11" s="22"/>
      <c r="NSX11" s="23"/>
      <c r="NSY11" s="22"/>
      <c r="NSZ11" s="23"/>
      <c r="NTA11" s="22"/>
      <c r="NTB11" s="23"/>
      <c r="NTC11" s="22"/>
      <c r="NTD11" s="23"/>
      <c r="NTE11" s="22"/>
      <c r="NTF11" s="23"/>
      <c r="NTG11" s="22"/>
      <c r="NTH11" s="23"/>
      <c r="NTI11" s="22"/>
      <c r="NTJ11" s="23"/>
      <c r="NTK11" s="22"/>
      <c r="NTL11" s="23"/>
      <c r="NTM11" s="22"/>
      <c r="NTN11" s="23"/>
      <c r="NTO11" s="22"/>
      <c r="NTP11" s="23"/>
      <c r="NTQ11" s="22"/>
      <c r="NTR11" s="23"/>
      <c r="NTS11" s="22"/>
      <c r="NTT11" s="23"/>
      <c r="NTU11" s="22"/>
      <c r="NTV11" s="23"/>
      <c r="NTW11" s="22"/>
      <c r="NTX11" s="23"/>
      <c r="NTY11" s="22"/>
      <c r="NTZ11" s="23"/>
      <c r="NUA11" s="22"/>
      <c r="NUB11" s="23"/>
      <c r="NUC11" s="22"/>
      <c r="NUD11" s="23"/>
      <c r="NUE11" s="22"/>
      <c r="NUF11" s="23"/>
      <c r="NUG11" s="22"/>
      <c r="NUH11" s="23"/>
      <c r="NUI11" s="22"/>
      <c r="NUJ11" s="23"/>
      <c r="NUK11" s="22"/>
      <c r="NUL11" s="23"/>
      <c r="NUM11" s="22"/>
      <c r="NUN11" s="23"/>
      <c r="NUO11" s="22"/>
      <c r="NUP11" s="23"/>
      <c r="NUQ11" s="22"/>
      <c r="NUR11" s="23"/>
      <c r="NUS11" s="22"/>
      <c r="NUT11" s="23"/>
      <c r="NUU11" s="22"/>
      <c r="NUV11" s="23"/>
      <c r="NUW11" s="22"/>
      <c r="NUX11" s="23"/>
      <c r="NUY11" s="22"/>
      <c r="NUZ11" s="23"/>
      <c r="NVA11" s="22"/>
      <c r="NVB11" s="23"/>
      <c r="NVC11" s="22"/>
      <c r="NVD11" s="23"/>
      <c r="NVE11" s="22"/>
      <c r="NVF11" s="23"/>
      <c r="NVG11" s="22"/>
      <c r="NVH11" s="23"/>
      <c r="NVI11" s="22"/>
      <c r="NVJ11" s="23"/>
      <c r="NVK11" s="22"/>
      <c r="NVL11" s="23"/>
      <c r="NVM11" s="22"/>
      <c r="NVN11" s="23"/>
      <c r="NVO11" s="22"/>
      <c r="NVP11" s="23"/>
      <c r="NVQ11" s="22"/>
      <c r="NVR11" s="23"/>
      <c r="NVS11" s="22"/>
      <c r="NVT11" s="23"/>
      <c r="NVU11" s="22"/>
      <c r="NVV11" s="23"/>
      <c r="NVW11" s="22"/>
      <c r="NVX11" s="23"/>
      <c r="NVY11" s="22"/>
      <c r="NVZ11" s="23"/>
      <c r="NWA11" s="22"/>
      <c r="NWB11" s="23"/>
      <c r="NWC11" s="22"/>
      <c r="NWD11" s="23"/>
      <c r="NWE11" s="22"/>
      <c r="NWF11" s="23"/>
      <c r="NWG11" s="22"/>
      <c r="NWH11" s="23"/>
      <c r="NWI11" s="22"/>
      <c r="NWJ11" s="23"/>
      <c r="NWK11" s="22"/>
      <c r="NWL11" s="23"/>
      <c r="NWM11" s="22"/>
      <c r="NWN11" s="23"/>
      <c r="NWO11" s="22"/>
      <c r="NWP11" s="23"/>
      <c r="NWQ11" s="22"/>
      <c r="NWR11" s="23"/>
      <c r="NWS11" s="22"/>
      <c r="NWT11" s="23"/>
      <c r="NWU11" s="22"/>
      <c r="NWV11" s="23"/>
      <c r="NWW11" s="22"/>
      <c r="NWX11" s="23"/>
      <c r="NWY11" s="22"/>
      <c r="NWZ11" s="23"/>
      <c r="NXA11" s="22"/>
      <c r="NXB11" s="23"/>
      <c r="NXC11" s="22"/>
      <c r="NXD11" s="23"/>
      <c r="NXE11" s="22"/>
      <c r="NXF11" s="23"/>
      <c r="NXG11" s="22"/>
      <c r="NXH11" s="23"/>
      <c r="NXI11" s="22"/>
      <c r="NXJ11" s="23"/>
      <c r="NXK11" s="22"/>
      <c r="NXL11" s="23"/>
      <c r="NXM11" s="22"/>
      <c r="NXN11" s="23"/>
      <c r="NXO11" s="22"/>
      <c r="NXP11" s="23"/>
      <c r="NXQ11" s="22"/>
      <c r="NXR11" s="23"/>
      <c r="NXS11" s="22"/>
      <c r="NXT11" s="23"/>
      <c r="NXU11" s="22"/>
      <c r="NXV11" s="23"/>
      <c r="NXW11" s="22"/>
      <c r="NXX11" s="23"/>
      <c r="NXY11" s="22"/>
      <c r="NXZ11" s="23"/>
      <c r="NYA11" s="22"/>
      <c r="NYB11" s="23"/>
      <c r="NYC11" s="22"/>
      <c r="NYD11" s="23"/>
      <c r="NYE11" s="22"/>
      <c r="NYF11" s="23"/>
      <c r="NYG11" s="22"/>
      <c r="NYH11" s="23"/>
      <c r="NYI11" s="22"/>
      <c r="NYJ11" s="23"/>
      <c r="NYK11" s="22"/>
      <c r="NYL11" s="23"/>
      <c r="NYM11" s="22"/>
      <c r="NYN11" s="23"/>
      <c r="NYO11" s="22"/>
      <c r="NYP11" s="23"/>
      <c r="NYQ11" s="22"/>
      <c r="NYR11" s="23"/>
      <c r="NYS11" s="22"/>
      <c r="NYT11" s="23"/>
      <c r="NYU11" s="22"/>
      <c r="NYV11" s="23"/>
      <c r="NYW11" s="22"/>
      <c r="NYX11" s="23"/>
      <c r="NYY11" s="22"/>
      <c r="NYZ11" s="23"/>
      <c r="NZA11" s="22"/>
      <c r="NZB11" s="23"/>
      <c r="NZC11" s="22"/>
      <c r="NZD11" s="23"/>
      <c r="NZE11" s="22"/>
      <c r="NZF11" s="23"/>
      <c r="NZG11" s="22"/>
      <c r="NZH11" s="23"/>
      <c r="NZI11" s="22"/>
      <c r="NZJ11" s="23"/>
      <c r="NZK11" s="22"/>
      <c r="NZL11" s="23"/>
      <c r="NZM11" s="22"/>
      <c r="NZN11" s="23"/>
      <c r="NZO11" s="22"/>
      <c r="NZP11" s="23"/>
      <c r="NZQ11" s="22"/>
      <c r="NZR11" s="23"/>
      <c r="NZS11" s="22"/>
      <c r="NZT11" s="23"/>
      <c r="NZU11" s="22"/>
      <c r="NZV11" s="23"/>
      <c r="NZW11" s="22"/>
      <c r="NZX11" s="23"/>
      <c r="NZY11" s="22"/>
      <c r="NZZ11" s="23"/>
      <c r="OAA11" s="22"/>
      <c r="OAB11" s="23"/>
      <c r="OAC11" s="22"/>
      <c r="OAD11" s="23"/>
      <c r="OAE11" s="22"/>
      <c r="OAF11" s="23"/>
      <c r="OAG11" s="22"/>
      <c r="OAH11" s="23"/>
      <c r="OAI11" s="22"/>
      <c r="OAJ11" s="23"/>
      <c r="OAK11" s="22"/>
      <c r="OAL11" s="23"/>
      <c r="OAM11" s="22"/>
      <c r="OAN11" s="23"/>
      <c r="OAO11" s="22"/>
      <c r="OAP11" s="23"/>
      <c r="OAQ11" s="22"/>
      <c r="OAR11" s="23"/>
      <c r="OAS11" s="22"/>
      <c r="OAT11" s="23"/>
      <c r="OAU11" s="22"/>
      <c r="OAV11" s="23"/>
      <c r="OAW11" s="22"/>
      <c r="OAX11" s="23"/>
      <c r="OAY11" s="22"/>
      <c r="OAZ11" s="23"/>
      <c r="OBA11" s="22"/>
      <c r="OBB11" s="23"/>
      <c r="OBC11" s="22"/>
      <c r="OBD11" s="23"/>
      <c r="OBE11" s="22"/>
      <c r="OBF11" s="23"/>
      <c r="OBG11" s="22"/>
      <c r="OBH11" s="23"/>
      <c r="OBI11" s="22"/>
      <c r="OBJ11" s="23"/>
      <c r="OBK11" s="22"/>
      <c r="OBL11" s="23"/>
      <c r="OBM11" s="22"/>
      <c r="OBN11" s="23"/>
      <c r="OBO11" s="22"/>
      <c r="OBP11" s="23"/>
      <c r="OBQ11" s="22"/>
      <c r="OBR11" s="23"/>
      <c r="OBS11" s="22"/>
      <c r="OBT11" s="23"/>
      <c r="OBU11" s="22"/>
      <c r="OBV11" s="23"/>
      <c r="OBW11" s="22"/>
      <c r="OBX11" s="23"/>
      <c r="OBY11" s="22"/>
      <c r="OBZ11" s="23"/>
      <c r="OCA11" s="22"/>
      <c r="OCB11" s="23"/>
      <c r="OCC11" s="22"/>
      <c r="OCD11" s="23"/>
      <c r="OCE11" s="22"/>
      <c r="OCF11" s="23"/>
      <c r="OCG11" s="22"/>
      <c r="OCH11" s="23"/>
      <c r="OCI11" s="22"/>
      <c r="OCJ11" s="23"/>
      <c r="OCK11" s="22"/>
      <c r="OCL11" s="23"/>
      <c r="OCM11" s="22"/>
      <c r="OCN11" s="23"/>
      <c r="OCO11" s="22"/>
      <c r="OCP11" s="23"/>
      <c r="OCQ11" s="22"/>
      <c r="OCR11" s="23"/>
      <c r="OCS11" s="22"/>
      <c r="OCT11" s="23"/>
      <c r="OCU11" s="22"/>
      <c r="OCV11" s="23"/>
      <c r="OCW11" s="22"/>
      <c r="OCX11" s="23"/>
      <c r="OCY11" s="22"/>
      <c r="OCZ11" s="23"/>
      <c r="ODA11" s="22"/>
      <c r="ODB11" s="23"/>
      <c r="ODC11" s="22"/>
      <c r="ODD11" s="23"/>
      <c r="ODE11" s="22"/>
      <c r="ODF11" s="23"/>
      <c r="ODG11" s="22"/>
      <c r="ODH11" s="23"/>
      <c r="ODI11" s="22"/>
      <c r="ODJ11" s="23"/>
      <c r="ODK11" s="22"/>
      <c r="ODL11" s="23"/>
      <c r="ODM11" s="22"/>
      <c r="ODN11" s="23"/>
      <c r="ODO11" s="22"/>
      <c r="ODP11" s="23"/>
      <c r="ODQ11" s="22"/>
      <c r="ODR11" s="23"/>
      <c r="ODS11" s="22"/>
      <c r="ODT11" s="23"/>
      <c r="ODU11" s="22"/>
      <c r="ODV11" s="23"/>
      <c r="ODW11" s="22"/>
      <c r="ODX11" s="23"/>
      <c r="ODY11" s="22"/>
      <c r="ODZ11" s="23"/>
      <c r="OEA11" s="22"/>
      <c r="OEB11" s="23"/>
      <c r="OEC11" s="22"/>
      <c r="OED11" s="23"/>
      <c r="OEE11" s="22"/>
      <c r="OEF11" s="23"/>
      <c r="OEG11" s="22"/>
      <c r="OEH11" s="23"/>
      <c r="OEI11" s="22"/>
      <c r="OEJ11" s="23"/>
      <c r="OEK11" s="22"/>
      <c r="OEL11" s="23"/>
      <c r="OEM11" s="22"/>
      <c r="OEN11" s="23"/>
      <c r="OEO11" s="22"/>
      <c r="OEP11" s="23"/>
      <c r="OEQ11" s="22"/>
      <c r="OER11" s="23"/>
      <c r="OES11" s="22"/>
      <c r="OET11" s="23"/>
      <c r="OEU11" s="22"/>
      <c r="OEV11" s="23"/>
      <c r="OEW11" s="22"/>
      <c r="OEX11" s="23"/>
      <c r="OEY11" s="22"/>
      <c r="OEZ11" s="23"/>
      <c r="OFA11" s="22"/>
      <c r="OFB11" s="23"/>
      <c r="OFC11" s="22"/>
      <c r="OFD11" s="23"/>
      <c r="OFE11" s="22"/>
      <c r="OFF11" s="23"/>
      <c r="OFG11" s="22"/>
      <c r="OFH11" s="23"/>
      <c r="OFI11" s="22"/>
      <c r="OFJ11" s="23"/>
      <c r="OFK11" s="22"/>
      <c r="OFL11" s="23"/>
      <c r="OFM11" s="22"/>
      <c r="OFN11" s="23"/>
      <c r="OFO11" s="22"/>
      <c r="OFP11" s="23"/>
      <c r="OFQ11" s="22"/>
      <c r="OFR11" s="23"/>
      <c r="OFS11" s="22"/>
      <c r="OFT11" s="23"/>
      <c r="OFU11" s="22"/>
      <c r="OFV11" s="23"/>
      <c r="OFW11" s="22"/>
      <c r="OFX11" s="23"/>
      <c r="OFY11" s="22"/>
      <c r="OFZ11" s="23"/>
      <c r="OGA11" s="22"/>
      <c r="OGB11" s="23"/>
      <c r="OGC11" s="22"/>
      <c r="OGD11" s="23"/>
      <c r="OGE11" s="22"/>
      <c r="OGF11" s="23"/>
      <c r="OGG11" s="22"/>
      <c r="OGH11" s="23"/>
      <c r="OGI11" s="22"/>
      <c r="OGJ11" s="23"/>
      <c r="OGK11" s="22"/>
      <c r="OGL11" s="23"/>
      <c r="OGM11" s="22"/>
      <c r="OGN11" s="23"/>
      <c r="OGO11" s="22"/>
      <c r="OGP11" s="23"/>
      <c r="OGQ11" s="22"/>
      <c r="OGR11" s="23"/>
      <c r="OGS11" s="22"/>
      <c r="OGT11" s="23"/>
      <c r="OGU11" s="22"/>
      <c r="OGV11" s="23"/>
      <c r="OGW11" s="22"/>
      <c r="OGX11" s="23"/>
      <c r="OGY11" s="22"/>
      <c r="OGZ11" s="23"/>
      <c r="OHA11" s="22"/>
      <c r="OHB11" s="23"/>
      <c r="OHC11" s="22"/>
      <c r="OHD11" s="23"/>
      <c r="OHE11" s="22"/>
      <c r="OHF11" s="23"/>
      <c r="OHG11" s="22"/>
      <c r="OHH11" s="23"/>
      <c r="OHI11" s="22"/>
      <c r="OHJ11" s="23"/>
      <c r="OHK11" s="22"/>
      <c r="OHL11" s="23"/>
      <c r="OHM11" s="22"/>
      <c r="OHN11" s="23"/>
      <c r="OHO11" s="22"/>
      <c r="OHP11" s="23"/>
      <c r="OHQ11" s="22"/>
      <c r="OHR11" s="23"/>
      <c r="OHS11" s="22"/>
      <c r="OHT11" s="23"/>
      <c r="OHU11" s="22"/>
      <c r="OHV11" s="23"/>
      <c r="OHW11" s="22"/>
      <c r="OHX11" s="23"/>
      <c r="OHY11" s="22"/>
      <c r="OHZ11" s="23"/>
      <c r="OIA11" s="22"/>
      <c r="OIB11" s="23"/>
      <c r="OIC11" s="22"/>
      <c r="OID11" s="23"/>
      <c r="OIE11" s="22"/>
      <c r="OIF11" s="23"/>
      <c r="OIG11" s="22"/>
      <c r="OIH11" s="23"/>
      <c r="OII11" s="22"/>
      <c r="OIJ11" s="23"/>
      <c r="OIK11" s="22"/>
      <c r="OIL11" s="23"/>
      <c r="OIM11" s="22"/>
      <c r="OIN11" s="23"/>
      <c r="OIO11" s="22"/>
      <c r="OIP11" s="23"/>
      <c r="OIQ11" s="22"/>
      <c r="OIR11" s="23"/>
      <c r="OIS11" s="22"/>
      <c r="OIT11" s="23"/>
      <c r="OIU11" s="22"/>
      <c r="OIV11" s="23"/>
      <c r="OIW11" s="22"/>
      <c r="OIX11" s="23"/>
      <c r="OIY11" s="22"/>
      <c r="OIZ11" s="23"/>
      <c r="OJA11" s="22"/>
      <c r="OJB11" s="23"/>
      <c r="OJC11" s="22"/>
      <c r="OJD11" s="23"/>
      <c r="OJE11" s="22"/>
      <c r="OJF11" s="23"/>
      <c r="OJG11" s="22"/>
      <c r="OJH11" s="23"/>
      <c r="OJI11" s="22"/>
      <c r="OJJ11" s="23"/>
      <c r="OJK11" s="22"/>
      <c r="OJL11" s="23"/>
      <c r="OJM11" s="22"/>
      <c r="OJN11" s="23"/>
      <c r="OJO11" s="22"/>
      <c r="OJP11" s="23"/>
      <c r="OJQ11" s="22"/>
      <c r="OJR11" s="23"/>
      <c r="OJS11" s="22"/>
      <c r="OJT11" s="23"/>
      <c r="OJU11" s="22"/>
      <c r="OJV11" s="23"/>
      <c r="OJW11" s="22"/>
      <c r="OJX11" s="23"/>
      <c r="OJY11" s="22"/>
      <c r="OJZ11" s="23"/>
      <c r="OKA11" s="22"/>
      <c r="OKB11" s="23"/>
      <c r="OKC11" s="22"/>
      <c r="OKD11" s="23"/>
      <c r="OKE11" s="22"/>
      <c r="OKF11" s="23"/>
      <c r="OKG11" s="22"/>
      <c r="OKH11" s="23"/>
      <c r="OKI11" s="22"/>
      <c r="OKJ11" s="23"/>
      <c r="OKK11" s="22"/>
      <c r="OKL11" s="23"/>
      <c r="OKM11" s="22"/>
      <c r="OKN11" s="23"/>
      <c r="OKO11" s="22"/>
      <c r="OKP11" s="23"/>
      <c r="OKQ11" s="22"/>
      <c r="OKR11" s="23"/>
      <c r="OKS11" s="22"/>
      <c r="OKT11" s="23"/>
      <c r="OKU11" s="22"/>
      <c r="OKV11" s="23"/>
      <c r="OKW11" s="22"/>
      <c r="OKX11" s="23"/>
      <c r="OKY11" s="22"/>
      <c r="OKZ11" s="23"/>
      <c r="OLA11" s="22"/>
      <c r="OLB11" s="23"/>
      <c r="OLC11" s="22"/>
      <c r="OLD11" s="23"/>
      <c r="OLE11" s="22"/>
      <c r="OLF11" s="23"/>
      <c r="OLG11" s="22"/>
      <c r="OLH11" s="23"/>
      <c r="OLI11" s="22"/>
      <c r="OLJ11" s="23"/>
      <c r="OLK11" s="22"/>
      <c r="OLL11" s="23"/>
      <c r="OLM11" s="22"/>
      <c r="OLN11" s="23"/>
      <c r="OLO11" s="22"/>
      <c r="OLP11" s="23"/>
      <c r="OLQ11" s="22"/>
      <c r="OLR11" s="23"/>
      <c r="OLS11" s="22"/>
      <c r="OLT11" s="23"/>
      <c r="OLU11" s="22"/>
      <c r="OLV11" s="23"/>
      <c r="OLW11" s="22"/>
      <c r="OLX11" s="23"/>
      <c r="OLY11" s="22"/>
      <c r="OLZ11" s="23"/>
      <c r="OMA11" s="22"/>
      <c r="OMB11" s="23"/>
      <c r="OMC11" s="22"/>
      <c r="OMD11" s="23"/>
      <c r="OME11" s="22"/>
      <c r="OMF11" s="23"/>
      <c r="OMG11" s="22"/>
      <c r="OMH11" s="23"/>
      <c r="OMI11" s="22"/>
      <c r="OMJ11" s="23"/>
      <c r="OMK11" s="22"/>
      <c r="OML11" s="23"/>
      <c r="OMM11" s="22"/>
      <c r="OMN11" s="23"/>
      <c r="OMO11" s="22"/>
      <c r="OMP11" s="23"/>
      <c r="OMQ11" s="22"/>
      <c r="OMR11" s="23"/>
      <c r="OMS11" s="22"/>
      <c r="OMT11" s="23"/>
      <c r="OMU11" s="22"/>
      <c r="OMV11" s="23"/>
      <c r="OMW11" s="22"/>
      <c r="OMX11" s="23"/>
      <c r="OMY11" s="22"/>
      <c r="OMZ11" s="23"/>
      <c r="ONA11" s="22"/>
      <c r="ONB11" s="23"/>
      <c r="ONC11" s="22"/>
      <c r="OND11" s="23"/>
      <c r="ONE11" s="22"/>
      <c r="ONF11" s="23"/>
      <c r="ONG11" s="22"/>
      <c r="ONH11" s="23"/>
      <c r="ONI11" s="22"/>
      <c r="ONJ11" s="23"/>
      <c r="ONK11" s="22"/>
      <c r="ONL11" s="23"/>
      <c r="ONM11" s="22"/>
      <c r="ONN11" s="23"/>
      <c r="ONO11" s="22"/>
      <c r="ONP11" s="23"/>
      <c r="ONQ11" s="22"/>
      <c r="ONR11" s="23"/>
      <c r="ONS11" s="22"/>
      <c r="ONT11" s="23"/>
      <c r="ONU11" s="22"/>
      <c r="ONV11" s="23"/>
      <c r="ONW11" s="22"/>
      <c r="ONX11" s="23"/>
      <c r="ONY11" s="22"/>
      <c r="ONZ11" s="23"/>
      <c r="OOA11" s="22"/>
      <c r="OOB11" s="23"/>
      <c r="OOC11" s="22"/>
      <c r="OOD11" s="23"/>
      <c r="OOE11" s="22"/>
      <c r="OOF11" s="23"/>
      <c r="OOG11" s="22"/>
      <c r="OOH11" s="23"/>
      <c r="OOI11" s="22"/>
      <c r="OOJ11" s="23"/>
      <c r="OOK11" s="22"/>
      <c r="OOL11" s="23"/>
      <c r="OOM11" s="22"/>
      <c r="OON11" s="23"/>
      <c r="OOO11" s="22"/>
      <c r="OOP11" s="23"/>
      <c r="OOQ11" s="22"/>
      <c r="OOR11" s="23"/>
      <c r="OOS11" s="22"/>
      <c r="OOT11" s="23"/>
      <c r="OOU11" s="22"/>
      <c r="OOV11" s="23"/>
      <c r="OOW11" s="22"/>
      <c r="OOX11" s="23"/>
      <c r="OOY11" s="22"/>
      <c r="OOZ11" s="23"/>
      <c r="OPA11" s="22"/>
      <c r="OPB11" s="23"/>
      <c r="OPC11" s="22"/>
      <c r="OPD11" s="23"/>
      <c r="OPE11" s="22"/>
      <c r="OPF11" s="23"/>
      <c r="OPG11" s="22"/>
      <c r="OPH11" s="23"/>
      <c r="OPI11" s="22"/>
      <c r="OPJ11" s="23"/>
      <c r="OPK11" s="22"/>
      <c r="OPL11" s="23"/>
      <c r="OPM11" s="22"/>
      <c r="OPN11" s="23"/>
      <c r="OPO11" s="22"/>
      <c r="OPP11" s="23"/>
      <c r="OPQ11" s="22"/>
      <c r="OPR11" s="23"/>
      <c r="OPS11" s="22"/>
      <c r="OPT11" s="23"/>
      <c r="OPU11" s="22"/>
      <c r="OPV11" s="23"/>
      <c r="OPW11" s="22"/>
      <c r="OPX11" s="23"/>
      <c r="OPY11" s="22"/>
      <c r="OPZ11" s="23"/>
      <c r="OQA11" s="22"/>
      <c r="OQB11" s="23"/>
      <c r="OQC11" s="22"/>
      <c r="OQD11" s="23"/>
      <c r="OQE11" s="22"/>
      <c r="OQF11" s="23"/>
      <c r="OQG11" s="22"/>
      <c r="OQH11" s="23"/>
      <c r="OQI11" s="22"/>
      <c r="OQJ11" s="23"/>
      <c r="OQK11" s="22"/>
      <c r="OQL11" s="23"/>
      <c r="OQM11" s="22"/>
      <c r="OQN11" s="23"/>
      <c r="OQO11" s="22"/>
      <c r="OQP11" s="23"/>
      <c r="OQQ11" s="22"/>
      <c r="OQR11" s="23"/>
      <c r="OQS11" s="22"/>
      <c r="OQT11" s="23"/>
      <c r="OQU11" s="22"/>
      <c r="OQV11" s="23"/>
      <c r="OQW11" s="22"/>
      <c r="OQX11" s="23"/>
      <c r="OQY11" s="22"/>
      <c r="OQZ11" s="23"/>
      <c r="ORA11" s="22"/>
      <c r="ORB11" s="23"/>
      <c r="ORC11" s="22"/>
      <c r="ORD11" s="23"/>
      <c r="ORE11" s="22"/>
      <c r="ORF11" s="23"/>
      <c r="ORG11" s="22"/>
      <c r="ORH11" s="23"/>
      <c r="ORI11" s="22"/>
      <c r="ORJ11" s="23"/>
      <c r="ORK11" s="22"/>
      <c r="ORL11" s="23"/>
      <c r="ORM11" s="22"/>
      <c r="ORN11" s="23"/>
      <c r="ORO11" s="22"/>
      <c r="ORP11" s="23"/>
      <c r="ORQ11" s="22"/>
      <c r="ORR11" s="23"/>
      <c r="ORS11" s="22"/>
      <c r="ORT11" s="23"/>
      <c r="ORU11" s="22"/>
      <c r="ORV11" s="23"/>
      <c r="ORW11" s="22"/>
      <c r="ORX11" s="23"/>
      <c r="ORY11" s="22"/>
      <c r="ORZ11" s="23"/>
      <c r="OSA11" s="22"/>
      <c r="OSB11" s="23"/>
      <c r="OSC11" s="22"/>
      <c r="OSD11" s="23"/>
      <c r="OSE11" s="22"/>
      <c r="OSF11" s="23"/>
      <c r="OSG11" s="22"/>
      <c r="OSH11" s="23"/>
      <c r="OSI11" s="22"/>
      <c r="OSJ11" s="23"/>
      <c r="OSK11" s="22"/>
      <c r="OSL11" s="23"/>
      <c r="OSM11" s="22"/>
      <c r="OSN11" s="23"/>
      <c r="OSO11" s="22"/>
      <c r="OSP11" s="23"/>
      <c r="OSQ11" s="22"/>
      <c r="OSR11" s="23"/>
      <c r="OSS11" s="22"/>
      <c r="OST11" s="23"/>
      <c r="OSU11" s="22"/>
      <c r="OSV11" s="23"/>
      <c r="OSW11" s="22"/>
      <c r="OSX11" s="23"/>
      <c r="OSY11" s="22"/>
      <c r="OSZ11" s="23"/>
      <c r="OTA11" s="22"/>
      <c r="OTB11" s="23"/>
      <c r="OTC11" s="22"/>
      <c r="OTD11" s="23"/>
      <c r="OTE11" s="22"/>
      <c r="OTF11" s="23"/>
      <c r="OTG11" s="22"/>
      <c r="OTH11" s="23"/>
      <c r="OTI11" s="22"/>
      <c r="OTJ11" s="23"/>
      <c r="OTK11" s="22"/>
      <c r="OTL11" s="23"/>
      <c r="OTM11" s="22"/>
      <c r="OTN11" s="23"/>
      <c r="OTO11" s="22"/>
      <c r="OTP11" s="23"/>
      <c r="OTQ11" s="22"/>
      <c r="OTR11" s="23"/>
      <c r="OTS11" s="22"/>
      <c r="OTT11" s="23"/>
      <c r="OTU11" s="22"/>
      <c r="OTV11" s="23"/>
      <c r="OTW11" s="22"/>
      <c r="OTX11" s="23"/>
      <c r="OTY11" s="22"/>
      <c r="OTZ11" s="23"/>
      <c r="OUA11" s="22"/>
      <c r="OUB11" s="23"/>
      <c r="OUC11" s="22"/>
      <c r="OUD11" s="23"/>
      <c r="OUE11" s="22"/>
      <c r="OUF11" s="23"/>
      <c r="OUG11" s="22"/>
      <c r="OUH11" s="23"/>
      <c r="OUI11" s="22"/>
      <c r="OUJ11" s="23"/>
      <c r="OUK11" s="22"/>
      <c r="OUL11" s="23"/>
      <c r="OUM11" s="22"/>
      <c r="OUN11" s="23"/>
      <c r="OUO11" s="22"/>
      <c r="OUP11" s="23"/>
      <c r="OUQ11" s="22"/>
      <c r="OUR11" s="23"/>
      <c r="OUS11" s="22"/>
      <c r="OUT11" s="23"/>
      <c r="OUU11" s="22"/>
      <c r="OUV11" s="23"/>
      <c r="OUW11" s="22"/>
      <c r="OUX11" s="23"/>
      <c r="OUY11" s="22"/>
      <c r="OUZ11" s="23"/>
      <c r="OVA11" s="22"/>
      <c r="OVB11" s="23"/>
      <c r="OVC11" s="22"/>
      <c r="OVD11" s="23"/>
      <c r="OVE11" s="22"/>
      <c r="OVF11" s="23"/>
      <c r="OVG11" s="22"/>
      <c r="OVH11" s="23"/>
      <c r="OVI11" s="22"/>
      <c r="OVJ11" s="23"/>
      <c r="OVK11" s="22"/>
      <c r="OVL11" s="23"/>
      <c r="OVM11" s="22"/>
      <c r="OVN11" s="23"/>
      <c r="OVO11" s="22"/>
      <c r="OVP11" s="23"/>
      <c r="OVQ11" s="22"/>
      <c r="OVR11" s="23"/>
      <c r="OVS11" s="22"/>
      <c r="OVT11" s="23"/>
      <c r="OVU11" s="22"/>
      <c r="OVV11" s="23"/>
      <c r="OVW11" s="22"/>
      <c r="OVX11" s="23"/>
      <c r="OVY11" s="22"/>
      <c r="OVZ11" s="23"/>
      <c r="OWA11" s="22"/>
      <c r="OWB11" s="23"/>
      <c r="OWC11" s="22"/>
      <c r="OWD11" s="23"/>
      <c r="OWE11" s="22"/>
      <c r="OWF11" s="23"/>
      <c r="OWG11" s="22"/>
      <c r="OWH11" s="23"/>
      <c r="OWI11" s="22"/>
      <c r="OWJ11" s="23"/>
      <c r="OWK11" s="22"/>
      <c r="OWL11" s="23"/>
      <c r="OWM11" s="22"/>
      <c r="OWN11" s="23"/>
      <c r="OWO11" s="22"/>
      <c r="OWP11" s="23"/>
      <c r="OWQ11" s="22"/>
      <c r="OWR11" s="23"/>
      <c r="OWS11" s="22"/>
      <c r="OWT11" s="23"/>
      <c r="OWU11" s="22"/>
      <c r="OWV11" s="23"/>
      <c r="OWW11" s="22"/>
      <c r="OWX11" s="23"/>
      <c r="OWY11" s="22"/>
      <c r="OWZ11" s="23"/>
      <c r="OXA11" s="22"/>
      <c r="OXB11" s="23"/>
      <c r="OXC11" s="22"/>
      <c r="OXD11" s="23"/>
      <c r="OXE11" s="22"/>
      <c r="OXF11" s="23"/>
      <c r="OXG11" s="22"/>
      <c r="OXH11" s="23"/>
      <c r="OXI11" s="22"/>
      <c r="OXJ11" s="23"/>
      <c r="OXK11" s="22"/>
      <c r="OXL11" s="23"/>
      <c r="OXM11" s="22"/>
      <c r="OXN11" s="23"/>
      <c r="OXO11" s="22"/>
      <c r="OXP11" s="23"/>
      <c r="OXQ11" s="22"/>
      <c r="OXR11" s="23"/>
      <c r="OXS11" s="22"/>
      <c r="OXT11" s="23"/>
      <c r="OXU11" s="22"/>
      <c r="OXV11" s="23"/>
      <c r="OXW11" s="22"/>
      <c r="OXX11" s="23"/>
      <c r="OXY11" s="22"/>
      <c r="OXZ11" s="23"/>
      <c r="OYA11" s="22"/>
      <c r="OYB11" s="23"/>
      <c r="OYC11" s="22"/>
      <c r="OYD11" s="23"/>
      <c r="OYE11" s="22"/>
      <c r="OYF11" s="23"/>
      <c r="OYG11" s="22"/>
      <c r="OYH11" s="23"/>
      <c r="OYI11" s="22"/>
      <c r="OYJ11" s="23"/>
      <c r="OYK11" s="22"/>
      <c r="OYL11" s="23"/>
      <c r="OYM11" s="22"/>
      <c r="OYN11" s="23"/>
      <c r="OYO11" s="22"/>
      <c r="OYP11" s="23"/>
      <c r="OYQ11" s="22"/>
      <c r="OYR11" s="23"/>
      <c r="OYS11" s="22"/>
      <c r="OYT11" s="23"/>
      <c r="OYU11" s="22"/>
      <c r="OYV11" s="23"/>
      <c r="OYW11" s="22"/>
      <c r="OYX11" s="23"/>
      <c r="OYY11" s="22"/>
      <c r="OYZ11" s="23"/>
      <c r="OZA11" s="22"/>
      <c r="OZB11" s="23"/>
      <c r="OZC11" s="22"/>
      <c r="OZD11" s="23"/>
      <c r="OZE11" s="22"/>
      <c r="OZF11" s="23"/>
      <c r="OZG11" s="22"/>
      <c r="OZH11" s="23"/>
      <c r="OZI11" s="22"/>
      <c r="OZJ11" s="23"/>
      <c r="OZK11" s="22"/>
      <c r="OZL11" s="23"/>
      <c r="OZM11" s="22"/>
      <c r="OZN11" s="23"/>
      <c r="OZO11" s="22"/>
      <c r="OZP11" s="23"/>
      <c r="OZQ11" s="22"/>
      <c r="OZR11" s="23"/>
      <c r="OZS11" s="22"/>
      <c r="OZT11" s="23"/>
      <c r="OZU11" s="22"/>
      <c r="OZV11" s="23"/>
      <c r="OZW11" s="22"/>
      <c r="OZX11" s="23"/>
      <c r="OZY11" s="22"/>
      <c r="OZZ11" s="23"/>
      <c r="PAA11" s="22"/>
      <c r="PAB11" s="23"/>
      <c r="PAC11" s="22"/>
      <c r="PAD11" s="23"/>
      <c r="PAE11" s="22"/>
      <c r="PAF11" s="23"/>
      <c r="PAG11" s="22"/>
      <c r="PAH11" s="23"/>
      <c r="PAI11" s="22"/>
      <c r="PAJ11" s="23"/>
      <c r="PAK11" s="22"/>
      <c r="PAL11" s="23"/>
      <c r="PAM11" s="22"/>
      <c r="PAN11" s="23"/>
      <c r="PAO11" s="22"/>
      <c r="PAP11" s="23"/>
      <c r="PAQ11" s="22"/>
      <c r="PAR11" s="23"/>
      <c r="PAS11" s="22"/>
      <c r="PAT11" s="23"/>
      <c r="PAU11" s="22"/>
      <c r="PAV11" s="23"/>
      <c r="PAW11" s="22"/>
      <c r="PAX11" s="23"/>
      <c r="PAY11" s="22"/>
      <c r="PAZ11" s="23"/>
      <c r="PBA11" s="22"/>
      <c r="PBB11" s="23"/>
      <c r="PBC11" s="22"/>
      <c r="PBD11" s="23"/>
      <c r="PBE11" s="22"/>
      <c r="PBF11" s="23"/>
      <c r="PBG11" s="22"/>
      <c r="PBH11" s="23"/>
      <c r="PBI11" s="22"/>
      <c r="PBJ11" s="23"/>
      <c r="PBK11" s="22"/>
      <c r="PBL11" s="23"/>
      <c r="PBM11" s="22"/>
      <c r="PBN11" s="23"/>
      <c r="PBO11" s="22"/>
      <c r="PBP11" s="23"/>
      <c r="PBQ11" s="22"/>
      <c r="PBR11" s="23"/>
      <c r="PBS11" s="22"/>
      <c r="PBT11" s="23"/>
      <c r="PBU11" s="22"/>
      <c r="PBV11" s="23"/>
      <c r="PBW11" s="22"/>
      <c r="PBX11" s="23"/>
      <c r="PBY11" s="22"/>
      <c r="PBZ11" s="23"/>
      <c r="PCA11" s="22"/>
      <c r="PCB11" s="23"/>
      <c r="PCC11" s="22"/>
      <c r="PCD11" s="23"/>
      <c r="PCE11" s="22"/>
      <c r="PCF11" s="23"/>
      <c r="PCG11" s="22"/>
      <c r="PCH11" s="23"/>
      <c r="PCI11" s="22"/>
      <c r="PCJ11" s="23"/>
      <c r="PCK11" s="22"/>
      <c r="PCL11" s="23"/>
      <c r="PCM11" s="22"/>
      <c r="PCN11" s="23"/>
      <c r="PCO11" s="22"/>
      <c r="PCP11" s="23"/>
      <c r="PCQ11" s="22"/>
      <c r="PCR11" s="23"/>
      <c r="PCS11" s="22"/>
      <c r="PCT11" s="23"/>
      <c r="PCU11" s="22"/>
      <c r="PCV11" s="23"/>
      <c r="PCW11" s="22"/>
      <c r="PCX11" s="23"/>
      <c r="PCY11" s="22"/>
      <c r="PCZ11" s="23"/>
      <c r="PDA11" s="22"/>
      <c r="PDB11" s="23"/>
      <c r="PDC11" s="22"/>
      <c r="PDD11" s="23"/>
      <c r="PDE11" s="22"/>
      <c r="PDF11" s="23"/>
      <c r="PDG11" s="22"/>
      <c r="PDH11" s="23"/>
      <c r="PDI11" s="22"/>
      <c r="PDJ11" s="23"/>
      <c r="PDK11" s="22"/>
      <c r="PDL11" s="23"/>
      <c r="PDM11" s="22"/>
      <c r="PDN11" s="23"/>
      <c r="PDO11" s="22"/>
      <c r="PDP11" s="23"/>
      <c r="PDQ11" s="22"/>
      <c r="PDR11" s="23"/>
      <c r="PDS11" s="22"/>
      <c r="PDT11" s="23"/>
      <c r="PDU11" s="22"/>
      <c r="PDV11" s="23"/>
      <c r="PDW11" s="22"/>
      <c r="PDX11" s="23"/>
      <c r="PDY11" s="22"/>
      <c r="PDZ11" s="23"/>
      <c r="PEA11" s="22"/>
      <c r="PEB11" s="23"/>
      <c r="PEC11" s="22"/>
      <c r="PED11" s="23"/>
      <c r="PEE11" s="22"/>
      <c r="PEF11" s="23"/>
      <c r="PEG11" s="22"/>
      <c r="PEH11" s="23"/>
      <c r="PEI11" s="22"/>
      <c r="PEJ11" s="23"/>
      <c r="PEK11" s="22"/>
      <c r="PEL11" s="23"/>
      <c r="PEM11" s="22"/>
      <c r="PEN11" s="23"/>
      <c r="PEO11" s="22"/>
      <c r="PEP11" s="23"/>
      <c r="PEQ11" s="22"/>
      <c r="PER11" s="23"/>
      <c r="PES11" s="22"/>
      <c r="PET11" s="23"/>
      <c r="PEU11" s="22"/>
      <c r="PEV11" s="23"/>
      <c r="PEW11" s="22"/>
      <c r="PEX11" s="23"/>
      <c r="PEY11" s="22"/>
      <c r="PEZ11" s="23"/>
      <c r="PFA11" s="22"/>
      <c r="PFB11" s="23"/>
      <c r="PFC11" s="22"/>
      <c r="PFD11" s="23"/>
      <c r="PFE11" s="22"/>
      <c r="PFF11" s="23"/>
      <c r="PFG11" s="22"/>
      <c r="PFH11" s="23"/>
      <c r="PFI11" s="22"/>
      <c r="PFJ11" s="23"/>
      <c r="PFK11" s="22"/>
      <c r="PFL11" s="23"/>
      <c r="PFM11" s="22"/>
      <c r="PFN11" s="23"/>
      <c r="PFO11" s="22"/>
      <c r="PFP11" s="23"/>
      <c r="PFQ11" s="22"/>
      <c r="PFR11" s="23"/>
      <c r="PFS11" s="22"/>
      <c r="PFT11" s="23"/>
      <c r="PFU11" s="22"/>
      <c r="PFV11" s="23"/>
      <c r="PFW11" s="22"/>
      <c r="PFX11" s="23"/>
      <c r="PFY11" s="22"/>
      <c r="PFZ11" s="23"/>
      <c r="PGA11" s="22"/>
      <c r="PGB11" s="23"/>
      <c r="PGC11" s="22"/>
      <c r="PGD11" s="23"/>
      <c r="PGE11" s="22"/>
      <c r="PGF11" s="23"/>
      <c r="PGG11" s="22"/>
      <c r="PGH11" s="23"/>
      <c r="PGI11" s="22"/>
      <c r="PGJ11" s="23"/>
      <c r="PGK11" s="22"/>
      <c r="PGL11" s="23"/>
      <c r="PGM11" s="22"/>
      <c r="PGN11" s="23"/>
      <c r="PGO11" s="22"/>
      <c r="PGP11" s="23"/>
      <c r="PGQ11" s="22"/>
      <c r="PGR11" s="23"/>
      <c r="PGS11" s="22"/>
      <c r="PGT11" s="23"/>
      <c r="PGU11" s="22"/>
      <c r="PGV11" s="23"/>
      <c r="PGW11" s="22"/>
      <c r="PGX11" s="23"/>
      <c r="PGY11" s="22"/>
      <c r="PGZ11" s="23"/>
      <c r="PHA11" s="22"/>
      <c r="PHB11" s="23"/>
      <c r="PHC11" s="22"/>
      <c r="PHD11" s="23"/>
      <c r="PHE11" s="22"/>
      <c r="PHF11" s="23"/>
      <c r="PHG11" s="22"/>
      <c r="PHH11" s="23"/>
      <c r="PHI11" s="22"/>
      <c r="PHJ11" s="23"/>
      <c r="PHK11" s="22"/>
      <c r="PHL11" s="23"/>
      <c r="PHM11" s="22"/>
      <c r="PHN11" s="23"/>
      <c r="PHO11" s="22"/>
      <c r="PHP11" s="23"/>
      <c r="PHQ11" s="22"/>
      <c r="PHR11" s="23"/>
      <c r="PHS11" s="22"/>
      <c r="PHT11" s="23"/>
      <c r="PHU11" s="22"/>
      <c r="PHV11" s="23"/>
      <c r="PHW11" s="22"/>
      <c r="PHX11" s="23"/>
      <c r="PHY11" s="22"/>
      <c r="PHZ11" s="23"/>
      <c r="PIA11" s="22"/>
      <c r="PIB11" s="23"/>
      <c r="PIC11" s="22"/>
      <c r="PID11" s="23"/>
      <c r="PIE11" s="22"/>
      <c r="PIF11" s="23"/>
      <c r="PIG11" s="22"/>
      <c r="PIH11" s="23"/>
      <c r="PII11" s="22"/>
      <c r="PIJ11" s="23"/>
      <c r="PIK11" s="22"/>
      <c r="PIL11" s="23"/>
      <c r="PIM11" s="22"/>
      <c r="PIN11" s="23"/>
      <c r="PIO11" s="22"/>
      <c r="PIP11" s="23"/>
      <c r="PIQ11" s="22"/>
      <c r="PIR11" s="23"/>
      <c r="PIS11" s="22"/>
      <c r="PIT11" s="23"/>
      <c r="PIU11" s="22"/>
      <c r="PIV11" s="23"/>
      <c r="PIW11" s="22"/>
      <c r="PIX11" s="23"/>
      <c r="PIY11" s="22"/>
      <c r="PIZ11" s="23"/>
      <c r="PJA11" s="22"/>
      <c r="PJB11" s="23"/>
      <c r="PJC11" s="22"/>
      <c r="PJD11" s="23"/>
      <c r="PJE11" s="22"/>
      <c r="PJF11" s="23"/>
      <c r="PJG11" s="22"/>
      <c r="PJH11" s="23"/>
      <c r="PJI11" s="22"/>
      <c r="PJJ11" s="23"/>
      <c r="PJK11" s="22"/>
      <c r="PJL11" s="23"/>
      <c r="PJM11" s="22"/>
      <c r="PJN11" s="23"/>
      <c r="PJO11" s="22"/>
      <c r="PJP11" s="23"/>
      <c r="PJQ11" s="22"/>
      <c r="PJR11" s="23"/>
      <c r="PJS11" s="22"/>
      <c r="PJT11" s="23"/>
      <c r="PJU11" s="22"/>
      <c r="PJV11" s="23"/>
      <c r="PJW11" s="22"/>
      <c r="PJX11" s="23"/>
      <c r="PJY11" s="22"/>
      <c r="PJZ11" s="23"/>
      <c r="PKA11" s="22"/>
      <c r="PKB11" s="23"/>
      <c r="PKC11" s="22"/>
      <c r="PKD11" s="23"/>
      <c r="PKE11" s="22"/>
      <c r="PKF11" s="23"/>
      <c r="PKG11" s="22"/>
      <c r="PKH11" s="23"/>
      <c r="PKI11" s="22"/>
      <c r="PKJ11" s="23"/>
      <c r="PKK11" s="22"/>
      <c r="PKL11" s="23"/>
      <c r="PKM11" s="22"/>
      <c r="PKN11" s="23"/>
      <c r="PKO11" s="22"/>
      <c r="PKP11" s="23"/>
      <c r="PKQ11" s="22"/>
      <c r="PKR11" s="23"/>
      <c r="PKS11" s="22"/>
      <c r="PKT11" s="23"/>
      <c r="PKU11" s="22"/>
      <c r="PKV11" s="23"/>
      <c r="PKW11" s="22"/>
      <c r="PKX11" s="23"/>
      <c r="PKY11" s="22"/>
      <c r="PKZ11" s="23"/>
      <c r="PLA11" s="22"/>
      <c r="PLB11" s="23"/>
      <c r="PLC11" s="22"/>
      <c r="PLD11" s="23"/>
      <c r="PLE11" s="22"/>
      <c r="PLF11" s="23"/>
      <c r="PLG11" s="22"/>
      <c r="PLH11" s="23"/>
      <c r="PLI11" s="22"/>
      <c r="PLJ11" s="23"/>
      <c r="PLK11" s="22"/>
      <c r="PLL11" s="23"/>
      <c r="PLM11" s="22"/>
      <c r="PLN11" s="23"/>
      <c r="PLO11" s="22"/>
      <c r="PLP11" s="23"/>
      <c r="PLQ11" s="22"/>
      <c r="PLR11" s="23"/>
      <c r="PLS11" s="22"/>
      <c r="PLT11" s="23"/>
      <c r="PLU11" s="22"/>
      <c r="PLV11" s="23"/>
      <c r="PLW11" s="22"/>
      <c r="PLX11" s="23"/>
      <c r="PLY11" s="22"/>
      <c r="PLZ11" s="23"/>
      <c r="PMA11" s="22"/>
      <c r="PMB11" s="23"/>
      <c r="PMC11" s="22"/>
      <c r="PMD11" s="23"/>
      <c r="PME11" s="22"/>
      <c r="PMF11" s="23"/>
      <c r="PMG11" s="22"/>
      <c r="PMH11" s="23"/>
      <c r="PMI11" s="22"/>
      <c r="PMJ11" s="23"/>
      <c r="PMK11" s="22"/>
      <c r="PML11" s="23"/>
      <c r="PMM11" s="22"/>
      <c r="PMN11" s="23"/>
      <c r="PMO11" s="22"/>
      <c r="PMP11" s="23"/>
      <c r="PMQ11" s="22"/>
      <c r="PMR11" s="23"/>
      <c r="PMS11" s="22"/>
      <c r="PMT11" s="23"/>
      <c r="PMU11" s="22"/>
      <c r="PMV11" s="23"/>
      <c r="PMW11" s="22"/>
      <c r="PMX11" s="23"/>
      <c r="PMY11" s="22"/>
      <c r="PMZ11" s="23"/>
      <c r="PNA11" s="22"/>
      <c r="PNB11" s="23"/>
      <c r="PNC11" s="22"/>
      <c r="PND11" s="23"/>
      <c r="PNE11" s="22"/>
      <c r="PNF11" s="23"/>
      <c r="PNG11" s="22"/>
      <c r="PNH11" s="23"/>
      <c r="PNI11" s="22"/>
      <c r="PNJ11" s="23"/>
      <c r="PNK11" s="22"/>
      <c r="PNL11" s="23"/>
      <c r="PNM11" s="22"/>
      <c r="PNN11" s="23"/>
      <c r="PNO11" s="22"/>
      <c r="PNP11" s="23"/>
      <c r="PNQ11" s="22"/>
      <c r="PNR11" s="23"/>
      <c r="PNS11" s="22"/>
      <c r="PNT11" s="23"/>
      <c r="PNU11" s="22"/>
      <c r="PNV11" s="23"/>
      <c r="PNW11" s="22"/>
      <c r="PNX11" s="23"/>
      <c r="PNY11" s="22"/>
      <c r="PNZ11" s="23"/>
      <c r="POA11" s="22"/>
      <c r="POB11" s="23"/>
      <c r="POC11" s="22"/>
      <c r="POD11" s="23"/>
      <c r="POE11" s="22"/>
      <c r="POF11" s="23"/>
      <c r="POG11" s="22"/>
      <c r="POH11" s="23"/>
      <c r="POI11" s="22"/>
      <c r="POJ11" s="23"/>
      <c r="POK11" s="22"/>
      <c r="POL11" s="23"/>
      <c r="POM11" s="22"/>
      <c r="PON11" s="23"/>
      <c r="POO11" s="22"/>
      <c r="POP11" s="23"/>
      <c r="POQ11" s="22"/>
      <c r="POR11" s="23"/>
      <c r="POS11" s="22"/>
      <c r="POT11" s="23"/>
      <c r="POU11" s="22"/>
      <c r="POV11" s="23"/>
      <c r="POW11" s="22"/>
      <c r="POX11" s="23"/>
      <c r="POY11" s="22"/>
      <c r="POZ11" s="23"/>
      <c r="PPA11" s="22"/>
      <c r="PPB11" s="23"/>
      <c r="PPC11" s="22"/>
      <c r="PPD11" s="23"/>
      <c r="PPE11" s="22"/>
      <c r="PPF11" s="23"/>
      <c r="PPG11" s="22"/>
      <c r="PPH11" s="23"/>
      <c r="PPI11" s="22"/>
      <c r="PPJ11" s="23"/>
      <c r="PPK11" s="22"/>
      <c r="PPL11" s="23"/>
      <c r="PPM11" s="22"/>
      <c r="PPN11" s="23"/>
      <c r="PPO11" s="22"/>
      <c r="PPP11" s="23"/>
      <c r="PPQ11" s="22"/>
      <c r="PPR11" s="23"/>
      <c r="PPS11" s="22"/>
      <c r="PPT11" s="23"/>
      <c r="PPU11" s="22"/>
      <c r="PPV11" s="23"/>
      <c r="PPW11" s="22"/>
      <c r="PPX11" s="23"/>
      <c r="PPY11" s="22"/>
      <c r="PPZ11" s="23"/>
      <c r="PQA11" s="22"/>
      <c r="PQB11" s="23"/>
      <c r="PQC11" s="22"/>
      <c r="PQD11" s="23"/>
      <c r="PQE11" s="22"/>
      <c r="PQF11" s="23"/>
      <c r="PQG11" s="22"/>
      <c r="PQH11" s="23"/>
      <c r="PQI11" s="22"/>
      <c r="PQJ11" s="23"/>
      <c r="PQK11" s="22"/>
      <c r="PQL11" s="23"/>
      <c r="PQM11" s="22"/>
      <c r="PQN11" s="23"/>
      <c r="PQO11" s="22"/>
      <c r="PQP11" s="23"/>
      <c r="PQQ11" s="22"/>
      <c r="PQR11" s="23"/>
      <c r="PQS11" s="22"/>
      <c r="PQT11" s="23"/>
      <c r="PQU11" s="22"/>
      <c r="PQV11" s="23"/>
      <c r="PQW11" s="22"/>
      <c r="PQX11" s="23"/>
      <c r="PQY11" s="22"/>
      <c r="PQZ11" s="23"/>
      <c r="PRA11" s="22"/>
      <c r="PRB11" s="23"/>
      <c r="PRC11" s="22"/>
      <c r="PRD11" s="23"/>
      <c r="PRE11" s="22"/>
      <c r="PRF11" s="23"/>
      <c r="PRG11" s="22"/>
      <c r="PRH11" s="23"/>
      <c r="PRI11" s="22"/>
      <c r="PRJ11" s="23"/>
      <c r="PRK11" s="22"/>
      <c r="PRL11" s="23"/>
      <c r="PRM11" s="22"/>
      <c r="PRN11" s="23"/>
      <c r="PRO11" s="22"/>
      <c r="PRP11" s="23"/>
      <c r="PRQ11" s="22"/>
      <c r="PRR11" s="23"/>
      <c r="PRS11" s="22"/>
      <c r="PRT11" s="23"/>
      <c r="PRU11" s="22"/>
      <c r="PRV11" s="23"/>
      <c r="PRW11" s="22"/>
      <c r="PRX11" s="23"/>
      <c r="PRY11" s="22"/>
      <c r="PRZ11" s="23"/>
      <c r="PSA11" s="22"/>
      <c r="PSB11" s="23"/>
      <c r="PSC11" s="22"/>
      <c r="PSD11" s="23"/>
      <c r="PSE11" s="22"/>
      <c r="PSF11" s="23"/>
      <c r="PSG11" s="22"/>
      <c r="PSH11" s="23"/>
      <c r="PSI11" s="22"/>
      <c r="PSJ11" s="23"/>
      <c r="PSK11" s="22"/>
      <c r="PSL11" s="23"/>
      <c r="PSM11" s="22"/>
      <c r="PSN11" s="23"/>
      <c r="PSO11" s="22"/>
      <c r="PSP11" s="23"/>
      <c r="PSQ11" s="22"/>
      <c r="PSR11" s="23"/>
      <c r="PSS11" s="22"/>
      <c r="PST11" s="23"/>
      <c r="PSU11" s="22"/>
      <c r="PSV11" s="23"/>
      <c r="PSW11" s="22"/>
      <c r="PSX11" s="23"/>
      <c r="PSY11" s="22"/>
      <c r="PSZ11" s="23"/>
      <c r="PTA11" s="22"/>
      <c r="PTB11" s="23"/>
      <c r="PTC11" s="22"/>
      <c r="PTD11" s="23"/>
      <c r="PTE11" s="22"/>
      <c r="PTF11" s="23"/>
      <c r="PTG11" s="22"/>
      <c r="PTH11" s="23"/>
      <c r="PTI11" s="22"/>
      <c r="PTJ11" s="23"/>
      <c r="PTK11" s="22"/>
      <c r="PTL11" s="23"/>
      <c r="PTM11" s="22"/>
      <c r="PTN11" s="23"/>
      <c r="PTO11" s="22"/>
      <c r="PTP11" s="23"/>
      <c r="PTQ11" s="22"/>
      <c r="PTR11" s="23"/>
      <c r="PTS11" s="22"/>
      <c r="PTT11" s="23"/>
      <c r="PTU11" s="22"/>
      <c r="PTV11" s="23"/>
      <c r="PTW11" s="22"/>
      <c r="PTX11" s="23"/>
      <c r="PTY11" s="22"/>
      <c r="PTZ11" s="23"/>
      <c r="PUA11" s="22"/>
      <c r="PUB11" s="23"/>
      <c r="PUC11" s="22"/>
      <c r="PUD11" s="23"/>
      <c r="PUE11" s="22"/>
      <c r="PUF11" s="23"/>
      <c r="PUG11" s="22"/>
      <c r="PUH11" s="23"/>
      <c r="PUI11" s="22"/>
      <c r="PUJ11" s="23"/>
      <c r="PUK11" s="22"/>
      <c r="PUL11" s="23"/>
      <c r="PUM11" s="22"/>
      <c r="PUN11" s="23"/>
      <c r="PUO11" s="22"/>
      <c r="PUP11" s="23"/>
      <c r="PUQ11" s="22"/>
      <c r="PUR11" s="23"/>
      <c r="PUS11" s="22"/>
      <c r="PUT11" s="23"/>
      <c r="PUU11" s="22"/>
      <c r="PUV11" s="23"/>
      <c r="PUW11" s="22"/>
      <c r="PUX11" s="23"/>
      <c r="PUY11" s="22"/>
      <c r="PUZ11" s="23"/>
      <c r="PVA11" s="22"/>
      <c r="PVB11" s="23"/>
      <c r="PVC11" s="22"/>
      <c r="PVD11" s="23"/>
      <c r="PVE11" s="22"/>
      <c r="PVF11" s="23"/>
      <c r="PVG11" s="22"/>
      <c r="PVH11" s="23"/>
      <c r="PVI11" s="22"/>
      <c r="PVJ11" s="23"/>
      <c r="PVK11" s="22"/>
      <c r="PVL11" s="23"/>
      <c r="PVM11" s="22"/>
      <c r="PVN11" s="23"/>
      <c r="PVO11" s="22"/>
      <c r="PVP11" s="23"/>
      <c r="PVQ11" s="22"/>
      <c r="PVR11" s="23"/>
      <c r="PVS11" s="22"/>
      <c r="PVT11" s="23"/>
      <c r="PVU11" s="22"/>
      <c r="PVV11" s="23"/>
      <c r="PVW11" s="22"/>
      <c r="PVX11" s="23"/>
      <c r="PVY11" s="22"/>
      <c r="PVZ11" s="23"/>
      <c r="PWA11" s="22"/>
      <c r="PWB11" s="23"/>
      <c r="PWC11" s="22"/>
      <c r="PWD11" s="23"/>
      <c r="PWE11" s="22"/>
      <c r="PWF11" s="23"/>
      <c r="PWG11" s="22"/>
      <c r="PWH11" s="23"/>
      <c r="PWI11" s="22"/>
      <c r="PWJ11" s="23"/>
      <c r="PWK11" s="22"/>
      <c r="PWL11" s="23"/>
      <c r="PWM11" s="22"/>
      <c r="PWN11" s="23"/>
      <c r="PWO11" s="22"/>
      <c r="PWP11" s="23"/>
      <c r="PWQ11" s="22"/>
      <c r="PWR11" s="23"/>
      <c r="PWS11" s="22"/>
      <c r="PWT11" s="23"/>
      <c r="PWU11" s="22"/>
      <c r="PWV11" s="23"/>
      <c r="PWW11" s="22"/>
      <c r="PWX11" s="23"/>
      <c r="PWY11" s="22"/>
      <c r="PWZ11" s="23"/>
      <c r="PXA11" s="22"/>
      <c r="PXB11" s="23"/>
      <c r="PXC11" s="22"/>
      <c r="PXD11" s="23"/>
      <c r="PXE11" s="22"/>
      <c r="PXF11" s="23"/>
      <c r="PXG11" s="22"/>
      <c r="PXH11" s="23"/>
      <c r="PXI11" s="22"/>
      <c r="PXJ11" s="23"/>
      <c r="PXK11" s="22"/>
      <c r="PXL11" s="23"/>
      <c r="PXM11" s="22"/>
      <c r="PXN11" s="23"/>
      <c r="PXO11" s="22"/>
      <c r="PXP11" s="23"/>
      <c r="PXQ11" s="22"/>
      <c r="PXR11" s="23"/>
      <c r="PXS11" s="22"/>
      <c r="PXT11" s="23"/>
      <c r="PXU11" s="22"/>
      <c r="PXV11" s="23"/>
      <c r="PXW11" s="22"/>
      <c r="PXX11" s="23"/>
      <c r="PXY11" s="22"/>
      <c r="PXZ11" s="23"/>
      <c r="PYA11" s="22"/>
      <c r="PYB11" s="23"/>
      <c r="PYC11" s="22"/>
      <c r="PYD11" s="23"/>
      <c r="PYE11" s="22"/>
      <c r="PYF11" s="23"/>
      <c r="PYG11" s="22"/>
      <c r="PYH11" s="23"/>
      <c r="PYI11" s="22"/>
      <c r="PYJ11" s="23"/>
      <c r="PYK11" s="22"/>
      <c r="PYL11" s="23"/>
      <c r="PYM11" s="22"/>
      <c r="PYN11" s="23"/>
      <c r="PYO11" s="22"/>
      <c r="PYP11" s="23"/>
      <c r="PYQ11" s="22"/>
      <c r="PYR11" s="23"/>
      <c r="PYS11" s="22"/>
      <c r="PYT11" s="23"/>
      <c r="PYU11" s="22"/>
      <c r="PYV11" s="23"/>
      <c r="PYW11" s="22"/>
      <c r="PYX11" s="23"/>
      <c r="PYY11" s="22"/>
      <c r="PYZ11" s="23"/>
      <c r="PZA11" s="22"/>
      <c r="PZB11" s="23"/>
      <c r="PZC11" s="22"/>
      <c r="PZD11" s="23"/>
      <c r="PZE11" s="22"/>
      <c r="PZF11" s="23"/>
      <c r="PZG11" s="22"/>
      <c r="PZH11" s="23"/>
      <c r="PZI11" s="22"/>
      <c r="PZJ11" s="23"/>
      <c r="PZK11" s="22"/>
      <c r="PZL11" s="23"/>
      <c r="PZM11" s="22"/>
      <c r="PZN11" s="23"/>
      <c r="PZO11" s="22"/>
      <c r="PZP11" s="23"/>
      <c r="PZQ11" s="22"/>
      <c r="PZR11" s="23"/>
      <c r="PZS11" s="22"/>
      <c r="PZT11" s="23"/>
      <c r="PZU11" s="22"/>
      <c r="PZV11" s="23"/>
      <c r="PZW11" s="22"/>
      <c r="PZX11" s="23"/>
      <c r="PZY11" s="22"/>
      <c r="PZZ11" s="23"/>
      <c r="QAA11" s="22"/>
      <c r="QAB11" s="23"/>
      <c r="QAC11" s="22"/>
      <c r="QAD11" s="23"/>
      <c r="QAE11" s="22"/>
      <c r="QAF11" s="23"/>
      <c r="QAG11" s="22"/>
      <c r="QAH11" s="23"/>
      <c r="QAI11" s="22"/>
      <c r="QAJ11" s="23"/>
      <c r="QAK11" s="22"/>
      <c r="QAL11" s="23"/>
      <c r="QAM11" s="22"/>
      <c r="QAN11" s="23"/>
      <c r="QAO11" s="22"/>
      <c r="QAP11" s="23"/>
      <c r="QAQ11" s="22"/>
      <c r="QAR11" s="23"/>
      <c r="QAS11" s="22"/>
      <c r="QAT11" s="23"/>
      <c r="QAU11" s="22"/>
      <c r="QAV11" s="23"/>
      <c r="QAW11" s="22"/>
      <c r="QAX11" s="23"/>
      <c r="QAY11" s="22"/>
      <c r="QAZ11" s="23"/>
      <c r="QBA11" s="22"/>
      <c r="QBB11" s="23"/>
      <c r="QBC11" s="22"/>
      <c r="QBD11" s="23"/>
      <c r="QBE11" s="22"/>
      <c r="QBF11" s="23"/>
      <c r="QBG11" s="22"/>
      <c r="QBH11" s="23"/>
      <c r="QBI11" s="22"/>
      <c r="QBJ11" s="23"/>
      <c r="QBK11" s="22"/>
      <c r="QBL11" s="23"/>
      <c r="QBM11" s="22"/>
      <c r="QBN11" s="23"/>
      <c r="QBO11" s="22"/>
      <c r="QBP11" s="23"/>
      <c r="QBQ11" s="22"/>
      <c r="QBR11" s="23"/>
      <c r="QBS11" s="22"/>
      <c r="QBT11" s="23"/>
      <c r="QBU11" s="22"/>
      <c r="QBV11" s="23"/>
      <c r="QBW11" s="22"/>
      <c r="QBX11" s="23"/>
      <c r="QBY11" s="22"/>
      <c r="QBZ11" s="23"/>
      <c r="QCA11" s="22"/>
      <c r="QCB11" s="23"/>
      <c r="QCC11" s="22"/>
      <c r="QCD11" s="23"/>
      <c r="QCE11" s="22"/>
      <c r="QCF11" s="23"/>
      <c r="QCG11" s="22"/>
      <c r="QCH11" s="23"/>
      <c r="QCI11" s="22"/>
      <c r="QCJ11" s="23"/>
      <c r="QCK11" s="22"/>
      <c r="QCL11" s="23"/>
      <c r="QCM11" s="22"/>
      <c r="QCN11" s="23"/>
      <c r="QCO11" s="22"/>
      <c r="QCP11" s="23"/>
      <c r="QCQ11" s="22"/>
      <c r="QCR11" s="23"/>
      <c r="QCS11" s="22"/>
      <c r="QCT11" s="23"/>
      <c r="QCU11" s="22"/>
      <c r="QCV11" s="23"/>
      <c r="QCW11" s="22"/>
      <c r="QCX11" s="23"/>
      <c r="QCY11" s="22"/>
      <c r="QCZ11" s="23"/>
      <c r="QDA11" s="22"/>
      <c r="QDB11" s="23"/>
      <c r="QDC11" s="22"/>
      <c r="QDD11" s="23"/>
      <c r="QDE11" s="22"/>
      <c r="QDF11" s="23"/>
      <c r="QDG11" s="22"/>
      <c r="QDH11" s="23"/>
      <c r="QDI11" s="22"/>
      <c r="QDJ11" s="23"/>
      <c r="QDK11" s="22"/>
      <c r="QDL11" s="23"/>
      <c r="QDM11" s="22"/>
      <c r="QDN11" s="23"/>
      <c r="QDO11" s="22"/>
      <c r="QDP11" s="23"/>
      <c r="QDQ11" s="22"/>
      <c r="QDR11" s="23"/>
      <c r="QDS11" s="22"/>
      <c r="QDT11" s="23"/>
      <c r="QDU11" s="22"/>
      <c r="QDV11" s="23"/>
      <c r="QDW11" s="22"/>
      <c r="QDX11" s="23"/>
      <c r="QDY11" s="22"/>
      <c r="QDZ11" s="23"/>
      <c r="QEA11" s="22"/>
      <c r="QEB11" s="23"/>
      <c r="QEC11" s="22"/>
      <c r="QED11" s="23"/>
      <c r="QEE11" s="22"/>
      <c r="QEF11" s="23"/>
      <c r="QEG11" s="22"/>
      <c r="QEH11" s="23"/>
      <c r="QEI11" s="22"/>
      <c r="QEJ11" s="23"/>
      <c r="QEK11" s="22"/>
      <c r="QEL11" s="23"/>
      <c r="QEM11" s="22"/>
      <c r="QEN11" s="23"/>
      <c r="QEO11" s="22"/>
      <c r="QEP11" s="23"/>
      <c r="QEQ11" s="22"/>
      <c r="QER11" s="23"/>
      <c r="QES11" s="22"/>
      <c r="QET11" s="23"/>
      <c r="QEU11" s="22"/>
      <c r="QEV11" s="23"/>
      <c r="QEW11" s="22"/>
      <c r="QEX11" s="23"/>
      <c r="QEY11" s="22"/>
      <c r="QEZ11" s="23"/>
      <c r="QFA11" s="22"/>
      <c r="QFB11" s="23"/>
      <c r="QFC11" s="22"/>
      <c r="QFD11" s="23"/>
      <c r="QFE11" s="22"/>
      <c r="QFF11" s="23"/>
      <c r="QFG11" s="22"/>
      <c r="QFH11" s="23"/>
      <c r="QFI11" s="22"/>
      <c r="QFJ11" s="23"/>
      <c r="QFK11" s="22"/>
      <c r="QFL11" s="23"/>
      <c r="QFM11" s="22"/>
      <c r="QFN11" s="23"/>
      <c r="QFO11" s="22"/>
      <c r="QFP11" s="23"/>
      <c r="QFQ11" s="22"/>
      <c r="QFR11" s="23"/>
      <c r="QFS11" s="22"/>
      <c r="QFT11" s="23"/>
      <c r="QFU11" s="22"/>
      <c r="QFV11" s="23"/>
      <c r="QFW11" s="22"/>
      <c r="QFX11" s="23"/>
      <c r="QFY11" s="22"/>
      <c r="QFZ11" s="23"/>
      <c r="QGA11" s="22"/>
      <c r="QGB11" s="23"/>
      <c r="QGC11" s="22"/>
      <c r="QGD11" s="23"/>
      <c r="QGE11" s="22"/>
      <c r="QGF11" s="23"/>
      <c r="QGG11" s="22"/>
      <c r="QGH11" s="23"/>
      <c r="QGI11" s="22"/>
      <c r="QGJ11" s="23"/>
      <c r="QGK11" s="22"/>
      <c r="QGL11" s="23"/>
      <c r="QGM11" s="22"/>
      <c r="QGN11" s="23"/>
      <c r="QGO11" s="22"/>
      <c r="QGP11" s="23"/>
      <c r="QGQ11" s="22"/>
      <c r="QGR11" s="23"/>
      <c r="QGS11" s="22"/>
      <c r="QGT11" s="23"/>
      <c r="QGU11" s="22"/>
      <c r="QGV11" s="23"/>
      <c r="QGW11" s="22"/>
      <c r="QGX11" s="23"/>
      <c r="QGY11" s="22"/>
      <c r="QGZ11" s="23"/>
      <c r="QHA11" s="22"/>
      <c r="QHB11" s="23"/>
      <c r="QHC11" s="22"/>
      <c r="QHD11" s="23"/>
      <c r="QHE11" s="22"/>
      <c r="QHF11" s="23"/>
      <c r="QHG11" s="22"/>
      <c r="QHH11" s="23"/>
      <c r="QHI11" s="22"/>
      <c r="QHJ11" s="23"/>
      <c r="QHK11" s="22"/>
      <c r="QHL11" s="23"/>
      <c r="QHM11" s="22"/>
      <c r="QHN11" s="23"/>
      <c r="QHO11" s="22"/>
      <c r="QHP11" s="23"/>
      <c r="QHQ11" s="22"/>
      <c r="QHR11" s="23"/>
      <c r="QHS11" s="22"/>
      <c r="QHT11" s="23"/>
      <c r="QHU11" s="22"/>
      <c r="QHV11" s="23"/>
      <c r="QHW11" s="22"/>
      <c r="QHX11" s="23"/>
      <c r="QHY11" s="22"/>
      <c r="QHZ11" s="23"/>
      <c r="QIA11" s="22"/>
      <c r="QIB11" s="23"/>
      <c r="QIC11" s="22"/>
      <c r="QID11" s="23"/>
      <c r="QIE11" s="22"/>
      <c r="QIF11" s="23"/>
      <c r="QIG11" s="22"/>
      <c r="QIH11" s="23"/>
      <c r="QII11" s="22"/>
      <c r="QIJ11" s="23"/>
      <c r="QIK11" s="22"/>
      <c r="QIL11" s="23"/>
      <c r="QIM11" s="22"/>
      <c r="QIN11" s="23"/>
      <c r="QIO11" s="22"/>
      <c r="QIP11" s="23"/>
      <c r="QIQ11" s="22"/>
      <c r="QIR11" s="23"/>
      <c r="QIS11" s="22"/>
      <c r="QIT11" s="23"/>
      <c r="QIU11" s="22"/>
      <c r="QIV11" s="23"/>
      <c r="QIW11" s="22"/>
      <c r="QIX11" s="23"/>
      <c r="QIY11" s="22"/>
      <c r="QIZ11" s="23"/>
      <c r="QJA11" s="22"/>
      <c r="QJB11" s="23"/>
      <c r="QJC11" s="22"/>
      <c r="QJD11" s="23"/>
      <c r="QJE11" s="22"/>
      <c r="QJF11" s="23"/>
      <c r="QJG11" s="22"/>
      <c r="QJH11" s="23"/>
      <c r="QJI11" s="22"/>
      <c r="QJJ11" s="23"/>
      <c r="QJK11" s="22"/>
      <c r="QJL11" s="23"/>
      <c r="QJM11" s="22"/>
      <c r="QJN11" s="23"/>
      <c r="QJO11" s="22"/>
      <c r="QJP11" s="23"/>
      <c r="QJQ11" s="22"/>
      <c r="QJR11" s="23"/>
      <c r="QJS11" s="22"/>
      <c r="QJT11" s="23"/>
      <c r="QJU11" s="22"/>
      <c r="QJV11" s="23"/>
      <c r="QJW11" s="22"/>
      <c r="QJX11" s="23"/>
      <c r="QJY11" s="22"/>
      <c r="QJZ11" s="23"/>
      <c r="QKA11" s="22"/>
      <c r="QKB11" s="23"/>
      <c r="QKC11" s="22"/>
      <c r="QKD11" s="23"/>
      <c r="QKE11" s="22"/>
      <c r="QKF11" s="23"/>
      <c r="QKG11" s="22"/>
      <c r="QKH11" s="23"/>
      <c r="QKI11" s="22"/>
      <c r="QKJ11" s="23"/>
      <c r="QKK11" s="22"/>
      <c r="QKL11" s="23"/>
      <c r="QKM11" s="22"/>
      <c r="QKN11" s="23"/>
      <c r="QKO11" s="22"/>
      <c r="QKP11" s="23"/>
      <c r="QKQ11" s="22"/>
      <c r="QKR11" s="23"/>
      <c r="QKS11" s="22"/>
      <c r="QKT11" s="23"/>
      <c r="QKU11" s="22"/>
      <c r="QKV11" s="23"/>
      <c r="QKW11" s="22"/>
      <c r="QKX11" s="23"/>
      <c r="QKY11" s="22"/>
      <c r="QKZ11" s="23"/>
      <c r="QLA11" s="22"/>
      <c r="QLB11" s="23"/>
      <c r="QLC11" s="22"/>
      <c r="QLD11" s="23"/>
      <c r="QLE11" s="22"/>
      <c r="QLF11" s="23"/>
      <c r="QLG11" s="22"/>
      <c r="QLH11" s="23"/>
      <c r="QLI11" s="22"/>
      <c r="QLJ11" s="23"/>
      <c r="QLK11" s="22"/>
      <c r="QLL11" s="23"/>
      <c r="QLM11" s="22"/>
      <c r="QLN11" s="23"/>
      <c r="QLO11" s="22"/>
      <c r="QLP11" s="23"/>
      <c r="QLQ11" s="22"/>
      <c r="QLR11" s="23"/>
      <c r="QLS11" s="22"/>
      <c r="QLT11" s="23"/>
      <c r="QLU11" s="22"/>
      <c r="QLV11" s="23"/>
      <c r="QLW11" s="22"/>
      <c r="QLX11" s="23"/>
      <c r="QLY11" s="22"/>
      <c r="QLZ11" s="23"/>
      <c r="QMA11" s="22"/>
      <c r="QMB11" s="23"/>
      <c r="QMC11" s="22"/>
      <c r="QMD11" s="23"/>
      <c r="QME11" s="22"/>
      <c r="QMF11" s="23"/>
      <c r="QMG11" s="22"/>
      <c r="QMH11" s="23"/>
      <c r="QMI11" s="22"/>
      <c r="QMJ11" s="23"/>
      <c r="QMK11" s="22"/>
      <c r="QML11" s="23"/>
      <c r="QMM11" s="22"/>
      <c r="QMN11" s="23"/>
      <c r="QMO11" s="22"/>
      <c r="QMP11" s="23"/>
      <c r="QMQ11" s="22"/>
      <c r="QMR11" s="23"/>
      <c r="QMS11" s="22"/>
      <c r="QMT11" s="23"/>
      <c r="QMU11" s="22"/>
      <c r="QMV11" s="23"/>
      <c r="QMW11" s="22"/>
      <c r="QMX11" s="23"/>
      <c r="QMY11" s="22"/>
      <c r="QMZ11" s="23"/>
      <c r="QNA11" s="22"/>
      <c r="QNB11" s="23"/>
      <c r="QNC11" s="22"/>
      <c r="QND11" s="23"/>
      <c r="QNE11" s="22"/>
      <c r="QNF11" s="23"/>
      <c r="QNG11" s="22"/>
      <c r="QNH11" s="23"/>
      <c r="QNI11" s="22"/>
      <c r="QNJ11" s="23"/>
      <c r="QNK11" s="22"/>
      <c r="QNL11" s="23"/>
      <c r="QNM11" s="22"/>
      <c r="QNN11" s="23"/>
      <c r="QNO11" s="22"/>
      <c r="QNP11" s="23"/>
      <c r="QNQ11" s="22"/>
      <c r="QNR11" s="23"/>
      <c r="QNS11" s="22"/>
      <c r="QNT11" s="23"/>
      <c r="QNU11" s="22"/>
      <c r="QNV11" s="23"/>
      <c r="QNW11" s="22"/>
      <c r="QNX11" s="23"/>
      <c r="QNY11" s="22"/>
      <c r="QNZ11" s="23"/>
      <c r="QOA11" s="22"/>
      <c r="QOB11" s="23"/>
      <c r="QOC11" s="22"/>
      <c r="QOD11" s="23"/>
      <c r="QOE11" s="22"/>
      <c r="QOF11" s="23"/>
      <c r="QOG11" s="22"/>
      <c r="QOH11" s="23"/>
      <c r="QOI11" s="22"/>
      <c r="QOJ11" s="23"/>
      <c r="QOK11" s="22"/>
      <c r="QOL11" s="23"/>
      <c r="QOM11" s="22"/>
      <c r="QON11" s="23"/>
      <c r="QOO11" s="22"/>
      <c r="QOP11" s="23"/>
      <c r="QOQ11" s="22"/>
      <c r="QOR11" s="23"/>
      <c r="QOS11" s="22"/>
      <c r="QOT11" s="23"/>
      <c r="QOU11" s="22"/>
      <c r="QOV11" s="23"/>
      <c r="QOW11" s="22"/>
      <c r="QOX11" s="23"/>
      <c r="QOY11" s="22"/>
      <c r="QOZ11" s="23"/>
      <c r="QPA11" s="22"/>
      <c r="QPB11" s="23"/>
      <c r="QPC11" s="22"/>
      <c r="QPD11" s="23"/>
      <c r="QPE11" s="22"/>
      <c r="QPF11" s="23"/>
      <c r="QPG11" s="22"/>
      <c r="QPH11" s="23"/>
      <c r="QPI11" s="22"/>
      <c r="QPJ11" s="23"/>
      <c r="QPK11" s="22"/>
      <c r="QPL11" s="23"/>
      <c r="QPM11" s="22"/>
      <c r="QPN11" s="23"/>
      <c r="QPO11" s="22"/>
      <c r="QPP11" s="23"/>
      <c r="QPQ11" s="22"/>
      <c r="QPR11" s="23"/>
      <c r="QPS11" s="22"/>
      <c r="QPT11" s="23"/>
      <c r="QPU11" s="22"/>
      <c r="QPV11" s="23"/>
      <c r="QPW11" s="22"/>
      <c r="QPX11" s="23"/>
      <c r="QPY11" s="22"/>
      <c r="QPZ11" s="23"/>
      <c r="QQA11" s="22"/>
      <c r="QQB11" s="23"/>
      <c r="QQC11" s="22"/>
      <c r="QQD11" s="23"/>
      <c r="QQE11" s="22"/>
      <c r="QQF11" s="23"/>
      <c r="QQG11" s="22"/>
      <c r="QQH11" s="23"/>
      <c r="QQI11" s="22"/>
      <c r="QQJ11" s="23"/>
      <c r="QQK11" s="22"/>
      <c r="QQL11" s="23"/>
      <c r="QQM11" s="22"/>
      <c r="QQN11" s="23"/>
      <c r="QQO11" s="22"/>
      <c r="QQP11" s="23"/>
      <c r="QQQ11" s="22"/>
      <c r="QQR11" s="23"/>
      <c r="QQS11" s="22"/>
      <c r="QQT11" s="23"/>
      <c r="QQU11" s="22"/>
      <c r="QQV11" s="23"/>
      <c r="QQW11" s="22"/>
      <c r="QQX11" s="23"/>
      <c r="QQY11" s="22"/>
      <c r="QQZ11" s="23"/>
      <c r="QRA11" s="22"/>
      <c r="QRB11" s="23"/>
      <c r="QRC11" s="22"/>
      <c r="QRD11" s="23"/>
      <c r="QRE11" s="22"/>
      <c r="QRF11" s="23"/>
      <c r="QRG11" s="22"/>
      <c r="QRH11" s="23"/>
      <c r="QRI11" s="22"/>
      <c r="QRJ11" s="23"/>
      <c r="QRK11" s="22"/>
      <c r="QRL11" s="23"/>
      <c r="QRM11" s="22"/>
      <c r="QRN11" s="23"/>
      <c r="QRO11" s="22"/>
      <c r="QRP11" s="23"/>
      <c r="QRQ11" s="22"/>
      <c r="QRR11" s="23"/>
      <c r="QRS11" s="22"/>
      <c r="QRT11" s="23"/>
      <c r="QRU11" s="22"/>
      <c r="QRV11" s="23"/>
      <c r="QRW11" s="22"/>
      <c r="QRX11" s="23"/>
      <c r="QRY11" s="22"/>
      <c r="QRZ11" s="23"/>
      <c r="QSA11" s="22"/>
      <c r="QSB11" s="23"/>
      <c r="QSC11" s="22"/>
      <c r="QSD11" s="23"/>
      <c r="QSE11" s="22"/>
      <c r="QSF11" s="23"/>
      <c r="QSG11" s="22"/>
      <c r="QSH11" s="23"/>
      <c r="QSI11" s="22"/>
      <c r="QSJ11" s="23"/>
      <c r="QSK11" s="22"/>
      <c r="QSL11" s="23"/>
      <c r="QSM11" s="22"/>
      <c r="QSN11" s="23"/>
      <c r="QSO11" s="22"/>
      <c r="QSP11" s="23"/>
      <c r="QSQ11" s="22"/>
      <c r="QSR11" s="23"/>
      <c r="QSS11" s="22"/>
      <c r="QST11" s="23"/>
      <c r="QSU11" s="22"/>
      <c r="QSV11" s="23"/>
      <c r="QSW11" s="22"/>
      <c r="QSX11" s="23"/>
      <c r="QSY11" s="22"/>
      <c r="QSZ11" s="23"/>
      <c r="QTA11" s="22"/>
      <c r="QTB11" s="23"/>
      <c r="QTC11" s="22"/>
      <c r="QTD11" s="23"/>
      <c r="QTE11" s="22"/>
      <c r="QTF11" s="23"/>
      <c r="QTG11" s="22"/>
      <c r="QTH11" s="23"/>
      <c r="QTI11" s="22"/>
      <c r="QTJ11" s="23"/>
      <c r="QTK11" s="22"/>
      <c r="QTL11" s="23"/>
      <c r="QTM11" s="22"/>
      <c r="QTN11" s="23"/>
      <c r="QTO11" s="22"/>
      <c r="QTP11" s="23"/>
      <c r="QTQ11" s="22"/>
      <c r="QTR11" s="23"/>
      <c r="QTS11" s="22"/>
      <c r="QTT11" s="23"/>
      <c r="QTU11" s="22"/>
      <c r="QTV11" s="23"/>
      <c r="QTW11" s="22"/>
      <c r="QTX11" s="23"/>
      <c r="QTY11" s="22"/>
      <c r="QTZ11" s="23"/>
      <c r="QUA11" s="22"/>
      <c r="QUB11" s="23"/>
      <c r="QUC11" s="22"/>
      <c r="QUD11" s="23"/>
      <c r="QUE11" s="22"/>
      <c r="QUF11" s="23"/>
      <c r="QUG11" s="22"/>
      <c r="QUH11" s="23"/>
      <c r="QUI11" s="22"/>
      <c r="QUJ11" s="23"/>
      <c r="QUK11" s="22"/>
      <c r="QUL11" s="23"/>
      <c r="QUM11" s="22"/>
      <c r="QUN11" s="23"/>
      <c r="QUO11" s="22"/>
      <c r="QUP11" s="23"/>
      <c r="QUQ11" s="22"/>
      <c r="QUR11" s="23"/>
      <c r="QUS11" s="22"/>
      <c r="QUT11" s="23"/>
      <c r="QUU11" s="22"/>
      <c r="QUV11" s="23"/>
      <c r="QUW11" s="22"/>
      <c r="QUX11" s="23"/>
      <c r="QUY11" s="22"/>
      <c r="QUZ11" s="23"/>
      <c r="QVA11" s="22"/>
      <c r="QVB11" s="23"/>
      <c r="QVC11" s="22"/>
      <c r="QVD11" s="23"/>
      <c r="QVE11" s="22"/>
      <c r="QVF11" s="23"/>
      <c r="QVG11" s="22"/>
      <c r="QVH11" s="23"/>
      <c r="QVI11" s="22"/>
      <c r="QVJ11" s="23"/>
      <c r="QVK11" s="22"/>
      <c r="QVL11" s="23"/>
      <c r="QVM11" s="22"/>
      <c r="QVN11" s="23"/>
      <c r="QVO11" s="22"/>
      <c r="QVP11" s="23"/>
      <c r="QVQ11" s="22"/>
      <c r="QVR11" s="23"/>
      <c r="QVS11" s="22"/>
      <c r="QVT11" s="23"/>
      <c r="QVU11" s="22"/>
      <c r="QVV11" s="23"/>
      <c r="QVW11" s="22"/>
      <c r="QVX11" s="23"/>
      <c r="QVY11" s="22"/>
      <c r="QVZ11" s="23"/>
      <c r="QWA11" s="22"/>
      <c r="QWB11" s="23"/>
      <c r="QWC11" s="22"/>
      <c r="QWD11" s="23"/>
      <c r="QWE11" s="22"/>
      <c r="QWF11" s="23"/>
      <c r="QWG11" s="22"/>
      <c r="QWH11" s="23"/>
      <c r="QWI11" s="22"/>
      <c r="QWJ11" s="23"/>
      <c r="QWK11" s="22"/>
      <c r="QWL11" s="23"/>
      <c r="QWM11" s="22"/>
      <c r="QWN11" s="23"/>
      <c r="QWO11" s="22"/>
      <c r="QWP11" s="23"/>
      <c r="QWQ11" s="22"/>
      <c r="QWR11" s="23"/>
      <c r="QWS11" s="22"/>
      <c r="QWT11" s="23"/>
      <c r="QWU11" s="22"/>
      <c r="QWV11" s="23"/>
      <c r="QWW11" s="22"/>
      <c r="QWX11" s="23"/>
      <c r="QWY11" s="22"/>
      <c r="QWZ11" s="23"/>
      <c r="QXA11" s="22"/>
      <c r="QXB11" s="23"/>
      <c r="QXC11" s="22"/>
      <c r="QXD11" s="23"/>
      <c r="QXE11" s="22"/>
      <c r="QXF11" s="23"/>
      <c r="QXG11" s="22"/>
      <c r="QXH11" s="23"/>
      <c r="QXI11" s="22"/>
      <c r="QXJ11" s="23"/>
      <c r="QXK11" s="22"/>
      <c r="QXL11" s="23"/>
      <c r="QXM11" s="22"/>
      <c r="QXN11" s="23"/>
      <c r="QXO11" s="22"/>
      <c r="QXP11" s="23"/>
      <c r="QXQ11" s="22"/>
      <c r="QXR11" s="23"/>
      <c r="QXS11" s="22"/>
      <c r="QXT11" s="23"/>
      <c r="QXU11" s="22"/>
      <c r="QXV11" s="23"/>
      <c r="QXW11" s="22"/>
      <c r="QXX11" s="23"/>
      <c r="QXY11" s="22"/>
      <c r="QXZ11" s="23"/>
      <c r="QYA11" s="22"/>
      <c r="QYB11" s="23"/>
      <c r="QYC11" s="22"/>
      <c r="QYD11" s="23"/>
      <c r="QYE11" s="22"/>
      <c r="QYF11" s="23"/>
      <c r="QYG11" s="22"/>
      <c r="QYH11" s="23"/>
      <c r="QYI11" s="22"/>
      <c r="QYJ11" s="23"/>
      <c r="QYK11" s="22"/>
      <c r="QYL11" s="23"/>
      <c r="QYM11" s="22"/>
      <c r="QYN11" s="23"/>
      <c r="QYO11" s="22"/>
      <c r="QYP11" s="23"/>
      <c r="QYQ11" s="22"/>
      <c r="QYR11" s="23"/>
      <c r="QYS11" s="22"/>
      <c r="QYT11" s="23"/>
      <c r="QYU11" s="22"/>
      <c r="QYV11" s="23"/>
      <c r="QYW11" s="22"/>
      <c r="QYX11" s="23"/>
      <c r="QYY11" s="22"/>
      <c r="QYZ11" s="23"/>
      <c r="QZA11" s="22"/>
      <c r="QZB11" s="23"/>
      <c r="QZC11" s="22"/>
      <c r="QZD11" s="23"/>
      <c r="QZE11" s="22"/>
      <c r="QZF11" s="23"/>
      <c r="QZG11" s="22"/>
      <c r="QZH11" s="23"/>
      <c r="QZI11" s="22"/>
      <c r="QZJ11" s="23"/>
      <c r="QZK11" s="22"/>
      <c r="QZL11" s="23"/>
      <c r="QZM11" s="22"/>
      <c r="QZN11" s="23"/>
      <c r="QZO11" s="22"/>
      <c r="QZP11" s="23"/>
      <c r="QZQ11" s="22"/>
      <c r="QZR11" s="23"/>
      <c r="QZS11" s="22"/>
      <c r="QZT11" s="23"/>
      <c r="QZU11" s="22"/>
      <c r="QZV11" s="23"/>
      <c r="QZW11" s="22"/>
      <c r="QZX11" s="23"/>
      <c r="QZY11" s="22"/>
      <c r="QZZ11" s="23"/>
      <c r="RAA11" s="22"/>
      <c r="RAB11" s="23"/>
      <c r="RAC11" s="22"/>
      <c r="RAD11" s="23"/>
      <c r="RAE11" s="22"/>
      <c r="RAF11" s="23"/>
      <c r="RAG11" s="22"/>
      <c r="RAH11" s="23"/>
      <c r="RAI11" s="22"/>
      <c r="RAJ11" s="23"/>
      <c r="RAK11" s="22"/>
      <c r="RAL11" s="23"/>
      <c r="RAM11" s="22"/>
      <c r="RAN11" s="23"/>
      <c r="RAO11" s="22"/>
      <c r="RAP11" s="23"/>
      <c r="RAQ11" s="22"/>
      <c r="RAR11" s="23"/>
      <c r="RAS11" s="22"/>
      <c r="RAT11" s="23"/>
      <c r="RAU11" s="22"/>
      <c r="RAV11" s="23"/>
      <c r="RAW11" s="22"/>
      <c r="RAX11" s="23"/>
      <c r="RAY11" s="22"/>
      <c r="RAZ11" s="23"/>
      <c r="RBA11" s="22"/>
      <c r="RBB11" s="23"/>
      <c r="RBC11" s="22"/>
      <c r="RBD11" s="23"/>
      <c r="RBE11" s="22"/>
      <c r="RBF11" s="23"/>
      <c r="RBG11" s="22"/>
      <c r="RBH11" s="23"/>
      <c r="RBI11" s="22"/>
      <c r="RBJ11" s="23"/>
      <c r="RBK11" s="22"/>
      <c r="RBL11" s="23"/>
      <c r="RBM11" s="22"/>
      <c r="RBN11" s="23"/>
      <c r="RBO11" s="22"/>
      <c r="RBP11" s="23"/>
      <c r="RBQ11" s="22"/>
      <c r="RBR11" s="23"/>
      <c r="RBS11" s="22"/>
      <c r="RBT11" s="23"/>
      <c r="RBU11" s="22"/>
      <c r="RBV11" s="23"/>
      <c r="RBW11" s="22"/>
      <c r="RBX11" s="23"/>
      <c r="RBY11" s="22"/>
      <c r="RBZ11" s="23"/>
      <c r="RCA11" s="22"/>
      <c r="RCB11" s="23"/>
      <c r="RCC11" s="22"/>
      <c r="RCD11" s="23"/>
      <c r="RCE11" s="22"/>
      <c r="RCF11" s="23"/>
      <c r="RCG11" s="22"/>
      <c r="RCH11" s="23"/>
      <c r="RCI11" s="22"/>
      <c r="RCJ11" s="23"/>
      <c r="RCK11" s="22"/>
      <c r="RCL11" s="23"/>
      <c r="RCM11" s="22"/>
      <c r="RCN11" s="23"/>
      <c r="RCO11" s="22"/>
      <c r="RCP11" s="23"/>
      <c r="RCQ11" s="22"/>
      <c r="RCR11" s="23"/>
      <c r="RCS11" s="22"/>
      <c r="RCT11" s="23"/>
      <c r="RCU11" s="22"/>
      <c r="RCV11" s="23"/>
      <c r="RCW11" s="22"/>
      <c r="RCX11" s="23"/>
      <c r="RCY11" s="22"/>
      <c r="RCZ11" s="23"/>
      <c r="RDA11" s="22"/>
      <c r="RDB11" s="23"/>
      <c r="RDC11" s="22"/>
      <c r="RDD11" s="23"/>
      <c r="RDE11" s="22"/>
      <c r="RDF11" s="23"/>
      <c r="RDG11" s="22"/>
      <c r="RDH11" s="23"/>
      <c r="RDI11" s="22"/>
      <c r="RDJ11" s="23"/>
      <c r="RDK11" s="22"/>
      <c r="RDL11" s="23"/>
      <c r="RDM11" s="22"/>
      <c r="RDN11" s="23"/>
      <c r="RDO11" s="22"/>
      <c r="RDP11" s="23"/>
      <c r="RDQ11" s="22"/>
      <c r="RDR11" s="23"/>
      <c r="RDS11" s="22"/>
      <c r="RDT11" s="23"/>
      <c r="RDU11" s="22"/>
      <c r="RDV11" s="23"/>
      <c r="RDW11" s="22"/>
      <c r="RDX11" s="23"/>
      <c r="RDY11" s="22"/>
      <c r="RDZ11" s="23"/>
      <c r="REA11" s="22"/>
      <c r="REB11" s="23"/>
      <c r="REC11" s="22"/>
      <c r="RED11" s="23"/>
      <c r="REE11" s="22"/>
      <c r="REF11" s="23"/>
      <c r="REG11" s="22"/>
      <c r="REH11" s="23"/>
      <c r="REI11" s="22"/>
      <c r="REJ11" s="23"/>
      <c r="REK11" s="22"/>
      <c r="REL11" s="23"/>
      <c r="REM11" s="22"/>
      <c r="REN11" s="23"/>
      <c r="REO11" s="22"/>
      <c r="REP11" s="23"/>
      <c r="REQ11" s="22"/>
      <c r="RER11" s="23"/>
      <c r="RES11" s="22"/>
      <c r="RET11" s="23"/>
      <c r="REU11" s="22"/>
      <c r="REV11" s="23"/>
      <c r="REW11" s="22"/>
      <c r="REX11" s="23"/>
      <c r="REY11" s="22"/>
      <c r="REZ11" s="23"/>
      <c r="RFA11" s="22"/>
      <c r="RFB11" s="23"/>
      <c r="RFC11" s="22"/>
      <c r="RFD11" s="23"/>
      <c r="RFE11" s="22"/>
      <c r="RFF11" s="23"/>
      <c r="RFG11" s="22"/>
      <c r="RFH11" s="23"/>
      <c r="RFI11" s="22"/>
      <c r="RFJ11" s="23"/>
      <c r="RFK11" s="22"/>
      <c r="RFL11" s="23"/>
      <c r="RFM11" s="22"/>
      <c r="RFN11" s="23"/>
      <c r="RFO11" s="22"/>
      <c r="RFP11" s="23"/>
      <c r="RFQ11" s="22"/>
      <c r="RFR11" s="23"/>
      <c r="RFS11" s="22"/>
      <c r="RFT11" s="23"/>
      <c r="RFU11" s="22"/>
      <c r="RFV11" s="23"/>
      <c r="RFW11" s="22"/>
      <c r="RFX11" s="23"/>
      <c r="RFY11" s="22"/>
      <c r="RFZ11" s="23"/>
      <c r="RGA11" s="22"/>
      <c r="RGB11" s="23"/>
      <c r="RGC11" s="22"/>
      <c r="RGD11" s="23"/>
      <c r="RGE11" s="22"/>
      <c r="RGF11" s="23"/>
      <c r="RGG11" s="22"/>
      <c r="RGH11" s="23"/>
      <c r="RGI11" s="22"/>
      <c r="RGJ11" s="23"/>
      <c r="RGK11" s="22"/>
      <c r="RGL11" s="23"/>
      <c r="RGM11" s="22"/>
      <c r="RGN11" s="23"/>
      <c r="RGO11" s="22"/>
      <c r="RGP11" s="23"/>
      <c r="RGQ11" s="22"/>
      <c r="RGR11" s="23"/>
      <c r="RGS11" s="22"/>
      <c r="RGT11" s="23"/>
      <c r="RGU11" s="22"/>
      <c r="RGV11" s="23"/>
      <c r="RGW11" s="22"/>
      <c r="RGX11" s="23"/>
      <c r="RGY11" s="22"/>
      <c r="RGZ11" s="23"/>
      <c r="RHA11" s="22"/>
      <c r="RHB11" s="23"/>
      <c r="RHC11" s="22"/>
      <c r="RHD11" s="23"/>
      <c r="RHE11" s="22"/>
      <c r="RHF11" s="23"/>
      <c r="RHG11" s="22"/>
      <c r="RHH11" s="23"/>
      <c r="RHI11" s="22"/>
      <c r="RHJ11" s="23"/>
      <c r="RHK11" s="22"/>
      <c r="RHL11" s="23"/>
      <c r="RHM11" s="22"/>
      <c r="RHN11" s="23"/>
      <c r="RHO11" s="22"/>
      <c r="RHP11" s="23"/>
      <c r="RHQ11" s="22"/>
      <c r="RHR11" s="23"/>
      <c r="RHS11" s="22"/>
      <c r="RHT11" s="23"/>
      <c r="RHU11" s="22"/>
      <c r="RHV11" s="23"/>
      <c r="RHW11" s="22"/>
      <c r="RHX11" s="23"/>
      <c r="RHY11" s="22"/>
      <c r="RHZ11" s="23"/>
      <c r="RIA11" s="22"/>
      <c r="RIB11" s="23"/>
      <c r="RIC11" s="22"/>
      <c r="RID11" s="23"/>
      <c r="RIE11" s="22"/>
      <c r="RIF11" s="23"/>
      <c r="RIG11" s="22"/>
      <c r="RIH11" s="23"/>
      <c r="RII11" s="22"/>
      <c r="RIJ11" s="23"/>
      <c r="RIK11" s="22"/>
      <c r="RIL11" s="23"/>
      <c r="RIM11" s="22"/>
      <c r="RIN11" s="23"/>
      <c r="RIO11" s="22"/>
      <c r="RIP11" s="23"/>
      <c r="RIQ11" s="22"/>
      <c r="RIR11" s="23"/>
      <c r="RIS11" s="22"/>
      <c r="RIT11" s="23"/>
      <c r="RIU11" s="22"/>
      <c r="RIV11" s="23"/>
      <c r="RIW11" s="22"/>
      <c r="RIX11" s="23"/>
      <c r="RIY11" s="22"/>
      <c r="RIZ11" s="23"/>
      <c r="RJA11" s="22"/>
      <c r="RJB11" s="23"/>
      <c r="RJC11" s="22"/>
      <c r="RJD11" s="23"/>
      <c r="RJE11" s="22"/>
      <c r="RJF11" s="23"/>
      <c r="RJG11" s="22"/>
      <c r="RJH11" s="23"/>
      <c r="RJI11" s="22"/>
      <c r="RJJ11" s="23"/>
      <c r="RJK11" s="22"/>
      <c r="RJL11" s="23"/>
      <c r="RJM11" s="22"/>
      <c r="RJN11" s="23"/>
      <c r="RJO11" s="22"/>
      <c r="RJP11" s="23"/>
      <c r="RJQ11" s="22"/>
      <c r="RJR11" s="23"/>
      <c r="RJS11" s="22"/>
      <c r="RJT11" s="23"/>
      <c r="RJU11" s="22"/>
      <c r="RJV11" s="23"/>
      <c r="RJW11" s="22"/>
      <c r="RJX11" s="23"/>
      <c r="RJY11" s="22"/>
      <c r="RJZ11" s="23"/>
      <c r="RKA11" s="22"/>
      <c r="RKB11" s="23"/>
      <c r="RKC11" s="22"/>
      <c r="RKD11" s="23"/>
      <c r="RKE11" s="22"/>
      <c r="RKF11" s="23"/>
      <c r="RKG11" s="22"/>
      <c r="RKH11" s="23"/>
      <c r="RKI11" s="22"/>
      <c r="RKJ11" s="23"/>
      <c r="RKK11" s="22"/>
      <c r="RKL11" s="23"/>
      <c r="RKM11" s="22"/>
      <c r="RKN11" s="23"/>
      <c r="RKO11" s="22"/>
      <c r="RKP11" s="23"/>
      <c r="RKQ11" s="22"/>
      <c r="RKR11" s="23"/>
      <c r="RKS11" s="22"/>
      <c r="RKT11" s="23"/>
      <c r="RKU11" s="22"/>
      <c r="RKV11" s="23"/>
      <c r="RKW11" s="22"/>
      <c r="RKX11" s="23"/>
      <c r="RKY11" s="22"/>
      <c r="RKZ11" s="23"/>
      <c r="RLA11" s="22"/>
      <c r="RLB11" s="23"/>
      <c r="RLC11" s="22"/>
      <c r="RLD11" s="23"/>
      <c r="RLE11" s="22"/>
      <c r="RLF11" s="23"/>
      <c r="RLG11" s="22"/>
      <c r="RLH11" s="23"/>
      <c r="RLI11" s="22"/>
      <c r="RLJ11" s="23"/>
      <c r="RLK11" s="22"/>
      <c r="RLL11" s="23"/>
      <c r="RLM11" s="22"/>
      <c r="RLN11" s="23"/>
      <c r="RLO11" s="22"/>
      <c r="RLP11" s="23"/>
      <c r="RLQ11" s="22"/>
      <c r="RLR11" s="23"/>
      <c r="RLS11" s="22"/>
      <c r="RLT11" s="23"/>
      <c r="RLU11" s="22"/>
      <c r="RLV11" s="23"/>
      <c r="RLW11" s="22"/>
      <c r="RLX11" s="23"/>
      <c r="RLY11" s="22"/>
      <c r="RLZ11" s="23"/>
      <c r="RMA11" s="22"/>
      <c r="RMB11" s="23"/>
      <c r="RMC11" s="22"/>
      <c r="RMD11" s="23"/>
      <c r="RME11" s="22"/>
      <c r="RMF11" s="23"/>
      <c r="RMG11" s="22"/>
      <c r="RMH11" s="23"/>
      <c r="RMI11" s="22"/>
      <c r="RMJ11" s="23"/>
      <c r="RMK11" s="22"/>
      <c r="RML11" s="23"/>
      <c r="RMM11" s="22"/>
      <c r="RMN11" s="23"/>
      <c r="RMO11" s="22"/>
      <c r="RMP11" s="23"/>
      <c r="RMQ11" s="22"/>
      <c r="RMR11" s="23"/>
      <c r="RMS11" s="22"/>
      <c r="RMT11" s="23"/>
      <c r="RMU11" s="22"/>
      <c r="RMV11" s="23"/>
      <c r="RMW11" s="22"/>
      <c r="RMX11" s="23"/>
      <c r="RMY11" s="22"/>
      <c r="RMZ11" s="23"/>
      <c r="RNA11" s="22"/>
      <c r="RNB11" s="23"/>
      <c r="RNC11" s="22"/>
      <c r="RND11" s="23"/>
      <c r="RNE11" s="22"/>
      <c r="RNF11" s="23"/>
      <c r="RNG11" s="22"/>
      <c r="RNH11" s="23"/>
      <c r="RNI11" s="22"/>
      <c r="RNJ11" s="23"/>
      <c r="RNK11" s="22"/>
      <c r="RNL11" s="23"/>
      <c r="RNM11" s="22"/>
      <c r="RNN11" s="23"/>
      <c r="RNO11" s="22"/>
      <c r="RNP11" s="23"/>
      <c r="RNQ11" s="22"/>
      <c r="RNR11" s="23"/>
      <c r="RNS11" s="22"/>
      <c r="RNT11" s="23"/>
      <c r="RNU11" s="22"/>
      <c r="RNV11" s="23"/>
      <c r="RNW11" s="22"/>
      <c r="RNX11" s="23"/>
      <c r="RNY11" s="22"/>
      <c r="RNZ11" s="23"/>
      <c r="ROA11" s="22"/>
      <c r="ROB11" s="23"/>
      <c r="ROC11" s="22"/>
      <c r="ROD11" s="23"/>
      <c r="ROE11" s="22"/>
      <c r="ROF11" s="23"/>
      <c r="ROG11" s="22"/>
      <c r="ROH11" s="23"/>
      <c r="ROI11" s="22"/>
      <c r="ROJ11" s="23"/>
      <c r="ROK11" s="22"/>
      <c r="ROL11" s="23"/>
      <c r="ROM11" s="22"/>
      <c r="RON11" s="23"/>
      <c r="ROO11" s="22"/>
      <c r="ROP11" s="23"/>
      <c r="ROQ11" s="22"/>
      <c r="ROR11" s="23"/>
      <c r="ROS11" s="22"/>
      <c r="ROT11" s="23"/>
      <c r="ROU11" s="22"/>
      <c r="ROV11" s="23"/>
      <c r="ROW11" s="22"/>
      <c r="ROX11" s="23"/>
      <c r="ROY11" s="22"/>
      <c r="ROZ11" s="23"/>
      <c r="RPA11" s="22"/>
      <c r="RPB11" s="23"/>
      <c r="RPC11" s="22"/>
      <c r="RPD11" s="23"/>
      <c r="RPE11" s="22"/>
      <c r="RPF11" s="23"/>
      <c r="RPG11" s="22"/>
      <c r="RPH11" s="23"/>
      <c r="RPI11" s="22"/>
      <c r="RPJ11" s="23"/>
      <c r="RPK11" s="22"/>
      <c r="RPL11" s="23"/>
      <c r="RPM11" s="22"/>
      <c r="RPN11" s="23"/>
      <c r="RPO11" s="22"/>
      <c r="RPP11" s="23"/>
      <c r="RPQ11" s="22"/>
      <c r="RPR11" s="23"/>
      <c r="RPS11" s="22"/>
      <c r="RPT11" s="23"/>
      <c r="RPU11" s="22"/>
      <c r="RPV11" s="23"/>
      <c r="RPW11" s="22"/>
      <c r="RPX11" s="23"/>
      <c r="RPY11" s="22"/>
      <c r="RPZ11" s="23"/>
      <c r="RQA11" s="22"/>
      <c r="RQB11" s="23"/>
      <c r="RQC11" s="22"/>
      <c r="RQD11" s="23"/>
      <c r="RQE11" s="22"/>
      <c r="RQF11" s="23"/>
      <c r="RQG11" s="22"/>
      <c r="RQH11" s="23"/>
      <c r="RQI11" s="22"/>
      <c r="RQJ11" s="23"/>
      <c r="RQK11" s="22"/>
      <c r="RQL11" s="23"/>
      <c r="RQM11" s="22"/>
      <c r="RQN11" s="23"/>
      <c r="RQO11" s="22"/>
      <c r="RQP11" s="23"/>
      <c r="RQQ11" s="22"/>
      <c r="RQR11" s="23"/>
      <c r="RQS11" s="22"/>
      <c r="RQT11" s="23"/>
      <c r="RQU11" s="22"/>
      <c r="RQV11" s="23"/>
      <c r="RQW11" s="22"/>
      <c r="RQX11" s="23"/>
      <c r="RQY11" s="22"/>
      <c r="RQZ11" s="23"/>
      <c r="RRA11" s="22"/>
      <c r="RRB11" s="23"/>
      <c r="RRC11" s="22"/>
      <c r="RRD11" s="23"/>
      <c r="RRE11" s="22"/>
      <c r="RRF11" s="23"/>
      <c r="RRG11" s="22"/>
      <c r="RRH11" s="23"/>
      <c r="RRI11" s="22"/>
      <c r="RRJ11" s="23"/>
      <c r="RRK11" s="22"/>
      <c r="RRL11" s="23"/>
      <c r="RRM11" s="22"/>
      <c r="RRN11" s="23"/>
      <c r="RRO11" s="22"/>
      <c r="RRP11" s="23"/>
      <c r="RRQ11" s="22"/>
      <c r="RRR11" s="23"/>
      <c r="RRS11" s="22"/>
      <c r="RRT11" s="23"/>
      <c r="RRU11" s="22"/>
      <c r="RRV11" s="23"/>
      <c r="RRW11" s="22"/>
      <c r="RRX11" s="23"/>
      <c r="RRY11" s="22"/>
      <c r="RRZ11" s="23"/>
      <c r="RSA11" s="22"/>
      <c r="RSB11" s="23"/>
      <c r="RSC11" s="22"/>
      <c r="RSD11" s="23"/>
      <c r="RSE11" s="22"/>
      <c r="RSF11" s="23"/>
      <c r="RSG11" s="22"/>
      <c r="RSH11" s="23"/>
      <c r="RSI11" s="22"/>
      <c r="RSJ11" s="23"/>
      <c r="RSK11" s="22"/>
      <c r="RSL11" s="23"/>
      <c r="RSM11" s="22"/>
      <c r="RSN11" s="23"/>
      <c r="RSO11" s="22"/>
      <c r="RSP11" s="23"/>
      <c r="RSQ11" s="22"/>
      <c r="RSR11" s="23"/>
      <c r="RSS11" s="22"/>
      <c r="RST11" s="23"/>
      <c r="RSU11" s="22"/>
      <c r="RSV11" s="23"/>
      <c r="RSW11" s="22"/>
      <c r="RSX11" s="23"/>
      <c r="RSY11" s="22"/>
      <c r="RSZ11" s="23"/>
      <c r="RTA11" s="22"/>
      <c r="RTB11" s="23"/>
      <c r="RTC11" s="22"/>
      <c r="RTD11" s="23"/>
      <c r="RTE11" s="22"/>
      <c r="RTF11" s="23"/>
      <c r="RTG11" s="22"/>
      <c r="RTH11" s="23"/>
      <c r="RTI11" s="22"/>
      <c r="RTJ11" s="23"/>
      <c r="RTK11" s="22"/>
      <c r="RTL11" s="23"/>
      <c r="RTM11" s="22"/>
      <c r="RTN11" s="23"/>
      <c r="RTO11" s="22"/>
      <c r="RTP11" s="23"/>
      <c r="RTQ11" s="22"/>
      <c r="RTR11" s="23"/>
      <c r="RTS11" s="22"/>
      <c r="RTT11" s="23"/>
      <c r="RTU11" s="22"/>
      <c r="RTV11" s="23"/>
      <c r="RTW11" s="22"/>
      <c r="RTX11" s="23"/>
      <c r="RTY11" s="22"/>
      <c r="RTZ11" s="23"/>
      <c r="RUA11" s="22"/>
      <c r="RUB11" s="23"/>
      <c r="RUC11" s="22"/>
      <c r="RUD11" s="23"/>
      <c r="RUE11" s="22"/>
      <c r="RUF11" s="23"/>
      <c r="RUG11" s="22"/>
      <c r="RUH11" s="23"/>
      <c r="RUI11" s="22"/>
      <c r="RUJ11" s="23"/>
      <c r="RUK11" s="22"/>
      <c r="RUL11" s="23"/>
      <c r="RUM11" s="22"/>
      <c r="RUN11" s="23"/>
      <c r="RUO11" s="22"/>
      <c r="RUP11" s="23"/>
      <c r="RUQ11" s="22"/>
      <c r="RUR11" s="23"/>
      <c r="RUS11" s="22"/>
      <c r="RUT11" s="23"/>
      <c r="RUU11" s="22"/>
      <c r="RUV11" s="23"/>
      <c r="RUW11" s="22"/>
      <c r="RUX11" s="23"/>
      <c r="RUY11" s="22"/>
      <c r="RUZ11" s="23"/>
      <c r="RVA11" s="22"/>
      <c r="RVB11" s="23"/>
      <c r="RVC11" s="22"/>
      <c r="RVD11" s="23"/>
      <c r="RVE11" s="22"/>
      <c r="RVF11" s="23"/>
      <c r="RVG11" s="22"/>
      <c r="RVH11" s="23"/>
      <c r="RVI11" s="22"/>
      <c r="RVJ11" s="23"/>
      <c r="RVK11" s="22"/>
      <c r="RVL11" s="23"/>
      <c r="RVM11" s="22"/>
      <c r="RVN11" s="23"/>
      <c r="RVO11" s="22"/>
      <c r="RVP11" s="23"/>
      <c r="RVQ11" s="22"/>
      <c r="RVR11" s="23"/>
      <c r="RVS11" s="22"/>
      <c r="RVT11" s="23"/>
      <c r="RVU11" s="22"/>
      <c r="RVV11" s="23"/>
      <c r="RVW11" s="22"/>
      <c r="RVX11" s="23"/>
      <c r="RVY11" s="22"/>
      <c r="RVZ11" s="23"/>
      <c r="RWA11" s="22"/>
      <c r="RWB11" s="23"/>
      <c r="RWC11" s="22"/>
      <c r="RWD11" s="23"/>
      <c r="RWE11" s="22"/>
      <c r="RWF11" s="23"/>
      <c r="RWG11" s="22"/>
      <c r="RWH11" s="23"/>
      <c r="RWI11" s="22"/>
      <c r="RWJ11" s="23"/>
      <c r="RWK11" s="22"/>
      <c r="RWL11" s="23"/>
      <c r="RWM11" s="22"/>
      <c r="RWN11" s="23"/>
      <c r="RWO11" s="22"/>
      <c r="RWP11" s="23"/>
      <c r="RWQ11" s="22"/>
      <c r="RWR11" s="23"/>
      <c r="RWS11" s="22"/>
      <c r="RWT11" s="23"/>
      <c r="RWU11" s="22"/>
      <c r="RWV11" s="23"/>
      <c r="RWW11" s="22"/>
      <c r="RWX11" s="23"/>
      <c r="RWY11" s="22"/>
      <c r="RWZ11" s="23"/>
      <c r="RXA11" s="22"/>
      <c r="RXB11" s="23"/>
      <c r="RXC11" s="22"/>
      <c r="RXD11" s="23"/>
      <c r="RXE11" s="22"/>
      <c r="RXF11" s="23"/>
      <c r="RXG11" s="22"/>
      <c r="RXH11" s="23"/>
      <c r="RXI11" s="22"/>
      <c r="RXJ11" s="23"/>
      <c r="RXK11" s="22"/>
      <c r="RXL11" s="23"/>
      <c r="RXM11" s="22"/>
      <c r="RXN11" s="23"/>
      <c r="RXO11" s="22"/>
      <c r="RXP11" s="23"/>
      <c r="RXQ11" s="22"/>
      <c r="RXR11" s="23"/>
      <c r="RXS11" s="22"/>
      <c r="RXT11" s="23"/>
      <c r="RXU11" s="22"/>
      <c r="RXV11" s="23"/>
      <c r="RXW11" s="22"/>
      <c r="RXX11" s="23"/>
      <c r="RXY11" s="22"/>
      <c r="RXZ11" s="23"/>
      <c r="RYA11" s="22"/>
      <c r="RYB11" s="23"/>
      <c r="RYC11" s="22"/>
      <c r="RYD11" s="23"/>
      <c r="RYE11" s="22"/>
      <c r="RYF11" s="23"/>
      <c r="RYG11" s="22"/>
      <c r="RYH11" s="23"/>
      <c r="RYI11" s="22"/>
      <c r="RYJ11" s="23"/>
      <c r="RYK11" s="22"/>
      <c r="RYL11" s="23"/>
      <c r="RYM11" s="22"/>
      <c r="RYN11" s="23"/>
      <c r="RYO11" s="22"/>
      <c r="RYP11" s="23"/>
      <c r="RYQ11" s="22"/>
      <c r="RYR11" s="23"/>
      <c r="RYS11" s="22"/>
      <c r="RYT11" s="23"/>
      <c r="RYU11" s="22"/>
      <c r="RYV11" s="23"/>
      <c r="RYW11" s="22"/>
      <c r="RYX11" s="23"/>
      <c r="RYY11" s="22"/>
      <c r="RYZ11" s="23"/>
      <c r="RZA11" s="22"/>
      <c r="RZB11" s="23"/>
      <c r="RZC11" s="22"/>
      <c r="RZD11" s="23"/>
      <c r="RZE11" s="22"/>
      <c r="RZF11" s="23"/>
      <c r="RZG11" s="22"/>
      <c r="RZH11" s="23"/>
      <c r="RZI11" s="22"/>
      <c r="RZJ11" s="23"/>
      <c r="RZK11" s="22"/>
      <c r="RZL11" s="23"/>
      <c r="RZM11" s="22"/>
      <c r="RZN11" s="23"/>
      <c r="RZO11" s="22"/>
      <c r="RZP11" s="23"/>
      <c r="RZQ11" s="22"/>
      <c r="RZR11" s="23"/>
      <c r="RZS11" s="22"/>
      <c r="RZT11" s="23"/>
      <c r="RZU11" s="22"/>
      <c r="RZV11" s="23"/>
      <c r="RZW11" s="22"/>
      <c r="RZX11" s="23"/>
      <c r="RZY11" s="22"/>
      <c r="RZZ11" s="23"/>
      <c r="SAA11" s="22"/>
      <c r="SAB11" s="23"/>
      <c r="SAC11" s="22"/>
      <c r="SAD11" s="23"/>
      <c r="SAE11" s="22"/>
      <c r="SAF11" s="23"/>
      <c r="SAG11" s="22"/>
      <c r="SAH11" s="23"/>
      <c r="SAI11" s="22"/>
      <c r="SAJ11" s="23"/>
      <c r="SAK11" s="22"/>
      <c r="SAL11" s="23"/>
      <c r="SAM11" s="22"/>
      <c r="SAN11" s="23"/>
      <c r="SAO11" s="22"/>
      <c r="SAP11" s="23"/>
      <c r="SAQ11" s="22"/>
      <c r="SAR11" s="23"/>
      <c r="SAS11" s="22"/>
      <c r="SAT11" s="23"/>
      <c r="SAU11" s="22"/>
      <c r="SAV11" s="23"/>
      <c r="SAW11" s="22"/>
      <c r="SAX11" s="23"/>
      <c r="SAY11" s="22"/>
      <c r="SAZ11" s="23"/>
      <c r="SBA11" s="22"/>
      <c r="SBB11" s="23"/>
      <c r="SBC11" s="22"/>
      <c r="SBD11" s="23"/>
      <c r="SBE11" s="22"/>
      <c r="SBF11" s="23"/>
      <c r="SBG11" s="22"/>
      <c r="SBH11" s="23"/>
      <c r="SBI11" s="22"/>
      <c r="SBJ11" s="23"/>
      <c r="SBK11" s="22"/>
      <c r="SBL11" s="23"/>
      <c r="SBM11" s="22"/>
      <c r="SBN11" s="23"/>
      <c r="SBO11" s="22"/>
      <c r="SBP11" s="23"/>
      <c r="SBQ11" s="22"/>
      <c r="SBR11" s="23"/>
      <c r="SBS11" s="22"/>
      <c r="SBT11" s="23"/>
      <c r="SBU11" s="22"/>
      <c r="SBV11" s="23"/>
      <c r="SBW11" s="22"/>
      <c r="SBX11" s="23"/>
      <c r="SBY11" s="22"/>
      <c r="SBZ11" s="23"/>
      <c r="SCA11" s="22"/>
      <c r="SCB11" s="23"/>
      <c r="SCC11" s="22"/>
      <c r="SCD11" s="23"/>
      <c r="SCE11" s="22"/>
      <c r="SCF11" s="23"/>
      <c r="SCG11" s="22"/>
      <c r="SCH11" s="23"/>
      <c r="SCI11" s="22"/>
      <c r="SCJ11" s="23"/>
      <c r="SCK11" s="22"/>
      <c r="SCL11" s="23"/>
      <c r="SCM11" s="22"/>
      <c r="SCN11" s="23"/>
      <c r="SCO11" s="22"/>
      <c r="SCP11" s="23"/>
      <c r="SCQ11" s="22"/>
      <c r="SCR11" s="23"/>
      <c r="SCS11" s="22"/>
      <c r="SCT11" s="23"/>
      <c r="SCU11" s="22"/>
      <c r="SCV11" s="23"/>
      <c r="SCW11" s="22"/>
      <c r="SCX11" s="23"/>
      <c r="SCY11" s="22"/>
      <c r="SCZ11" s="23"/>
      <c r="SDA11" s="22"/>
      <c r="SDB11" s="23"/>
      <c r="SDC11" s="22"/>
      <c r="SDD11" s="23"/>
      <c r="SDE11" s="22"/>
      <c r="SDF11" s="23"/>
      <c r="SDG11" s="22"/>
      <c r="SDH11" s="23"/>
      <c r="SDI11" s="22"/>
      <c r="SDJ11" s="23"/>
      <c r="SDK11" s="22"/>
      <c r="SDL11" s="23"/>
      <c r="SDM11" s="22"/>
      <c r="SDN11" s="23"/>
      <c r="SDO11" s="22"/>
      <c r="SDP11" s="23"/>
      <c r="SDQ11" s="22"/>
      <c r="SDR11" s="23"/>
      <c r="SDS11" s="22"/>
      <c r="SDT11" s="23"/>
      <c r="SDU11" s="22"/>
      <c r="SDV11" s="23"/>
      <c r="SDW11" s="22"/>
      <c r="SDX11" s="23"/>
      <c r="SDY11" s="22"/>
      <c r="SDZ11" s="23"/>
      <c r="SEA11" s="22"/>
      <c r="SEB11" s="23"/>
      <c r="SEC11" s="22"/>
      <c r="SED11" s="23"/>
      <c r="SEE11" s="22"/>
      <c r="SEF11" s="23"/>
      <c r="SEG11" s="22"/>
      <c r="SEH11" s="23"/>
      <c r="SEI11" s="22"/>
      <c r="SEJ11" s="23"/>
      <c r="SEK11" s="22"/>
      <c r="SEL11" s="23"/>
      <c r="SEM11" s="22"/>
      <c r="SEN11" s="23"/>
      <c r="SEO11" s="22"/>
      <c r="SEP11" s="23"/>
      <c r="SEQ11" s="22"/>
      <c r="SER11" s="23"/>
      <c r="SES11" s="22"/>
      <c r="SET11" s="23"/>
      <c r="SEU11" s="22"/>
      <c r="SEV11" s="23"/>
      <c r="SEW11" s="22"/>
      <c r="SEX11" s="23"/>
      <c r="SEY11" s="22"/>
      <c r="SEZ11" s="23"/>
      <c r="SFA11" s="22"/>
      <c r="SFB11" s="23"/>
      <c r="SFC11" s="22"/>
      <c r="SFD11" s="23"/>
      <c r="SFE11" s="22"/>
      <c r="SFF11" s="23"/>
      <c r="SFG11" s="22"/>
      <c r="SFH11" s="23"/>
      <c r="SFI11" s="22"/>
      <c r="SFJ11" s="23"/>
      <c r="SFK11" s="22"/>
      <c r="SFL11" s="23"/>
      <c r="SFM11" s="22"/>
      <c r="SFN11" s="23"/>
      <c r="SFO11" s="22"/>
      <c r="SFP11" s="23"/>
      <c r="SFQ11" s="22"/>
      <c r="SFR11" s="23"/>
      <c r="SFS11" s="22"/>
      <c r="SFT11" s="23"/>
      <c r="SFU11" s="22"/>
      <c r="SFV11" s="23"/>
      <c r="SFW11" s="22"/>
      <c r="SFX11" s="23"/>
      <c r="SFY11" s="22"/>
      <c r="SFZ11" s="23"/>
      <c r="SGA11" s="22"/>
      <c r="SGB11" s="23"/>
      <c r="SGC11" s="22"/>
      <c r="SGD11" s="23"/>
      <c r="SGE11" s="22"/>
      <c r="SGF11" s="23"/>
      <c r="SGG11" s="22"/>
      <c r="SGH11" s="23"/>
      <c r="SGI11" s="22"/>
      <c r="SGJ11" s="23"/>
      <c r="SGK11" s="22"/>
      <c r="SGL11" s="23"/>
      <c r="SGM11" s="22"/>
      <c r="SGN11" s="23"/>
      <c r="SGO11" s="22"/>
      <c r="SGP11" s="23"/>
      <c r="SGQ11" s="22"/>
      <c r="SGR11" s="23"/>
      <c r="SGS11" s="22"/>
      <c r="SGT11" s="23"/>
      <c r="SGU11" s="22"/>
      <c r="SGV11" s="23"/>
      <c r="SGW11" s="22"/>
      <c r="SGX11" s="23"/>
      <c r="SGY11" s="22"/>
      <c r="SGZ11" s="23"/>
      <c r="SHA11" s="22"/>
      <c r="SHB11" s="23"/>
      <c r="SHC11" s="22"/>
      <c r="SHD11" s="23"/>
      <c r="SHE11" s="22"/>
      <c r="SHF11" s="23"/>
      <c r="SHG11" s="22"/>
      <c r="SHH11" s="23"/>
      <c r="SHI11" s="22"/>
      <c r="SHJ11" s="23"/>
      <c r="SHK11" s="22"/>
      <c r="SHL11" s="23"/>
      <c r="SHM11" s="22"/>
      <c r="SHN11" s="23"/>
      <c r="SHO11" s="22"/>
      <c r="SHP11" s="23"/>
      <c r="SHQ11" s="22"/>
      <c r="SHR11" s="23"/>
      <c r="SHS11" s="22"/>
      <c r="SHT11" s="23"/>
      <c r="SHU11" s="22"/>
      <c r="SHV11" s="23"/>
      <c r="SHW11" s="22"/>
      <c r="SHX11" s="23"/>
      <c r="SHY11" s="22"/>
      <c r="SHZ11" s="23"/>
      <c r="SIA11" s="22"/>
      <c r="SIB11" s="23"/>
      <c r="SIC11" s="22"/>
      <c r="SID11" s="23"/>
      <c r="SIE11" s="22"/>
      <c r="SIF11" s="23"/>
      <c r="SIG11" s="22"/>
      <c r="SIH11" s="23"/>
      <c r="SII11" s="22"/>
      <c r="SIJ11" s="23"/>
      <c r="SIK11" s="22"/>
      <c r="SIL11" s="23"/>
      <c r="SIM11" s="22"/>
      <c r="SIN11" s="23"/>
      <c r="SIO11" s="22"/>
      <c r="SIP11" s="23"/>
      <c r="SIQ11" s="22"/>
      <c r="SIR11" s="23"/>
      <c r="SIS11" s="22"/>
      <c r="SIT11" s="23"/>
      <c r="SIU11" s="22"/>
      <c r="SIV11" s="23"/>
      <c r="SIW11" s="22"/>
      <c r="SIX11" s="23"/>
      <c r="SIY11" s="22"/>
      <c r="SIZ11" s="23"/>
      <c r="SJA11" s="22"/>
      <c r="SJB11" s="23"/>
      <c r="SJC11" s="22"/>
      <c r="SJD11" s="23"/>
      <c r="SJE11" s="22"/>
      <c r="SJF11" s="23"/>
      <c r="SJG11" s="22"/>
      <c r="SJH11" s="23"/>
      <c r="SJI11" s="22"/>
      <c r="SJJ11" s="23"/>
      <c r="SJK11" s="22"/>
      <c r="SJL11" s="23"/>
      <c r="SJM11" s="22"/>
      <c r="SJN11" s="23"/>
      <c r="SJO11" s="22"/>
      <c r="SJP11" s="23"/>
      <c r="SJQ11" s="22"/>
      <c r="SJR11" s="23"/>
      <c r="SJS11" s="22"/>
      <c r="SJT11" s="23"/>
      <c r="SJU11" s="22"/>
      <c r="SJV11" s="23"/>
      <c r="SJW11" s="22"/>
      <c r="SJX11" s="23"/>
      <c r="SJY11" s="22"/>
      <c r="SJZ11" s="23"/>
      <c r="SKA11" s="22"/>
      <c r="SKB11" s="23"/>
      <c r="SKC11" s="22"/>
      <c r="SKD11" s="23"/>
      <c r="SKE11" s="22"/>
      <c r="SKF11" s="23"/>
      <c r="SKG11" s="22"/>
      <c r="SKH11" s="23"/>
      <c r="SKI11" s="22"/>
      <c r="SKJ11" s="23"/>
      <c r="SKK11" s="22"/>
      <c r="SKL11" s="23"/>
      <c r="SKM11" s="22"/>
      <c r="SKN11" s="23"/>
      <c r="SKO11" s="22"/>
      <c r="SKP11" s="23"/>
      <c r="SKQ11" s="22"/>
      <c r="SKR11" s="23"/>
      <c r="SKS11" s="22"/>
      <c r="SKT11" s="23"/>
      <c r="SKU11" s="22"/>
      <c r="SKV11" s="23"/>
      <c r="SKW11" s="22"/>
      <c r="SKX11" s="23"/>
      <c r="SKY11" s="22"/>
      <c r="SKZ11" s="23"/>
      <c r="SLA11" s="22"/>
      <c r="SLB11" s="23"/>
      <c r="SLC11" s="22"/>
      <c r="SLD11" s="23"/>
      <c r="SLE11" s="22"/>
      <c r="SLF11" s="23"/>
      <c r="SLG11" s="22"/>
      <c r="SLH11" s="23"/>
      <c r="SLI11" s="22"/>
      <c r="SLJ11" s="23"/>
      <c r="SLK11" s="22"/>
      <c r="SLL11" s="23"/>
      <c r="SLM11" s="22"/>
      <c r="SLN11" s="23"/>
      <c r="SLO11" s="22"/>
      <c r="SLP11" s="23"/>
      <c r="SLQ11" s="22"/>
      <c r="SLR11" s="23"/>
      <c r="SLS11" s="22"/>
      <c r="SLT11" s="23"/>
      <c r="SLU11" s="22"/>
      <c r="SLV11" s="23"/>
      <c r="SLW11" s="22"/>
      <c r="SLX11" s="23"/>
      <c r="SLY11" s="22"/>
      <c r="SLZ11" s="23"/>
      <c r="SMA11" s="22"/>
      <c r="SMB11" s="23"/>
      <c r="SMC11" s="22"/>
      <c r="SMD11" s="23"/>
      <c r="SME11" s="22"/>
      <c r="SMF11" s="23"/>
      <c r="SMG11" s="22"/>
      <c r="SMH11" s="23"/>
      <c r="SMI11" s="22"/>
      <c r="SMJ11" s="23"/>
      <c r="SMK11" s="22"/>
      <c r="SML11" s="23"/>
      <c r="SMM11" s="22"/>
      <c r="SMN11" s="23"/>
      <c r="SMO11" s="22"/>
      <c r="SMP11" s="23"/>
      <c r="SMQ11" s="22"/>
      <c r="SMR11" s="23"/>
      <c r="SMS11" s="22"/>
      <c r="SMT11" s="23"/>
      <c r="SMU11" s="22"/>
      <c r="SMV11" s="23"/>
      <c r="SMW11" s="22"/>
      <c r="SMX11" s="23"/>
      <c r="SMY11" s="22"/>
      <c r="SMZ11" s="23"/>
      <c r="SNA11" s="22"/>
      <c r="SNB11" s="23"/>
      <c r="SNC11" s="22"/>
      <c r="SND11" s="23"/>
      <c r="SNE11" s="22"/>
      <c r="SNF11" s="23"/>
      <c r="SNG11" s="22"/>
      <c r="SNH11" s="23"/>
      <c r="SNI11" s="22"/>
      <c r="SNJ11" s="23"/>
      <c r="SNK11" s="22"/>
      <c r="SNL11" s="23"/>
      <c r="SNM11" s="22"/>
      <c r="SNN11" s="23"/>
      <c r="SNO11" s="22"/>
      <c r="SNP11" s="23"/>
      <c r="SNQ11" s="22"/>
      <c r="SNR11" s="23"/>
      <c r="SNS11" s="22"/>
      <c r="SNT11" s="23"/>
      <c r="SNU11" s="22"/>
      <c r="SNV11" s="23"/>
      <c r="SNW11" s="22"/>
      <c r="SNX11" s="23"/>
      <c r="SNY11" s="22"/>
      <c r="SNZ11" s="23"/>
      <c r="SOA11" s="22"/>
      <c r="SOB11" s="23"/>
      <c r="SOC11" s="22"/>
      <c r="SOD11" s="23"/>
      <c r="SOE11" s="22"/>
      <c r="SOF11" s="23"/>
      <c r="SOG11" s="22"/>
      <c r="SOH11" s="23"/>
      <c r="SOI11" s="22"/>
      <c r="SOJ11" s="23"/>
      <c r="SOK11" s="22"/>
      <c r="SOL11" s="23"/>
      <c r="SOM11" s="22"/>
      <c r="SON11" s="23"/>
      <c r="SOO11" s="22"/>
      <c r="SOP11" s="23"/>
      <c r="SOQ11" s="22"/>
      <c r="SOR11" s="23"/>
      <c r="SOS11" s="22"/>
      <c r="SOT11" s="23"/>
      <c r="SOU11" s="22"/>
      <c r="SOV11" s="23"/>
      <c r="SOW11" s="22"/>
      <c r="SOX11" s="23"/>
      <c r="SOY11" s="22"/>
      <c r="SOZ11" s="23"/>
      <c r="SPA11" s="22"/>
      <c r="SPB11" s="23"/>
      <c r="SPC11" s="22"/>
      <c r="SPD11" s="23"/>
      <c r="SPE11" s="22"/>
      <c r="SPF11" s="23"/>
      <c r="SPG11" s="22"/>
      <c r="SPH11" s="23"/>
      <c r="SPI11" s="22"/>
      <c r="SPJ11" s="23"/>
      <c r="SPK11" s="22"/>
      <c r="SPL11" s="23"/>
      <c r="SPM11" s="22"/>
      <c r="SPN11" s="23"/>
      <c r="SPO11" s="22"/>
      <c r="SPP11" s="23"/>
      <c r="SPQ11" s="22"/>
      <c r="SPR11" s="23"/>
      <c r="SPS11" s="22"/>
      <c r="SPT11" s="23"/>
      <c r="SPU11" s="22"/>
      <c r="SPV11" s="23"/>
      <c r="SPW11" s="22"/>
      <c r="SPX11" s="23"/>
      <c r="SPY11" s="22"/>
      <c r="SPZ11" s="23"/>
      <c r="SQA11" s="22"/>
      <c r="SQB11" s="23"/>
      <c r="SQC11" s="22"/>
      <c r="SQD11" s="23"/>
      <c r="SQE11" s="22"/>
      <c r="SQF11" s="23"/>
      <c r="SQG11" s="22"/>
      <c r="SQH11" s="23"/>
      <c r="SQI11" s="22"/>
      <c r="SQJ11" s="23"/>
      <c r="SQK11" s="22"/>
      <c r="SQL11" s="23"/>
      <c r="SQM11" s="22"/>
      <c r="SQN11" s="23"/>
      <c r="SQO11" s="22"/>
      <c r="SQP11" s="23"/>
      <c r="SQQ11" s="22"/>
      <c r="SQR11" s="23"/>
      <c r="SQS11" s="22"/>
      <c r="SQT11" s="23"/>
      <c r="SQU11" s="22"/>
      <c r="SQV11" s="23"/>
      <c r="SQW11" s="22"/>
      <c r="SQX11" s="23"/>
      <c r="SQY11" s="22"/>
      <c r="SQZ11" s="23"/>
      <c r="SRA11" s="22"/>
      <c r="SRB11" s="23"/>
      <c r="SRC11" s="22"/>
      <c r="SRD11" s="23"/>
      <c r="SRE11" s="22"/>
      <c r="SRF11" s="23"/>
      <c r="SRG11" s="22"/>
      <c r="SRH11" s="23"/>
      <c r="SRI11" s="22"/>
      <c r="SRJ11" s="23"/>
      <c r="SRK11" s="22"/>
      <c r="SRL11" s="23"/>
      <c r="SRM11" s="22"/>
      <c r="SRN11" s="23"/>
      <c r="SRO11" s="22"/>
      <c r="SRP11" s="23"/>
      <c r="SRQ11" s="22"/>
      <c r="SRR11" s="23"/>
      <c r="SRS11" s="22"/>
      <c r="SRT11" s="23"/>
      <c r="SRU11" s="22"/>
      <c r="SRV11" s="23"/>
      <c r="SRW11" s="22"/>
      <c r="SRX11" s="23"/>
      <c r="SRY11" s="22"/>
      <c r="SRZ11" s="23"/>
      <c r="SSA11" s="22"/>
      <c r="SSB11" s="23"/>
      <c r="SSC11" s="22"/>
      <c r="SSD11" s="23"/>
      <c r="SSE11" s="22"/>
      <c r="SSF11" s="23"/>
      <c r="SSG11" s="22"/>
      <c r="SSH11" s="23"/>
      <c r="SSI11" s="22"/>
      <c r="SSJ11" s="23"/>
      <c r="SSK11" s="22"/>
      <c r="SSL11" s="23"/>
      <c r="SSM11" s="22"/>
      <c r="SSN11" s="23"/>
      <c r="SSO11" s="22"/>
      <c r="SSP11" s="23"/>
      <c r="SSQ11" s="22"/>
      <c r="SSR11" s="23"/>
      <c r="SSS11" s="22"/>
      <c r="SST11" s="23"/>
      <c r="SSU11" s="22"/>
      <c r="SSV11" s="23"/>
      <c r="SSW11" s="22"/>
      <c r="SSX11" s="23"/>
      <c r="SSY11" s="22"/>
      <c r="SSZ11" s="23"/>
      <c r="STA11" s="22"/>
      <c r="STB11" s="23"/>
      <c r="STC11" s="22"/>
      <c r="STD11" s="23"/>
      <c r="STE11" s="22"/>
      <c r="STF11" s="23"/>
      <c r="STG11" s="22"/>
      <c r="STH11" s="23"/>
      <c r="STI11" s="22"/>
      <c r="STJ11" s="23"/>
      <c r="STK11" s="22"/>
      <c r="STL11" s="23"/>
      <c r="STM11" s="22"/>
      <c r="STN11" s="23"/>
      <c r="STO11" s="22"/>
      <c r="STP11" s="23"/>
      <c r="STQ11" s="22"/>
      <c r="STR11" s="23"/>
      <c r="STS11" s="22"/>
      <c r="STT11" s="23"/>
      <c r="STU11" s="22"/>
      <c r="STV11" s="23"/>
      <c r="STW11" s="22"/>
      <c r="STX11" s="23"/>
      <c r="STY11" s="22"/>
      <c r="STZ11" s="23"/>
      <c r="SUA11" s="22"/>
      <c r="SUB11" s="23"/>
      <c r="SUC11" s="22"/>
      <c r="SUD11" s="23"/>
      <c r="SUE11" s="22"/>
      <c r="SUF11" s="23"/>
      <c r="SUG11" s="22"/>
      <c r="SUH11" s="23"/>
      <c r="SUI11" s="22"/>
      <c r="SUJ11" s="23"/>
      <c r="SUK11" s="22"/>
      <c r="SUL11" s="23"/>
      <c r="SUM11" s="22"/>
      <c r="SUN11" s="23"/>
      <c r="SUO11" s="22"/>
      <c r="SUP11" s="23"/>
      <c r="SUQ11" s="22"/>
      <c r="SUR11" s="23"/>
      <c r="SUS11" s="22"/>
      <c r="SUT11" s="23"/>
      <c r="SUU11" s="22"/>
      <c r="SUV11" s="23"/>
      <c r="SUW11" s="22"/>
      <c r="SUX11" s="23"/>
      <c r="SUY11" s="22"/>
      <c r="SUZ11" s="23"/>
      <c r="SVA11" s="22"/>
      <c r="SVB11" s="23"/>
      <c r="SVC11" s="22"/>
      <c r="SVD11" s="23"/>
      <c r="SVE11" s="22"/>
      <c r="SVF11" s="23"/>
      <c r="SVG11" s="22"/>
      <c r="SVH11" s="23"/>
      <c r="SVI11" s="22"/>
      <c r="SVJ11" s="23"/>
      <c r="SVK11" s="22"/>
      <c r="SVL11" s="23"/>
      <c r="SVM11" s="22"/>
      <c r="SVN11" s="23"/>
      <c r="SVO11" s="22"/>
      <c r="SVP11" s="23"/>
      <c r="SVQ11" s="22"/>
      <c r="SVR11" s="23"/>
      <c r="SVS11" s="22"/>
      <c r="SVT11" s="23"/>
      <c r="SVU11" s="22"/>
      <c r="SVV11" s="23"/>
      <c r="SVW11" s="22"/>
      <c r="SVX11" s="23"/>
      <c r="SVY11" s="22"/>
      <c r="SVZ11" s="23"/>
      <c r="SWA11" s="22"/>
      <c r="SWB11" s="23"/>
      <c r="SWC11" s="22"/>
      <c r="SWD11" s="23"/>
      <c r="SWE11" s="22"/>
      <c r="SWF11" s="23"/>
      <c r="SWG11" s="22"/>
      <c r="SWH11" s="23"/>
      <c r="SWI11" s="22"/>
      <c r="SWJ11" s="23"/>
      <c r="SWK11" s="22"/>
      <c r="SWL11" s="23"/>
      <c r="SWM11" s="22"/>
      <c r="SWN11" s="23"/>
      <c r="SWO11" s="22"/>
      <c r="SWP11" s="23"/>
      <c r="SWQ11" s="22"/>
      <c r="SWR11" s="23"/>
      <c r="SWS11" s="22"/>
      <c r="SWT11" s="23"/>
      <c r="SWU11" s="22"/>
      <c r="SWV11" s="23"/>
      <c r="SWW11" s="22"/>
      <c r="SWX11" s="23"/>
      <c r="SWY11" s="22"/>
      <c r="SWZ11" s="23"/>
      <c r="SXA11" s="22"/>
      <c r="SXB11" s="23"/>
      <c r="SXC11" s="22"/>
      <c r="SXD11" s="23"/>
      <c r="SXE11" s="22"/>
      <c r="SXF11" s="23"/>
      <c r="SXG11" s="22"/>
      <c r="SXH11" s="23"/>
      <c r="SXI11" s="22"/>
      <c r="SXJ11" s="23"/>
      <c r="SXK11" s="22"/>
      <c r="SXL11" s="23"/>
      <c r="SXM11" s="22"/>
      <c r="SXN11" s="23"/>
      <c r="SXO11" s="22"/>
      <c r="SXP11" s="23"/>
      <c r="SXQ11" s="22"/>
      <c r="SXR11" s="23"/>
      <c r="SXS11" s="22"/>
      <c r="SXT11" s="23"/>
      <c r="SXU11" s="22"/>
      <c r="SXV11" s="23"/>
      <c r="SXW11" s="22"/>
      <c r="SXX11" s="23"/>
      <c r="SXY11" s="22"/>
      <c r="SXZ11" s="23"/>
      <c r="SYA11" s="22"/>
      <c r="SYB11" s="23"/>
      <c r="SYC11" s="22"/>
      <c r="SYD11" s="23"/>
      <c r="SYE11" s="22"/>
      <c r="SYF11" s="23"/>
      <c r="SYG11" s="22"/>
      <c r="SYH11" s="23"/>
      <c r="SYI11" s="22"/>
      <c r="SYJ11" s="23"/>
      <c r="SYK11" s="22"/>
      <c r="SYL11" s="23"/>
      <c r="SYM11" s="22"/>
      <c r="SYN11" s="23"/>
      <c r="SYO11" s="22"/>
      <c r="SYP11" s="23"/>
      <c r="SYQ11" s="22"/>
      <c r="SYR11" s="23"/>
      <c r="SYS11" s="22"/>
      <c r="SYT11" s="23"/>
      <c r="SYU11" s="22"/>
      <c r="SYV11" s="23"/>
      <c r="SYW11" s="22"/>
      <c r="SYX11" s="23"/>
      <c r="SYY11" s="22"/>
      <c r="SYZ11" s="23"/>
      <c r="SZA11" s="22"/>
      <c r="SZB11" s="23"/>
      <c r="SZC11" s="22"/>
      <c r="SZD11" s="23"/>
      <c r="SZE11" s="22"/>
      <c r="SZF11" s="23"/>
      <c r="SZG11" s="22"/>
      <c r="SZH11" s="23"/>
      <c r="SZI11" s="22"/>
      <c r="SZJ11" s="23"/>
      <c r="SZK11" s="22"/>
      <c r="SZL11" s="23"/>
      <c r="SZM11" s="22"/>
      <c r="SZN11" s="23"/>
      <c r="SZO11" s="22"/>
      <c r="SZP11" s="23"/>
      <c r="SZQ11" s="22"/>
      <c r="SZR11" s="23"/>
      <c r="SZS11" s="22"/>
      <c r="SZT11" s="23"/>
      <c r="SZU11" s="22"/>
      <c r="SZV11" s="23"/>
      <c r="SZW11" s="22"/>
      <c r="SZX11" s="23"/>
      <c r="SZY11" s="22"/>
      <c r="SZZ11" s="23"/>
      <c r="TAA11" s="22"/>
      <c r="TAB11" s="23"/>
      <c r="TAC11" s="22"/>
      <c r="TAD11" s="23"/>
      <c r="TAE11" s="22"/>
      <c r="TAF11" s="23"/>
      <c r="TAG11" s="22"/>
      <c r="TAH11" s="23"/>
      <c r="TAI11" s="22"/>
      <c r="TAJ11" s="23"/>
      <c r="TAK11" s="22"/>
      <c r="TAL11" s="23"/>
      <c r="TAM11" s="22"/>
      <c r="TAN11" s="23"/>
      <c r="TAO11" s="22"/>
      <c r="TAP11" s="23"/>
      <c r="TAQ11" s="22"/>
      <c r="TAR11" s="23"/>
      <c r="TAS11" s="22"/>
      <c r="TAT11" s="23"/>
      <c r="TAU11" s="22"/>
      <c r="TAV11" s="23"/>
      <c r="TAW11" s="22"/>
      <c r="TAX11" s="23"/>
      <c r="TAY11" s="22"/>
      <c r="TAZ11" s="23"/>
      <c r="TBA11" s="22"/>
      <c r="TBB11" s="23"/>
      <c r="TBC11" s="22"/>
      <c r="TBD11" s="23"/>
      <c r="TBE11" s="22"/>
      <c r="TBF11" s="23"/>
      <c r="TBG11" s="22"/>
      <c r="TBH11" s="23"/>
      <c r="TBI11" s="22"/>
      <c r="TBJ11" s="23"/>
      <c r="TBK11" s="22"/>
      <c r="TBL11" s="23"/>
      <c r="TBM11" s="22"/>
      <c r="TBN11" s="23"/>
      <c r="TBO11" s="22"/>
      <c r="TBP11" s="23"/>
      <c r="TBQ11" s="22"/>
      <c r="TBR11" s="23"/>
      <c r="TBS11" s="22"/>
      <c r="TBT11" s="23"/>
      <c r="TBU11" s="22"/>
      <c r="TBV11" s="23"/>
      <c r="TBW11" s="22"/>
      <c r="TBX11" s="23"/>
      <c r="TBY11" s="22"/>
      <c r="TBZ11" s="23"/>
      <c r="TCA11" s="22"/>
      <c r="TCB11" s="23"/>
      <c r="TCC11" s="22"/>
      <c r="TCD11" s="23"/>
      <c r="TCE11" s="22"/>
      <c r="TCF11" s="23"/>
      <c r="TCG11" s="22"/>
      <c r="TCH11" s="23"/>
      <c r="TCI11" s="22"/>
      <c r="TCJ11" s="23"/>
      <c r="TCK11" s="22"/>
      <c r="TCL11" s="23"/>
      <c r="TCM11" s="22"/>
      <c r="TCN11" s="23"/>
      <c r="TCO11" s="22"/>
      <c r="TCP11" s="23"/>
      <c r="TCQ11" s="22"/>
      <c r="TCR11" s="23"/>
      <c r="TCS11" s="22"/>
      <c r="TCT11" s="23"/>
      <c r="TCU11" s="22"/>
      <c r="TCV11" s="23"/>
      <c r="TCW11" s="22"/>
      <c r="TCX11" s="23"/>
      <c r="TCY11" s="22"/>
      <c r="TCZ11" s="23"/>
      <c r="TDA11" s="22"/>
      <c r="TDB11" s="23"/>
      <c r="TDC11" s="22"/>
      <c r="TDD11" s="23"/>
      <c r="TDE11" s="22"/>
      <c r="TDF11" s="23"/>
      <c r="TDG11" s="22"/>
      <c r="TDH11" s="23"/>
      <c r="TDI11" s="22"/>
      <c r="TDJ11" s="23"/>
      <c r="TDK11" s="22"/>
      <c r="TDL11" s="23"/>
      <c r="TDM11" s="22"/>
      <c r="TDN11" s="23"/>
      <c r="TDO11" s="22"/>
      <c r="TDP11" s="23"/>
      <c r="TDQ11" s="22"/>
      <c r="TDR11" s="23"/>
      <c r="TDS11" s="22"/>
      <c r="TDT11" s="23"/>
      <c r="TDU11" s="22"/>
      <c r="TDV11" s="23"/>
      <c r="TDW11" s="22"/>
      <c r="TDX11" s="23"/>
      <c r="TDY11" s="22"/>
      <c r="TDZ11" s="23"/>
      <c r="TEA11" s="22"/>
      <c r="TEB11" s="23"/>
      <c r="TEC11" s="22"/>
      <c r="TED11" s="23"/>
      <c r="TEE11" s="22"/>
      <c r="TEF11" s="23"/>
      <c r="TEG11" s="22"/>
      <c r="TEH11" s="23"/>
      <c r="TEI11" s="22"/>
      <c r="TEJ11" s="23"/>
      <c r="TEK11" s="22"/>
      <c r="TEL11" s="23"/>
      <c r="TEM11" s="22"/>
      <c r="TEN11" s="23"/>
      <c r="TEO11" s="22"/>
      <c r="TEP11" s="23"/>
      <c r="TEQ11" s="22"/>
      <c r="TER11" s="23"/>
      <c r="TES11" s="22"/>
      <c r="TET11" s="23"/>
      <c r="TEU11" s="22"/>
      <c r="TEV11" s="23"/>
      <c r="TEW11" s="22"/>
      <c r="TEX11" s="23"/>
      <c r="TEY11" s="22"/>
      <c r="TEZ11" s="23"/>
      <c r="TFA11" s="22"/>
      <c r="TFB11" s="23"/>
      <c r="TFC11" s="22"/>
      <c r="TFD11" s="23"/>
      <c r="TFE11" s="22"/>
      <c r="TFF11" s="23"/>
      <c r="TFG11" s="22"/>
      <c r="TFH11" s="23"/>
      <c r="TFI11" s="22"/>
      <c r="TFJ11" s="23"/>
      <c r="TFK11" s="22"/>
      <c r="TFL11" s="23"/>
      <c r="TFM11" s="22"/>
      <c r="TFN11" s="23"/>
      <c r="TFO11" s="22"/>
      <c r="TFP11" s="23"/>
      <c r="TFQ11" s="22"/>
      <c r="TFR11" s="23"/>
      <c r="TFS11" s="22"/>
      <c r="TFT11" s="23"/>
      <c r="TFU11" s="22"/>
      <c r="TFV11" s="23"/>
      <c r="TFW11" s="22"/>
      <c r="TFX11" s="23"/>
      <c r="TFY11" s="22"/>
      <c r="TFZ11" s="23"/>
      <c r="TGA11" s="22"/>
      <c r="TGB11" s="23"/>
      <c r="TGC11" s="22"/>
      <c r="TGD11" s="23"/>
      <c r="TGE11" s="22"/>
      <c r="TGF11" s="23"/>
      <c r="TGG11" s="22"/>
      <c r="TGH11" s="23"/>
      <c r="TGI11" s="22"/>
      <c r="TGJ11" s="23"/>
      <c r="TGK11" s="22"/>
      <c r="TGL11" s="23"/>
      <c r="TGM11" s="22"/>
      <c r="TGN11" s="23"/>
      <c r="TGO11" s="22"/>
      <c r="TGP11" s="23"/>
      <c r="TGQ11" s="22"/>
      <c r="TGR11" s="23"/>
      <c r="TGS11" s="22"/>
      <c r="TGT11" s="23"/>
      <c r="TGU11" s="22"/>
      <c r="TGV11" s="23"/>
      <c r="TGW11" s="22"/>
      <c r="TGX11" s="23"/>
      <c r="TGY11" s="22"/>
      <c r="TGZ11" s="23"/>
      <c r="THA11" s="22"/>
      <c r="THB11" s="23"/>
      <c r="THC11" s="22"/>
      <c r="THD11" s="23"/>
      <c r="THE11" s="22"/>
      <c r="THF11" s="23"/>
      <c r="THG11" s="22"/>
      <c r="THH11" s="23"/>
      <c r="THI11" s="22"/>
      <c r="THJ11" s="23"/>
      <c r="THK11" s="22"/>
      <c r="THL11" s="23"/>
      <c r="THM11" s="22"/>
      <c r="THN11" s="23"/>
      <c r="THO11" s="22"/>
      <c r="THP11" s="23"/>
      <c r="THQ11" s="22"/>
      <c r="THR11" s="23"/>
      <c r="THS11" s="22"/>
      <c r="THT11" s="23"/>
      <c r="THU11" s="22"/>
      <c r="THV11" s="23"/>
      <c r="THW11" s="22"/>
      <c r="THX11" s="23"/>
      <c r="THY11" s="22"/>
      <c r="THZ11" s="23"/>
      <c r="TIA11" s="22"/>
      <c r="TIB11" s="23"/>
      <c r="TIC11" s="22"/>
      <c r="TID11" s="23"/>
      <c r="TIE11" s="22"/>
      <c r="TIF11" s="23"/>
      <c r="TIG11" s="22"/>
      <c r="TIH11" s="23"/>
      <c r="TII11" s="22"/>
      <c r="TIJ11" s="23"/>
      <c r="TIK11" s="22"/>
      <c r="TIL11" s="23"/>
      <c r="TIM11" s="22"/>
      <c r="TIN11" s="23"/>
      <c r="TIO11" s="22"/>
      <c r="TIP11" s="23"/>
      <c r="TIQ11" s="22"/>
      <c r="TIR11" s="23"/>
      <c r="TIS11" s="22"/>
      <c r="TIT11" s="23"/>
      <c r="TIU11" s="22"/>
      <c r="TIV11" s="23"/>
      <c r="TIW11" s="22"/>
      <c r="TIX11" s="23"/>
      <c r="TIY11" s="22"/>
      <c r="TIZ11" s="23"/>
      <c r="TJA11" s="22"/>
      <c r="TJB11" s="23"/>
      <c r="TJC11" s="22"/>
      <c r="TJD11" s="23"/>
      <c r="TJE11" s="22"/>
      <c r="TJF11" s="23"/>
      <c r="TJG11" s="22"/>
      <c r="TJH11" s="23"/>
      <c r="TJI11" s="22"/>
      <c r="TJJ11" s="23"/>
      <c r="TJK11" s="22"/>
      <c r="TJL11" s="23"/>
      <c r="TJM11" s="22"/>
      <c r="TJN11" s="23"/>
      <c r="TJO11" s="22"/>
      <c r="TJP11" s="23"/>
      <c r="TJQ11" s="22"/>
      <c r="TJR11" s="23"/>
      <c r="TJS11" s="22"/>
      <c r="TJT11" s="23"/>
      <c r="TJU11" s="22"/>
      <c r="TJV11" s="23"/>
      <c r="TJW11" s="22"/>
      <c r="TJX11" s="23"/>
      <c r="TJY11" s="22"/>
      <c r="TJZ11" s="23"/>
      <c r="TKA11" s="22"/>
      <c r="TKB11" s="23"/>
      <c r="TKC11" s="22"/>
      <c r="TKD11" s="23"/>
      <c r="TKE11" s="22"/>
      <c r="TKF11" s="23"/>
      <c r="TKG11" s="22"/>
      <c r="TKH11" s="23"/>
      <c r="TKI11" s="22"/>
      <c r="TKJ11" s="23"/>
      <c r="TKK11" s="22"/>
      <c r="TKL11" s="23"/>
      <c r="TKM11" s="22"/>
      <c r="TKN11" s="23"/>
      <c r="TKO11" s="22"/>
      <c r="TKP11" s="23"/>
      <c r="TKQ11" s="22"/>
      <c r="TKR11" s="23"/>
      <c r="TKS11" s="22"/>
      <c r="TKT11" s="23"/>
      <c r="TKU11" s="22"/>
      <c r="TKV11" s="23"/>
      <c r="TKW11" s="22"/>
      <c r="TKX11" s="23"/>
      <c r="TKY11" s="22"/>
      <c r="TKZ11" s="23"/>
      <c r="TLA11" s="22"/>
      <c r="TLB11" s="23"/>
      <c r="TLC11" s="22"/>
      <c r="TLD11" s="23"/>
      <c r="TLE11" s="22"/>
      <c r="TLF11" s="23"/>
      <c r="TLG11" s="22"/>
      <c r="TLH11" s="23"/>
      <c r="TLI11" s="22"/>
      <c r="TLJ11" s="23"/>
      <c r="TLK11" s="22"/>
      <c r="TLL11" s="23"/>
      <c r="TLM11" s="22"/>
      <c r="TLN11" s="23"/>
      <c r="TLO11" s="22"/>
      <c r="TLP11" s="23"/>
      <c r="TLQ11" s="22"/>
      <c r="TLR11" s="23"/>
      <c r="TLS11" s="22"/>
      <c r="TLT11" s="23"/>
      <c r="TLU11" s="22"/>
      <c r="TLV11" s="23"/>
      <c r="TLW11" s="22"/>
      <c r="TLX11" s="23"/>
      <c r="TLY11" s="22"/>
      <c r="TLZ11" s="23"/>
      <c r="TMA11" s="22"/>
      <c r="TMB11" s="23"/>
      <c r="TMC11" s="22"/>
      <c r="TMD11" s="23"/>
      <c r="TME11" s="22"/>
      <c r="TMF11" s="23"/>
      <c r="TMG11" s="22"/>
      <c r="TMH11" s="23"/>
      <c r="TMI11" s="22"/>
      <c r="TMJ11" s="23"/>
      <c r="TMK11" s="22"/>
      <c r="TML11" s="23"/>
      <c r="TMM11" s="22"/>
      <c r="TMN11" s="23"/>
      <c r="TMO11" s="22"/>
      <c r="TMP11" s="23"/>
      <c r="TMQ11" s="22"/>
      <c r="TMR11" s="23"/>
      <c r="TMS11" s="22"/>
      <c r="TMT11" s="23"/>
      <c r="TMU11" s="22"/>
      <c r="TMV11" s="23"/>
      <c r="TMW11" s="22"/>
      <c r="TMX11" s="23"/>
      <c r="TMY11" s="22"/>
      <c r="TMZ11" s="23"/>
      <c r="TNA11" s="22"/>
      <c r="TNB11" s="23"/>
      <c r="TNC11" s="22"/>
      <c r="TND11" s="23"/>
      <c r="TNE11" s="22"/>
      <c r="TNF11" s="23"/>
      <c r="TNG11" s="22"/>
      <c r="TNH11" s="23"/>
      <c r="TNI11" s="22"/>
      <c r="TNJ11" s="23"/>
      <c r="TNK11" s="22"/>
      <c r="TNL11" s="23"/>
      <c r="TNM11" s="22"/>
      <c r="TNN11" s="23"/>
      <c r="TNO11" s="22"/>
      <c r="TNP11" s="23"/>
      <c r="TNQ11" s="22"/>
      <c r="TNR11" s="23"/>
      <c r="TNS11" s="22"/>
      <c r="TNT11" s="23"/>
      <c r="TNU11" s="22"/>
      <c r="TNV11" s="23"/>
      <c r="TNW11" s="22"/>
      <c r="TNX11" s="23"/>
      <c r="TNY11" s="22"/>
      <c r="TNZ11" s="23"/>
      <c r="TOA11" s="22"/>
      <c r="TOB11" s="23"/>
      <c r="TOC11" s="22"/>
      <c r="TOD11" s="23"/>
      <c r="TOE11" s="22"/>
      <c r="TOF11" s="23"/>
      <c r="TOG11" s="22"/>
      <c r="TOH11" s="23"/>
      <c r="TOI11" s="22"/>
      <c r="TOJ11" s="23"/>
      <c r="TOK11" s="22"/>
      <c r="TOL11" s="23"/>
      <c r="TOM11" s="22"/>
      <c r="TON11" s="23"/>
      <c r="TOO11" s="22"/>
      <c r="TOP11" s="23"/>
      <c r="TOQ11" s="22"/>
      <c r="TOR11" s="23"/>
      <c r="TOS11" s="22"/>
      <c r="TOT11" s="23"/>
      <c r="TOU11" s="22"/>
      <c r="TOV11" s="23"/>
      <c r="TOW11" s="22"/>
      <c r="TOX11" s="23"/>
      <c r="TOY11" s="22"/>
      <c r="TOZ11" s="23"/>
      <c r="TPA11" s="22"/>
      <c r="TPB11" s="23"/>
      <c r="TPC11" s="22"/>
      <c r="TPD11" s="23"/>
      <c r="TPE11" s="22"/>
      <c r="TPF11" s="23"/>
      <c r="TPG11" s="22"/>
      <c r="TPH11" s="23"/>
      <c r="TPI11" s="22"/>
      <c r="TPJ11" s="23"/>
      <c r="TPK11" s="22"/>
      <c r="TPL11" s="23"/>
      <c r="TPM11" s="22"/>
      <c r="TPN11" s="23"/>
      <c r="TPO11" s="22"/>
      <c r="TPP11" s="23"/>
      <c r="TPQ11" s="22"/>
      <c r="TPR11" s="23"/>
      <c r="TPS11" s="22"/>
      <c r="TPT11" s="23"/>
      <c r="TPU11" s="22"/>
      <c r="TPV11" s="23"/>
      <c r="TPW11" s="22"/>
      <c r="TPX11" s="23"/>
      <c r="TPY11" s="22"/>
      <c r="TPZ11" s="23"/>
      <c r="TQA11" s="22"/>
      <c r="TQB11" s="23"/>
      <c r="TQC11" s="22"/>
      <c r="TQD11" s="23"/>
      <c r="TQE11" s="22"/>
      <c r="TQF11" s="23"/>
      <c r="TQG11" s="22"/>
      <c r="TQH11" s="23"/>
      <c r="TQI11" s="22"/>
      <c r="TQJ11" s="23"/>
      <c r="TQK11" s="22"/>
      <c r="TQL11" s="23"/>
      <c r="TQM11" s="22"/>
      <c r="TQN11" s="23"/>
      <c r="TQO11" s="22"/>
      <c r="TQP11" s="23"/>
      <c r="TQQ11" s="22"/>
      <c r="TQR11" s="23"/>
      <c r="TQS11" s="22"/>
      <c r="TQT11" s="23"/>
      <c r="TQU11" s="22"/>
      <c r="TQV11" s="23"/>
      <c r="TQW11" s="22"/>
      <c r="TQX11" s="23"/>
      <c r="TQY11" s="22"/>
      <c r="TQZ11" s="23"/>
      <c r="TRA11" s="22"/>
      <c r="TRB11" s="23"/>
      <c r="TRC11" s="22"/>
      <c r="TRD11" s="23"/>
      <c r="TRE11" s="22"/>
      <c r="TRF11" s="23"/>
      <c r="TRG11" s="22"/>
      <c r="TRH11" s="23"/>
      <c r="TRI11" s="22"/>
      <c r="TRJ11" s="23"/>
      <c r="TRK11" s="22"/>
      <c r="TRL11" s="23"/>
      <c r="TRM11" s="22"/>
      <c r="TRN11" s="23"/>
      <c r="TRO11" s="22"/>
      <c r="TRP11" s="23"/>
      <c r="TRQ11" s="22"/>
      <c r="TRR11" s="23"/>
      <c r="TRS11" s="22"/>
      <c r="TRT11" s="23"/>
      <c r="TRU11" s="22"/>
      <c r="TRV11" s="23"/>
      <c r="TRW11" s="22"/>
      <c r="TRX11" s="23"/>
      <c r="TRY11" s="22"/>
      <c r="TRZ11" s="23"/>
      <c r="TSA11" s="22"/>
      <c r="TSB11" s="23"/>
      <c r="TSC11" s="22"/>
      <c r="TSD11" s="23"/>
      <c r="TSE11" s="22"/>
      <c r="TSF11" s="23"/>
      <c r="TSG11" s="22"/>
      <c r="TSH11" s="23"/>
      <c r="TSI11" s="22"/>
      <c r="TSJ11" s="23"/>
      <c r="TSK11" s="22"/>
      <c r="TSL11" s="23"/>
      <c r="TSM11" s="22"/>
      <c r="TSN11" s="23"/>
      <c r="TSO11" s="22"/>
      <c r="TSP11" s="23"/>
      <c r="TSQ11" s="22"/>
      <c r="TSR11" s="23"/>
      <c r="TSS11" s="22"/>
      <c r="TST11" s="23"/>
      <c r="TSU11" s="22"/>
      <c r="TSV11" s="23"/>
      <c r="TSW11" s="22"/>
      <c r="TSX11" s="23"/>
      <c r="TSY11" s="22"/>
      <c r="TSZ11" s="23"/>
      <c r="TTA11" s="22"/>
      <c r="TTB11" s="23"/>
      <c r="TTC11" s="22"/>
      <c r="TTD11" s="23"/>
      <c r="TTE11" s="22"/>
      <c r="TTF11" s="23"/>
      <c r="TTG11" s="22"/>
      <c r="TTH11" s="23"/>
      <c r="TTI11" s="22"/>
      <c r="TTJ11" s="23"/>
      <c r="TTK11" s="22"/>
      <c r="TTL11" s="23"/>
      <c r="TTM11" s="22"/>
      <c r="TTN11" s="23"/>
      <c r="TTO11" s="22"/>
      <c r="TTP11" s="23"/>
      <c r="TTQ11" s="22"/>
      <c r="TTR11" s="23"/>
      <c r="TTS11" s="22"/>
      <c r="TTT11" s="23"/>
      <c r="TTU11" s="22"/>
      <c r="TTV11" s="23"/>
      <c r="TTW11" s="22"/>
      <c r="TTX11" s="23"/>
      <c r="TTY11" s="22"/>
      <c r="TTZ11" s="23"/>
      <c r="TUA11" s="22"/>
      <c r="TUB11" s="23"/>
      <c r="TUC11" s="22"/>
      <c r="TUD11" s="23"/>
      <c r="TUE11" s="22"/>
      <c r="TUF11" s="23"/>
      <c r="TUG11" s="22"/>
      <c r="TUH11" s="23"/>
      <c r="TUI11" s="22"/>
      <c r="TUJ11" s="23"/>
      <c r="TUK11" s="22"/>
      <c r="TUL11" s="23"/>
      <c r="TUM11" s="22"/>
      <c r="TUN11" s="23"/>
      <c r="TUO11" s="22"/>
      <c r="TUP11" s="23"/>
      <c r="TUQ11" s="22"/>
      <c r="TUR11" s="23"/>
      <c r="TUS11" s="22"/>
      <c r="TUT11" s="23"/>
      <c r="TUU11" s="22"/>
      <c r="TUV11" s="23"/>
      <c r="TUW11" s="22"/>
      <c r="TUX11" s="23"/>
      <c r="TUY11" s="22"/>
      <c r="TUZ11" s="23"/>
      <c r="TVA11" s="22"/>
      <c r="TVB11" s="23"/>
      <c r="TVC11" s="22"/>
      <c r="TVD11" s="23"/>
      <c r="TVE11" s="22"/>
      <c r="TVF11" s="23"/>
      <c r="TVG11" s="22"/>
      <c r="TVH11" s="23"/>
      <c r="TVI11" s="22"/>
      <c r="TVJ11" s="23"/>
      <c r="TVK11" s="22"/>
      <c r="TVL11" s="23"/>
      <c r="TVM11" s="22"/>
      <c r="TVN11" s="23"/>
      <c r="TVO11" s="22"/>
      <c r="TVP11" s="23"/>
      <c r="TVQ11" s="22"/>
      <c r="TVR11" s="23"/>
      <c r="TVS11" s="22"/>
      <c r="TVT11" s="23"/>
      <c r="TVU11" s="22"/>
      <c r="TVV11" s="23"/>
      <c r="TVW11" s="22"/>
      <c r="TVX11" s="23"/>
      <c r="TVY11" s="22"/>
      <c r="TVZ11" s="23"/>
      <c r="TWA11" s="22"/>
      <c r="TWB11" s="23"/>
      <c r="TWC11" s="22"/>
      <c r="TWD11" s="23"/>
      <c r="TWE11" s="22"/>
      <c r="TWF11" s="23"/>
      <c r="TWG11" s="22"/>
      <c r="TWH11" s="23"/>
      <c r="TWI11" s="22"/>
      <c r="TWJ11" s="23"/>
      <c r="TWK11" s="22"/>
      <c r="TWL11" s="23"/>
      <c r="TWM11" s="22"/>
      <c r="TWN11" s="23"/>
      <c r="TWO11" s="22"/>
      <c r="TWP11" s="23"/>
      <c r="TWQ11" s="22"/>
      <c r="TWR11" s="23"/>
      <c r="TWS11" s="22"/>
      <c r="TWT11" s="23"/>
      <c r="TWU11" s="22"/>
      <c r="TWV11" s="23"/>
      <c r="TWW11" s="22"/>
      <c r="TWX11" s="23"/>
      <c r="TWY11" s="22"/>
      <c r="TWZ11" s="23"/>
      <c r="TXA11" s="22"/>
      <c r="TXB11" s="23"/>
      <c r="TXC11" s="22"/>
      <c r="TXD11" s="23"/>
      <c r="TXE11" s="22"/>
      <c r="TXF11" s="23"/>
      <c r="TXG11" s="22"/>
      <c r="TXH11" s="23"/>
      <c r="TXI11" s="22"/>
      <c r="TXJ11" s="23"/>
      <c r="TXK11" s="22"/>
      <c r="TXL11" s="23"/>
      <c r="TXM11" s="22"/>
      <c r="TXN11" s="23"/>
      <c r="TXO11" s="22"/>
      <c r="TXP11" s="23"/>
      <c r="TXQ11" s="22"/>
      <c r="TXR11" s="23"/>
      <c r="TXS11" s="22"/>
      <c r="TXT11" s="23"/>
      <c r="TXU11" s="22"/>
      <c r="TXV11" s="23"/>
      <c r="TXW11" s="22"/>
      <c r="TXX11" s="23"/>
      <c r="TXY11" s="22"/>
      <c r="TXZ11" s="23"/>
      <c r="TYA11" s="22"/>
      <c r="TYB11" s="23"/>
      <c r="TYC11" s="22"/>
      <c r="TYD11" s="23"/>
      <c r="TYE11" s="22"/>
      <c r="TYF11" s="23"/>
      <c r="TYG11" s="22"/>
      <c r="TYH11" s="23"/>
      <c r="TYI11" s="22"/>
      <c r="TYJ11" s="23"/>
      <c r="TYK11" s="22"/>
      <c r="TYL11" s="23"/>
      <c r="TYM11" s="22"/>
      <c r="TYN11" s="23"/>
      <c r="TYO11" s="22"/>
      <c r="TYP11" s="23"/>
      <c r="TYQ11" s="22"/>
      <c r="TYR11" s="23"/>
      <c r="TYS11" s="22"/>
      <c r="TYT11" s="23"/>
      <c r="TYU11" s="22"/>
      <c r="TYV11" s="23"/>
      <c r="TYW11" s="22"/>
      <c r="TYX11" s="23"/>
      <c r="TYY11" s="22"/>
      <c r="TYZ11" s="23"/>
      <c r="TZA11" s="22"/>
      <c r="TZB11" s="23"/>
      <c r="TZC11" s="22"/>
      <c r="TZD11" s="23"/>
      <c r="TZE11" s="22"/>
      <c r="TZF11" s="23"/>
      <c r="TZG11" s="22"/>
      <c r="TZH11" s="23"/>
      <c r="TZI11" s="22"/>
      <c r="TZJ11" s="23"/>
      <c r="TZK11" s="22"/>
      <c r="TZL11" s="23"/>
      <c r="TZM11" s="22"/>
      <c r="TZN11" s="23"/>
      <c r="TZO11" s="22"/>
      <c r="TZP11" s="23"/>
      <c r="TZQ11" s="22"/>
      <c r="TZR11" s="23"/>
      <c r="TZS11" s="22"/>
      <c r="TZT11" s="23"/>
      <c r="TZU11" s="22"/>
      <c r="TZV11" s="23"/>
      <c r="TZW11" s="22"/>
      <c r="TZX11" s="23"/>
      <c r="TZY11" s="22"/>
      <c r="TZZ11" s="23"/>
      <c r="UAA11" s="22"/>
      <c r="UAB11" s="23"/>
      <c r="UAC11" s="22"/>
      <c r="UAD11" s="23"/>
      <c r="UAE11" s="22"/>
      <c r="UAF11" s="23"/>
      <c r="UAG11" s="22"/>
      <c r="UAH11" s="23"/>
      <c r="UAI11" s="22"/>
      <c r="UAJ11" s="23"/>
      <c r="UAK11" s="22"/>
      <c r="UAL11" s="23"/>
      <c r="UAM11" s="22"/>
      <c r="UAN11" s="23"/>
      <c r="UAO11" s="22"/>
      <c r="UAP11" s="23"/>
      <c r="UAQ11" s="22"/>
      <c r="UAR11" s="23"/>
      <c r="UAS11" s="22"/>
      <c r="UAT11" s="23"/>
      <c r="UAU11" s="22"/>
      <c r="UAV11" s="23"/>
      <c r="UAW11" s="22"/>
      <c r="UAX11" s="23"/>
      <c r="UAY11" s="22"/>
      <c r="UAZ11" s="23"/>
      <c r="UBA11" s="22"/>
      <c r="UBB11" s="23"/>
      <c r="UBC11" s="22"/>
      <c r="UBD11" s="23"/>
      <c r="UBE11" s="22"/>
      <c r="UBF11" s="23"/>
      <c r="UBG11" s="22"/>
      <c r="UBH11" s="23"/>
      <c r="UBI11" s="22"/>
      <c r="UBJ11" s="23"/>
      <c r="UBK11" s="22"/>
      <c r="UBL11" s="23"/>
      <c r="UBM11" s="22"/>
      <c r="UBN11" s="23"/>
      <c r="UBO11" s="22"/>
      <c r="UBP11" s="23"/>
      <c r="UBQ11" s="22"/>
      <c r="UBR11" s="23"/>
      <c r="UBS11" s="22"/>
      <c r="UBT11" s="23"/>
      <c r="UBU11" s="22"/>
      <c r="UBV11" s="23"/>
      <c r="UBW11" s="22"/>
      <c r="UBX11" s="23"/>
      <c r="UBY11" s="22"/>
      <c r="UBZ11" s="23"/>
      <c r="UCA11" s="22"/>
      <c r="UCB11" s="23"/>
      <c r="UCC11" s="22"/>
      <c r="UCD11" s="23"/>
      <c r="UCE11" s="22"/>
      <c r="UCF11" s="23"/>
      <c r="UCG11" s="22"/>
      <c r="UCH11" s="23"/>
      <c r="UCI11" s="22"/>
      <c r="UCJ11" s="23"/>
      <c r="UCK11" s="22"/>
      <c r="UCL11" s="23"/>
      <c r="UCM11" s="22"/>
      <c r="UCN11" s="23"/>
      <c r="UCO11" s="22"/>
      <c r="UCP11" s="23"/>
      <c r="UCQ11" s="22"/>
      <c r="UCR11" s="23"/>
      <c r="UCS11" s="22"/>
      <c r="UCT11" s="23"/>
      <c r="UCU11" s="22"/>
      <c r="UCV11" s="23"/>
      <c r="UCW11" s="22"/>
      <c r="UCX11" s="23"/>
      <c r="UCY11" s="22"/>
      <c r="UCZ11" s="23"/>
      <c r="UDA11" s="22"/>
      <c r="UDB11" s="23"/>
      <c r="UDC11" s="22"/>
      <c r="UDD11" s="23"/>
      <c r="UDE11" s="22"/>
      <c r="UDF11" s="23"/>
      <c r="UDG11" s="22"/>
      <c r="UDH11" s="23"/>
      <c r="UDI11" s="22"/>
      <c r="UDJ11" s="23"/>
      <c r="UDK11" s="22"/>
      <c r="UDL11" s="23"/>
      <c r="UDM11" s="22"/>
      <c r="UDN11" s="23"/>
      <c r="UDO11" s="22"/>
      <c r="UDP11" s="23"/>
      <c r="UDQ11" s="22"/>
      <c r="UDR11" s="23"/>
      <c r="UDS11" s="22"/>
      <c r="UDT11" s="23"/>
      <c r="UDU11" s="22"/>
      <c r="UDV11" s="23"/>
      <c r="UDW11" s="22"/>
      <c r="UDX11" s="23"/>
      <c r="UDY11" s="22"/>
      <c r="UDZ11" s="23"/>
      <c r="UEA11" s="22"/>
      <c r="UEB11" s="23"/>
      <c r="UEC11" s="22"/>
      <c r="UED11" s="23"/>
      <c r="UEE11" s="22"/>
      <c r="UEF11" s="23"/>
      <c r="UEG11" s="22"/>
      <c r="UEH11" s="23"/>
      <c r="UEI11" s="22"/>
      <c r="UEJ11" s="23"/>
      <c r="UEK11" s="22"/>
      <c r="UEL11" s="23"/>
      <c r="UEM11" s="22"/>
      <c r="UEN11" s="23"/>
      <c r="UEO11" s="22"/>
      <c r="UEP11" s="23"/>
      <c r="UEQ11" s="22"/>
      <c r="UER11" s="23"/>
      <c r="UES11" s="22"/>
      <c r="UET11" s="23"/>
      <c r="UEU11" s="22"/>
      <c r="UEV11" s="23"/>
      <c r="UEW11" s="22"/>
      <c r="UEX11" s="23"/>
      <c r="UEY11" s="22"/>
      <c r="UEZ11" s="23"/>
      <c r="UFA11" s="22"/>
      <c r="UFB11" s="23"/>
      <c r="UFC11" s="22"/>
      <c r="UFD11" s="23"/>
      <c r="UFE11" s="22"/>
      <c r="UFF11" s="23"/>
      <c r="UFG11" s="22"/>
      <c r="UFH11" s="23"/>
      <c r="UFI11" s="22"/>
      <c r="UFJ11" s="23"/>
      <c r="UFK11" s="22"/>
      <c r="UFL11" s="23"/>
      <c r="UFM11" s="22"/>
      <c r="UFN11" s="23"/>
      <c r="UFO11" s="22"/>
      <c r="UFP11" s="23"/>
      <c r="UFQ11" s="22"/>
      <c r="UFR11" s="23"/>
      <c r="UFS11" s="22"/>
      <c r="UFT11" s="23"/>
      <c r="UFU11" s="22"/>
      <c r="UFV11" s="23"/>
      <c r="UFW11" s="22"/>
      <c r="UFX11" s="23"/>
      <c r="UFY11" s="22"/>
      <c r="UFZ11" s="23"/>
      <c r="UGA11" s="22"/>
      <c r="UGB11" s="23"/>
      <c r="UGC11" s="22"/>
      <c r="UGD11" s="23"/>
      <c r="UGE11" s="22"/>
      <c r="UGF11" s="23"/>
      <c r="UGG11" s="22"/>
      <c r="UGH11" s="23"/>
      <c r="UGI11" s="22"/>
      <c r="UGJ11" s="23"/>
      <c r="UGK11" s="22"/>
      <c r="UGL11" s="23"/>
      <c r="UGM11" s="22"/>
      <c r="UGN11" s="23"/>
      <c r="UGO11" s="22"/>
      <c r="UGP11" s="23"/>
      <c r="UGQ11" s="22"/>
      <c r="UGR11" s="23"/>
      <c r="UGS11" s="22"/>
      <c r="UGT11" s="23"/>
      <c r="UGU11" s="22"/>
      <c r="UGV11" s="23"/>
      <c r="UGW11" s="22"/>
      <c r="UGX11" s="23"/>
      <c r="UGY11" s="22"/>
      <c r="UGZ11" s="23"/>
      <c r="UHA11" s="22"/>
      <c r="UHB11" s="23"/>
      <c r="UHC11" s="22"/>
      <c r="UHD11" s="23"/>
      <c r="UHE11" s="22"/>
      <c r="UHF11" s="23"/>
      <c r="UHG11" s="22"/>
      <c r="UHH11" s="23"/>
      <c r="UHI11" s="22"/>
      <c r="UHJ11" s="23"/>
      <c r="UHK11" s="22"/>
      <c r="UHL11" s="23"/>
      <c r="UHM11" s="22"/>
      <c r="UHN11" s="23"/>
      <c r="UHO11" s="22"/>
      <c r="UHP11" s="23"/>
      <c r="UHQ11" s="22"/>
      <c r="UHR11" s="23"/>
      <c r="UHS11" s="22"/>
      <c r="UHT11" s="23"/>
      <c r="UHU11" s="22"/>
      <c r="UHV11" s="23"/>
      <c r="UHW11" s="22"/>
      <c r="UHX11" s="23"/>
      <c r="UHY11" s="22"/>
      <c r="UHZ11" s="23"/>
      <c r="UIA11" s="22"/>
      <c r="UIB11" s="23"/>
      <c r="UIC11" s="22"/>
      <c r="UID11" s="23"/>
      <c r="UIE11" s="22"/>
      <c r="UIF11" s="23"/>
      <c r="UIG11" s="22"/>
      <c r="UIH11" s="23"/>
      <c r="UII11" s="22"/>
      <c r="UIJ11" s="23"/>
      <c r="UIK11" s="22"/>
      <c r="UIL11" s="23"/>
      <c r="UIM11" s="22"/>
      <c r="UIN11" s="23"/>
      <c r="UIO11" s="22"/>
      <c r="UIP11" s="23"/>
      <c r="UIQ11" s="22"/>
      <c r="UIR11" s="23"/>
      <c r="UIS11" s="22"/>
      <c r="UIT11" s="23"/>
      <c r="UIU11" s="22"/>
      <c r="UIV11" s="23"/>
      <c r="UIW11" s="22"/>
      <c r="UIX11" s="23"/>
      <c r="UIY11" s="22"/>
      <c r="UIZ11" s="23"/>
      <c r="UJA11" s="22"/>
      <c r="UJB11" s="23"/>
      <c r="UJC11" s="22"/>
      <c r="UJD11" s="23"/>
      <c r="UJE11" s="22"/>
      <c r="UJF11" s="23"/>
      <c r="UJG11" s="22"/>
      <c r="UJH11" s="23"/>
      <c r="UJI11" s="22"/>
      <c r="UJJ11" s="23"/>
      <c r="UJK11" s="22"/>
      <c r="UJL11" s="23"/>
      <c r="UJM11" s="22"/>
      <c r="UJN11" s="23"/>
      <c r="UJO11" s="22"/>
      <c r="UJP11" s="23"/>
      <c r="UJQ11" s="22"/>
      <c r="UJR11" s="23"/>
      <c r="UJS11" s="22"/>
      <c r="UJT11" s="23"/>
      <c r="UJU11" s="22"/>
      <c r="UJV11" s="23"/>
      <c r="UJW11" s="22"/>
      <c r="UJX11" s="23"/>
      <c r="UJY11" s="22"/>
      <c r="UJZ11" s="23"/>
      <c r="UKA11" s="22"/>
      <c r="UKB11" s="23"/>
      <c r="UKC11" s="22"/>
      <c r="UKD11" s="23"/>
      <c r="UKE11" s="22"/>
      <c r="UKF11" s="23"/>
      <c r="UKG11" s="22"/>
      <c r="UKH11" s="23"/>
      <c r="UKI11" s="22"/>
      <c r="UKJ11" s="23"/>
      <c r="UKK11" s="22"/>
      <c r="UKL11" s="23"/>
      <c r="UKM11" s="22"/>
      <c r="UKN11" s="23"/>
      <c r="UKO11" s="22"/>
      <c r="UKP11" s="23"/>
      <c r="UKQ11" s="22"/>
      <c r="UKR11" s="23"/>
      <c r="UKS11" s="22"/>
      <c r="UKT11" s="23"/>
      <c r="UKU11" s="22"/>
      <c r="UKV11" s="23"/>
      <c r="UKW11" s="22"/>
      <c r="UKX11" s="23"/>
      <c r="UKY11" s="22"/>
      <c r="UKZ11" s="23"/>
      <c r="ULA11" s="22"/>
      <c r="ULB11" s="23"/>
      <c r="ULC11" s="22"/>
      <c r="ULD11" s="23"/>
      <c r="ULE11" s="22"/>
      <c r="ULF11" s="23"/>
      <c r="ULG11" s="22"/>
      <c r="ULH11" s="23"/>
      <c r="ULI11" s="22"/>
      <c r="ULJ11" s="23"/>
      <c r="ULK11" s="22"/>
      <c r="ULL11" s="23"/>
      <c r="ULM11" s="22"/>
      <c r="ULN11" s="23"/>
      <c r="ULO11" s="22"/>
      <c r="ULP11" s="23"/>
      <c r="ULQ11" s="22"/>
      <c r="ULR11" s="23"/>
      <c r="ULS11" s="22"/>
      <c r="ULT11" s="23"/>
      <c r="ULU11" s="22"/>
      <c r="ULV11" s="23"/>
      <c r="ULW11" s="22"/>
      <c r="ULX11" s="23"/>
      <c r="ULY11" s="22"/>
      <c r="ULZ11" s="23"/>
      <c r="UMA11" s="22"/>
      <c r="UMB11" s="23"/>
      <c r="UMC11" s="22"/>
      <c r="UMD11" s="23"/>
      <c r="UME11" s="22"/>
      <c r="UMF11" s="23"/>
      <c r="UMG11" s="22"/>
      <c r="UMH11" s="23"/>
      <c r="UMI11" s="22"/>
      <c r="UMJ11" s="23"/>
      <c r="UMK11" s="22"/>
      <c r="UML11" s="23"/>
      <c r="UMM11" s="22"/>
      <c r="UMN11" s="23"/>
      <c r="UMO11" s="22"/>
      <c r="UMP11" s="23"/>
      <c r="UMQ11" s="22"/>
      <c r="UMR11" s="23"/>
      <c r="UMS11" s="22"/>
      <c r="UMT11" s="23"/>
      <c r="UMU11" s="22"/>
      <c r="UMV11" s="23"/>
      <c r="UMW11" s="22"/>
      <c r="UMX11" s="23"/>
      <c r="UMY11" s="22"/>
      <c r="UMZ11" s="23"/>
      <c r="UNA11" s="22"/>
      <c r="UNB11" s="23"/>
      <c r="UNC11" s="22"/>
      <c r="UND11" s="23"/>
      <c r="UNE11" s="22"/>
      <c r="UNF11" s="23"/>
      <c r="UNG11" s="22"/>
      <c r="UNH11" s="23"/>
      <c r="UNI11" s="22"/>
      <c r="UNJ11" s="23"/>
      <c r="UNK11" s="22"/>
      <c r="UNL11" s="23"/>
      <c r="UNM11" s="22"/>
      <c r="UNN11" s="23"/>
      <c r="UNO11" s="22"/>
      <c r="UNP11" s="23"/>
      <c r="UNQ11" s="22"/>
      <c r="UNR11" s="23"/>
      <c r="UNS11" s="22"/>
      <c r="UNT11" s="23"/>
      <c r="UNU11" s="22"/>
      <c r="UNV11" s="23"/>
      <c r="UNW11" s="22"/>
      <c r="UNX11" s="23"/>
      <c r="UNY11" s="22"/>
      <c r="UNZ11" s="23"/>
      <c r="UOA11" s="22"/>
      <c r="UOB11" s="23"/>
      <c r="UOC11" s="22"/>
      <c r="UOD11" s="23"/>
      <c r="UOE11" s="22"/>
      <c r="UOF11" s="23"/>
      <c r="UOG11" s="22"/>
      <c r="UOH11" s="23"/>
      <c r="UOI11" s="22"/>
      <c r="UOJ11" s="23"/>
      <c r="UOK11" s="22"/>
      <c r="UOL11" s="23"/>
      <c r="UOM11" s="22"/>
      <c r="UON11" s="23"/>
      <c r="UOO11" s="22"/>
      <c r="UOP11" s="23"/>
      <c r="UOQ11" s="22"/>
      <c r="UOR11" s="23"/>
      <c r="UOS11" s="22"/>
      <c r="UOT11" s="23"/>
      <c r="UOU11" s="22"/>
      <c r="UOV11" s="23"/>
      <c r="UOW11" s="22"/>
      <c r="UOX11" s="23"/>
      <c r="UOY11" s="22"/>
      <c r="UOZ11" s="23"/>
      <c r="UPA11" s="22"/>
      <c r="UPB11" s="23"/>
      <c r="UPC11" s="22"/>
      <c r="UPD11" s="23"/>
      <c r="UPE11" s="22"/>
      <c r="UPF11" s="23"/>
      <c r="UPG11" s="22"/>
      <c r="UPH11" s="23"/>
      <c r="UPI11" s="22"/>
      <c r="UPJ11" s="23"/>
      <c r="UPK11" s="22"/>
      <c r="UPL11" s="23"/>
      <c r="UPM11" s="22"/>
      <c r="UPN11" s="23"/>
      <c r="UPO11" s="22"/>
      <c r="UPP11" s="23"/>
      <c r="UPQ11" s="22"/>
      <c r="UPR11" s="23"/>
      <c r="UPS11" s="22"/>
      <c r="UPT11" s="23"/>
      <c r="UPU11" s="22"/>
      <c r="UPV11" s="23"/>
      <c r="UPW11" s="22"/>
      <c r="UPX11" s="23"/>
      <c r="UPY11" s="22"/>
      <c r="UPZ11" s="23"/>
      <c r="UQA11" s="22"/>
      <c r="UQB11" s="23"/>
      <c r="UQC11" s="22"/>
      <c r="UQD11" s="23"/>
      <c r="UQE11" s="22"/>
      <c r="UQF11" s="23"/>
      <c r="UQG11" s="22"/>
      <c r="UQH11" s="23"/>
      <c r="UQI11" s="22"/>
      <c r="UQJ11" s="23"/>
      <c r="UQK11" s="22"/>
      <c r="UQL11" s="23"/>
      <c r="UQM11" s="22"/>
      <c r="UQN11" s="23"/>
      <c r="UQO11" s="22"/>
      <c r="UQP11" s="23"/>
      <c r="UQQ11" s="22"/>
      <c r="UQR11" s="23"/>
      <c r="UQS11" s="22"/>
      <c r="UQT11" s="23"/>
      <c r="UQU11" s="22"/>
      <c r="UQV11" s="23"/>
      <c r="UQW11" s="22"/>
      <c r="UQX11" s="23"/>
      <c r="UQY11" s="22"/>
      <c r="UQZ11" s="23"/>
      <c r="URA11" s="22"/>
      <c r="URB11" s="23"/>
      <c r="URC11" s="22"/>
      <c r="URD11" s="23"/>
      <c r="URE11" s="22"/>
      <c r="URF11" s="23"/>
      <c r="URG11" s="22"/>
      <c r="URH11" s="23"/>
      <c r="URI11" s="22"/>
      <c r="URJ11" s="23"/>
      <c r="URK11" s="22"/>
      <c r="URL11" s="23"/>
      <c r="URM11" s="22"/>
      <c r="URN11" s="23"/>
      <c r="URO11" s="22"/>
      <c r="URP11" s="23"/>
      <c r="URQ11" s="22"/>
      <c r="URR11" s="23"/>
      <c r="URS11" s="22"/>
      <c r="URT11" s="23"/>
      <c r="URU11" s="22"/>
      <c r="URV11" s="23"/>
      <c r="URW11" s="22"/>
      <c r="URX11" s="23"/>
      <c r="URY11" s="22"/>
      <c r="URZ11" s="23"/>
      <c r="USA11" s="22"/>
      <c r="USB11" s="23"/>
      <c r="USC11" s="22"/>
      <c r="USD11" s="23"/>
      <c r="USE11" s="22"/>
      <c r="USF11" s="23"/>
      <c r="USG11" s="22"/>
      <c r="USH11" s="23"/>
      <c r="USI11" s="22"/>
      <c r="USJ11" s="23"/>
      <c r="USK11" s="22"/>
      <c r="USL11" s="23"/>
      <c r="USM11" s="22"/>
      <c r="USN11" s="23"/>
      <c r="USO11" s="22"/>
      <c r="USP11" s="23"/>
      <c r="USQ11" s="22"/>
      <c r="USR11" s="23"/>
      <c r="USS11" s="22"/>
      <c r="UST11" s="23"/>
      <c r="USU11" s="22"/>
      <c r="USV11" s="23"/>
      <c r="USW11" s="22"/>
      <c r="USX11" s="23"/>
      <c r="USY11" s="22"/>
      <c r="USZ11" s="23"/>
      <c r="UTA11" s="22"/>
      <c r="UTB11" s="23"/>
      <c r="UTC11" s="22"/>
      <c r="UTD11" s="23"/>
      <c r="UTE11" s="22"/>
      <c r="UTF11" s="23"/>
      <c r="UTG11" s="22"/>
      <c r="UTH11" s="23"/>
      <c r="UTI11" s="22"/>
      <c r="UTJ11" s="23"/>
      <c r="UTK11" s="22"/>
      <c r="UTL11" s="23"/>
      <c r="UTM11" s="22"/>
      <c r="UTN11" s="23"/>
      <c r="UTO11" s="22"/>
      <c r="UTP11" s="23"/>
      <c r="UTQ11" s="22"/>
      <c r="UTR11" s="23"/>
      <c r="UTS11" s="22"/>
      <c r="UTT11" s="23"/>
      <c r="UTU11" s="22"/>
      <c r="UTV11" s="23"/>
      <c r="UTW11" s="22"/>
      <c r="UTX11" s="23"/>
      <c r="UTY11" s="22"/>
      <c r="UTZ11" s="23"/>
      <c r="UUA11" s="22"/>
      <c r="UUB11" s="23"/>
      <c r="UUC11" s="22"/>
      <c r="UUD11" s="23"/>
      <c r="UUE11" s="22"/>
      <c r="UUF11" s="23"/>
      <c r="UUG11" s="22"/>
      <c r="UUH11" s="23"/>
      <c r="UUI11" s="22"/>
      <c r="UUJ11" s="23"/>
      <c r="UUK11" s="22"/>
      <c r="UUL11" s="23"/>
      <c r="UUM11" s="22"/>
      <c r="UUN11" s="23"/>
      <c r="UUO11" s="22"/>
      <c r="UUP11" s="23"/>
      <c r="UUQ11" s="22"/>
      <c r="UUR11" s="23"/>
      <c r="UUS11" s="22"/>
      <c r="UUT11" s="23"/>
      <c r="UUU11" s="22"/>
      <c r="UUV11" s="23"/>
      <c r="UUW11" s="22"/>
      <c r="UUX11" s="23"/>
      <c r="UUY11" s="22"/>
      <c r="UUZ11" s="23"/>
      <c r="UVA11" s="22"/>
      <c r="UVB11" s="23"/>
      <c r="UVC11" s="22"/>
      <c r="UVD11" s="23"/>
      <c r="UVE11" s="22"/>
      <c r="UVF11" s="23"/>
      <c r="UVG11" s="22"/>
      <c r="UVH11" s="23"/>
      <c r="UVI11" s="22"/>
      <c r="UVJ11" s="23"/>
      <c r="UVK11" s="22"/>
      <c r="UVL11" s="23"/>
      <c r="UVM11" s="22"/>
      <c r="UVN11" s="23"/>
      <c r="UVO11" s="22"/>
      <c r="UVP11" s="23"/>
      <c r="UVQ11" s="22"/>
      <c r="UVR11" s="23"/>
      <c r="UVS11" s="22"/>
      <c r="UVT11" s="23"/>
      <c r="UVU11" s="22"/>
      <c r="UVV11" s="23"/>
      <c r="UVW11" s="22"/>
      <c r="UVX11" s="23"/>
      <c r="UVY11" s="22"/>
      <c r="UVZ11" s="23"/>
      <c r="UWA11" s="22"/>
      <c r="UWB11" s="23"/>
      <c r="UWC11" s="22"/>
      <c r="UWD11" s="23"/>
      <c r="UWE11" s="22"/>
      <c r="UWF11" s="23"/>
      <c r="UWG11" s="22"/>
      <c r="UWH11" s="23"/>
      <c r="UWI11" s="22"/>
      <c r="UWJ11" s="23"/>
      <c r="UWK11" s="22"/>
      <c r="UWL11" s="23"/>
      <c r="UWM11" s="22"/>
      <c r="UWN11" s="23"/>
      <c r="UWO11" s="22"/>
      <c r="UWP11" s="23"/>
      <c r="UWQ11" s="22"/>
      <c r="UWR11" s="23"/>
      <c r="UWS11" s="22"/>
      <c r="UWT11" s="23"/>
      <c r="UWU11" s="22"/>
      <c r="UWV11" s="23"/>
      <c r="UWW11" s="22"/>
      <c r="UWX11" s="23"/>
      <c r="UWY11" s="22"/>
      <c r="UWZ11" s="23"/>
      <c r="UXA11" s="22"/>
      <c r="UXB11" s="23"/>
      <c r="UXC11" s="22"/>
      <c r="UXD11" s="23"/>
      <c r="UXE11" s="22"/>
      <c r="UXF11" s="23"/>
      <c r="UXG11" s="22"/>
      <c r="UXH11" s="23"/>
      <c r="UXI11" s="22"/>
      <c r="UXJ11" s="23"/>
      <c r="UXK11" s="22"/>
      <c r="UXL11" s="23"/>
      <c r="UXM11" s="22"/>
      <c r="UXN11" s="23"/>
      <c r="UXO11" s="22"/>
      <c r="UXP11" s="23"/>
      <c r="UXQ11" s="22"/>
      <c r="UXR11" s="23"/>
      <c r="UXS11" s="22"/>
      <c r="UXT11" s="23"/>
      <c r="UXU11" s="22"/>
      <c r="UXV11" s="23"/>
      <c r="UXW11" s="22"/>
      <c r="UXX11" s="23"/>
      <c r="UXY11" s="22"/>
      <c r="UXZ11" s="23"/>
      <c r="UYA11" s="22"/>
      <c r="UYB11" s="23"/>
      <c r="UYC11" s="22"/>
      <c r="UYD11" s="23"/>
      <c r="UYE11" s="22"/>
      <c r="UYF11" s="23"/>
      <c r="UYG11" s="22"/>
      <c r="UYH11" s="23"/>
      <c r="UYI11" s="22"/>
      <c r="UYJ11" s="23"/>
      <c r="UYK11" s="22"/>
      <c r="UYL11" s="23"/>
      <c r="UYM11" s="22"/>
      <c r="UYN11" s="23"/>
      <c r="UYO11" s="22"/>
      <c r="UYP11" s="23"/>
      <c r="UYQ11" s="22"/>
      <c r="UYR11" s="23"/>
      <c r="UYS11" s="22"/>
      <c r="UYT11" s="23"/>
      <c r="UYU11" s="22"/>
      <c r="UYV11" s="23"/>
      <c r="UYW11" s="22"/>
      <c r="UYX11" s="23"/>
      <c r="UYY11" s="22"/>
      <c r="UYZ11" s="23"/>
      <c r="UZA11" s="22"/>
      <c r="UZB11" s="23"/>
      <c r="UZC11" s="22"/>
      <c r="UZD11" s="23"/>
      <c r="UZE11" s="22"/>
      <c r="UZF11" s="23"/>
      <c r="UZG11" s="22"/>
      <c r="UZH11" s="23"/>
      <c r="UZI11" s="22"/>
      <c r="UZJ11" s="23"/>
      <c r="UZK11" s="22"/>
      <c r="UZL11" s="23"/>
      <c r="UZM11" s="22"/>
      <c r="UZN11" s="23"/>
      <c r="UZO11" s="22"/>
      <c r="UZP11" s="23"/>
      <c r="UZQ11" s="22"/>
      <c r="UZR11" s="23"/>
      <c r="UZS11" s="22"/>
      <c r="UZT11" s="23"/>
      <c r="UZU11" s="22"/>
      <c r="UZV11" s="23"/>
      <c r="UZW11" s="22"/>
      <c r="UZX11" s="23"/>
      <c r="UZY11" s="22"/>
      <c r="UZZ11" s="23"/>
      <c r="VAA11" s="22"/>
      <c r="VAB11" s="23"/>
      <c r="VAC11" s="22"/>
      <c r="VAD11" s="23"/>
      <c r="VAE11" s="22"/>
      <c r="VAF11" s="23"/>
      <c r="VAG11" s="22"/>
      <c r="VAH11" s="23"/>
      <c r="VAI11" s="22"/>
      <c r="VAJ11" s="23"/>
      <c r="VAK11" s="22"/>
      <c r="VAL11" s="23"/>
      <c r="VAM11" s="22"/>
      <c r="VAN11" s="23"/>
      <c r="VAO11" s="22"/>
      <c r="VAP11" s="23"/>
      <c r="VAQ11" s="22"/>
      <c r="VAR11" s="23"/>
      <c r="VAS11" s="22"/>
      <c r="VAT11" s="23"/>
      <c r="VAU11" s="22"/>
      <c r="VAV11" s="23"/>
      <c r="VAW11" s="22"/>
      <c r="VAX11" s="23"/>
      <c r="VAY11" s="22"/>
      <c r="VAZ11" s="23"/>
      <c r="VBA11" s="22"/>
      <c r="VBB11" s="23"/>
      <c r="VBC11" s="22"/>
      <c r="VBD11" s="23"/>
      <c r="VBE11" s="22"/>
      <c r="VBF11" s="23"/>
      <c r="VBG11" s="22"/>
      <c r="VBH11" s="23"/>
      <c r="VBI11" s="22"/>
      <c r="VBJ11" s="23"/>
      <c r="VBK11" s="22"/>
      <c r="VBL11" s="23"/>
      <c r="VBM11" s="22"/>
      <c r="VBN11" s="23"/>
      <c r="VBO11" s="22"/>
      <c r="VBP11" s="23"/>
      <c r="VBQ11" s="22"/>
      <c r="VBR11" s="23"/>
      <c r="VBS11" s="22"/>
      <c r="VBT11" s="23"/>
      <c r="VBU11" s="22"/>
      <c r="VBV11" s="23"/>
      <c r="VBW11" s="22"/>
      <c r="VBX11" s="23"/>
      <c r="VBY11" s="22"/>
      <c r="VBZ11" s="23"/>
      <c r="VCA11" s="22"/>
      <c r="VCB11" s="23"/>
      <c r="VCC11" s="22"/>
      <c r="VCD11" s="23"/>
      <c r="VCE11" s="22"/>
      <c r="VCF11" s="23"/>
      <c r="VCG11" s="22"/>
      <c r="VCH11" s="23"/>
      <c r="VCI11" s="22"/>
      <c r="VCJ11" s="23"/>
      <c r="VCK11" s="22"/>
      <c r="VCL11" s="23"/>
      <c r="VCM11" s="22"/>
      <c r="VCN11" s="23"/>
      <c r="VCO11" s="22"/>
      <c r="VCP11" s="23"/>
      <c r="VCQ11" s="22"/>
      <c r="VCR11" s="23"/>
      <c r="VCS11" s="22"/>
      <c r="VCT11" s="23"/>
      <c r="VCU11" s="22"/>
      <c r="VCV11" s="23"/>
      <c r="VCW11" s="22"/>
      <c r="VCX11" s="23"/>
      <c r="VCY11" s="22"/>
      <c r="VCZ11" s="23"/>
      <c r="VDA11" s="22"/>
      <c r="VDB11" s="23"/>
      <c r="VDC11" s="22"/>
      <c r="VDD11" s="23"/>
      <c r="VDE11" s="22"/>
      <c r="VDF11" s="23"/>
      <c r="VDG11" s="22"/>
      <c r="VDH11" s="23"/>
      <c r="VDI11" s="22"/>
      <c r="VDJ11" s="23"/>
      <c r="VDK11" s="22"/>
      <c r="VDL11" s="23"/>
      <c r="VDM11" s="22"/>
      <c r="VDN11" s="23"/>
      <c r="VDO11" s="22"/>
      <c r="VDP11" s="23"/>
      <c r="VDQ11" s="22"/>
      <c r="VDR11" s="23"/>
      <c r="VDS11" s="22"/>
      <c r="VDT11" s="23"/>
      <c r="VDU11" s="22"/>
      <c r="VDV11" s="23"/>
      <c r="VDW11" s="22"/>
      <c r="VDX11" s="23"/>
      <c r="VDY11" s="22"/>
      <c r="VDZ11" s="23"/>
      <c r="VEA11" s="22"/>
      <c r="VEB11" s="23"/>
      <c r="VEC11" s="22"/>
      <c r="VED11" s="23"/>
      <c r="VEE11" s="22"/>
      <c r="VEF11" s="23"/>
      <c r="VEG11" s="22"/>
      <c r="VEH11" s="23"/>
      <c r="VEI11" s="22"/>
      <c r="VEJ11" s="23"/>
      <c r="VEK11" s="22"/>
      <c r="VEL11" s="23"/>
      <c r="VEM11" s="22"/>
      <c r="VEN11" s="23"/>
      <c r="VEO11" s="22"/>
      <c r="VEP11" s="23"/>
      <c r="VEQ11" s="22"/>
      <c r="VER11" s="23"/>
      <c r="VES11" s="22"/>
      <c r="VET11" s="23"/>
      <c r="VEU11" s="22"/>
      <c r="VEV11" s="23"/>
      <c r="VEW11" s="22"/>
      <c r="VEX11" s="23"/>
      <c r="VEY11" s="22"/>
      <c r="VEZ11" s="23"/>
      <c r="VFA11" s="22"/>
      <c r="VFB11" s="23"/>
      <c r="VFC11" s="22"/>
      <c r="VFD11" s="23"/>
      <c r="VFE11" s="22"/>
      <c r="VFF11" s="23"/>
      <c r="VFG11" s="22"/>
      <c r="VFH11" s="23"/>
      <c r="VFI11" s="22"/>
      <c r="VFJ11" s="23"/>
      <c r="VFK11" s="22"/>
      <c r="VFL11" s="23"/>
      <c r="VFM11" s="22"/>
      <c r="VFN11" s="23"/>
      <c r="VFO11" s="22"/>
      <c r="VFP11" s="23"/>
      <c r="VFQ11" s="22"/>
      <c r="VFR11" s="23"/>
      <c r="VFS11" s="22"/>
      <c r="VFT11" s="23"/>
      <c r="VFU11" s="22"/>
      <c r="VFV11" s="23"/>
      <c r="VFW11" s="22"/>
      <c r="VFX11" s="23"/>
      <c r="VFY11" s="22"/>
      <c r="VFZ11" s="23"/>
      <c r="VGA11" s="22"/>
      <c r="VGB11" s="23"/>
      <c r="VGC11" s="22"/>
      <c r="VGD11" s="23"/>
      <c r="VGE11" s="22"/>
      <c r="VGF11" s="23"/>
      <c r="VGG11" s="22"/>
      <c r="VGH11" s="23"/>
      <c r="VGI11" s="22"/>
      <c r="VGJ11" s="23"/>
      <c r="VGK11" s="22"/>
      <c r="VGL11" s="23"/>
      <c r="VGM11" s="22"/>
      <c r="VGN11" s="23"/>
      <c r="VGO11" s="22"/>
      <c r="VGP11" s="23"/>
      <c r="VGQ11" s="22"/>
      <c r="VGR11" s="23"/>
      <c r="VGS11" s="22"/>
      <c r="VGT11" s="23"/>
      <c r="VGU11" s="22"/>
      <c r="VGV11" s="23"/>
      <c r="VGW11" s="22"/>
      <c r="VGX11" s="23"/>
      <c r="VGY11" s="22"/>
      <c r="VGZ11" s="23"/>
      <c r="VHA11" s="22"/>
      <c r="VHB11" s="23"/>
      <c r="VHC11" s="22"/>
      <c r="VHD11" s="23"/>
      <c r="VHE11" s="22"/>
      <c r="VHF11" s="23"/>
      <c r="VHG11" s="22"/>
      <c r="VHH11" s="23"/>
      <c r="VHI11" s="22"/>
      <c r="VHJ11" s="23"/>
      <c r="VHK11" s="22"/>
      <c r="VHL11" s="23"/>
      <c r="VHM11" s="22"/>
      <c r="VHN11" s="23"/>
      <c r="VHO11" s="22"/>
      <c r="VHP11" s="23"/>
      <c r="VHQ11" s="22"/>
      <c r="VHR11" s="23"/>
      <c r="VHS11" s="22"/>
      <c r="VHT11" s="23"/>
      <c r="VHU11" s="22"/>
      <c r="VHV11" s="23"/>
      <c r="VHW11" s="22"/>
      <c r="VHX11" s="23"/>
      <c r="VHY11" s="22"/>
      <c r="VHZ11" s="23"/>
      <c r="VIA11" s="22"/>
      <c r="VIB11" s="23"/>
      <c r="VIC11" s="22"/>
      <c r="VID11" s="23"/>
      <c r="VIE11" s="22"/>
      <c r="VIF11" s="23"/>
      <c r="VIG11" s="22"/>
      <c r="VIH11" s="23"/>
      <c r="VII11" s="22"/>
      <c r="VIJ11" s="23"/>
      <c r="VIK11" s="22"/>
      <c r="VIL11" s="23"/>
      <c r="VIM11" s="22"/>
      <c r="VIN11" s="23"/>
      <c r="VIO11" s="22"/>
      <c r="VIP11" s="23"/>
      <c r="VIQ11" s="22"/>
      <c r="VIR11" s="23"/>
      <c r="VIS11" s="22"/>
      <c r="VIT11" s="23"/>
      <c r="VIU11" s="22"/>
      <c r="VIV11" s="23"/>
      <c r="VIW11" s="22"/>
      <c r="VIX11" s="23"/>
      <c r="VIY11" s="22"/>
      <c r="VIZ11" s="23"/>
      <c r="VJA11" s="22"/>
      <c r="VJB11" s="23"/>
      <c r="VJC11" s="22"/>
      <c r="VJD11" s="23"/>
      <c r="VJE11" s="22"/>
      <c r="VJF11" s="23"/>
      <c r="VJG11" s="22"/>
      <c r="VJH11" s="23"/>
      <c r="VJI11" s="22"/>
      <c r="VJJ11" s="23"/>
      <c r="VJK11" s="22"/>
      <c r="VJL11" s="23"/>
      <c r="VJM11" s="22"/>
      <c r="VJN11" s="23"/>
      <c r="VJO11" s="22"/>
      <c r="VJP11" s="23"/>
      <c r="VJQ11" s="22"/>
      <c r="VJR11" s="23"/>
      <c r="VJS11" s="22"/>
      <c r="VJT11" s="23"/>
      <c r="VJU11" s="22"/>
      <c r="VJV11" s="23"/>
      <c r="VJW11" s="22"/>
      <c r="VJX11" s="23"/>
      <c r="VJY11" s="22"/>
      <c r="VJZ11" s="23"/>
      <c r="VKA11" s="22"/>
      <c r="VKB11" s="23"/>
      <c r="VKC11" s="22"/>
      <c r="VKD11" s="23"/>
      <c r="VKE11" s="22"/>
      <c r="VKF11" s="23"/>
      <c r="VKG11" s="22"/>
      <c r="VKH11" s="23"/>
      <c r="VKI11" s="22"/>
      <c r="VKJ11" s="23"/>
      <c r="VKK11" s="22"/>
      <c r="VKL11" s="23"/>
      <c r="VKM11" s="22"/>
      <c r="VKN11" s="23"/>
      <c r="VKO11" s="22"/>
      <c r="VKP11" s="23"/>
      <c r="VKQ11" s="22"/>
      <c r="VKR11" s="23"/>
      <c r="VKS11" s="22"/>
      <c r="VKT11" s="23"/>
      <c r="VKU11" s="22"/>
      <c r="VKV11" s="23"/>
      <c r="VKW11" s="22"/>
      <c r="VKX11" s="23"/>
      <c r="VKY11" s="22"/>
      <c r="VKZ11" s="23"/>
      <c r="VLA11" s="22"/>
      <c r="VLB11" s="23"/>
      <c r="VLC11" s="22"/>
      <c r="VLD11" s="23"/>
      <c r="VLE11" s="22"/>
      <c r="VLF11" s="23"/>
      <c r="VLG11" s="22"/>
      <c r="VLH11" s="23"/>
      <c r="VLI11" s="22"/>
      <c r="VLJ11" s="23"/>
      <c r="VLK11" s="22"/>
      <c r="VLL11" s="23"/>
      <c r="VLM11" s="22"/>
      <c r="VLN11" s="23"/>
      <c r="VLO11" s="22"/>
      <c r="VLP11" s="23"/>
      <c r="VLQ11" s="22"/>
      <c r="VLR11" s="23"/>
      <c r="VLS11" s="22"/>
      <c r="VLT11" s="23"/>
      <c r="VLU11" s="22"/>
      <c r="VLV11" s="23"/>
      <c r="VLW11" s="22"/>
      <c r="VLX11" s="23"/>
      <c r="VLY11" s="22"/>
      <c r="VLZ11" s="23"/>
      <c r="VMA11" s="22"/>
      <c r="VMB11" s="23"/>
      <c r="VMC11" s="22"/>
      <c r="VMD11" s="23"/>
      <c r="VME11" s="22"/>
      <c r="VMF11" s="23"/>
      <c r="VMG11" s="22"/>
      <c r="VMH11" s="23"/>
      <c r="VMI11" s="22"/>
      <c r="VMJ11" s="23"/>
      <c r="VMK11" s="22"/>
      <c r="VML11" s="23"/>
      <c r="VMM11" s="22"/>
      <c r="VMN11" s="23"/>
      <c r="VMO11" s="22"/>
      <c r="VMP11" s="23"/>
      <c r="VMQ11" s="22"/>
      <c r="VMR11" s="23"/>
      <c r="VMS11" s="22"/>
      <c r="VMT11" s="23"/>
      <c r="VMU11" s="22"/>
      <c r="VMV11" s="23"/>
      <c r="VMW11" s="22"/>
      <c r="VMX11" s="23"/>
      <c r="VMY11" s="22"/>
      <c r="VMZ11" s="23"/>
      <c r="VNA11" s="22"/>
      <c r="VNB11" s="23"/>
      <c r="VNC11" s="22"/>
      <c r="VND11" s="23"/>
      <c r="VNE11" s="22"/>
      <c r="VNF11" s="23"/>
      <c r="VNG11" s="22"/>
      <c r="VNH11" s="23"/>
      <c r="VNI11" s="22"/>
      <c r="VNJ11" s="23"/>
      <c r="VNK11" s="22"/>
      <c r="VNL11" s="23"/>
      <c r="VNM11" s="22"/>
      <c r="VNN11" s="23"/>
      <c r="VNO11" s="22"/>
      <c r="VNP11" s="23"/>
      <c r="VNQ11" s="22"/>
      <c r="VNR11" s="23"/>
      <c r="VNS11" s="22"/>
      <c r="VNT11" s="23"/>
      <c r="VNU11" s="22"/>
      <c r="VNV11" s="23"/>
      <c r="VNW11" s="22"/>
      <c r="VNX11" s="23"/>
      <c r="VNY11" s="22"/>
      <c r="VNZ11" s="23"/>
      <c r="VOA11" s="22"/>
      <c r="VOB11" s="23"/>
      <c r="VOC11" s="22"/>
      <c r="VOD11" s="23"/>
      <c r="VOE11" s="22"/>
      <c r="VOF11" s="23"/>
      <c r="VOG11" s="22"/>
      <c r="VOH11" s="23"/>
      <c r="VOI11" s="22"/>
      <c r="VOJ11" s="23"/>
      <c r="VOK11" s="22"/>
      <c r="VOL11" s="23"/>
      <c r="VOM11" s="22"/>
      <c r="VON11" s="23"/>
      <c r="VOO11" s="22"/>
      <c r="VOP11" s="23"/>
      <c r="VOQ11" s="22"/>
      <c r="VOR11" s="23"/>
      <c r="VOS11" s="22"/>
      <c r="VOT11" s="23"/>
      <c r="VOU11" s="22"/>
      <c r="VOV11" s="23"/>
      <c r="VOW11" s="22"/>
      <c r="VOX11" s="23"/>
      <c r="VOY11" s="22"/>
      <c r="VOZ11" s="23"/>
      <c r="VPA11" s="22"/>
      <c r="VPB11" s="23"/>
      <c r="VPC11" s="22"/>
      <c r="VPD11" s="23"/>
      <c r="VPE11" s="22"/>
      <c r="VPF11" s="23"/>
      <c r="VPG11" s="22"/>
      <c r="VPH11" s="23"/>
      <c r="VPI11" s="22"/>
      <c r="VPJ11" s="23"/>
      <c r="VPK11" s="22"/>
      <c r="VPL11" s="23"/>
      <c r="VPM11" s="22"/>
      <c r="VPN11" s="23"/>
      <c r="VPO11" s="22"/>
      <c r="VPP11" s="23"/>
      <c r="VPQ11" s="22"/>
      <c r="VPR11" s="23"/>
      <c r="VPS11" s="22"/>
      <c r="VPT11" s="23"/>
      <c r="VPU11" s="22"/>
      <c r="VPV11" s="23"/>
      <c r="VPW11" s="22"/>
      <c r="VPX11" s="23"/>
      <c r="VPY11" s="22"/>
      <c r="VPZ11" s="23"/>
      <c r="VQA11" s="22"/>
      <c r="VQB11" s="23"/>
      <c r="VQC11" s="22"/>
      <c r="VQD11" s="23"/>
      <c r="VQE11" s="22"/>
      <c r="VQF11" s="23"/>
      <c r="VQG11" s="22"/>
      <c r="VQH11" s="23"/>
      <c r="VQI11" s="22"/>
      <c r="VQJ11" s="23"/>
      <c r="VQK11" s="22"/>
      <c r="VQL11" s="23"/>
      <c r="VQM11" s="22"/>
      <c r="VQN11" s="23"/>
      <c r="VQO11" s="22"/>
      <c r="VQP11" s="23"/>
      <c r="VQQ11" s="22"/>
      <c r="VQR11" s="23"/>
      <c r="VQS11" s="22"/>
      <c r="VQT11" s="23"/>
      <c r="VQU11" s="22"/>
      <c r="VQV11" s="23"/>
      <c r="VQW11" s="22"/>
      <c r="VQX11" s="23"/>
      <c r="VQY11" s="22"/>
      <c r="VQZ11" s="23"/>
      <c r="VRA11" s="22"/>
      <c r="VRB11" s="23"/>
      <c r="VRC11" s="22"/>
      <c r="VRD11" s="23"/>
      <c r="VRE11" s="22"/>
      <c r="VRF11" s="23"/>
      <c r="VRG11" s="22"/>
      <c r="VRH11" s="23"/>
      <c r="VRI11" s="22"/>
      <c r="VRJ11" s="23"/>
      <c r="VRK11" s="22"/>
      <c r="VRL11" s="23"/>
      <c r="VRM11" s="22"/>
      <c r="VRN11" s="23"/>
      <c r="VRO11" s="22"/>
      <c r="VRP11" s="23"/>
      <c r="VRQ11" s="22"/>
      <c r="VRR11" s="23"/>
      <c r="VRS11" s="22"/>
      <c r="VRT11" s="23"/>
      <c r="VRU11" s="22"/>
      <c r="VRV11" s="23"/>
      <c r="VRW11" s="22"/>
      <c r="VRX11" s="23"/>
      <c r="VRY11" s="22"/>
      <c r="VRZ11" s="23"/>
      <c r="VSA11" s="22"/>
      <c r="VSB11" s="23"/>
      <c r="VSC11" s="22"/>
      <c r="VSD11" s="23"/>
      <c r="VSE11" s="22"/>
      <c r="VSF11" s="23"/>
      <c r="VSG11" s="22"/>
      <c r="VSH11" s="23"/>
      <c r="VSI11" s="22"/>
      <c r="VSJ11" s="23"/>
      <c r="VSK11" s="22"/>
      <c r="VSL11" s="23"/>
      <c r="VSM11" s="22"/>
      <c r="VSN11" s="23"/>
      <c r="VSO11" s="22"/>
      <c r="VSP11" s="23"/>
      <c r="VSQ11" s="22"/>
      <c r="VSR11" s="23"/>
      <c r="VSS11" s="22"/>
      <c r="VST11" s="23"/>
      <c r="VSU11" s="22"/>
      <c r="VSV11" s="23"/>
      <c r="VSW11" s="22"/>
      <c r="VSX11" s="23"/>
      <c r="VSY11" s="22"/>
      <c r="VSZ11" s="23"/>
      <c r="VTA11" s="22"/>
      <c r="VTB11" s="23"/>
      <c r="VTC11" s="22"/>
      <c r="VTD11" s="23"/>
      <c r="VTE11" s="22"/>
      <c r="VTF11" s="23"/>
      <c r="VTG11" s="22"/>
      <c r="VTH11" s="23"/>
      <c r="VTI11" s="22"/>
      <c r="VTJ11" s="23"/>
      <c r="VTK11" s="22"/>
      <c r="VTL11" s="23"/>
      <c r="VTM11" s="22"/>
      <c r="VTN11" s="23"/>
      <c r="VTO11" s="22"/>
      <c r="VTP11" s="23"/>
      <c r="VTQ11" s="22"/>
      <c r="VTR11" s="23"/>
      <c r="VTS11" s="22"/>
      <c r="VTT11" s="23"/>
      <c r="VTU11" s="22"/>
      <c r="VTV11" s="23"/>
      <c r="VTW11" s="22"/>
      <c r="VTX11" s="23"/>
      <c r="VTY11" s="22"/>
      <c r="VTZ11" s="23"/>
      <c r="VUA11" s="22"/>
      <c r="VUB11" s="23"/>
      <c r="VUC11" s="22"/>
      <c r="VUD11" s="23"/>
      <c r="VUE11" s="22"/>
      <c r="VUF11" s="23"/>
      <c r="VUG11" s="22"/>
      <c r="VUH11" s="23"/>
      <c r="VUI11" s="22"/>
      <c r="VUJ11" s="23"/>
      <c r="VUK11" s="22"/>
      <c r="VUL11" s="23"/>
      <c r="VUM11" s="22"/>
      <c r="VUN11" s="23"/>
      <c r="VUO11" s="22"/>
      <c r="VUP11" s="23"/>
      <c r="VUQ11" s="22"/>
      <c r="VUR11" s="23"/>
      <c r="VUS11" s="22"/>
      <c r="VUT11" s="23"/>
      <c r="VUU11" s="22"/>
      <c r="VUV11" s="23"/>
      <c r="VUW11" s="22"/>
      <c r="VUX11" s="23"/>
      <c r="VUY11" s="22"/>
      <c r="VUZ11" s="23"/>
      <c r="VVA11" s="22"/>
      <c r="VVB11" s="23"/>
      <c r="VVC11" s="22"/>
      <c r="VVD11" s="23"/>
      <c r="VVE11" s="22"/>
      <c r="VVF11" s="23"/>
      <c r="VVG11" s="22"/>
      <c r="VVH11" s="23"/>
      <c r="VVI11" s="22"/>
      <c r="VVJ11" s="23"/>
      <c r="VVK11" s="22"/>
      <c r="VVL11" s="23"/>
      <c r="VVM11" s="22"/>
      <c r="VVN11" s="23"/>
      <c r="VVO11" s="22"/>
      <c r="VVP11" s="23"/>
      <c r="VVQ11" s="22"/>
      <c r="VVR11" s="23"/>
      <c r="VVS11" s="22"/>
      <c r="VVT11" s="23"/>
      <c r="VVU11" s="22"/>
      <c r="VVV11" s="23"/>
      <c r="VVW11" s="22"/>
      <c r="VVX11" s="23"/>
      <c r="VVY11" s="22"/>
      <c r="VVZ11" s="23"/>
      <c r="VWA11" s="22"/>
      <c r="VWB11" s="23"/>
      <c r="VWC11" s="22"/>
      <c r="VWD11" s="23"/>
      <c r="VWE11" s="22"/>
      <c r="VWF11" s="23"/>
      <c r="VWG11" s="22"/>
      <c r="VWH11" s="23"/>
      <c r="VWI11" s="22"/>
      <c r="VWJ11" s="23"/>
      <c r="VWK11" s="22"/>
      <c r="VWL11" s="23"/>
      <c r="VWM11" s="22"/>
      <c r="VWN11" s="23"/>
      <c r="VWO11" s="22"/>
      <c r="VWP11" s="23"/>
      <c r="VWQ11" s="22"/>
      <c r="VWR11" s="23"/>
      <c r="VWS11" s="22"/>
      <c r="VWT11" s="23"/>
      <c r="VWU11" s="22"/>
      <c r="VWV11" s="23"/>
      <c r="VWW11" s="22"/>
      <c r="VWX11" s="23"/>
      <c r="VWY11" s="22"/>
      <c r="VWZ11" s="23"/>
      <c r="VXA11" s="22"/>
      <c r="VXB11" s="23"/>
      <c r="VXC11" s="22"/>
      <c r="VXD11" s="23"/>
      <c r="VXE11" s="22"/>
      <c r="VXF11" s="23"/>
      <c r="VXG11" s="22"/>
      <c r="VXH11" s="23"/>
      <c r="VXI11" s="22"/>
      <c r="VXJ11" s="23"/>
      <c r="VXK11" s="22"/>
      <c r="VXL11" s="23"/>
      <c r="VXM11" s="22"/>
      <c r="VXN11" s="23"/>
      <c r="VXO11" s="22"/>
      <c r="VXP11" s="23"/>
      <c r="VXQ11" s="22"/>
      <c r="VXR11" s="23"/>
      <c r="VXS11" s="22"/>
      <c r="VXT11" s="23"/>
      <c r="VXU11" s="22"/>
      <c r="VXV11" s="23"/>
      <c r="VXW11" s="22"/>
      <c r="VXX11" s="23"/>
      <c r="VXY11" s="22"/>
      <c r="VXZ11" s="23"/>
      <c r="VYA11" s="22"/>
      <c r="VYB11" s="23"/>
      <c r="VYC11" s="22"/>
      <c r="VYD11" s="23"/>
      <c r="VYE11" s="22"/>
      <c r="VYF11" s="23"/>
      <c r="VYG11" s="22"/>
      <c r="VYH11" s="23"/>
      <c r="VYI11" s="22"/>
      <c r="VYJ11" s="23"/>
      <c r="VYK11" s="22"/>
      <c r="VYL11" s="23"/>
      <c r="VYM11" s="22"/>
      <c r="VYN11" s="23"/>
      <c r="VYO11" s="22"/>
      <c r="VYP11" s="23"/>
      <c r="VYQ11" s="22"/>
      <c r="VYR11" s="23"/>
      <c r="VYS11" s="22"/>
      <c r="VYT11" s="23"/>
      <c r="VYU11" s="22"/>
      <c r="VYV11" s="23"/>
      <c r="VYW11" s="22"/>
      <c r="VYX11" s="23"/>
      <c r="VYY11" s="22"/>
      <c r="VYZ11" s="23"/>
      <c r="VZA11" s="22"/>
      <c r="VZB11" s="23"/>
      <c r="VZC11" s="22"/>
      <c r="VZD11" s="23"/>
      <c r="VZE11" s="22"/>
      <c r="VZF11" s="23"/>
      <c r="VZG11" s="22"/>
      <c r="VZH11" s="23"/>
      <c r="VZI11" s="22"/>
      <c r="VZJ11" s="23"/>
      <c r="VZK11" s="22"/>
      <c r="VZL11" s="23"/>
      <c r="VZM11" s="22"/>
      <c r="VZN11" s="23"/>
      <c r="VZO11" s="22"/>
      <c r="VZP11" s="23"/>
      <c r="VZQ11" s="22"/>
      <c r="VZR11" s="23"/>
      <c r="VZS11" s="22"/>
      <c r="VZT11" s="23"/>
      <c r="VZU11" s="22"/>
      <c r="VZV11" s="23"/>
      <c r="VZW11" s="22"/>
      <c r="VZX11" s="23"/>
      <c r="VZY11" s="22"/>
      <c r="VZZ11" s="23"/>
      <c r="WAA11" s="22"/>
      <c r="WAB11" s="23"/>
      <c r="WAC11" s="22"/>
      <c r="WAD11" s="23"/>
      <c r="WAE11" s="22"/>
      <c r="WAF11" s="23"/>
      <c r="WAG11" s="22"/>
      <c r="WAH11" s="23"/>
      <c r="WAI11" s="22"/>
      <c r="WAJ11" s="23"/>
      <c r="WAK11" s="22"/>
      <c r="WAL11" s="23"/>
      <c r="WAM11" s="22"/>
      <c r="WAN11" s="23"/>
      <c r="WAO11" s="22"/>
      <c r="WAP11" s="23"/>
      <c r="WAQ11" s="22"/>
      <c r="WAR11" s="23"/>
      <c r="WAS11" s="22"/>
      <c r="WAT11" s="23"/>
      <c r="WAU11" s="22"/>
      <c r="WAV11" s="23"/>
      <c r="WAW11" s="22"/>
      <c r="WAX11" s="23"/>
      <c r="WAY11" s="22"/>
      <c r="WAZ11" s="23"/>
      <c r="WBA11" s="22"/>
      <c r="WBB11" s="23"/>
      <c r="WBC11" s="22"/>
      <c r="WBD11" s="23"/>
      <c r="WBE11" s="22"/>
      <c r="WBF11" s="23"/>
      <c r="WBG11" s="22"/>
      <c r="WBH11" s="23"/>
      <c r="WBI11" s="22"/>
      <c r="WBJ11" s="23"/>
      <c r="WBK11" s="22"/>
      <c r="WBL11" s="23"/>
      <c r="WBM11" s="22"/>
      <c r="WBN11" s="23"/>
      <c r="WBO11" s="22"/>
      <c r="WBP11" s="23"/>
      <c r="WBQ11" s="22"/>
      <c r="WBR11" s="23"/>
      <c r="WBS11" s="22"/>
      <c r="WBT11" s="23"/>
      <c r="WBU11" s="22"/>
      <c r="WBV11" s="23"/>
      <c r="WBW11" s="22"/>
      <c r="WBX11" s="23"/>
      <c r="WBY11" s="22"/>
      <c r="WBZ11" s="23"/>
      <c r="WCA11" s="22"/>
      <c r="WCB11" s="23"/>
      <c r="WCC11" s="22"/>
      <c r="WCD11" s="23"/>
      <c r="WCE11" s="22"/>
      <c r="WCF11" s="23"/>
      <c r="WCG11" s="22"/>
      <c r="WCH11" s="23"/>
      <c r="WCI11" s="22"/>
      <c r="WCJ11" s="23"/>
      <c r="WCK11" s="22"/>
      <c r="WCL11" s="23"/>
      <c r="WCM11" s="22"/>
      <c r="WCN11" s="23"/>
      <c r="WCO11" s="22"/>
      <c r="WCP11" s="23"/>
      <c r="WCQ11" s="22"/>
      <c r="WCR11" s="23"/>
      <c r="WCS11" s="22"/>
      <c r="WCT11" s="23"/>
      <c r="WCU11" s="22"/>
      <c r="WCV11" s="23"/>
      <c r="WCW11" s="22"/>
      <c r="WCX11" s="23"/>
      <c r="WCY11" s="22"/>
      <c r="WCZ11" s="23"/>
      <c r="WDA11" s="22"/>
      <c r="WDB11" s="23"/>
      <c r="WDC11" s="22"/>
      <c r="WDD11" s="23"/>
      <c r="WDE11" s="22"/>
      <c r="WDF11" s="23"/>
      <c r="WDG11" s="22"/>
      <c r="WDH11" s="23"/>
      <c r="WDI11" s="22"/>
      <c r="WDJ11" s="23"/>
      <c r="WDK11" s="22"/>
      <c r="WDL11" s="23"/>
      <c r="WDM11" s="22"/>
      <c r="WDN11" s="23"/>
      <c r="WDO11" s="22"/>
      <c r="WDP11" s="23"/>
      <c r="WDQ11" s="22"/>
      <c r="WDR11" s="23"/>
      <c r="WDS11" s="22"/>
      <c r="WDT11" s="23"/>
      <c r="WDU11" s="22"/>
      <c r="WDV11" s="23"/>
      <c r="WDW11" s="22"/>
      <c r="WDX11" s="23"/>
      <c r="WDY11" s="22"/>
      <c r="WDZ11" s="23"/>
      <c r="WEA11" s="22"/>
      <c r="WEB11" s="23"/>
      <c r="WEC11" s="22"/>
      <c r="WED11" s="23"/>
      <c r="WEE11" s="22"/>
      <c r="WEF11" s="23"/>
      <c r="WEG11" s="22"/>
      <c r="WEH11" s="23"/>
      <c r="WEI11" s="22"/>
      <c r="WEJ11" s="23"/>
      <c r="WEK11" s="22"/>
      <c r="WEL11" s="23"/>
      <c r="WEM11" s="22"/>
      <c r="WEN11" s="23"/>
      <c r="WEO11" s="22"/>
      <c r="WEP11" s="23"/>
      <c r="WEQ11" s="22"/>
      <c r="WER11" s="23"/>
      <c r="WES11" s="22"/>
      <c r="WET11" s="23"/>
      <c r="WEU11" s="22"/>
      <c r="WEV11" s="23"/>
      <c r="WEW11" s="22"/>
      <c r="WEX11" s="23"/>
      <c r="WEY11" s="22"/>
      <c r="WEZ11" s="23"/>
      <c r="WFA11" s="22"/>
      <c r="WFB11" s="23"/>
      <c r="WFC11" s="22"/>
      <c r="WFD11" s="23"/>
      <c r="WFE11" s="22"/>
      <c r="WFF11" s="23"/>
      <c r="WFG11" s="22"/>
      <c r="WFH11" s="23"/>
      <c r="WFI11" s="22"/>
      <c r="WFJ11" s="23"/>
      <c r="WFK11" s="22"/>
      <c r="WFL11" s="23"/>
      <c r="WFM11" s="22"/>
      <c r="WFN11" s="23"/>
      <c r="WFO11" s="22"/>
      <c r="WFP11" s="23"/>
      <c r="WFQ11" s="22"/>
      <c r="WFR11" s="23"/>
      <c r="WFS11" s="22"/>
      <c r="WFT11" s="23"/>
      <c r="WFU11" s="22"/>
      <c r="WFV11" s="23"/>
      <c r="WFW11" s="22"/>
      <c r="WFX11" s="23"/>
      <c r="WFY11" s="22"/>
      <c r="WFZ11" s="23"/>
      <c r="WGA11" s="22"/>
      <c r="WGB11" s="23"/>
      <c r="WGC11" s="22"/>
      <c r="WGD11" s="23"/>
      <c r="WGE11" s="22"/>
      <c r="WGF11" s="23"/>
      <c r="WGG11" s="22"/>
      <c r="WGH11" s="23"/>
      <c r="WGI11" s="22"/>
      <c r="WGJ11" s="23"/>
      <c r="WGK11" s="22"/>
      <c r="WGL11" s="23"/>
      <c r="WGM11" s="22"/>
      <c r="WGN11" s="23"/>
      <c r="WGO11" s="22"/>
      <c r="WGP11" s="23"/>
      <c r="WGQ11" s="22"/>
      <c r="WGR11" s="23"/>
      <c r="WGS11" s="22"/>
      <c r="WGT11" s="23"/>
      <c r="WGU11" s="22"/>
      <c r="WGV11" s="23"/>
      <c r="WGW11" s="22"/>
      <c r="WGX11" s="23"/>
      <c r="WGY11" s="22"/>
      <c r="WGZ11" s="23"/>
      <c r="WHA11" s="22"/>
      <c r="WHB11" s="23"/>
      <c r="WHC11" s="22"/>
      <c r="WHD11" s="23"/>
      <c r="WHE11" s="22"/>
      <c r="WHF11" s="23"/>
      <c r="WHG11" s="22"/>
      <c r="WHH11" s="23"/>
      <c r="WHI11" s="22"/>
      <c r="WHJ11" s="23"/>
      <c r="WHK11" s="22"/>
      <c r="WHL11" s="23"/>
      <c r="WHM11" s="22"/>
      <c r="WHN11" s="23"/>
      <c r="WHO11" s="22"/>
      <c r="WHP11" s="23"/>
      <c r="WHQ11" s="22"/>
      <c r="WHR11" s="23"/>
      <c r="WHS11" s="22"/>
      <c r="WHT11" s="23"/>
      <c r="WHU11" s="22"/>
      <c r="WHV11" s="23"/>
      <c r="WHW11" s="22"/>
      <c r="WHX11" s="23"/>
      <c r="WHY11" s="22"/>
      <c r="WHZ11" s="23"/>
      <c r="WIA11" s="22"/>
      <c r="WIB11" s="23"/>
      <c r="WIC11" s="22"/>
      <c r="WID11" s="23"/>
      <c r="WIE11" s="22"/>
      <c r="WIF11" s="23"/>
      <c r="WIG11" s="22"/>
      <c r="WIH11" s="23"/>
      <c r="WII11" s="22"/>
      <c r="WIJ11" s="23"/>
      <c r="WIK11" s="22"/>
      <c r="WIL11" s="23"/>
      <c r="WIM11" s="22"/>
      <c r="WIN11" s="23"/>
      <c r="WIO11" s="22"/>
      <c r="WIP11" s="23"/>
      <c r="WIQ11" s="22"/>
      <c r="WIR11" s="23"/>
      <c r="WIS11" s="22"/>
      <c r="WIT11" s="23"/>
      <c r="WIU11" s="22"/>
      <c r="WIV11" s="23"/>
      <c r="WIW11" s="22"/>
      <c r="WIX11" s="23"/>
      <c r="WIY11" s="22"/>
      <c r="WIZ11" s="23"/>
      <c r="WJA11" s="22"/>
      <c r="WJB11" s="23"/>
      <c r="WJC11" s="22"/>
      <c r="WJD11" s="23"/>
      <c r="WJE11" s="22"/>
      <c r="WJF11" s="23"/>
      <c r="WJG11" s="22"/>
      <c r="WJH11" s="23"/>
      <c r="WJI11" s="22"/>
      <c r="WJJ11" s="23"/>
      <c r="WJK11" s="22"/>
      <c r="WJL11" s="23"/>
      <c r="WJM11" s="22"/>
      <c r="WJN11" s="23"/>
      <c r="WJO11" s="22"/>
      <c r="WJP11" s="23"/>
      <c r="WJQ11" s="22"/>
      <c r="WJR11" s="23"/>
      <c r="WJS11" s="22"/>
      <c r="WJT11" s="23"/>
      <c r="WJU11" s="22"/>
      <c r="WJV11" s="23"/>
      <c r="WJW11" s="22"/>
      <c r="WJX11" s="23"/>
      <c r="WJY11" s="22"/>
      <c r="WJZ11" s="23"/>
      <c r="WKA11" s="22"/>
      <c r="WKB11" s="23"/>
      <c r="WKC11" s="22"/>
      <c r="WKD11" s="23"/>
      <c r="WKE11" s="22"/>
      <c r="WKF11" s="23"/>
      <c r="WKG11" s="22"/>
      <c r="WKH11" s="23"/>
      <c r="WKI11" s="22"/>
      <c r="WKJ11" s="23"/>
      <c r="WKK11" s="22"/>
      <c r="WKL11" s="23"/>
      <c r="WKM11" s="22"/>
      <c r="WKN11" s="23"/>
      <c r="WKO11" s="22"/>
      <c r="WKP11" s="23"/>
      <c r="WKQ11" s="22"/>
      <c r="WKR11" s="23"/>
      <c r="WKS11" s="22"/>
      <c r="WKT11" s="23"/>
      <c r="WKU11" s="22"/>
      <c r="WKV11" s="23"/>
      <c r="WKW11" s="22"/>
      <c r="WKX11" s="23"/>
      <c r="WKY11" s="22"/>
      <c r="WKZ11" s="23"/>
      <c r="WLA11" s="22"/>
      <c r="WLB11" s="23"/>
      <c r="WLC11" s="22"/>
      <c r="WLD11" s="23"/>
      <c r="WLE11" s="22"/>
      <c r="WLF11" s="23"/>
      <c r="WLG11" s="22"/>
      <c r="WLH11" s="23"/>
      <c r="WLI11" s="22"/>
      <c r="WLJ11" s="23"/>
      <c r="WLK11" s="22"/>
      <c r="WLL11" s="23"/>
      <c r="WLM11" s="22"/>
      <c r="WLN11" s="23"/>
      <c r="WLO11" s="22"/>
      <c r="WLP11" s="23"/>
      <c r="WLQ11" s="22"/>
      <c r="WLR11" s="23"/>
      <c r="WLS11" s="22"/>
      <c r="WLT11" s="23"/>
      <c r="WLU11" s="22"/>
      <c r="WLV11" s="23"/>
      <c r="WLW11" s="22"/>
      <c r="WLX11" s="23"/>
      <c r="WLY11" s="22"/>
      <c r="WLZ11" s="23"/>
      <c r="WMA11" s="22"/>
      <c r="WMB11" s="23"/>
      <c r="WMC11" s="22"/>
      <c r="WMD11" s="23"/>
      <c r="WME11" s="22"/>
      <c r="WMF11" s="23"/>
      <c r="WMG11" s="22"/>
      <c r="WMH11" s="23"/>
      <c r="WMI11" s="22"/>
      <c r="WMJ11" s="23"/>
      <c r="WMK11" s="22"/>
      <c r="WML11" s="23"/>
      <c r="WMM11" s="22"/>
      <c r="WMN11" s="23"/>
      <c r="WMO11" s="22"/>
      <c r="WMP11" s="23"/>
      <c r="WMQ11" s="22"/>
      <c r="WMR11" s="23"/>
      <c r="WMS11" s="22"/>
      <c r="WMT11" s="23"/>
      <c r="WMU11" s="22"/>
      <c r="WMV11" s="23"/>
      <c r="WMW11" s="22"/>
      <c r="WMX11" s="23"/>
      <c r="WMY11" s="22"/>
      <c r="WMZ11" s="23"/>
      <c r="WNA11" s="22"/>
      <c r="WNB11" s="23"/>
      <c r="WNC11" s="22"/>
      <c r="WND11" s="23"/>
      <c r="WNE11" s="22"/>
      <c r="WNF11" s="23"/>
      <c r="WNG11" s="22"/>
      <c r="WNH11" s="23"/>
      <c r="WNI11" s="22"/>
      <c r="WNJ11" s="23"/>
      <c r="WNK11" s="22"/>
      <c r="WNL11" s="23"/>
      <c r="WNM11" s="22"/>
      <c r="WNN11" s="23"/>
      <c r="WNO11" s="22"/>
      <c r="WNP11" s="23"/>
      <c r="WNQ11" s="22"/>
      <c r="WNR11" s="23"/>
      <c r="WNS11" s="22"/>
      <c r="WNT11" s="23"/>
      <c r="WNU11" s="22"/>
      <c r="WNV11" s="23"/>
      <c r="WNW11" s="22"/>
      <c r="WNX11" s="23"/>
      <c r="WNY11" s="22"/>
      <c r="WNZ11" s="23"/>
      <c r="WOA11" s="22"/>
      <c r="WOB11" s="23"/>
      <c r="WOC11" s="22"/>
      <c r="WOD11" s="23"/>
      <c r="WOE11" s="22"/>
      <c r="WOF11" s="23"/>
      <c r="WOG11" s="22"/>
      <c r="WOH11" s="23"/>
      <c r="WOI11" s="22"/>
      <c r="WOJ11" s="23"/>
      <c r="WOK11" s="22"/>
      <c r="WOL11" s="23"/>
      <c r="WOM11" s="22"/>
      <c r="WON11" s="23"/>
      <c r="WOO11" s="22"/>
      <c r="WOP11" s="23"/>
      <c r="WOQ11" s="22"/>
      <c r="WOR11" s="23"/>
      <c r="WOS11" s="22"/>
      <c r="WOT11" s="23"/>
      <c r="WOU11" s="22"/>
      <c r="WOV11" s="23"/>
      <c r="WOW11" s="22"/>
      <c r="WOX11" s="23"/>
      <c r="WOY11" s="22"/>
      <c r="WOZ11" s="23"/>
      <c r="WPA11" s="22"/>
      <c r="WPB11" s="23"/>
      <c r="WPC11" s="22"/>
      <c r="WPD11" s="23"/>
      <c r="WPE11" s="22"/>
      <c r="WPF11" s="23"/>
      <c r="WPG11" s="22"/>
      <c r="WPH11" s="23"/>
      <c r="WPI11" s="22"/>
      <c r="WPJ11" s="23"/>
      <c r="WPK11" s="22"/>
      <c r="WPL11" s="23"/>
      <c r="WPM11" s="22"/>
      <c r="WPN11" s="23"/>
      <c r="WPO11" s="22"/>
      <c r="WPP11" s="23"/>
      <c r="WPQ11" s="22"/>
      <c r="WPR11" s="23"/>
      <c r="WPS11" s="22"/>
      <c r="WPT11" s="23"/>
      <c r="WPU11" s="22"/>
      <c r="WPV11" s="23"/>
      <c r="WPW11" s="22"/>
      <c r="WPX11" s="23"/>
      <c r="WPY11" s="22"/>
      <c r="WPZ11" s="23"/>
      <c r="WQA11" s="22"/>
      <c r="WQB11" s="23"/>
      <c r="WQC11" s="22"/>
      <c r="WQD11" s="23"/>
      <c r="WQE11" s="22"/>
      <c r="WQF11" s="23"/>
      <c r="WQG11" s="22"/>
      <c r="WQH11" s="23"/>
      <c r="WQI11" s="22"/>
      <c r="WQJ11" s="23"/>
      <c r="WQK11" s="22"/>
      <c r="WQL11" s="23"/>
      <c r="WQM11" s="22"/>
      <c r="WQN11" s="23"/>
      <c r="WQO11" s="22"/>
      <c r="WQP11" s="23"/>
      <c r="WQQ11" s="22"/>
      <c r="WQR11" s="23"/>
      <c r="WQS11" s="22"/>
      <c r="WQT11" s="23"/>
      <c r="WQU11" s="22"/>
      <c r="WQV11" s="23"/>
      <c r="WQW11" s="22"/>
      <c r="WQX11" s="23"/>
      <c r="WQY11" s="22"/>
      <c r="WQZ11" s="23"/>
      <c r="WRA11" s="22"/>
      <c r="WRB11" s="23"/>
      <c r="WRC11" s="22"/>
      <c r="WRD11" s="23"/>
      <c r="WRE11" s="22"/>
      <c r="WRF11" s="23"/>
      <c r="WRG11" s="22"/>
      <c r="WRH11" s="23"/>
      <c r="WRI11" s="22"/>
      <c r="WRJ11" s="23"/>
      <c r="WRK11" s="22"/>
      <c r="WRL11" s="23"/>
      <c r="WRM11" s="22"/>
      <c r="WRN11" s="23"/>
      <c r="WRO11" s="22"/>
      <c r="WRP11" s="23"/>
      <c r="WRQ11" s="22"/>
      <c r="WRR11" s="23"/>
      <c r="WRS11" s="22"/>
      <c r="WRT11" s="23"/>
      <c r="WRU11" s="22"/>
      <c r="WRV11" s="23"/>
      <c r="WRW11" s="22"/>
      <c r="WRX11" s="23"/>
      <c r="WRY11" s="22"/>
      <c r="WRZ11" s="23"/>
      <c r="WSA11" s="22"/>
      <c r="WSB11" s="23"/>
      <c r="WSC11" s="22"/>
      <c r="WSD11" s="23"/>
      <c r="WSE11" s="22"/>
      <c r="WSF11" s="23"/>
      <c r="WSG11" s="22"/>
      <c r="WSH11" s="23"/>
      <c r="WSI11" s="22"/>
      <c r="WSJ11" s="23"/>
      <c r="WSK11" s="22"/>
      <c r="WSL11" s="23"/>
      <c r="WSM11" s="22"/>
      <c r="WSN11" s="23"/>
      <c r="WSO11" s="22"/>
      <c r="WSP11" s="23"/>
      <c r="WSQ11" s="22"/>
      <c r="WSR11" s="23"/>
      <c r="WSS11" s="22"/>
      <c r="WST11" s="23"/>
      <c r="WSU11" s="22"/>
      <c r="WSV11" s="23"/>
      <c r="WSW11" s="22"/>
      <c r="WSX11" s="23"/>
      <c r="WSY11" s="22"/>
      <c r="WSZ11" s="23"/>
      <c r="WTA11" s="22"/>
      <c r="WTB11" s="23"/>
      <c r="WTC11" s="22"/>
      <c r="WTD11" s="23"/>
      <c r="WTE11" s="22"/>
      <c r="WTF11" s="23"/>
      <c r="WTG11" s="22"/>
      <c r="WTH11" s="23"/>
      <c r="WTI11" s="22"/>
      <c r="WTJ11" s="23"/>
      <c r="WTK11" s="22"/>
      <c r="WTL11" s="23"/>
      <c r="WTM11" s="22"/>
      <c r="WTN11" s="23"/>
      <c r="WTO11" s="22"/>
      <c r="WTP11" s="23"/>
      <c r="WTQ11" s="22"/>
      <c r="WTR11" s="23"/>
      <c r="WTS11" s="22"/>
      <c r="WTT11" s="23"/>
      <c r="WTU11" s="22"/>
      <c r="WTV11" s="23"/>
      <c r="WTW11" s="22"/>
      <c r="WTX11" s="23"/>
      <c r="WTY11" s="22"/>
      <c r="WTZ11" s="23"/>
      <c r="WUA11" s="22"/>
      <c r="WUB11" s="23"/>
      <c r="WUC11" s="22"/>
      <c r="WUD11" s="23"/>
      <c r="WUE11" s="22"/>
      <c r="WUF11" s="23"/>
      <c r="WUG11" s="22"/>
      <c r="WUH11" s="23"/>
      <c r="WUI11" s="22"/>
      <c r="WUJ11" s="23"/>
      <c r="WUK11" s="22"/>
      <c r="WUL11" s="23"/>
      <c r="WUM11" s="22"/>
      <c r="WUN11" s="23"/>
      <c r="WUO11" s="22"/>
      <c r="WUP11" s="23"/>
      <c r="WUQ11" s="22"/>
      <c r="WUR11" s="23"/>
      <c r="WUS11" s="22"/>
      <c r="WUT11" s="23"/>
      <c r="WUU11" s="22"/>
      <c r="WUV11" s="23"/>
      <c r="WUW11" s="22"/>
      <c r="WUX11" s="23"/>
      <c r="WUY11" s="22"/>
      <c r="WUZ11" s="23"/>
      <c r="WVA11" s="22"/>
      <c r="WVB11" s="23"/>
      <c r="WVC11" s="22"/>
      <c r="WVD11" s="23"/>
      <c r="WVE11" s="22"/>
      <c r="WVF11" s="23"/>
      <c r="WVG11" s="22"/>
      <c r="WVH11" s="23"/>
      <c r="WVI11" s="22"/>
      <c r="WVJ11" s="23"/>
      <c r="WVK11" s="22"/>
      <c r="WVL11" s="23"/>
      <c r="WVM11" s="22"/>
      <c r="WVN11" s="23"/>
      <c r="WVO11" s="22"/>
      <c r="WVP11" s="23"/>
      <c r="WVQ11" s="22"/>
      <c r="WVR11" s="23"/>
      <c r="WVS11" s="22"/>
      <c r="WVT11" s="23"/>
      <c r="WVU11" s="22"/>
      <c r="WVV11" s="23"/>
      <c r="WVW11" s="22"/>
      <c r="WVX11" s="23"/>
      <c r="WVY11" s="22"/>
      <c r="WVZ11" s="23"/>
      <c r="WWA11" s="22"/>
      <c r="WWB11" s="23"/>
      <c r="WWC11" s="22"/>
      <c r="WWD11" s="23"/>
      <c r="WWE11" s="22"/>
      <c r="WWF11" s="23"/>
      <c r="WWG11" s="22"/>
      <c r="WWH11" s="23"/>
      <c r="WWI11" s="22"/>
      <c r="WWJ11" s="23"/>
      <c r="WWK11" s="22"/>
      <c r="WWL11" s="23"/>
      <c r="WWM11" s="22"/>
      <c r="WWN11" s="23"/>
      <c r="WWO11" s="22"/>
      <c r="WWP11" s="23"/>
      <c r="WWQ11" s="22"/>
      <c r="WWR11" s="23"/>
      <c r="WWS11" s="22"/>
      <c r="WWT11" s="23"/>
      <c r="WWU11" s="22"/>
      <c r="WWV11" s="23"/>
      <c r="WWW11" s="22"/>
      <c r="WWX11" s="23"/>
      <c r="WWY11" s="22"/>
      <c r="WWZ11" s="23"/>
      <c r="WXA11" s="22"/>
      <c r="WXB11" s="23"/>
      <c r="WXC11" s="22"/>
      <c r="WXD11" s="23"/>
      <c r="WXE11" s="22"/>
      <c r="WXF11" s="23"/>
      <c r="WXG11" s="22"/>
      <c r="WXH11" s="23"/>
      <c r="WXI11" s="22"/>
      <c r="WXJ11" s="23"/>
      <c r="WXK11" s="22"/>
      <c r="WXL11" s="23"/>
      <c r="WXM11" s="22"/>
      <c r="WXN11" s="23"/>
      <c r="WXO11" s="22"/>
      <c r="WXP11" s="23"/>
      <c r="WXQ11" s="22"/>
      <c r="WXR11" s="23"/>
      <c r="WXS11" s="22"/>
      <c r="WXT11" s="23"/>
      <c r="WXU11" s="22"/>
      <c r="WXV11" s="23"/>
      <c r="WXW11" s="22"/>
      <c r="WXX11" s="23"/>
      <c r="WXY11" s="22"/>
      <c r="WXZ11" s="23"/>
      <c r="WYA11" s="22"/>
      <c r="WYB11" s="23"/>
      <c r="WYC11" s="22"/>
      <c r="WYD11" s="23"/>
      <c r="WYE11" s="22"/>
      <c r="WYF11" s="23"/>
      <c r="WYG11" s="22"/>
      <c r="WYH11" s="23"/>
      <c r="WYI11" s="22"/>
      <c r="WYJ11" s="23"/>
      <c r="WYK11" s="22"/>
      <c r="WYL11" s="23"/>
      <c r="WYM11" s="22"/>
      <c r="WYN11" s="23"/>
      <c r="WYO11" s="22"/>
      <c r="WYP11" s="23"/>
      <c r="WYQ11" s="22"/>
      <c r="WYR11" s="23"/>
      <c r="WYS11" s="22"/>
      <c r="WYT11" s="23"/>
      <c r="WYU11" s="22"/>
      <c r="WYV11" s="23"/>
      <c r="WYW11" s="22"/>
      <c r="WYX11" s="23"/>
      <c r="WYY11" s="22"/>
      <c r="WYZ11" s="23"/>
      <c r="WZA11" s="22"/>
      <c r="WZB11" s="23"/>
      <c r="WZC11" s="22"/>
      <c r="WZD11" s="23"/>
      <c r="WZE11" s="22"/>
      <c r="WZF11" s="23"/>
      <c r="WZG11" s="22"/>
      <c r="WZH11" s="23"/>
      <c r="WZI11" s="22"/>
      <c r="WZJ11" s="23"/>
      <c r="WZK11" s="22"/>
      <c r="WZL11" s="23"/>
      <c r="WZM11" s="22"/>
      <c r="WZN11" s="23"/>
      <c r="WZO11" s="22"/>
      <c r="WZP11" s="23"/>
      <c r="WZQ11" s="22"/>
      <c r="WZR11" s="23"/>
      <c r="WZS11" s="22"/>
      <c r="WZT11" s="23"/>
      <c r="WZU11" s="22"/>
      <c r="WZV11" s="23"/>
      <c r="WZW11" s="22"/>
      <c r="WZX11" s="23"/>
      <c r="WZY11" s="22"/>
      <c r="WZZ11" s="23"/>
      <c r="XAA11" s="22"/>
      <c r="XAB11" s="23"/>
      <c r="XAC11" s="22"/>
      <c r="XAD11" s="23"/>
      <c r="XAE11" s="22"/>
      <c r="XAF11" s="23"/>
      <c r="XAG11" s="22"/>
      <c r="XAH11" s="23"/>
      <c r="XAI11" s="22"/>
      <c r="XAJ11" s="23"/>
      <c r="XAK11" s="22"/>
      <c r="XAL11" s="23"/>
      <c r="XAM11" s="22"/>
      <c r="XAN11" s="23"/>
      <c r="XAO11" s="22"/>
      <c r="XAP11" s="23"/>
      <c r="XAQ11" s="22"/>
      <c r="XAR11" s="23"/>
      <c r="XAS11" s="22"/>
      <c r="XAT11" s="23"/>
      <c r="XAU11" s="22"/>
      <c r="XAV11" s="23"/>
      <c r="XAW11" s="22"/>
      <c r="XAX11" s="23"/>
      <c r="XAY11" s="22"/>
      <c r="XAZ11" s="23"/>
      <c r="XBA11" s="22"/>
      <c r="XBB11" s="23"/>
      <c r="XBC11" s="22"/>
      <c r="XBD11" s="23"/>
      <c r="XBE11" s="22"/>
      <c r="XBF11" s="23"/>
      <c r="XBG11" s="22"/>
      <c r="XBH11" s="23"/>
      <c r="XBI11" s="22"/>
      <c r="XBJ11" s="23"/>
      <c r="XBK11" s="22"/>
      <c r="XBL11" s="23"/>
      <c r="XBM11" s="22"/>
      <c r="XBN11" s="23"/>
      <c r="XBO11" s="22"/>
      <c r="XBP11" s="23"/>
      <c r="XBQ11" s="22"/>
      <c r="XBR11" s="23"/>
      <c r="XBS11" s="22"/>
      <c r="XBT11" s="23"/>
      <c r="XBU11" s="22"/>
      <c r="XBV11" s="23"/>
      <c r="XBW11" s="22"/>
      <c r="XBX11" s="23"/>
      <c r="XBY11" s="22"/>
      <c r="XBZ11" s="23"/>
      <c r="XCA11" s="22"/>
      <c r="XCB11" s="23"/>
      <c r="XCC11" s="22"/>
      <c r="XCD11" s="23"/>
      <c r="XCE11" s="22"/>
      <c r="XCF11" s="23"/>
      <c r="XCG11" s="22"/>
      <c r="XCH11" s="23"/>
      <c r="XCI11" s="22"/>
      <c r="XCJ11" s="23"/>
      <c r="XCK11" s="22"/>
      <c r="XCL11" s="23"/>
      <c r="XCM11" s="22"/>
      <c r="XCN11" s="23"/>
      <c r="XCO11" s="22"/>
      <c r="XCP11" s="23"/>
      <c r="XCQ11" s="22"/>
      <c r="XCR11" s="23"/>
      <c r="XCS11" s="22"/>
      <c r="XCT11" s="23"/>
      <c r="XCU11" s="22"/>
      <c r="XCV11" s="23"/>
      <c r="XCW11" s="22"/>
      <c r="XCX11" s="23"/>
      <c r="XCY11" s="22"/>
      <c r="XCZ11" s="23"/>
      <c r="XDA11" s="22"/>
      <c r="XDB11" s="23"/>
      <c r="XDC11" s="22"/>
      <c r="XDD11" s="23"/>
      <c r="XDE11" s="22"/>
      <c r="XDF11" s="23"/>
      <c r="XDG11" s="22"/>
      <c r="XDH11" s="23"/>
      <c r="XDI11" s="22"/>
      <c r="XDJ11" s="23"/>
      <c r="XDK11" s="22"/>
      <c r="XDL11" s="23"/>
      <c r="XDM11" s="22"/>
      <c r="XDN11" s="23"/>
      <c r="XDO11" s="22"/>
      <c r="XDP11" s="23"/>
      <c r="XDQ11" s="22"/>
      <c r="XDR11" s="23"/>
      <c r="XDS11" s="22"/>
      <c r="XDT11" s="23"/>
      <c r="XDU11" s="22"/>
      <c r="XDV11" s="23"/>
      <c r="XDW11" s="22"/>
      <c r="XDX11" s="23"/>
      <c r="XDY11" s="22"/>
      <c r="XDZ11" s="23"/>
      <c r="XEA11" s="22"/>
      <c r="XEB11" s="23"/>
      <c r="XEC11" s="22"/>
      <c r="XED11" s="23"/>
      <c r="XEE11" s="22"/>
      <c r="XEF11" s="23"/>
      <c r="XEG11" s="22"/>
      <c r="XEH11" s="23"/>
      <c r="XEI11" s="22"/>
      <c r="XEJ11" s="23"/>
      <c r="XEK11" s="22"/>
      <c r="XEL11" s="23"/>
      <c r="XEM11" s="22"/>
      <c r="XEN11" s="23"/>
      <c r="XEO11" s="22"/>
      <c r="XEP11" s="23"/>
      <c r="XEQ11" s="22"/>
      <c r="XER11" s="23"/>
      <c r="XES11" s="22"/>
      <c r="XET11" s="23"/>
      <c r="XEU11" s="22"/>
      <c r="XEV11" s="23"/>
      <c r="XEW11" s="22"/>
      <c r="XEX11" s="23"/>
      <c r="XEY11" s="22"/>
      <c r="XEZ11" s="23"/>
      <c r="XFA11" s="22"/>
      <c r="XFB11" s="23"/>
      <c r="XFC11" s="22"/>
      <c r="XFD11" s="23"/>
    </row>
    <row r="12" spans="1:16384" ht="17" customHeight="1" x14ac:dyDescent="0.2">
      <c r="A12" s="66" t="s">
        <v>88</v>
      </c>
      <c r="B12" s="24" t="e">
        <f>B10/B7</f>
        <v>#REF!</v>
      </c>
      <c r="C12" s="34"/>
      <c r="D12" s="107">
        <v>1979</v>
      </c>
      <c r="E12" s="40">
        <v>5.5999999999999995E-4</v>
      </c>
      <c r="F12" s="155"/>
      <c r="H12" s="47"/>
      <c r="I12" s="47"/>
    </row>
    <row r="13" spans="1:16384" ht="17" customHeight="1" x14ac:dyDescent="0.2">
      <c r="A13" s="49" t="s">
        <v>16</v>
      </c>
      <c r="B13" s="55" t="s">
        <v>90</v>
      </c>
      <c r="C13" s="34"/>
      <c r="D13" s="107">
        <v>1980</v>
      </c>
      <c r="E13" s="40">
        <v>4.66E-4</v>
      </c>
      <c r="F13" s="155"/>
      <c r="H13" s="47"/>
      <c r="I13" s="47"/>
    </row>
    <row r="14" spans="1:16384" ht="17" customHeight="1" x14ac:dyDescent="0.2">
      <c r="A14" s="12" t="s">
        <v>91</v>
      </c>
      <c r="B14" s="45" t="e">
        <f>B10*#REF!</f>
        <v>#REF!</v>
      </c>
      <c r="C14" s="34"/>
      <c r="D14" s="107">
        <v>1981</v>
      </c>
      <c r="E14" s="40">
        <v>4.3600000000000003E-4</v>
      </c>
      <c r="F14" s="155"/>
      <c r="H14" s="47"/>
      <c r="I14" s="47"/>
    </row>
    <row r="15" spans="1:16384" ht="17" customHeight="1" x14ac:dyDescent="0.2">
      <c r="A15" s="12" t="s">
        <v>16</v>
      </c>
      <c r="B15" s="33" t="s">
        <v>59</v>
      </c>
      <c r="C15" s="34"/>
      <c r="D15" s="107">
        <v>1982</v>
      </c>
      <c r="E15" s="40">
        <v>4.2499999999999998E-4</v>
      </c>
      <c r="F15" s="155"/>
      <c r="H15" s="47"/>
      <c r="I15" s="47"/>
    </row>
    <row r="16" spans="1:16384" ht="17" customHeight="1" x14ac:dyDescent="0.2">
      <c r="A16" s="12" t="s">
        <v>63</v>
      </c>
      <c r="B16" s="25" t="e">
        <f xml:space="preserve"> B14 / B7</f>
        <v>#REF!</v>
      </c>
      <c r="D16" s="107">
        <v>1983</v>
      </c>
      <c r="E16" s="40">
        <v>4.26E-4</v>
      </c>
      <c r="F16" s="155"/>
      <c r="H16" s="47"/>
      <c r="I16" s="47"/>
    </row>
    <row r="17" spans="1:9" ht="17" customHeight="1" x14ac:dyDescent="0.2">
      <c r="A17" s="12" t="s">
        <v>16</v>
      </c>
      <c r="B17" s="33" t="s">
        <v>64</v>
      </c>
      <c r="D17" s="107">
        <v>1984</v>
      </c>
      <c r="E17" s="40">
        <v>4.2400000000000001E-4</v>
      </c>
      <c r="F17" s="155"/>
      <c r="H17" s="47"/>
      <c r="I17" s="47"/>
    </row>
    <row r="18" spans="1:9" ht="17" customHeight="1" x14ac:dyDescent="0.2">
      <c r="D18" s="107">
        <v>1985</v>
      </c>
      <c r="E18" s="40">
        <v>4.17E-4</v>
      </c>
      <c r="F18" s="155"/>
      <c r="H18" s="47"/>
      <c r="I18" s="47"/>
    </row>
    <row r="19" spans="1:9" ht="17" customHeight="1" x14ac:dyDescent="0.2">
      <c r="D19" s="107">
        <v>1986</v>
      </c>
      <c r="E19" s="40">
        <v>4.0700000000000003E-4</v>
      </c>
      <c r="F19" s="155"/>
      <c r="H19" s="47"/>
      <c r="I19" s="47"/>
    </row>
    <row r="20" spans="1:9" ht="17" customHeight="1" x14ac:dyDescent="0.2">
      <c r="D20" s="107">
        <v>1987</v>
      </c>
      <c r="E20" s="40">
        <v>4.0499999999999998E-4</v>
      </c>
      <c r="F20" s="155"/>
      <c r="H20" s="47"/>
      <c r="I20" s="47"/>
    </row>
    <row r="21" spans="1:9" ht="17" customHeight="1" x14ac:dyDescent="0.2">
      <c r="D21" s="107">
        <v>1988</v>
      </c>
      <c r="E21" s="40">
        <v>4.0700000000000003E-4</v>
      </c>
      <c r="F21" s="155"/>
      <c r="H21" s="47"/>
      <c r="I21" s="47"/>
    </row>
    <row r="22" spans="1:9" ht="17" customHeight="1" x14ac:dyDescent="0.2">
      <c r="D22" s="107">
        <v>1989</v>
      </c>
      <c r="E22" s="40">
        <v>4.15E-4</v>
      </c>
      <c r="F22" s="155"/>
      <c r="H22" s="47"/>
      <c r="I22" s="47"/>
    </row>
    <row r="23" spans="1:9" ht="17" customHeight="1" x14ac:dyDescent="0.2">
      <c r="D23" s="107">
        <v>1990</v>
      </c>
      <c r="E23" s="40">
        <v>4.2000000000000002E-4</v>
      </c>
      <c r="F23" s="155"/>
      <c r="H23" s="47"/>
      <c r="I23" s="47"/>
    </row>
    <row r="24" spans="1:9" ht="17" customHeight="1" x14ac:dyDescent="0.2">
      <c r="D24" s="107">
        <v>1991</v>
      </c>
      <c r="E24" s="40">
        <v>4.1800000000000002E-4</v>
      </c>
      <c r="F24" s="155"/>
      <c r="H24" s="47"/>
      <c r="I24" s="47"/>
    </row>
    <row r="25" spans="1:9" ht="17" customHeight="1" x14ac:dyDescent="0.2">
      <c r="D25" s="107">
        <v>1992</v>
      </c>
      <c r="E25" s="40">
        <v>4.2700000000000002E-4</v>
      </c>
      <c r="F25" s="155"/>
      <c r="H25" s="47"/>
      <c r="I25" s="47"/>
    </row>
    <row r="26" spans="1:9" ht="17" customHeight="1" x14ac:dyDescent="0.2">
      <c r="D26" s="107">
        <v>1993</v>
      </c>
      <c r="E26" s="40">
        <v>4.26E-4</v>
      </c>
      <c r="F26" s="155"/>
      <c r="H26" s="47"/>
      <c r="I26" s="47"/>
    </row>
    <row r="27" spans="1:9" ht="17" customHeight="1" x14ac:dyDescent="0.2">
      <c r="D27" s="107">
        <v>1994</v>
      </c>
      <c r="E27" s="40">
        <v>4.3600000000000003E-4</v>
      </c>
      <c r="F27" s="155"/>
      <c r="H27" s="47"/>
      <c r="I27" s="47"/>
    </row>
    <row r="28" spans="1:9" ht="17" customHeight="1" x14ac:dyDescent="0.2">
      <c r="D28" s="107">
        <v>1995</v>
      </c>
      <c r="E28" s="40">
        <v>4.3399999999999998E-4</v>
      </c>
      <c r="F28" s="155"/>
      <c r="H28" s="47"/>
      <c r="I28" s="47"/>
    </row>
    <row r="29" spans="1:9" ht="17" customHeight="1" x14ac:dyDescent="0.2">
      <c r="D29" s="107">
        <v>1996</v>
      </c>
      <c r="E29" s="40">
        <v>4.35E-4</v>
      </c>
      <c r="F29" s="155"/>
      <c r="H29" s="47"/>
      <c r="I29" s="47"/>
    </row>
    <row r="30" spans="1:9" ht="17" customHeight="1" x14ac:dyDescent="0.2">
      <c r="D30" s="107">
        <v>1997</v>
      </c>
      <c r="E30" s="40">
        <v>4.4099999999999999E-4</v>
      </c>
      <c r="F30" s="155"/>
      <c r="H30" s="47"/>
      <c r="I30" s="47"/>
    </row>
    <row r="31" spans="1:9" ht="17" customHeight="1" x14ac:dyDescent="0.2">
      <c r="D31" s="107">
        <v>1998</v>
      </c>
      <c r="E31" s="40">
        <v>4.4200000000000001E-4</v>
      </c>
      <c r="F31" s="155"/>
      <c r="H31" s="47"/>
      <c r="I31" s="47"/>
    </row>
    <row r="32" spans="1:9" ht="17" customHeight="1" x14ac:dyDescent="0.2">
      <c r="D32" s="107">
        <v>1999</v>
      </c>
      <c r="E32" s="40">
        <v>4.5100000000000001E-4</v>
      </c>
      <c r="F32" s="155"/>
      <c r="H32" s="47"/>
      <c r="I32" s="47"/>
    </row>
    <row r="33" spans="4:9" ht="17" customHeight="1" x14ac:dyDescent="0.2">
      <c r="D33" s="107">
        <v>2000</v>
      </c>
      <c r="E33" s="40">
        <v>4.4999999999999999E-4</v>
      </c>
      <c r="F33" s="155"/>
      <c r="H33" s="47"/>
    </row>
    <row r="34" spans="4:9" ht="17" customHeight="1" x14ac:dyDescent="0.2">
      <c r="D34" s="107">
        <v>2001</v>
      </c>
      <c r="E34" s="40">
        <v>4.5300000000000001E-4</v>
      </c>
      <c r="F34" s="155"/>
      <c r="H34" s="47"/>
      <c r="I34" s="47"/>
    </row>
    <row r="35" spans="4:9" ht="17" customHeight="1" x14ac:dyDescent="0.2">
      <c r="D35" s="107">
        <v>2002</v>
      </c>
      <c r="E35" s="40">
        <v>4.57E-4</v>
      </c>
      <c r="F35" s="155"/>
      <c r="H35" s="47"/>
      <c r="I35" s="47"/>
    </row>
    <row r="36" spans="4:9" ht="17" customHeight="1" x14ac:dyDescent="0.2">
      <c r="D36" s="107">
        <v>2003</v>
      </c>
      <c r="E36" s="40">
        <v>4.5399999999999998E-4</v>
      </c>
      <c r="F36" s="155"/>
      <c r="H36" s="47"/>
      <c r="I36" s="47"/>
    </row>
    <row r="37" spans="4:9" ht="17" customHeight="1" x14ac:dyDescent="0.2">
      <c r="D37" s="107">
        <v>2004</v>
      </c>
      <c r="E37" s="40">
        <v>4.6099999999999998E-4</v>
      </c>
      <c r="F37" s="155"/>
      <c r="H37" s="47"/>
      <c r="I37" s="47"/>
    </row>
    <row r="38" spans="4:9" ht="17" customHeight="1" x14ac:dyDescent="0.2">
      <c r="D38" s="107">
        <v>2005</v>
      </c>
      <c r="E38" s="40">
        <v>4.4700000000000002E-4</v>
      </c>
      <c r="F38" s="155"/>
      <c r="H38" s="47"/>
      <c r="I38" s="47"/>
    </row>
    <row r="39" spans="4:9" ht="17" customHeight="1" x14ac:dyDescent="0.2">
      <c r="D39" s="107">
        <v>2006</v>
      </c>
      <c r="E39" s="40">
        <v>4.4200000000000001E-4</v>
      </c>
      <c r="F39" s="155"/>
      <c r="H39" s="47"/>
      <c r="I39" s="47"/>
    </row>
    <row r="40" spans="4:9" ht="17" customHeight="1" x14ac:dyDescent="0.2">
      <c r="D40" s="107">
        <v>2007</v>
      </c>
      <c r="E40" s="40">
        <v>4.3100000000000001E-4</v>
      </c>
      <c r="F40" s="155"/>
      <c r="H40" s="47"/>
      <c r="I40" s="47"/>
    </row>
    <row r="41" spans="4:9" ht="17" customHeight="1" x14ac:dyDescent="0.2">
      <c r="D41" s="107">
        <v>2008</v>
      </c>
      <c r="E41" s="40">
        <v>4.2400000000000001E-4</v>
      </c>
      <c r="F41" s="155"/>
      <c r="H41" s="47"/>
      <c r="I41" s="47"/>
    </row>
    <row r="42" spans="4:9" ht="17" customHeight="1" x14ac:dyDescent="0.2">
      <c r="D42" s="107">
        <v>2009</v>
      </c>
      <c r="E42" s="40">
        <v>3.97E-4</v>
      </c>
      <c r="F42" s="155"/>
      <c r="H42" s="47"/>
      <c r="I42" s="47"/>
    </row>
    <row r="43" spans="4:9" ht="17" customHeight="1" x14ac:dyDescent="0.2">
      <c r="D43" s="107">
        <v>2010</v>
      </c>
      <c r="E43" s="40">
        <v>3.9399999999999998E-4</v>
      </c>
      <c r="F43" s="155"/>
      <c r="H43" s="47"/>
      <c r="I43" s="47"/>
    </row>
    <row r="44" spans="4:9" ht="17" customHeight="1" x14ac:dyDescent="0.2">
      <c r="D44" s="107">
        <v>2011</v>
      </c>
      <c r="E44" s="40">
        <v>3.9899999999999999E-4</v>
      </c>
      <c r="F44" s="155"/>
      <c r="H44" s="47"/>
      <c r="I44" s="47"/>
    </row>
    <row r="45" spans="4:9" ht="17" customHeight="1" x14ac:dyDescent="0.2">
      <c r="D45" s="107">
        <v>2012</v>
      </c>
      <c r="E45" s="40">
        <v>3.77E-4</v>
      </c>
      <c r="F45" s="155"/>
      <c r="H45" s="47"/>
      <c r="I45" s="47"/>
    </row>
    <row r="46" spans="4:9" ht="17" customHeight="1" x14ac:dyDescent="0.2">
      <c r="D46" s="107">
        <v>2013</v>
      </c>
      <c r="E46" s="40">
        <v>3.68E-4</v>
      </c>
      <c r="F46" s="155"/>
      <c r="H46" s="47"/>
      <c r="I46" s="47"/>
    </row>
    <row r="47" spans="4:9" ht="17" customHeight="1" x14ac:dyDescent="0.2">
      <c r="D47" s="107">
        <v>2014</v>
      </c>
      <c r="E47" s="40">
        <v>3.6900000000000002E-4</v>
      </c>
      <c r="F47" s="155"/>
      <c r="H47" s="47"/>
      <c r="I47" s="47"/>
    </row>
    <row r="48" spans="4:9" ht="17" customHeight="1" x14ac:dyDescent="0.2">
      <c r="D48" s="107">
        <v>2015</v>
      </c>
      <c r="E48" s="40">
        <v>3.6000000000000002E-4</v>
      </c>
      <c r="F48" s="155"/>
      <c r="H48" s="47"/>
      <c r="I48" s="47"/>
    </row>
    <row r="49" spans="4:9" ht="17" customHeight="1" x14ac:dyDescent="0.2">
      <c r="D49" s="107">
        <v>2016</v>
      </c>
      <c r="E49" s="40">
        <v>3.59E-4</v>
      </c>
      <c r="F49" s="155"/>
      <c r="H49" s="47"/>
      <c r="I49" s="47"/>
    </row>
    <row r="50" spans="4:9" ht="17" customHeight="1" x14ac:dyDescent="0.2">
      <c r="D50" s="107">
        <v>2017</v>
      </c>
      <c r="E50" s="40">
        <v>3.57E-4</v>
      </c>
      <c r="F50" s="155"/>
      <c r="H50" s="47"/>
      <c r="I50" s="47"/>
    </row>
    <row r="51" spans="4:9" ht="17" customHeight="1" x14ac:dyDescent="0.2">
      <c r="D51" s="107">
        <v>2018</v>
      </c>
      <c r="E51" s="40">
        <v>3.5300000000000002E-4</v>
      </c>
      <c r="F51" s="155"/>
      <c r="H51" s="47"/>
      <c r="I51" s="47"/>
    </row>
    <row r="52" spans="4:9" ht="17" customHeight="1" x14ac:dyDescent="0.2">
      <c r="D52" s="107">
        <v>2019</v>
      </c>
      <c r="E52" s="40">
        <v>3.5599999999999998E-4</v>
      </c>
      <c r="F52" s="155"/>
      <c r="H52" s="47"/>
      <c r="I52" s="47"/>
    </row>
    <row r="53" spans="4:9" ht="17" customHeight="1" x14ac:dyDescent="0.2">
      <c r="D53" s="107">
        <v>2020</v>
      </c>
      <c r="E53" s="40">
        <v>3.4900000000000003E-4</v>
      </c>
      <c r="F53" s="155"/>
      <c r="H53" s="47"/>
      <c r="I53" s="47"/>
    </row>
    <row r="54" spans="4:9" ht="17" customHeight="1" x14ac:dyDescent="0.2">
      <c r="D54" s="107">
        <v>2021</v>
      </c>
      <c r="E54" s="40">
        <v>3.48E-4</v>
      </c>
      <c r="F54" s="156"/>
      <c r="H54" s="47"/>
      <c r="I54" s="47"/>
    </row>
  </sheetData>
  <mergeCells count="6">
    <mergeCell ref="D5:F5"/>
    <mergeCell ref="D6:F6"/>
    <mergeCell ref="F8:F54"/>
    <mergeCell ref="A5:B5"/>
    <mergeCell ref="A1:B1"/>
    <mergeCell ref="A2:B3"/>
  </mergeCells>
  <hyperlinks>
    <hyperlink ref="D6" r:id="rId1" xr:uid="{55B773D3-FBDF-7C49-9152-AF70FFDD70CD}"/>
  </hyperlinks>
  <pageMargins left="0.7" right="0.7" top="0.75" bottom="0.75" header="0.3" footer="0.3"/>
  <pageSetup orientation="portrait" horizontalDpi="1200" verticalDpi="1200"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25"/>
  <sheetViews>
    <sheetView workbookViewId="0">
      <selection activeCell="A2" sqref="A2:F5"/>
    </sheetView>
  </sheetViews>
  <sheetFormatPr baseColWidth="10" defaultColWidth="8.83203125" defaultRowHeight="15" x14ac:dyDescent="0.2"/>
  <cols>
    <col min="1" max="1" width="25.33203125" bestFit="1" customWidth="1"/>
    <col min="2" max="2" width="14.6640625" bestFit="1" customWidth="1"/>
    <col min="5" max="5" width="21.5" customWidth="1"/>
    <col min="6" max="6" width="13.6640625" bestFit="1" customWidth="1"/>
    <col min="7" max="7" width="13" bestFit="1" customWidth="1"/>
    <col min="9" max="9" width="25.1640625" bestFit="1" customWidth="1"/>
    <col min="10" max="10" width="24.33203125" customWidth="1"/>
  </cols>
  <sheetData>
    <row r="1" spans="1:7" ht="23" x14ac:dyDescent="0.2">
      <c r="A1" s="111" t="s">
        <v>149</v>
      </c>
      <c r="B1" s="111"/>
      <c r="C1" s="111"/>
      <c r="D1" s="111"/>
      <c r="E1" s="111"/>
      <c r="F1" s="111"/>
    </row>
    <row r="2" spans="1:7" ht="14.5" customHeight="1" x14ac:dyDescent="0.2">
      <c r="A2" s="112" t="s">
        <v>148</v>
      </c>
      <c r="B2" s="112"/>
      <c r="C2" s="112"/>
      <c r="D2" s="112"/>
      <c r="E2" s="112"/>
      <c r="F2" s="112"/>
    </row>
    <row r="3" spans="1:7" x14ac:dyDescent="0.2">
      <c r="A3" s="112"/>
      <c r="B3" s="112"/>
      <c r="C3" s="112"/>
      <c r="D3" s="112"/>
      <c r="E3" s="112"/>
      <c r="F3" s="112"/>
    </row>
    <row r="4" spans="1:7" x14ac:dyDescent="0.2">
      <c r="A4" s="112"/>
      <c r="B4" s="112"/>
      <c r="C4" s="112"/>
      <c r="D4" s="112"/>
      <c r="E4" s="112"/>
      <c r="F4" s="112"/>
    </row>
    <row r="5" spans="1:7" x14ac:dyDescent="0.2">
      <c r="A5" s="112"/>
      <c r="B5" s="112"/>
      <c r="C5" s="112"/>
      <c r="D5" s="112"/>
      <c r="E5" s="112"/>
      <c r="F5" s="112"/>
    </row>
    <row r="7" spans="1:7" ht="16" x14ac:dyDescent="0.2">
      <c r="A7" s="51" t="s">
        <v>79</v>
      </c>
      <c r="B7" s="28" t="s">
        <v>80</v>
      </c>
      <c r="E7" s="47"/>
      <c r="F7" s="47"/>
      <c r="G7" s="47"/>
    </row>
    <row r="8" spans="1:7" x14ac:dyDescent="0.2">
      <c r="A8" s="52" t="s">
        <v>81</v>
      </c>
      <c r="B8" s="50">
        <v>165611.4499999996</v>
      </c>
      <c r="E8" s="47"/>
      <c r="F8" s="47"/>
    </row>
    <row r="9" spans="1:7" x14ac:dyDescent="0.2">
      <c r="A9" s="52" t="s">
        <v>82</v>
      </c>
      <c r="B9" s="50">
        <v>5313527.1600001091</v>
      </c>
      <c r="E9" s="47"/>
      <c r="F9" s="47"/>
    </row>
    <row r="10" spans="1:7" x14ac:dyDescent="0.2">
      <c r="A10" s="52" t="s">
        <v>83</v>
      </c>
      <c r="B10" s="50">
        <v>1272952.3199999984</v>
      </c>
      <c r="E10" s="47"/>
      <c r="F10" s="47"/>
    </row>
    <row r="11" spans="1:7" x14ac:dyDescent="0.2">
      <c r="A11" s="52" t="s">
        <v>84</v>
      </c>
      <c r="B11" s="50">
        <v>4629667.490000003</v>
      </c>
      <c r="E11" s="47"/>
      <c r="F11" s="47"/>
    </row>
    <row r="12" spans="1:7" x14ac:dyDescent="0.2">
      <c r="E12" s="47"/>
      <c r="F12" s="47"/>
    </row>
    <row r="13" spans="1:7" ht="16" x14ac:dyDescent="0.2">
      <c r="A13" s="28" t="s">
        <v>8</v>
      </c>
      <c r="B13" s="46">
        <f>SUM(B8:B11)</f>
        <v>11381758.42000011</v>
      </c>
      <c r="E13" s="47"/>
      <c r="F13" s="47"/>
    </row>
    <row r="14" spans="1:7" ht="16" x14ac:dyDescent="0.2">
      <c r="A14" s="28" t="s">
        <v>85</v>
      </c>
      <c r="B14" s="53">
        <f>128590/500000000</f>
        <v>2.5717999999999997E-4</v>
      </c>
      <c r="E14" s="47"/>
      <c r="F14" s="47"/>
    </row>
    <row r="15" spans="1:7" x14ac:dyDescent="0.2">
      <c r="A15" s="49" t="s">
        <v>16</v>
      </c>
      <c r="B15" s="48" t="s">
        <v>87</v>
      </c>
      <c r="E15" s="47"/>
      <c r="F15" s="47"/>
    </row>
    <row r="16" spans="1:7" ht="16" x14ac:dyDescent="0.2">
      <c r="A16" s="28" t="s">
        <v>86</v>
      </c>
      <c r="B16" s="54">
        <f>B13*B14</f>
        <v>2927.1606304556281</v>
      </c>
      <c r="E16" s="47"/>
      <c r="F16" s="47"/>
    </row>
    <row r="17" spans="1:6" x14ac:dyDescent="0.2">
      <c r="A17" s="49" t="s">
        <v>16</v>
      </c>
      <c r="B17" s="48" t="s">
        <v>59</v>
      </c>
      <c r="E17" s="47"/>
      <c r="F17" s="47"/>
    </row>
    <row r="18" spans="1:6" x14ac:dyDescent="0.2">
      <c r="A18" s="150" t="s">
        <v>130</v>
      </c>
      <c r="B18" s="150"/>
      <c r="E18" s="47"/>
      <c r="F18" s="47"/>
    </row>
    <row r="19" spans="1:6" x14ac:dyDescent="0.2">
      <c r="A19" s="47"/>
      <c r="B19" s="47"/>
      <c r="C19" s="47"/>
      <c r="E19" s="47"/>
      <c r="F19" s="47"/>
    </row>
    <row r="20" spans="1:6" x14ac:dyDescent="0.2">
      <c r="A20" s="47"/>
      <c r="B20" s="47"/>
      <c r="C20" s="47"/>
    </row>
    <row r="21" spans="1:6" x14ac:dyDescent="0.2">
      <c r="A21" s="47"/>
      <c r="B21" s="47"/>
      <c r="C21" s="47"/>
    </row>
    <row r="22" spans="1:6" x14ac:dyDescent="0.2">
      <c r="A22" s="47"/>
      <c r="B22" s="47"/>
    </row>
    <row r="23" spans="1:6" x14ac:dyDescent="0.2">
      <c r="A23" s="47"/>
      <c r="B23" s="47"/>
      <c r="C23" s="47"/>
    </row>
    <row r="24" spans="1:6" x14ac:dyDescent="0.2">
      <c r="A24" s="47"/>
      <c r="B24" s="47"/>
      <c r="C24" s="47"/>
    </row>
    <row r="25" spans="1:6" x14ac:dyDescent="0.2">
      <c r="A25" s="47"/>
      <c r="B25" s="47"/>
      <c r="C25" s="47"/>
    </row>
  </sheetData>
  <mergeCells count="3">
    <mergeCell ref="A1:F1"/>
    <mergeCell ref="A2:F5"/>
    <mergeCell ref="A18:B18"/>
  </mergeCells>
  <hyperlinks>
    <hyperlink ref="A18" r:id="rId1" display="http://sustainability.berkeley.edu/sites/default/files/DoyleK_Thesis_UCB2009SupplyChainCarbonFootprint.pdf" xr:uid="{00000000-0004-0000-1200-000000000000}"/>
  </hyperlinks>
  <pageMargins left="0.7" right="0.7" top="0.75" bottom="0.75" header="0.3" footer="0.3"/>
  <pageSetup orientation="portrait" horizontalDpi="1200" verticalDpi="1200"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Summary</vt:lpstr>
      <vt:lpstr>Key</vt:lpstr>
      <vt:lpstr>Utility Emissions Factors</vt:lpstr>
      <vt:lpstr>Sheet1</vt:lpstr>
      <vt:lpstr>Building Utilities</vt:lpstr>
      <vt:lpstr>Car Travel Raw</vt:lpstr>
      <vt:lpstr>Car Travel</vt:lpstr>
      <vt:lpstr>Vendor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 Wei</dc:creator>
  <cp:lastModifiedBy>Microsoft Office User</cp:lastModifiedBy>
  <dcterms:created xsi:type="dcterms:W3CDTF">2021-02-08T21:20:23Z</dcterms:created>
  <dcterms:modified xsi:type="dcterms:W3CDTF">2022-02-16T22:36:55Z</dcterms:modified>
</cp:coreProperties>
</file>