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codeName="ThisWorkbook" defaultThemeVersion="166925"/>
  <mc:AlternateContent xmlns:mc="http://schemas.openxmlformats.org/markup-compatibility/2006">
    <mc:Choice Requires="x15">
      <x15ac:absPath xmlns:x15ac="http://schemas.microsoft.com/office/spreadsheetml/2010/11/ac" url="/Users/rjf5371/Documents/CCSG GHG Inventory/"/>
    </mc:Choice>
  </mc:AlternateContent>
  <xr:revisionPtr revIDLastSave="0" documentId="13_ncr:1_{269076C0-3F02-C347-A91E-CA7F023E9D00}" xr6:coauthVersionLast="47" xr6:coauthVersionMax="47" xr10:uidLastSave="{00000000-0000-0000-0000-000000000000}"/>
  <bookViews>
    <workbookView xWindow="-560" yWindow="540" windowWidth="28800" windowHeight="16060" tabRatio="689" firstSheet="1" activeTab="4" xr2:uid="{00000000-000D-0000-FFFF-FFFF00000000}"/>
  </bookViews>
  <sheets>
    <sheet name="Summary" sheetId="12" r:id="rId1"/>
    <sheet name="Key" sheetId="6" r:id="rId2"/>
    <sheet name="Utility Emissions Factors" sheetId="7" r:id="rId3"/>
    <sheet name="Building Utilities" sheetId="2" r:id="rId4"/>
    <sheet name="Car Travel Raw" sheetId="16" r:id="rId5"/>
    <sheet name="Car Travel" sheetId="17" r:id="rId6"/>
    <sheet name="Vendor" sheetId="1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 i="16" l="1" a="1"/>
  <c r="K10" i="16" s="1"/>
  <c r="B18" i="18"/>
  <c r="B8" i="2"/>
  <c r="J16" i="16" a="1"/>
  <c r="J20" i="16" a="1"/>
  <c r="J24" i="16" a="1"/>
  <c r="J28" i="16" a="1"/>
  <c r="J13" i="16" a="1"/>
  <c r="J17" i="16" a="1"/>
  <c r="J21" i="16" a="1"/>
  <c r="J25" i="16" a="1"/>
  <c r="J29" i="16" a="1"/>
  <c r="J18" i="16" a="1"/>
  <c r="J22" i="16" a="1"/>
  <c r="J26" i="16" a="1"/>
  <c r="J11" i="16" a="1"/>
  <c r="J15" i="16" a="1"/>
  <c r="J19" i="16" a="1"/>
  <c r="J23" i="16" a="1"/>
  <c r="J12" i="16" a="1"/>
  <c r="J14" i="16" a="1"/>
  <c r="J10" i="16" a="1"/>
  <c r="J14" i="16" l="1"/>
  <c r="J12" i="16"/>
  <c r="J23" i="16"/>
  <c r="J19" i="16"/>
  <c r="J15" i="16"/>
  <c r="J11" i="16"/>
  <c r="J26" i="16"/>
  <c r="J22" i="16"/>
  <c r="J18" i="16"/>
  <c r="J29" i="16"/>
  <c r="J25" i="16"/>
  <c r="J21" i="16"/>
  <c r="J17" i="16"/>
  <c r="J13" i="16"/>
  <c r="J28" i="16"/>
  <c r="J24" i="16"/>
  <c r="J20" i="16"/>
  <c r="J16" i="16"/>
  <c r="J10" i="16"/>
  <c r="F63" i="7"/>
  <c r="F62" i="7"/>
  <c r="F61" i="7"/>
  <c r="F56" i="7"/>
  <c r="F55" i="7"/>
  <c r="F54" i="7"/>
  <c r="F51" i="7"/>
  <c r="F52" i="7"/>
  <c r="F50" i="7"/>
  <c r="F43" i="7"/>
  <c r="F42" i="7"/>
  <c r="F41" i="7"/>
  <c r="F39" i="7"/>
  <c r="F38" i="7"/>
  <c r="F37" i="7"/>
  <c r="F34" i="7"/>
  <c r="F35" i="7"/>
  <c r="F33" i="7"/>
  <c r="F31" i="7"/>
  <c r="F30" i="7"/>
  <c r="F29" i="7"/>
  <c r="F23" i="7"/>
  <c r="F24" i="7"/>
  <c r="F22" i="7"/>
  <c r="F17" i="7"/>
  <c r="F18" i="7"/>
  <c r="F16" i="7"/>
  <c r="F9" i="7"/>
  <c r="F8" i="7"/>
  <c r="F7" i="7"/>
  <c r="B19" i="18" l="1"/>
  <c r="B21" i="18"/>
  <c r="B20" i="17" l="1"/>
  <c r="B22" i="17" l="1"/>
  <c r="B21" i="17"/>
  <c r="B23" i="17" l="1"/>
  <c r="B27" i="17" l="1"/>
  <c r="B29" i="17" s="1"/>
  <c r="B25" i="17"/>
  <c r="D14" i="2" l="1"/>
  <c r="E14" i="2"/>
  <c r="F14" i="2"/>
  <c r="G14" i="2"/>
  <c r="H14" i="2"/>
  <c r="C14" i="2"/>
  <c r="G22" i="7" l="1"/>
  <c r="G7" i="7"/>
  <c r="G16" i="7"/>
  <c r="G61" i="7"/>
  <c r="G29" i="7"/>
  <c r="G33" i="7"/>
  <c r="G41" i="7"/>
  <c r="G54" i="7"/>
  <c r="G37" i="7"/>
  <c r="G50" i="7"/>
  <c r="B22" i="12" l="1"/>
  <c r="H29" i="7"/>
  <c r="H50" i="7"/>
  <c r="D12" i="2" l="1"/>
  <c r="E12" i="2"/>
  <c r="F12" i="2"/>
  <c r="G12" i="2"/>
  <c r="H12" i="2"/>
  <c r="C12" i="2"/>
  <c r="I8" i="2" l="1"/>
  <c r="M8" i="2"/>
  <c r="N8" i="2"/>
  <c r="J8" i="2"/>
  <c r="K8" i="2"/>
  <c r="L8" i="2"/>
  <c r="C13" i="2" l="1"/>
  <c r="D13" i="2"/>
  <c r="D15" i="2" s="1"/>
  <c r="D16" i="2" s="1"/>
  <c r="B9" i="12" s="1"/>
  <c r="G13" i="2"/>
  <c r="G15" i="2" s="1"/>
  <c r="G16" i="2" s="1"/>
  <c r="B12" i="12" s="1"/>
  <c r="H13" i="2"/>
  <c r="H15" i="2" s="1"/>
  <c r="H16" i="2" s="1"/>
  <c r="B13" i="12" s="1"/>
  <c r="F13" i="2"/>
  <c r="F15" i="2" s="1"/>
  <c r="F16" i="2" s="1"/>
  <c r="B11" i="12" s="1"/>
  <c r="E13" i="2"/>
  <c r="E15" i="2" s="1"/>
  <c r="E16" i="2" s="1"/>
  <c r="B10" i="12" s="1"/>
  <c r="B21" i="12" l="1"/>
  <c r="C15" i="2"/>
  <c r="C16" i="2" s="1"/>
  <c r="B8" i="12" s="1"/>
  <c r="B16" i="12" l="1"/>
  <c r="B20" i="12"/>
  <c r="I15" i="2"/>
  <c r="I16" i="2" s="1"/>
  <c r="D11" i="12" l="1"/>
  <c r="D8" i="12"/>
  <c r="D21" i="12"/>
  <c r="D22" i="12"/>
  <c r="D12" i="12"/>
  <c r="D9" i="12"/>
  <c r="D13" i="12"/>
  <c r="D10" i="12"/>
  <c r="D20" i="12"/>
  <c r="D14" i="12"/>
  <c r="D1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D29" authorId="0" shapeId="0" xr:uid="{00000000-0006-0000-0400-000001000000}">
      <text>
        <r>
          <rPr>
            <b/>
            <sz val="9"/>
            <color indexed="81"/>
            <rFont val="Tahoma"/>
            <family val="2"/>
          </rPr>
          <t>Windows User:</t>
        </r>
        <r>
          <rPr>
            <sz val="9"/>
            <color indexed="81"/>
            <rFont val="Tahoma"/>
            <family val="2"/>
          </rPr>
          <t xml:space="preserve">
(1) I don't understand the units
(2) I couldn't find the source for these numbers: 40 CFR Part 98 - Mandatory Reporting of Greenhouse Gases, Table A-1, Table c, Table C-1, Table C-2</t>
        </r>
      </text>
    </comment>
    <comment ref="D37" authorId="0" shapeId="0" xr:uid="{00000000-0006-0000-0400-000002000000}">
      <text>
        <r>
          <rPr>
            <b/>
            <sz val="9"/>
            <color indexed="81"/>
            <rFont val="Tahoma"/>
            <family val="2"/>
          </rPr>
          <t>Windows User:</t>
        </r>
        <r>
          <rPr>
            <sz val="9"/>
            <color indexed="81"/>
            <rFont val="Tahoma"/>
            <family val="2"/>
          </rPr>
          <t xml:space="preserve">
Again from the CFR Part 98</t>
        </r>
      </text>
    </comment>
    <comment ref="D41" authorId="0" shapeId="0" xr:uid="{00000000-0006-0000-0400-000003000000}">
      <text>
        <r>
          <rPr>
            <b/>
            <sz val="9"/>
            <color indexed="81"/>
            <rFont val="Tahoma"/>
            <family val="2"/>
          </rPr>
          <t>Windows User:</t>
        </r>
        <r>
          <rPr>
            <sz val="9"/>
            <color indexed="81"/>
            <rFont val="Tahoma"/>
            <family val="2"/>
          </rPr>
          <t xml:space="preserve">
Again from CFR Part 98</t>
        </r>
      </text>
    </comment>
    <comment ref="D54" authorId="0" shapeId="0" xr:uid="{00000000-0006-0000-0400-000004000000}">
      <text>
        <r>
          <rPr>
            <b/>
            <sz val="9"/>
            <color indexed="81"/>
            <rFont val="Tahoma"/>
            <family val="2"/>
          </rPr>
          <t>Windows User:</t>
        </r>
        <r>
          <rPr>
            <sz val="9"/>
            <color indexed="81"/>
            <rFont val="Tahoma"/>
            <family val="2"/>
          </rPr>
          <t xml:space="preserve">
Again from the CFR Part 98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I6" authorId="0" shapeId="0" xr:uid="{00000000-0006-0000-0500-000008000000}">
      <text>
        <r>
          <rPr>
            <b/>
            <sz val="9"/>
            <color rgb="FF000000"/>
            <rFont val="Tahoma"/>
            <family val="2"/>
          </rPr>
          <t>Windows User:</t>
        </r>
        <r>
          <rPr>
            <sz val="9"/>
            <color rgb="FF000000"/>
            <rFont val="Tahoma"/>
            <family val="2"/>
          </rPr>
          <t xml:space="preserve">
</t>
        </r>
        <r>
          <rPr>
            <sz val="9"/>
            <color rgb="FF000000"/>
            <rFont val="Tahoma"/>
            <family val="2"/>
          </rPr>
          <t>All "Prop __" are calculated as Assigned Proportional Area * Utility for that building, assigning a proportional amount of the utility to Eberly according to its presence by area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tc={2AEE1B09-2D53-B249-B0AC-8E309A159F10}</author>
    <author>tc={3EDB2FA0-9639-9941-9E1A-10D968AADDFE}</author>
    <author>tc={22634844-D8C1-AE4C-B853-A315858036B9}</author>
    <author>tc={9B79308D-3ADD-C649-ABA3-6F898ADCFCB3}</author>
    <author>tc={9259BC93-C109-1B43-9DE9-EC9FD53AF252}</author>
    <author>tc={5A292C8D-CE64-AE45-91F1-616E9EAF867B}</author>
  </authors>
  <commentList>
    <comment ref="F9" authorId="0" shapeId="0" xr:uid="{2AEE1B09-2D53-B249-B0AC-8E309A159F10}">
      <text>
        <t>[Threaded comment]
Your version of Excel allows you to read this threaded comment; however, any edits to it will get removed if the file is opened in a newer version of Excel. Learn more: https://go.microsoft.com/fwlink/?linkid=870924
Comment:
    Computed using the Google Maps suggested route</t>
      </text>
    </comment>
    <comment ref="G9" authorId="1" shapeId="0" xr:uid="{3EDB2FA0-9639-9941-9E1A-10D968AADDFE}">
      <text>
        <t>[Threaded comment]
Your version of Excel allows you to read this threaded comment; however, any edits to it will get removed if the file is opened in a newer version of Excel. Learn more: https://go.microsoft.com/fwlink/?linkid=870924
Comment:
    An estimate on the number of cars traveling from a campus to the Council meeting</t>
      </text>
    </comment>
    <comment ref="H9" authorId="2" shapeId="0" xr:uid="{22634844-D8C1-AE4C-B853-A315858036B9}">
      <text>
        <t>[Threaded comment]
Your version of Excel allows you to read this threaded comment; however, any edits to it will get removed if the file is opened in a newer version of Excel. Learn more: https://go.microsoft.com/fwlink/?linkid=870924
Comment:
    Expected attendance, number of attended Council meetings at UP by leaders of this campus</t>
      </text>
    </comment>
    <comment ref="I9" authorId="3" shapeId="0" xr:uid="{9B79308D-3ADD-C649-ABA3-6F898ADCFCB3}">
      <text>
        <t>[Threaded comment]
Your version of Excel allows you to read this threaded comment; however, any edits to it will get removed if the file is opened in a newer version of Excel. Learn more: https://go.microsoft.com/fwlink/?linkid=870924
Comment:
    Expected attendance, number of attended Council meetings at a non-UP Commonwealth Campus by leaders of this campus</t>
      </text>
    </comment>
    <comment ref="J9" authorId="4" shapeId="0" xr:uid="{9259BC93-C109-1B43-9DE9-EC9FD53AF252}">
      <text>
        <t>[Threaded comment]
Your version of Excel allows you to read this threaded comment; however, any edits to it will get removed if the file is opened in a newer version of Excel. Learn more: https://go.microsoft.com/fwlink/?linkid=870924
Comment:
    Computed “geodesic” distance from UP</t>
      </text>
    </comment>
    <comment ref="M9" authorId="5" shapeId="0" xr:uid="{5A292C8D-CE64-AE45-91F1-616E9EAF867B}">
      <text>
        <t>[Threaded comment]
Your version of Excel allows you to read this threaded comment; however, any edits to it will get removed if the file is opened in a newer version of Excel. Learn more: https://go.microsoft.com/fwlink/?linkid=870924
Comment:
    Computed “geodesic” distance from UP</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tc={9B3C4ED1-E216-E746-88CB-A3680DF29DA8}</author>
  </authors>
  <commentList>
    <comment ref="E9" authorId="0" shapeId="0" xr:uid="{9B3C4ED1-E216-E746-88CB-A3680DF29DA8}">
      <text>
        <t>[Threaded comment]
Your version of Excel allows you to read this threaded comment; however, any edits to it will get removed if the file is opened in a newer version of Excel. Learn more: https://go.microsoft.com/fwlink/?linkid=870924
Comment:
    No data before 1975, so taking 1975 numbers as the same emission factor for all years 1960-1974</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<sst xmlns="http://schemas.openxmlformats.org/spreadsheetml/2006/main" count="486" uniqueCount="216">
  <si>
    <t>BUILDING_NAME</t>
  </si>
  <si>
    <t>Water</t>
  </si>
  <si>
    <t>Steam</t>
  </si>
  <si>
    <t>Chilled Water</t>
  </si>
  <si>
    <t>Electric</t>
  </si>
  <si>
    <t>Sewer</t>
  </si>
  <si>
    <t>Natural Gas</t>
  </si>
  <si>
    <t>Assigned Proportional Area</t>
  </si>
  <si>
    <t>Total</t>
  </si>
  <si>
    <t>Prop Steam</t>
  </si>
  <si>
    <t>Prop Electric</t>
  </si>
  <si>
    <t>Prop Chilled Water</t>
  </si>
  <si>
    <t>Prop Sewer</t>
  </si>
  <si>
    <t>Prop Natural Gas</t>
  </si>
  <si>
    <t>Prop Water</t>
  </si>
  <si>
    <t>TOTAL</t>
  </si>
  <si>
    <t>Units</t>
  </si>
  <si>
    <t>klb</t>
  </si>
  <si>
    <t>kWh</t>
  </si>
  <si>
    <t>Ton Hr</t>
  </si>
  <si>
    <t>Kgal</t>
  </si>
  <si>
    <t>MMBtu</t>
  </si>
  <si>
    <t>Utility</t>
  </si>
  <si>
    <t>Key</t>
  </si>
  <si>
    <t>Formula</t>
  </si>
  <si>
    <t>Referenced</t>
  </si>
  <si>
    <t>Input</t>
  </si>
  <si>
    <t>Labels</t>
  </si>
  <si>
    <t>Raw</t>
  </si>
  <si>
    <t>Title</t>
  </si>
  <si>
    <t>Unknown</t>
  </si>
  <si>
    <t>NATURAL GAS</t>
  </si>
  <si>
    <t>GHG</t>
  </si>
  <si>
    <t>GWP</t>
  </si>
  <si>
    <t>Emission Factors</t>
  </si>
  <si>
    <t>ELECTRIC</t>
  </si>
  <si>
    <t>STEAM</t>
  </si>
  <si>
    <t>GLOBAL WARMING POTENTIAL</t>
  </si>
  <si>
    <t>Constant/Conversion</t>
  </si>
  <si>
    <t>Source</t>
  </si>
  <si>
    <t>RFCW eGRID2019</t>
  </si>
  <si>
    <t>https://www.epa.gov/sites/production/files/2021-02/documents/egrid2019_summary_tables.pdf</t>
  </si>
  <si>
    <t>Emissions</t>
  </si>
  <si>
    <t>Utility Emissions Factors</t>
  </si>
  <si>
    <t>Normalized Emisson Factors</t>
  </si>
  <si>
    <t>Initial Unit</t>
  </si>
  <si>
    <t>Final Unit</t>
  </si>
  <si>
    <t>Conversion Factor</t>
  </si>
  <si>
    <t>Normalized Emission Factor</t>
  </si>
  <si>
    <t>Unit</t>
  </si>
  <si>
    <t>Fuel Oil/Diesel</t>
  </si>
  <si>
    <t>Propane</t>
  </si>
  <si>
    <t>Total Normalized Emission Factor</t>
  </si>
  <si>
    <t>Electricity</t>
  </si>
  <si>
    <t>Diesel</t>
  </si>
  <si>
    <t>CHILLED WATER</t>
  </si>
  <si>
    <t>WATER</t>
  </si>
  <si>
    <t>SEWER/ WASTEWATER</t>
  </si>
  <si>
    <t xml:space="preserve">RFCW eGRID2019 </t>
  </si>
  <si>
    <r>
      <t>MtCO</t>
    </r>
    <r>
      <rPr>
        <vertAlign val="subscript"/>
        <sz val="10"/>
        <rFont val="Arial"/>
        <family val="2"/>
      </rPr>
      <t>2</t>
    </r>
    <r>
      <rPr>
        <sz val="10"/>
        <rFont val="Arial"/>
        <family val="2"/>
      </rPr>
      <t>e</t>
    </r>
  </si>
  <si>
    <t>Comments</t>
  </si>
  <si>
    <t>Building Utility Emissions</t>
  </si>
  <si>
    <t>miles</t>
  </si>
  <si>
    <t>Emissions per Trip</t>
  </si>
  <si>
    <r>
      <t>MtCO</t>
    </r>
    <r>
      <rPr>
        <vertAlign val="subscript"/>
        <sz val="10"/>
        <rFont val="Arial"/>
        <family val="2"/>
      </rPr>
      <t>2</t>
    </r>
    <r>
      <rPr>
        <sz val="10"/>
        <rFont val="Arial"/>
        <family val="2"/>
      </rPr>
      <t>e / trip</t>
    </r>
  </si>
  <si>
    <t>Trips</t>
  </si>
  <si>
    <t>Percentage</t>
  </si>
  <si>
    <t>Scope 1</t>
  </si>
  <si>
    <t>Scope 2</t>
  </si>
  <si>
    <t>Scope 3</t>
  </si>
  <si>
    <t>Scope</t>
  </si>
  <si>
    <t>Car Travel</t>
  </si>
  <si>
    <r>
      <t>MtCO</t>
    </r>
    <r>
      <rPr>
        <vertAlign val="subscript"/>
        <sz val="11"/>
        <color theme="1"/>
        <rFont val="Calibri"/>
        <family val="2"/>
        <scheme val="minor"/>
      </rPr>
      <t>2</t>
    </r>
    <r>
      <rPr>
        <sz val="11"/>
        <color theme="1"/>
        <rFont val="Calibri"/>
        <family val="2"/>
        <scheme val="minor"/>
      </rPr>
      <t>e / mile</t>
    </r>
  </si>
  <si>
    <t>Car Travel Emissions</t>
  </si>
  <si>
    <t>Cost</t>
  </si>
  <si>
    <t>Average Cost per Trip</t>
  </si>
  <si>
    <t>https://www.epa.gov/ghgreporting/ghg-mrr-final-rule</t>
  </si>
  <si>
    <t>Berkeley Emission Factor</t>
  </si>
  <si>
    <t>Projected Emissios</t>
  </si>
  <si>
    <r>
      <t>MtCO</t>
    </r>
    <r>
      <rPr>
        <vertAlign val="subscript"/>
        <sz val="10"/>
        <rFont val="Arial"/>
        <family val="2"/>
      </rPr>
      <t>2</t>
    </r>
    <r>
      <rPr>
        <sz val="10"/>
        <rFont val="Arial"/>
        <family val="2"/>
      </rPr>
      <t>e / $</t>
    </r>
  </si>
  <si>
    <t>Average Distance</t>
  </si>
  <si>
    <t>Total Distance</t>
  </si>
  <si>
    <t>miles / trip</t>
  </si>
  <si>
    <t>Total Emissions</t>
  </si>
  <si>
    <t>STEAM CONVERSIONS AND FACTORS</t>
  </si>
  <si>
    <t>ELECTRIC CONVERSIONS AND FACTORS</t>
  </si>
  <si>
    <t>CHILLED WATER CONVERSIONS AND FACTORS</t>
  </si>
  <si>
    <t>kg</t>
  </si>
  <si>
    <t>Mt</t>
  </si>
  <si>
    <t>scf</t>
  </si>
  <si>
    <t>Quantity</t>
  </si>
  <si>
    <t>=</t>
  </si>
  <si>
    <t>mcf</t>
  </si>
  <si>
    <r>
      <t>CO</t>
    </r>
    <r>
      <rPr>
        <vertAlign val="subscript"/>
        <sz val="11"/>
        <rFont val="Calibri"/>
        <family val="2"/>
        <scheme val="minor"/>
      </rPr>
      <t>2</t>
    </r>
  </si>
  <si>
    <r>
      <t>kg CO</t>
    </r>
    <r>
      <rPr>
        <vertAlign val="subscript"/>
        <sz val="11"/>
        <color theme="1"/>
        <rFont val="Calibri"/>
        <family val="2"/>
        <scheme val="minor"/>
      </rPr>
      <t xml:space="preserve">2 </t>
    </r>
    <r>
      <rPr>
        <sz val="11"/>
        <color theme="1"/>
        <rFont val="Calibri"/>
        <family val="2"/>
        <scheme val="minor"/>
      </rPr>
      <t>/ scf</t>
    </r>
  </si>
  <si>
    <r>
      <t>MtCO</t>
    </r>
    <r>
      <rPr>
        <vertAlign val="subscript"/>
        <sz val="11"/>
        <rFont val="Calibri"/>
        <family val="2"/>
        <scheme val="minor"/>
      </rPr>
      <t>2</t>
    </r>
    <r>
      <rPr>
        <sz val="11"/>
        <rFont val="Calibri"/>
        <family val="2"/>
        <scheme val="minor"/>
      </rPr>
      <t>e / klb</t>
    </r>
  </si>
  <si>
    <r>
      <t>CH</t>
    </r>
    <r>
      <rPr>
        <vertAlign val="subscript"/>
        <sz val="11"/>
        <rFont val="Calibri"/>
        <family val="2"/>
        <scheme val="minor"/>
      </rPr>
      <t>4</t>
    </r>
  </si>
  <si>
    <r>
      <t>g CH</t>
    </r>
    <r>
      <rPr>
        <vertAlign val="subscript"/>
        <sz val="11"/>
        <rFont val="Calibri"/>
        <family val="2"/>
        <scheme val="minor"/>
      </rPr>
      <t>4</t>
    </r>
    <r>
      <rPr>
        <sz val="11"/>
        <rFont val="Calibri"/>
        <family val="2"/>
        <scheme val="minor"/>
      </rPr>
      <t xml:space="preserve"> / MMBtu</t>
    </r>
  </si>
  <si>
    <r>
      <t>N</t>
    </r>
    <r>
      <rPr>
        <vertAlign val="subscript"/>
        <sz val="11"/>
        <rFont val="Calibri"/>
        <family val="2"/>
        <scheme val="minor"/>
      </rPr>
      <t>2</t>
    </r>
    <r>
      <rPr>
        <sz val="11"/>
        <rFont val="Calibri"/>
        <family val="2"/>
        <scheme val="minor"/>
      </rPr>
      <t>O</t>
    </r>
  </si>
  <si>
    <r>
      <t>g N</t>
    </r>
    <r>
      <rPr>
        <vertAlign val="subscript"/>
        <sz val="11"/>
        <rFont val="Calibri"/>
        <family val="2"/>
        <scheme val="minor"/>
      </rPr>
      <t>2</t>
    </r>
    <r>
      <rPr>
        <sz val="11"/>
        <rFont val="Calibri"/>
        <family val="2"/>
        <scheme val="minor"/>
      </rPr>
      <t>O / MMBtu</t>
    </r>
  </si>
  <si>
    <r>
      <t>lbs CO</t>
    </r>
    <r>
      <rPr>
        <vertAlign val="subscript"/>
        <sz val="11"/>
        <rFont val="Calibri"/>
        <family val="2"/>
        <scheme val="minor"/>
      </rPr>
      <t>2</t>
    </r>
    <r>
      <rPr>
        <sz val="11"/>
        <rFont val="Calibri"/>
        <family val="2"/>
        <scheme val="minor"/>
      </rPr>
      <t xml:space="preserve"> / MWh</t>
    </r>
  </si>
  <si>
    <r>
      <t>MtCO</t>
    </r>
    <r>
      <rPr>
        <vertAlign val="subscript"/>
        <sz val="11"/>
        <rFont val="Calibri"/>
        <family val="2"/>
        <scheme val="minor"/>
      </rPr>
      <t>2</t>
    </r>
    <r>
      <rPr>
        <sz val="11"/>
        <rFont val="Calibri"/>
        <family val="2"/>
        <scheme val="minor"/>
      </rPr>
      <t>e / kWh</t>
    </r>
  </si>
  <si>
    <r>
      <t>lbs CH</t>
    </r>
    <r>
      <rPr>
        <vertAlign val="subscript"/>
        <sz val="11"/>
        <rFont val="Calibri"/>
        <family val="2"/>
        <scheme val="minor"/>
      </rPr>
      <t>4</t>
    </r>
    <r>
      <rPr>
        <sz val="11"/>
        <rFont val="Calibri"/>
        <family val="2"/>
        <scheme val="minor"/>
      </rPr>
      <t xml:space="preserve"> / MWh</t>
    </r>
  </si>
  <si>
    <r>
      <t>lbs N</t>
    </r>
    <r>
      <rPr>
        <vertAlign val="subscript"/>
        <sz val="11"/>
        <rFont val="Calibri"/>
        <family val="2"/>
        <scheme val="minor"/>
      </rPr>
      <t>2</t>
    </r>
    <r>
      <rPr>
        <sz val="11"/>
        <rFont val="Calibri"/>
        <family val="2"/>
        <scheme val="minor"/>
      </rPr>
      <t>O / MWh</t>
    </r>
  </si>
  <si>
    <r>
      <t>MtCO</t>
    </r>
    <r>
      <rPr>
        <vertAlign val="subscript"/>
        <sz val="11"/>
        <rFont val="Calibri"/>
        <family val="2"/>
        <scheme val="minor"/>
      </rPr>
      <t>2</t>
    </r>
    <r>
      <rPr>
        <sz val="11"/>
        <rFont val="Calibri"/>
        <family val="2"/>
        <scheme val="minor"/>
      </rPr>
      <t>e / ton-hr</t>
    </r>
  </si>
  <si>
    <r>
      <t>MtCO</t>
    </r>
    <r>
      <rPr>
        <vertAlign val="subscript"/>
        <sz val="11"/>
        <rFont val="Calibri"/>
        <family val="2"/>
        <scheme val="minor"/>
      </rPr>
      <t>2</t>
    </r>
    <r>
      <rPr>
        <sz val="11"/>
        <rFont val="Calibri"/>
        <family val="2"/>
        <scheme val="minor"/>
      </rPr>
      <t>e / Kgal</t>
    </r>
  </si>
  <si>
    <r>
      <t>kg CH</t>
    </r>
    <r>
      <rPr>
        <vertAlign val="subscript"/>
        <sz val="11"/>
        <rFont val="Calibri"/>
        <family val="2"/>
        <scheme val="minor"/>
      </rPr>
      <t>4</t>
    </r>
    <r>
      <rPr>
        <sz val="11"/>
        <rFont val="Calibri"/>
        <family val="2"/>
        <scheme val="minor"/>
      </rPr>
      <t xml:space="preserve"> / MMBtu</t>
    </r>
  </si>
  <si>
    <r>
      <t>kg N</t>
    </r>
    <r>
      <rPr>
        <vertAlign val="subscript"/>
        <sz val="11"/>
        <rFont val="Calibri"/>
        <family val="2"/>
        <scheme val="minor"/>
      </rPr>
      <t>2</t>
    </r>
    <r>
      <rPr>
        <sz val="11"/>
        <rFont val="Calibri"/>
        <family val="2"/>
        <scheme val="minor"/>
      </rPr>
      <t>O / MMBtu</t>
    </r>
  </si>
  <si>
    <r>
      <t>kg CO</t>
    </r>
    <r>
      <rPr>
        <vertAlign val="subscript"/>
        <sz val="11"/>
        <color theme="1"/>
        <rFont val="Calibri"/>
        <family val="2"/>
        <scheme val="minor"/>
      </rPr>
      <t xml:space="preserve">2 </t>
    </r>
    <r>
      <rPr>
        <sz val="11"/>
        <color theme="1"/>
        <rFont val="Calibri"/>
        <family val="2"/>
        <scheme val="minor"/>
      </rPr>
      <t>/ gal</t>
    </r>
  </si>
  <si>
    <r>
      <t>MtCO</t>
    </r>
    <r>
      <rPr>
        <vertAlign val="subscript"/>
        <sz val="11"/>
        <rFont val="Calibri"/>
        <family val="2"/>
        <scheme val="minor"/>
      </rPr>
      <t>2</t>
    </r>
    <r>
      <rPr>
        <sz val="11"/>
        <rFont val="Calibri"/>
        <family val="2"/>
        <scheme val="minor"/>
      </rPr>
      <t>e / MMBtu</t>
    </r>
  </si>
  <si>
    <t>OPP-Provided Number</t>
  </si>
  <si>
    <t>g</t>
  </si>
  <si>
    <t>40 CFR Part 98 - Mandatory Reporting of Greenhouse Gases, Table A-1, Table c, Table C-1, Table C-2</t>
  </si>
  <si>
    <t>Btu</t>
  </si>
  <si>
    <t>MWh</t>
  </si>
  <si>
    <t>lbs</t>
  </si>
  <si>
    <t>ton-hr</t>
  </si>
  <si>
    <t>WATER CONVERSIONS AND FACTORS</t>
  </si>
  <si>
    <t>gal (diesel)</t>
  </si>
  <si>
    <t>gal (propane)</t>
  </si>
  <si>
    <t>SEWER/WASTEWATER CONVERSIONS AND FACTORS</t>
  </si>
  <si>
    <t>NATURAL GAS CONVERSIONS AND FACTORS</t>
  </si>
  <si>
    <t>UC Berkeley 2009 Procurement Carbon Footprint</t>
  </si>
  <si>
    <t>Hetzel Union Building (Ralph Dorn)</t>
  </si>
  <si>
    <t>Total Building Utility Use 3-Year Average (EnergyCAP, 2019-2021)</t>
  </si>
  <si>
    <t>Estimated, Computed Proportional CCSG Utility Use Annually</t>
  </si>
  <si>
    <t>Estimated, Computed Total CCSG Utility Use and Emissions</t>
  </si>
  <si>
    <t>Annual Emissions</t>
  </si>
  <si>
    <t>Lifetime Emissions</t>
  </si>
  <si>
    <t>Assumptions about Lifetime of CCSG</t>
  </si>
  <si>
    <t>Field</t>
  </si>
  <si>
    <t>Existence</t>
  </si>
  <si>
    <t>Office Space in HUB</t>
  </si>
  <si>
    <t>This sheet contains: (1) a table listing the utility use in each building &amp; the computed proportional CCSG utility use in that building based on the assigned portion of that building; and (2) the computation for all of CCSG's utility-based emissions. Note: CCSG only has office space in the HUB, and no other assigned space throughout the University.</t>
  </si>
  <si>
    <t>This sheet computes the emissions factors for each of the utility types. At Penn State, we may use Steam, Electricity, Chilled Water, Water, Sewer Water, or Natural Gas. Some of these sources depend on a grid, some on Penn State-specific numbers (provided by OPP), and others are standard. The number labeled "Normalized Emission Factor" represents the total MTCO2e due to that unit of utility (summed over each of the three big GHGs: CO2, CH4, and N2O), taking into account Global Warming Potential. These are technically CY2019 figures, but we simply do not have enough information to decide emissions factors for each of the years in which CCSG was assigned utility-intensive space at Penn State.</t>
  </si>
  <si>
    <t>GHG Inventory Summary for CCSG</t>
  </si>
  <si>
    <t>This sheet summarizes the GHG Inventory for CCSG throughout its existence as an organization at Penn State. The first table details CCSG's emissions by source (all time). The second table details emissions by scope (all time).</t>
  </si>
  <si>
    <t>CCSG Lifetime GHG Emissions by Source</t>
  </si>
  <si>
    <t>CCSG Lifetime GHG Emissions by Scope</t>
  </si>
  <si>
    <t>This sheet performs a rough estimate of Vendor/Procurement Emissions for CCSG during a typical year and for its  lifetime. This estimate is based on work due to UC Berkeley.</t>
  </si>
  <si>
    <t>Procurement Emissions</t>
  </si>
  <si>
    <t>HISTORICAL PASSENGER VEHICLE EMISSION FACTORS</t>
  </si>
  <si>
    <t>https://nepis.epa.gov/Exe/ZyPDF.cgi?Dockey=P1013L1O.pdf</t>
  </si>
  <si>
    <t>Estimated Car Travel Data</t>
  </si>
  <si>
    <t>This is the estimated car travel performed by participating campuses during CCSG events: Councils, Retreats, and Banquets. Mileage data is used to compute emissions on the next sheet. Some campuses only have participated for a portion of CCSG's existence, some Councils occur at non-UP campuses (once a year). Typically, 5 Councils occur per year, as well as 1 Retreat and 1 Banquet (after a Council). Speicific data about the non-UP Council location is not available for most of CCSG's history, so we estimate the average emissions of every Commonwealth Campus traveling to a non-UP campus.</t>
  </si>
  <si>
    <t>Campus</t>
  </si>
  <si>
    <t>Expected # of Cars</t>
  </si>
  <si>
    <t>Abington</t>
  </si>
  <si>
    <t>1600 Woodland Rd, Abington, PA 19001</t>
  </si>
  <si>
    <t>Altoona</t>
  </si>
  <si>
    <t>3000 Ivyside Park, Altoona, PA 16601</t>
  </si>
  <si>
    <t>Beaver</t>
  </si>
  <si>
    <t>100 University Dr, Monaca, PA 15061</t>
  </si>
  <si>
    <t>Behrend</t>
  </si>
  <si>
    <t>4651 College Dr, Erie, PA 16510</t>
  </si>
  <si>
    <t>Berks</t>
  </si>
  <si>
    <t>1801 Broadcasting Rd, Reading, PA 19610</t>
  </si>
  <si>
    <t>Brandywine</t>
  </si>
  <si>
    <t>25 Yearsley Mill Rd, Media, PA 19063</t>
  </si>
  <si>
    <t>Dubois</t>
  </si>
  <si>
    <t>1 College Pl, DuBois, PA 15801</t>
  </si>
  <si>
    <t>Fayette (Eberly Campus)</t>
  </si>
  <si>
    <t>2201 University Dr, Lemont Furnace, PA 15456</t>
  </si>
  <si>
    <t>Greater Allegheny</t>
  </si>
  <si>
    <t>4000 University Dr, McKeesport, PA 15132</t>
  </si>
  <si>
    <t>777 W Harrisburg Pike, Middletown, PA 17057</t>
  </si>
  <si>
    <t>Hazleton</t>
  </si>
  <si>
    <t>76 University Dr, Hazleton, PA 18202</t>
  </si>
  <si>
    <t>Lehigh Valley</t>
  </si>
  <si>
    <t>2809 Saucon Valley Rd, Center Valley, PA 18034</t>
  </si>
  <si>
    <t>Mont Alto</t>
  </si>
  <si>
    <t>1 Campus Dr, Mont Alto, PA 17237</t>
  </si>
  <si>
    <t>New Kensington</t>
  </si>
  <si>
    <t>3550 7th Street Rd, New Kensington, PA 15068</t>
  </si>
  <si>
    <t>Schuylkill</t>
  </si>
  <si>
    <t>200 University Dr, Schuylkill Haven, PA 17972</t>
  </si>
  <si>
    <t>Scranton</t>
  </si>
  <si>
    <t>120 Ridgeview Dr, Dunmore, PA 18512</t>
  </si>
  <si>
    <t>Shenango</t>
  </si>
  <si>
    <t>147 Shenango Ave, Sharon, PA 16146</t>
  </si>
  <si>
    <t>University Park</t>
  </si>
  <si>
    <t>Pollock Rd, University Park, PA 16802</t>
  </si>
  <si>
    <t>Wilkes-Barre</t>
  </si>
  <si>
    <t>44 University Dr, Dallas, PA 18612</t>
  </si>
  <si>
    <t>York</t>
  </si>
  <si>
    <t>1031 Edgecomb Ave, York, PA 17403</t>
  </si>
  <si>
    <t>Street Address</t>
  </si>
  <si>
    <t>Distance to UP (miles)</t>
  </si>
  <si>
    <t>Estimated Car Travel for a typical Council Meeting</t>
  </si>
  <si>
    <t>Years Since</t>
  </si>
  <si>
    <t>Expenditures Total</t>
  </si>
  <si>
    <t>Expenditure Type</t>
  </si>
  <si>
    <t>Office Supplies</t>
  </si>
  <si>
    <t>Merchandise</t>
  </si>
  <si>
    <t>Plaques</t>
  </si>
  <si>
    <t>Banquet Food</t>
  </si>
  <si>
    <t>Retreat Food</t>
  </si>
  <si>
    <t>Council Food</t>
  </si>
  <si>
    <t>Campus' 1st Year in CCSG</t>
  </si>
  <si>
    <t>Harrisburg, The Capital College</t>
  </si>
  <si>
    <t># of UP Events</t>
  </si>
  <si>
    <t># of non-UP Events</t>
  </si>
  <si>
    <t>Value</t>
  </si>
  <si>
    <t>Emission Factor</t>
  </si>
  <si>
    <t>Year</t>
  </si>
  <si>
    <t>Description</t>
  </si>
  <si>
    <t>Car Travel and Emissions due to Councils</t>
  </si>
  <si>
    <t>This sheet computes the total emissions due to Car Travel for council members and liaisons to attend Councils, Banquets, and Retreats.</t>
  </si>
  <si>
    <t>Latitude</t>
  </si>
  <si>
    <t>Longitude</t>
  </si>
  <si>
    <t>Average Scalar Geodesic to Driving Distance</t>
  </si>
  <si>
    <t>Geodesic Distance to UP (miles)</t>
  </si>
  <si>
    <t>FD</t>
  </si>
  <si>
    <t>A</t>
  </si>
  <si>
    <t>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</si>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</sst>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0.0"/>
    <numFmt numFmtId="165" formatCode="0.000E+00"/>
    <numFmt numFmtId="166" formatCode="0.0"/>
    <numFmt numFmtId="167" formatCode="0.0%"/>
    <numFmt numFmtId="168" formatCode="&quot;$&quot;#,##0.00"/>
    <numFmt numFmtId="169" formatCode="0.000%"/>
    <numFmt numFmtId="172" formatCode="0.000"/>
  </numFmts>
  <fonts count="2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b/>
      <sz val="20"/>
      <color theme="1"/>
      <name val="Calibri"/>
      <family val="2"/>
      <scheme val="minor"/>
    </font>
    <font>
      <sz val="10"/>
      <name val="Arial"/>
      <family val="2"/>
    </font>
    <font>
      <vertAlign val="subscript"/>
      <sz val="10"/>
      <name val="Arial"/>
      <family val="2"/>
    </font>
    <font>
      <u/>
      <sz val="11"/>
      <color theme="10"/>
      <name val="Calibri"/>
      <family val="2"/>
      <scheme val="minor"/>
    </font>
    <font>
      <b/>
      <sz val="18"/>
      <color theme="1"/>
      <name val="Arial"/>
      <family val="2"/>
    </font>
    <font>
      <vertAlign val="subscript"/>
      <sz val="11"/>
      <color theme="1"/>
      <name val="Calibri"/>
      <family val="2"/>
      <scheme val="minor"/>
    </font>
    <font>
      <sz val="10"/>
      <color indexed="8"/>
      <name val="Arial"/>
      <family val="2"/>
    </font>
    <font>
      <sz val="10"/>
      <color theme="1"/>
      <name val="Calibri"/>
      <family val="2"/>
      <scheme val="minor"/>
    </font>
    <font>
      <sz val="11"/>
      <color rgb="FF454545"/>
      <name val="Calibri"/>
      <family val="2"/>
      <scheme val="minor"/>
    </font>
    <font>
      <b/>
      <sz val="18"/>
      <color theme="1"/>
      <name val="Calibri"/>
      <family val="2"/>
      <scheme val="minor"/>
    </font>
    <font>
      <b/>
      <sz val="11"/>
      <name val="Calibri"/>
      <family val="2"/>
      <scheme val="minor"/>
    </font>
    <font>
      <sz val="11"/>
      <name val="Calibri"/>
      <family val="2"/>
      <scheme val="minor"/>
    </font>
    <font>
      <sz val="11"/>
      <color indexed="8"/>
      <name val="Calibri"/>
      <family val="2"/>
    </font>
    <font>
      <vertAlign val="subscript"/>
      <sz val="11"/>
      <name val="Calibri"/>
      <family val="2"/>
      <scheme val="minor"/>
    </font>
    <font>
      <b/>
      <sz val="11"/>
      <color rgb="FF000000"/>
      <name val="Calibri"/>
      <family val="2"/>
      <scheme val="minor"/>
    </font>
    <font>
      <b/>
      <sz val="9"/>
      <color rgb="FF000000"/>
      <name val="Tahoma"/>
      <family val="2"/>
    </font>
    <font>
      <sz val="9"/>
      <color rgb="FF000000"/>
      <name val="Tahoma"/>
      <family val="2"/>
    </font>
    <font>
      <b/>
      <sz val="11"/>
      <color rgb="FFFF0000"/>
      <name val="Calibri"/>
      <family val="2"/>
      <scheme val="minor"/>
    </font>
    <font>
      <sz val="10"/>
      <color rgb="FF000000"/>
      <name val="Tahoma"/>
      <family val="2"/>
    </font>
  </fonts>
  <fills count="1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3C9FF"/>
        <bgColor indexed="64"/>
      </patternFill>
    </fill>
    <fill>
      <patternFill patternType="solid">
        <fgColor rgb="FFFC9A9A"/>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D9D9D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rgb="FFE2E2E2"/>
      </left>
      <right style="medium">
        <color rgb="FFE2E2E2"/>
      </right>
      <top style="medium">
        <color rgb="FFE2E2E2"/>
      </top>
      <bottom style="medium">
        <color rgb="FFE2E2E2"/>
      </bottom>
      <diagonal/>
    </border>
    <border>
      <left style="medium">
        <color rgb="FFE2E2E2"/>
      </left>
      <right/>
      <top style="medium">
        <color rgb="FFE2E2E2"/>
      </top>
      <bottom style="medium">
        <color rgb="FFE2E2E2"/>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rgb="FFE2E2E2"/>
      </left>
      <right style="medium">
        <color rgb="FFE2E2E2"/>
      </right>
      <top/>
      <bottom style="medium">
        <color rgb="FFE2E2E2"/>
      </bottom>
      <diagonal/>
    </border>
    <border>
      <left style="medium">
        <color rgb="FFE2E2E2"/>
      </left>
      <right/>
      <top/>
      <bottom style="medium">
        <color rgb="FFE2E2E2"/>
      </bottom>
      <diagonal/>
    </border>
  </borders>
  <cellStyleXfs count="5">
    <xf numFmtId="0" fontId="0" fillId="0" borderId="0"/>
    <xf numFmtId="9" fontId="4" fillId="0" borderId="0" applyFont="0" applyFill="0" applyBorder="0" applyAlignment="0" applyProtection="0"/>
    <xf numFmtId="0" fontId="8" fillId="0" borderId="0" applyNumberFormat="0" applyFill="0" applyBorder="0" applyAlignment="0" applyProtection="0"/>
    <xf numFmtId="44" fontId="4" fillId="0" borderId="0" applyFont="0" applyFill="0" applyBorder="0" applyAlignment="0" applyProtection="0"/>
    <xf numFmtId="0" fontId="11" fillId="0" borderId="0"/>
  </cellStyleXfs>
  <cellXfs count="168">
    <xf numFmtId="0" fontId="0" fillId="0" borderId="0" xfId="0"/>
    <xf numFmtId="0" fontId="6"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11" borderId="1" xfId="0" applyFill="1" applyBorder="1" applyAlignment="1">
      <alignment horizontal="center"/>
    </xf>
    <xf numFmtId="0" fontId="0" fillId="10"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9" borderId="1" xfId="0" applyFont="1" applyFill="1" applyBorder="1" applyAlignment="1">
      <alignment horizontal="center" vertical="center"/>
    </xf>
    <xf numFmtId="0" fontId="0" fillId="6" borderId="1" xfId="0" applyFont="1" applyFill="1" applyBorder="1" applyAlignment="1">
      <alignment horizontal="center" vertical="center"/>
    </xf>
    <xf numFmtId="0" fontId="5" fillId="0" borderId="1" xfId="0" applyFont="1" applyBorder="1" applyAlignment="1">
      <alignment horizontal="center" vertical="center"/>
    </xf>
    <xf numFmtId="0" fontId="1" fillId="4" borderId="1" xfId="0" applyFont="1" applyFill="1" applyBorder="1" applyAlignment="1">
      <alignment horizontal="center"/>
    </xf>
    <xf numFmtId="0" fontId="0" fillId="5" borderId="1" xfId="0" applyFont="1" applyFill="1" applyBorder="1" applyAlignment="1">
      <alignment horizontal="center"/>
    </xf>
    <xf numFmtId="1" fontId="0" fillId="9" borderId="1" xfId="0" applyNumberFormat="1" applyFont="1" applyFill="1" applyBorder="1" applyAlignment="1">
      <alignment horizontal="center"/>
    </xf>
    <xf numFmtId="11" fontId="0" fillId="10" borderId="1" xfId="0" applyNumberFormat="1" applyFill="1" applyBorder="1" applyAlignment="1">
      <alignment horizontal="center"/>
    </xf>
    <xf numFmtId="11" fontId="0" fillId="9" borderId="1" xfId="0" applyNumberFormat="1" applyFill="1" applyBorder="1" applyAlignment="1">
      <alignment horizontal="center"/>
    </xf>
    <xf numFmtId="0" fontId="1" fillId="4" borderId="1" xfId="0" applyFont="1" applyFill="1" applyBorder="1" applyAlignment="1">
      <alignment horizontal="center" vertical="center"/>
    </xf>
    <xf numFmtId="11" fontId="0" fillId="0" borderId="0" xfId="0" applyNumberFormat="1"/>
    <xf numFmtId="0" fontId="0" fillId="0" borderId="0" xfId="0" applyAlignment="1">
      <alignment horizontal="center"/>
    </xf>
    <xf numFmtId="0" fontId="0" fillId="13" borderId="0" xfId="0" applyFill="1" applyAlignment="1">
      <alignment horizontal="center" wrapText="1"/>
    </xf>
    <xf numFmtId="0" fontId="1" fillId="4" borderId="1" xfId="0" applyFont="1" applyFill="1" applyBorder="1"/>
    <xf numFmtId="0" fontId="1" fillId="0" borderId="0" xfId="0" applyFont="1" applyFill="1" applyBorder="1" applyAlignment="1">
      <alignment horizontal="center"/>
    </xf>
    <xf numFmtId="0" fontId="6" fillId="0" borderId="0" xfId="0" applyFont="1" applyFill="1" applyBorder="1" applyAlignment="1">
      <alignment vertical="center"/>
    </xf>
    <xf numFmtId="1" fontId="0" fillId="7" borderId="1" xfId="0" applyNumberFormat="1" applyFont="1" applyFill="1" applyBorder="1" applyAlignment="1">
      <alignment horizontal="center"/>
    </xf>
    <xf numFmtId="2" fontId="0" fillId="7" borderId="1" xfId="0" applyNumberFormat="1" applyFill="1" applyBorder="1" applyAlignment="1">
      <alignment horizontal="center"/>
    </xf>
    <xf numFmtId="1" fontId="0" fillId="8" borderId="1" xfId="0" applyNumberFormat="1" applyFill="1" applyBorder="1" applyAlignment="1">
      <alignment horizontal="center"/>
    </xf>
    <xf numFmtId="1" fontId="0" fillId="0" borderId="0" xfId="0" applyNumberFormat="1"/>
    <xf numFmtId="0" fontId="1" fillId="4" borderId="1" xfId="0" applyFont="1" applyFill="1" applyBorder="1" applyAlignment="1">
      <alignment horizontal="center" vertical="center" wrapText="1"/>
    </xf>
    <xf numFmtId="0" fontId="0" fillId="0" borderId="0" xfId="0" applyFill="1" applyBorder="1"/>
    <xf numFmtId="167" fontId="0" fillId="14" borderId="1" xfId="1" applyNumberFormat="1" applyFont="1" applyFill="1" applyBorder="1" applyAlignment="1">
      <alignment horizontal="center"/>
    </xf>
    <xf numFmtId="0" fontId="0" fillId="0" borderId="0" xfId="0"/>
    <xf numFmtId="0" fontId="1"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0" fillId="0" borderId="0" xfId="0"/>
    <xf numFmtId="14" fontId="0" fillId="0" borderId="0" xfId="0" applyNumberFormat="1" applyAlignment="1">
      <alignment horizontal="center"/>
    </xf>
    <xf numFmtId="0" fontId="13" fillId="0" borderId="11" xfId="0" applyFont="1" applyBorder="1" applyAlignment="1">
      <alignment vertical="top"/>
    </xf>
    <xf numFmtId="44" fontId="13" fillId="0" borderId="11" xfId="3" applyFont="1" applyBorder="1" applyAlignment="1">
      <alignment horizontal="right" vertical="top"/>
    </xf>
    <xf numFmtId="14" fontId="13" fillId="0" borderId="11" xfId="0" applyNumberFormat="1" applyFont="1" applyBorder="1" applyAlignment="1">
      <alignment horizontal="center" vertical="top"/>
    </xf>
    <xf numFmtId="0" fontId="0" fillId="11" borderId="1" xfId="0" applyFont="1" applyFill="1" applyBorder="1" applyAlignment="1">
      <alignment horizontal="center" wrapText="1"/>
    </xf>
    <xf numFmtId="11" fontId="0" fillId="11" borderId="1" xfId="0" applyNumberFormat="1" applyFont="1" applyFill="1" applyBorder="1" applyAlignment="1">
      <alignment horizontal="center" wrapText="1"/>
    </xf>
    <xf numFmtId="3" fontId="13" fillId="0" borderId="12" xfId="0" applyNumberFormat="1" applyFont="1" applyBorder="1" applyAlignment="1">
      <alignment horizontal="center" vertical="top"/>
    </xf>
    <xf numFmtId="0" fontId="0" fillId="0" borderId="12" xfId="0" applyFont="1" applyBorder="1" applyAlignment="1">
      <alignment horizontal="center"/>
    </xf>
    <xf numFmtId="168" fontId="0" fillId="7" borderId="1" xfId="0" applyNumberFormat="1" applyFont="1" applyFill="1" applyBorder="1" applyAlignment="1">
      <alignment horizontal="center"/>
    </xf>
    <xf numFmtId="11" fontId="0" fillId="10" borderId="1" xfId="0" applyNumberFormat="1" applyFont="1" applyFill="1" applyBorder="1" applyAlignment="1">
      <alignment horizontal="center" vertical="center"/>
    </xf>
    <xf numFmtId="2" fontId="1" fillId="7" borderId="1" xfId="0" applyNumberFormat="1" applyFont="1" applyFill="1" applyBorder="1" applyAlignment="1">
      <alignment horizontal="center"/>
    </xf>
    <xf numFmtId="44" fontId="0" fillId="7" borderId="1" xfId="3" applyFont="1" applyFill="1" applyBorder="1" applyAlignment="1">
      <alignment horizontal="center"/>
    </xf>
    <xf numFmtId="0" fontId="0" fillId="0" borderId="0" xfId="0"/>
    <xf numFmtId="0" fontId="6" fillId="5" borderId="1" xfId="0" applyFont="1" applyFill="1" applyBorder="1" applyAlignment="1">
      <alignment horizontal="center" vertical="center"/>
    </xf>
    <xf numFmtId="0" fontId="1" fillId="4" borderId="1" xfId="0" applyFont="1" applyFill="1" applyBorder="1" applyAlignment="1">
      <alignment horizontal="center"/>
    </xf>
    <xf numFmtId="44" fontId="0" fillId="8" borderId="1" xfId="3" applyFont="1" applyFill="1" applyBorder="1" applyAlignment="1">
      <alignment horizontal="center"/>
    </xf>
    <xf numFmtId="0" fontId="17" fillId="0" borderId="1" xfId="4" applyFont="1" applyFill="1" applyBorder="1" applyAlignment="1"/>
    <xf numFmtId="11" fontId="0" fillId="8" borderId="1" xfId="3" applyNumberFormat="1" applyFont="1" applyFill="1" applyBorder="1" applyAlignment="1">
      <alignment horizontal="center"/>
    </xf>
    <xf numFmtId="2" fontId="1" fillId="7" borderId="1" xfId="3" applyNumberFormat="1" applyFont="1" applyFill="1" applyBorder="1" applyAlignment="1">
      <alignment horizontal="center"/>
    </xf>
    <xf numFmtId="0" fontId="6"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xf numFmtId="0" fontId="0" fillId="5" borderId="1" xfId="0" applyFont="1" applyFill="1" applyBorder="1" applyAlignment="1">
      <alignment horizontal="center" vertical="center"/>
    </xf>
    <xf numFmtId="0" fontId="15" fillId="4" borderId="1" xfId="0" applyFont="1" applyFill="1" applyBorder="1" applyAlignment="1">
      <alignment horizontal="center" vertical="center"/>
    </xf>
    <xf numFmtId="0" fontId="1" fillId="4" borderId="4" xfId="0" applyFont="1" applyFill="1" applyBorder="1" applyAlignment="1">
      <alignment horizontal="center"/>
    </xf>
    <xf numFmtId="0" fontId="0" fillId="5" borderId="4" xfId="0" applyFont="1" applyFill="1" applyBorder="1" applyAlignment="1">
      <alignment horizontal="center"/>
    </xf>
    <xf numFmtId="11" fontId="0" fillId="9" borderId="4" xfId="0" applyNumberFormat="1" applyFill="1" applyBorder="1" applyAlignment="1">
      <alignment horizontal="center"/>
    </xf>
    <xf numFmtId="0" fontId="1" fillId="4" borderId="8" xfId="0" applyFont="1" applyFill="1" applyBorder="1" applyAlignment="1">
      <alignment horizontal="center"/>
    </xf>
    <xf numFmtId="0" fontId="0" fillId="5" borderId="8" xfId="0" applyFont="1" applyFill="1" applyBorder="1" applyAlignment="1">
      <alignment horizontal="center"/>
    </xf>
    <xf numFmtId="11" fontId="0" fillId="10" borderId="8" xfId="0" applyNumberFormat="1" applyFill="1" applyBorder="1" applyAlignment="1">
      <alignment horizontal="center"/>
    </xf>
    <xf numFmtId="0" fontId="1" fillId="4" borderId="5" xfId="0" applyFont="1" applyFill="1" applyBorder="1" applyAlignment="1">
      <alignment horizontal="center"/>
    </xf>
    <xf numFmtId="3" fontId="0" fillId="0" borderId="0" xfId="0" applyNumberFormat="1"/>
    <xf numFmtId="0" fontId="0" fillId="12" borderId="1" xfId="0" applyFont="1" applyFill="1" applyBorder="1" applyAlignment="1">
      <alignment horizontal="center"/>
    </xf>
    <xf numFmtId="0" fontId="0" fillId="15" borderId="1" xfId="0" applyNumberFormat="1" applyFont="1" applyFill="1" applyBorder="1" applyAlignment="1">
      <alignment horizontal="center" wrapText="1"/>
    </xf>
    <xf numFmtId="0" fontId="12" fillId="0" borderId="0" xfId="0" applyFont="1" applyAlignment="1">
      <alignment horizontal="center" vertical="center"/>
    </xf>
    <xf numFmtId="0" fontId="0" fillId="0" borderId="0" xfId="0" applyFont="1" applyAlignment="1">
      <alignment horizontal="center" vertical="center"/>
    </xf>
    <xf numFmtId="0" fontId="15" fillId="0" borderId="0" xfId="0" applyFont="1" applyAlignment="1">
      <alignment horizontal="center" vertical="center"/>
    </xf>
    <xf numFmtId="0" fontId="15" fillId="4" borderId="8" xfId="0" applyFont="1" applyFill="1" applyBorder="1" applyAlignment="1">
      <alignment horizontal="center" vertical="center"/>
    </xf>
    <xf numFmtId="0" fontId="15" fillId="4" borderId="4" xfId="0" applyFont="1" applyFill="1" applyBorder="1" applyAlignment="1">
      <alignment horizontal="center" vertical="center"/>
    </xf>
    <xf numFmtId="0" fontId="0" fillId="4" borderId="1" xfId="0" applyFont="1" applyFill="1" applyBorder="1" applyAlignment="1">
      <alignment horizontal="center" vertical="center"/>
    </xf>
    <xf numFmtId="0" fontId="0" fillId="10" borderId="1" xfId="0" applyNumberFormat="1" applyFont="1" applyFill="1" applyBorder="1" applyAlignment="1">
      <alignment horizontal="center" vertical="center"/>
    </xf>
    <xf numFmtId="0" fontId="0" fillId="5" borderId="8" xfId="0" applyFont="1" applyFill="1" applyBorder="1" applyAlignment="1">
      <alignment horizontal="center" vertical="center"/>
    </xf>
    <xf numFmtId="11" fontId="0" fillId="7" borderId="4" xfId="0" applyNumberFormat="1" applyFont="1" applyFill="1" applyBorder="1" applyAlignment="1">
      <alignment horizontal="center" vertical="center"/>
    </xf>
    <xf numFmtId="0" fontId="15" fillId="4" borderId="1" xfId="0" applyFont="1" applyFill="1" applyBorder="1" applyAlignment="1">
      <alignment horizontal="center" wrapText="1"/>
    </xf>
    <xf numFmtId="0" fontId="16" fillId="5" borderId="8" xfId="0" applyFont="1" applyFill="1" applyBorder="1" applyAlignment="1">
      <alignment horizontal="center" vertical="center"/>
    </xf>
    <xf numFmtId="0" fontId="0" fillId="11" borderId="1" xfId="0" applyNumberFormat="1" applyFont="1" applyFill="1" applyBorder="1" applyAlignment="1">
      <alignment horizontal="center" wrapText="1"/>
    </xf>
    <xf numFmtId="0" fontId="0" fillId="0" borderId="1" xfId="0" applyFont="1" applyBorder="1" applyAlignment="1">
      <alignment horizontal="center" vertical="center"/>
    </xf>
    <xf numFmtId="0" fontId="16" fillId="5" borderId="1" xfId="0" applyFont="1" applyFill="1" applyBorder="1" applyAlignment="1">
      <alignment horizontal="center" vertical="center"/>
    </xf>
    <xf numFmtId="0" fontId="1" fillId="0" borderId="0" xfId="0" applyFont="1" applyFill="1" applyAlignment="1">
      <alignment horizontal="center" vertical="center"/>
    </xf>
    <xf numFmtId="164" fontId="0" fillId="10" borderId="1" xfId="0" applyNumberFormat="1" applyFont="1" applyFill="1" applyBorder="1" applyAlignment="1">
      <alignment horizontal="center" vertical="center"/>
    </xf>
    <xf numFmtId="165" fontId="0" fillId="11" borderId="1" xfId="0" applyNumberFormat="1" applyFont="1" applyFill="1" applyBorder="1" applyAlignment="1">
      <alignment horizontal="center" wrapText="1"/>
    </xf>
    <xf numFmtId="0" fontId="15" fillId="4" borderId="1" xfId="0" applyFont="1" applyFill="1" applyBorder="1" applyAlignment="1">
      <alignment horizontal="center" vertical="center" wrapText="1"/>
    </xf>
    <xf numFmtId="165" fontId="0" fillId="0" borderId="0" xfId="0" applyNumberFormat="1" applyFont="1" applyAlignment="1">
      <alignment horizontal="center" vertical="center"/>
    </xf>
    <xf numFmtId="165" fontId="0" fillId="7" borderId="4" xfId="0" applyNumberFormat="1" applyFont="1" applyFill="1" applyBorder="1" applyAlignment="1">
      <alignment horizontal="center" vertical="center"/>
    </xf>
    <xf numFmtId="11" fontId="0" fillId="7" borderId="1" xfId="0" applyNumberFormat="1" applyFont="1" applyFill="1" applyBorder="1" applyAlignment="1">
      <alignment horizontal="center" vertical="center"/>
    </xf>
    <xf numFmtId="0" fontId="0" fillId="15" borderId="1" xfId="0" applyNumberFormat="1" applyFont="1" applyFill="1" applyBorder="1" applyAlignment="1">
      <alignment horizontal="center" vertical="center"/>
    </xf>
    <xf numFmtId="11" fontId="0" fillId="15" borderId="1" xfId="0" applyNumberFormat="1" applyFont="1" applyFill="1" applyBorder="1" applyAlignment="1">
      <alignment horizontal="center" vertical="center"/>
    </xf>
    <xf numFmtId="11" fontId="0" fillId="15" borderId="1" xfId="0" applyNumberFormat="1" applyFont="1" applyFill="1" applyBorder="1" applyAlignment="1">
      <alignment horizontal="center" wrapText="1"/>
    </xf>
    <xf numFmtId="2" fontId="0" fillId="15" borderId="1" xfId="0" applyNumberFormat="1" applyFont="1" applyFill="1" applyBorder="1" applyAlignment="1">
      <alignment horizontal="center" wrapText="1"/>
    </xf>
    <xf numFmtId="0" fontId="1" fillId="4" borderId="1" xfId="0" applyFont="1" applyFill="1" applyBorder="1" applyAlignment="1">
      <alignment horizontal="center" vertical="center"/>
    </xf>
    <xf numFmtId="1" fontId="0" fillId="9" borderId="1" xfId="0" applyNumberFormat="1" applyFont="1" applyFill="1" applyBorder="1" applyAlignment="1">
      <alignment horizontal="center" vertical="center"/>
    </xf>
    <xf numFmtId="0" fontId="19" fillId="16" borderId="1" xfId="0" applyFont="1" applyFill="1" applyBorder="1" applyAlignment="1">
      <alignment horizontal="center" vertical="center" wrapText="1"/>
    </xf>
    <xf numFmtId="0" fontId="19" fillId="1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5" borderId="1" xfId="0" applyFont="1" applyFill="1" applyBorder="1" applyAlignment="1">
      <alignment horizontal="center"/>
    </xf>
    <xf numFmtId="0" fontId="6" fillId="5" borderId="1" xfId="0" applyFont="1" applyFill="1" applyBorder="1" applyAlignment="1">
      <alignment horizontal="center" vertical="center"/>
    </xf>
    <xf numFmtId="0" fontId="1" fillId="4" borderId="1" xfId="0" applyFont="1" applyFill="1" applyBorder="1" applyAlignment="1">
      <alignment horizontal="center" vertical="center"/>
    </xf>
    <xf numFmtId="169" fontId="0" fillId="10" borderId="1" xfId="1" applyNumberFormat="1" applyFont="1" applyFill="1" applyBorder="1" applyAlignment="1">
      <alignment horizontal="center"/>
    </xf>
    <xf numFmtId="0" fontId="1" fillId="4" borderId="1" xfId="0" applyFont="1" applyFill="1" applyBorder="1" applyAlignment="1">
      <alignment horizontal="center" wrapText="1"/>
    </xf>
    <xf numFmtId="2" fontId="1" fillId="9"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166" fontId="0" fillId="8" borderId="1" xfId="0" applyNumberFormat="1" applyFill="1" applyBorder="1" applyAlignment="1">
      <alignment horizont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0" fillId="13" borderId="0" xfId="0" applyFill="1" applyAlignment="1">
      <alignment horizontal="center" wrapText="1"/>
    </xf>
    <xf numFmtId="0" fontId="6" fillId="5" borderId="2"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0" xfId="0" applyFont="1" applyFill="1" applyBorder="1" applyAlignment="1">
      <alignment horizontal="center" vertical="center"/>
    </xf>
    <xf numFmtId="11" fontId="0" fillId="7" borderId="2" xfId="0" applyNumberFormat="1" applyFont="1" applyFill="1" applyBorder="1" applyAlignment="1">
      <alignment horizontal="center" vertical="center"/>
    </xf>
    <xf numFmtId="11" fontId="0" fillId="7" borderId="5" xfId="0" applyNumberFormat="1" applyFont="1" applyFill="1" applyBorder="1" applyAlignment="1">
      <alignment horizontal="center" vertical="center"/>
    </xf>
    <xf numFmtId="11" fontId="0" fillId="7" borderId="9"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1" fontId="0" fillId="7" borderId="1" xfId="0" applyNumberFormat="1" applyFont="1" applyFill="1" applyBorder="1" applyAlignment="1">
      <alignment horizontal="center" vertical="center"/>
    </xf>
    <xf numFmtId="0" fontId="0" fillId="13" borderId="0" xfId="0" applyFont="1" applyFill="1" applyAlignment="1">
      <alignment horizontal="center" vertical="center" wrapText="1"/>
    </xf>
    <xf numFmtId="0" fontId="16" fillId="5" borderId="1" xfId="0" applyFont="1" applyFill="1" applyBorder="1" applyAlignment="1">
      <alignment horizontal="center" vertical="center"/>
    </xf>
    <xf numFmtId="0" fontId="8" fillId="12" borderId="3" xfId="2" applyFont="1" applyFill="1" applyBorder="1" applyAlignment="1">
      <alignment horizontal="left" vertical="center"/>
    </xf>
    <xf numFmtId="0" fontId="8" fillId="12" borderId="10" xfId="2" applyFont="1" applyFill="1" applyBorder="1" applyAlignment="1">
      <alignment horizontal="left" vertical="center"/>
    </xf>
    <xf numFmtId="0" fontId="8" fillId="12" borderId="4" xfId="2" applyFont="1" applyFill="1" applyBorder="1" applyAlignment="1">
      <alignment horizontal="left" vertical="center"/>
    </xf>
    <xf numFmtId="0" fontId="16" fillId="5" borderId="2" xfId="0" applyFont="1" applyFill="1" applyBorder="1" applyAlignment="1">
      <alignment horizontal="center" vertical="center"/>
    </xf>
    <xf numFmtId="0" fontId="16" fillId="5" borderId="5" xfId="0" applyFont="1" applyFill="1" applyBorder="1" applyAlignment="1">
      <alignment horizontal="center" vertical="center"/>
    </xf>
    <xf numFmtId="0" fontId="16" fillId="5" borderId="9" xfId="0" applyFont="1" applyFill="1" applyBorder="1" applyAlignment="1">
      <alignment horizontal="center" vertical="center"/>
    </xf>
    <xf numFmtId="0" fontId="8" fillId="12" borderId="1" xfId="2" applyFont="1" applyFill="1" applyBorder="1" applyAlignment="1">
      <alignment horizontal="left" vertical="center"/>
    </xf>
    <xf numFmtId="0" fontId="16" fillId="12" borderId="3" xfId="2" applyFont="1" applyFill="1" applyBorder="1" applyAlignment="1">
      <alignment horizontal="left" vertical="center"/>
    </xf>
    <xf numFmtId="0" fontId="16" fillId="12" borderId="10" xfId="2" applyFont="1" applyFill="1" applyBorder="1" applyAlignment="1">
      <alignment horizontal="left" vertical="center"/>
    </xf>
    <xf numFmtId="0" fontId="16" fillId="12" borderId="4" xfId="2" applyFont="1" applyFill="1" applyBorder="1" applyAlignment="1">
      <alignment horizontal="left" vertical="center"/>
    </xf>
    <xf numFmtId="0" fontId="14" fillId="3" borderId="0"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6" fillId="5" borderId="1" xfId="0" applyFont="1" applyFill="1" applyBorder="1" applyAlignment="1">
      <alignment horizontal="center" vertical="center"/>
    </xf>
    <xf numFmtId="0" fontId="1" fillId="3" borderId="14" xfId="0" applyFont="1" applyFill="1"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0" fillId="13" borderId="7" xfId="0" applyFill="1" applyBorder="1" applyAlignment="1">
      <alignment horizontal="center" wrapText="1"/>
    </xf>
    <xf numFmtId="0" fontId="1" fillId="2" borderId="1" xfId="0" applyFont="1" applyFill="1" applyBorder="1" applyAlignment="1">
      <alignment horizontal="center" vertical="center"/>
    </xf>
    <xf numFmtId="0" fontId="8" fillId="12" borderId="3" xfId="2" applyFill="1" applyBorder="1" applyAlignment="1">
      <alignment horizontal="left"/>
    </xf>
    <xf numFmtId="0" fontId="0" fillId="12" borderId="10" xfId="0" applyFont="1" applyFill="1" applyBorder="1" applyAlignment="1">
      <alignment horizontal="left"/>
    </xf>
    <xf numFmtId="0" fontId="0" fillId="12" borderId="4" xfId="0" applyFont="1" applyFill="1" applyBorder="1" applyAlignment="1">
      <alignment horizontal="left"/>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8" fillId="12" borderId="6" xfId="2" applyFill="1" applyBorder="1" applyAlignment="1">
      <alignment horizontal="left"/>
    </xf>
    <xf numFmtId="0" fontId="22" fillId="4" borderId="1" xfId="0" applyFont="1" applyFill="1" applyBorder="1" applyAlignment="1">
      <alignment horizontal="center" vertical="center"/>
    </xf>
    <xf numFmtId="0" fontId="13" fillId="0" borderId="15" xfId="0" applyFont="1" applyBorder="1" applyAlignment="1">
      <alignment vertical="top"/>
    </xf>
    <xf numFmtId="14" fontId="13" fillId="0" borderId="15" xfId="0" applyNumberFormat="1" applyFont="1" applyBorder="1" applyAlignment="1">
      <alignment horizontal="center" vertical="top"/>
    </xf>
    <xf numFmtId="44" fontId="13" fillId="0" borderId="15" xfId="3" applyFont="1" applyBorder="1" applyAlignment="1">
      <alignment horizontal="right" vertical="top"/>
    </xf>
    <xf numFmtId="0" fontId="0" fillId="0" borderId="16" xfId="0" applyFont="1" applyBorder="1" applyAlignment="1">
      <alignment horizontal="center"/>
    </xf>
    <xf numFmtId="0" fontId="0" fillId="5" borderId="1" xfId="0" applyFont="1" applyFill="1" applyBorder="1" applyAlignment="1">
      <alignment horizontal="center" vertical="center"/>
    </xf>
    <xf numFmtId="11" fontId="0" fillId="6" borderId="1" xfId="0" applyNumberFormat="1" applyFont="1" applyFill="1" applyBorder="1" applyAlignment="1">
      <alignment horizontal="center" vertical="center"/>
    </xf>
    <xf numFmtId="0" fontId="1" fillId="4" borderId="5" xfId="0" applyFont="1" applyFill="1" applyBorder="1" applyAlignment="1">
      <alignment horizontal="center" vertical="center" wrapText="1"/>
    </xf>
    <xf numFmtId="172" fontId="0" fillId="9" borderId="2" xfId="0" applyNumberFormat="1" applyFont="1" applyFill="1" applyBorder="1" applyAlignment="1">
      <alignment horizontal="center" vertical="center"/>
    </xf>
    <xf numFmtId="172" fontId="0" fillId="9" borderId="5" xfId="0" applyNumberFormat="1" applyFont="1" applyFill="1" applyBorder="1" applyAlignment="1">
      <alignment horizontal="center" vertical="center"/>
    </xf>
    <xf numFmtId="172" fontId="0" fillId="9" borderId="9" xfId="0" applyNumberFormat="1" applyFont="1" applyFill="1" applyBorder="1" applyAlignment="1">
      <alignment horizontal="center" vertical="center"/>
    </xf>
    <xf numFmtId="1" fontId="0" fillId="9" borderId="1" xfId="0" quotePrefix="1" applyNumberFormat="1" applyFont="1" applyFill="1" applyBorder="1" applyAlignment="1">
      <alignment horizontal="center" vertical="center"/>
    </xf>
    <xf numFmtId="0" fontId="0" fillId="0" borderId="0" xfId="0" quotePrefix="1"/>
  </cellXfs>
  <cellStyles count="5">
    <cellStyle name="Currency" xfId="3" builtinId="4"/>
    <cellStyle name="Hyperlink" xfId="2" builtinId="8"/>
    <cellStyle name="Normal" xfId="0" builtinId="0"/>
    <cellStyle name="Normal_Sheet4" xfId="4" xr:uid="{00000000-0005-0000-0000-000004000000}"/>
    <cellStyle name="Percent" xfId="1" builtinId="5"/>
  </cellStyles>
  <dxfs count="0"/>
  <tableStyles count="0" defaultTableStyle="TableStyleMedium2" defaultPivotStyle="PivotStyleLight16"/>
  <colors>
    <mruColors>
      <color rgb="FFF3C9FF"/>
      <color rgb="FFFC9A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GHG Emissions by Source</a:t>
            </a:r>
            <a:endParaRPr lang="en-US">
              <a:effectLst/>
            </a:endParaRPr>
          </a:p>
        </c:rich>
      </c:tx>
      <c:layout>
        <c:manualLayout>
          <c:xMode val="edge"/>
          <c:yMode val="edge"/>
          <c:x val="0.20260293315362152"/>
          <c:y val="6.13791170007767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949109044186294"/>
          <c:y val="0.2066872857309372"/>
          <c:w val="0.46350609306538959"/>
          <c:h val="0.73628188621728852"/>
        </c:manualLayout>
      </c:layout>
      <c:pieChart>
        <c:varyColors val="1"/>
        <c:ser>
          <c:idx val="0"/>
          <c:order val="0"/>
          <c:tx>
            <c:strRef>
              <c:f>Summary!$D$7</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D9-43E5-ACEB-C3D2915594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3C-46A8-9988-C79EE5EF5E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73C-46A8-9988-C79EE5EF5E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73C-46A8-9988-C79EE5EF5E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73C-46A8-9988-C79EE5EF5E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73C-46A8-9988-C79EE5EF5E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73C-46A8-9988-C79EE5EF5E34}"/>
              </c:ext>
            </c:extLst>
          </c:dPt>
          <c:dLbls>
            <c:dLbl>
              <c:idx val="0"/>
              <c:layout>
                <c:manualLayout>
                  <c:x val="7.9446621729171354E-3"/>
                  <c:y val="-4.5484849772012481E-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D9-43E5-ACEB-C3D2915594E9}"/>
                </c:ext>
              </c:extLst>
            </c:dLbl>
            <c:dLbl>
              <c:idx val="1"/>
              <c:layout>
                <c:manualLayout>
                  <c:x val="1.7170973481928666E-2"/>
                  <c:y val="4.0940375594341709E-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3C-46A8-9988-C79EE5EF5E34}"/>
                </c:ext>
              </c:extLst>
            </c:dLbl>
            <c:dLbl>
              <c:idx val="2"/>
              <c:layout>
                <c:manualLayout>
                  <c:x val="-2.5024392225863265E-2"/>
                  <c:y val="6.516007138182898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73C-46A8-9988-C79EE5EF5E34}"/>
                </c:ext>
              </c:extLst>
            </c:dLbl>
            <c:dLbl>
              <c:idx val="3"/>
              <c:layout>
                <c:manualLayout>
                  <c:x val="-5.511854247862201E-2"/>
                  <c:y val="7.661361560038117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73C-46A8-9988-C79EE5EF5E34}"/>
                </c:ext>
              </c:extLst>
            </c:dLbl>
            <c:dLbl>
              <c:idx val="4"/>
              <c:layout>
                <c:manualLayout>
                  <c:x val="-4.6300077083228273E-2"/>
                  <c:y val="3.88810334861079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73C-46A8-9988-C79EE5EF5E34}"/>
                </c:ext>
              </c:extLst>
            </c:dLbl>
            <c:dLbl>
              <c:idx val="5"/>
              <c:layout>
                <c:manualLayout>
                  <c:x val="-3.0247170613279927E-2"/>
                  <c:y val="6.3820343682098723E-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73C-46A8-9988-C79EE5EF5E34}"/>
                </c:ext>
              </c:extLst>
            </c:dLbl>
            <c:dLbl>
              <c:idx val="6"/>
              <c:layout>
                <c:manualLayout>
                  <c:x val="-3.5955363768001097E-2"/>
                  <c:y val="-5.633500896082040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73C-46A8-9988-C79EE5EF5E3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Summary!$A$8:$A$14</c:f>
              <c:strCache>
                <c:ptCount val="7"/>
                <c:pt idx="0">
                  <c:v>Steam</c:v>
                </c:pt>
                <c:pt idx="1">
                  <c:v>Electric</c:v>
                </c:pt>
                <c:pt idx="2">
                  <c:v>Chilled Water</c:v>
                </c:pt>
                <c:pt idx="3">
                  <c:v>Water</c:v>
                </c:pt>
                <c:pt idx="4">
                  <c:v>Sewer</c:v>
                </c:pt>
                <c:pt idx="5">
                  <c:v>Natural Gas</c:v>
                </c:pt>
                <c:pt idx="6">
                  <c:v>Car Travel</c:v>
                </c:pt>
              </c:strCache>
            </c:strRef>
          </c:cat>
          <c:val>
            <c:numRef>
              <c:f>Summary!$D$8:$D$14</c:f>
              <c:numCache>
                <c:formatCode>0.0%</c:formatCode>
                <c:ptCount val="7"/>
                <c:pt idx="0">
                  <c:v>0.51203385351813058</c:v>
                </c:pt>
                <c:pt idx="1">
                  <c:v>0.38605878070405164</c:v>
                </c:pt>
                <c:pt idx="2">
                  <c:v>6.4473258299184405E-2</c:v>
                </c:pt>
                <c:pt idx="3">
                  <c:v>6.8478236063662041E-3</c:v>
                </c:pt>
                <c:pt idx="4">
                  <c:v>6.7357573791607256E-3</c:v>
                </c:pt>
                <c:pt idx="5">
                  <c:v>2.3850526493106611E-2</c:v>
                </c:pt>
                <c:pt idx="6">
                  <c:v>0</c:v>
                </c:pt>
              </c:numCache>
            </c:numRef>
          </c:val>
          <c:extLst>
            <c:ext xmlns:c16="http://schemas.microsoft.com/office/drawing/2014/chart" uri="{C3380CC4-5D6E-409C-BE32-E72D297353CC}">
              <c16:uniqueId val="{00000000-79D9-43E5-ACEB-C3D2915594E9}"/>
            </c:ext>
          </c:extLst>
        </c:ser>
        <c:dLbls>
          <c:dLblPos val="bestFit"/>
          <c:showLegendKey val="0"/>
          <c:showVal val="1"/>
          <c:showCatName val="0"/>
          <c:showSerName val="0"/>
          <c:showPercent val="0"/>
          <c:showBubbleSize val="0"/>
          <c:showLeaderLines val="1"/>
        </c:dLbls>
        <c:firstSliceAng val="287"/>
      </c:pieChart>
      <c:spPr>
        <a:noFill/>
        <a:ln>
          <a:noFill/>
        </a:ln>
        <a:effectLst/>
      </c:spPr>
    </c:plotArea>
    <c:legend>
      <c:legendPos val="r"/>
      <c:layout>
        <c:manualLayout>
          <c:xMode val="edge"/>
          <c:yMode val="edge"/>
          <c:x val="0.75341612913577871"/>
          <c:y val="0.30002483506600658"/>
          <c:w val="0.15650067483693667"/>
          <c:h val="0.52150446445957344"/>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CY2019 ECoS GHG Emissions by Scope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Summary!$D$19</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9B-46CA-8757-477BC09EEE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59AB-4DF2-A661-9B69B2F2A1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9B-46CA-8757-477BC09EEEA1}"/>
              </c:ext>
            </c:extLst>
          </c:dPt>
          <c:dLbls>
            <c:dLbl>
              <c:idx val="0"/>
              <c:layout>
                <c:manualLayout>
                  <c:x val="9.2524493211213735E-4"/>
                  <c:y val="6.4119754989658056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C9B-46CA-8757-477BC09EEEA1}"/>
                </c:ext>
              </c:extLst>
            </c:dLbl>
            <c:dLbl>
              <c:idx val="1"/>
              <c:layout>
                <c:manualLayout>
                  <c:x val="9.092464918789232E-3"/>
                  <c:y val="1.49984609340963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9AB-4DF2-A661-9B69B2F2A120}"/>
                </c:ext>
              </c:extLst>
            </c:dLbl>
            <c:dLbl>
              <c:idx val="2"/>
              <c:layout>
                <c:manualLayout>
                  <c:x val="1.0068481682115207E-2"/>
                  <c:y val="1.552154058859906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C9B-46CA-8757-477BC09EEEA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Summary!$A$20:$A$22</c:f>
              <c:strCache>
                <c:ptCount val="3"/>
                <c:pt idx="0">
                  <c:v>Scope 1</c:v>
                </c:pt>
                <c:pt idx="1">
                  <c:v>Scope 2</c:v>
                </c:pt>
                <c:pt idx="2">
                  <c:v>Scope 3</c:v>
                </c:pt>
              </c:strCache>
            </c:strRef>
          </c:cat>
          <c:val>
            <c:numRef>
              <c:f>Summary!$D$20:$D$22</c:f>
              <c:numCache>
                <c:formatCode>0.0%</c:formatCode>
                <c:ptCount val="3"/>
                <c:pt idx="0">
                  <c:v>0</c:v>
                </c:pt>
                <c:pt idx="1">
                  <c:v>0</c:v>
                </c:pt>
                <c:pt idx="2">
                  <c:v>0</c:v>
                </c:pt>
              </c:numCache>
            </c:numRef>
          </c:val>
          <c:extLst>
            <c:ext xmlns:c16="http://schemas.microsoft.com/office/drawing/2014/chart" uri="{C3380CC4-5D6E-409C-BE32-E72D297353CC}">
              <c16:uniqueId val="{00000000-59AB-4DF2-A661-9B69B2F2A120}"/>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234950</xdr:colOff>
      <xdr:row>4</xdr:row>
      <xdr:rowOff>156883</xdr:rowOff>
    </xdr:from>
    <xdr:to>
      <xdr:col>16</xdr:col>
      <xdr:colOff>469900</xdr:colOff>
      <xdr:row>30</xdr:row>
      <xdr:rowOff>171824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239028</xdr:colOff>
      <xdr:row>31</xdr:row>
      <xdr:rowOff>33713</xdr:rowOff>
    </xdr:from>
    <xdr:to>
      <xdr:col>12</xdr:col>
      <xdr:colOff>587903</xdr:colOff>
      <xdr:row>48</xdr:row>
      <xdr:rowOff>18984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Friend Jr., Raymond J" id="{B201C7F8-4400-834E-84F6-16EDB729B2BD}" userId="S::rjf5371@psu.edu::108280d5-9dbb-4bf6-9444-ef8c546984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2-02-16T22:29:50.06" personId="{B201C7F8-4400-834E-84F6-16EDB729B2BD}" id="{2AEE1B09-2D53-B249-B0AC-8E309A159F10}">
    <text>Computed using the Google Maps suggested route</text>
  </threadedComment>
  <threadedComment ref="G9" dT="2022-02-16T22:30:10.58" personId="{B201C7F8-4400-834E-84F6-16EDB729B2BD}" id="{3EDB2FA0-9639-9941-9E1A-10D968AADDFE}">
    <text>An estimate on the number of cars traveling from a campus to the Council meeting</text>
  </threadedComment>
  <threadedComment ref="H9" dT="2022-02-16T22:32:48.72" personId="{B201C7F8-4400-834E-84F6-16EDB729B2BD}" id="{22634844-D8C1-AE4C-B853-A315858036B9}">
    <text>Expected attendance, number of attended Council meetings at UP by leaders of this campus</text>
  </threadedComment>
  <threadedComment ref="I9" dT="2022-02-16T22:32:48.72" personId="{B201C7F8-4400-834E-84F6-16EDB729B2BD}" id="{9B79308D-3ADD-C649-ABA3-6F898ADCFCB3}">
    <text>Expected attendance, number of attended Council meetings at a non-UP Commonwealth Campus by leaders of this campus</text>
  </threadedComment>
  <threadedComment ref="J9" dT="2022-02-16T22:32:48.72" personId="{B201C7F8-4400-834E-84F6-16EDB729B2BD}" id="{9259BC93-C109-1B43-9DE9-EC9FD53AF252}">
    <text>Computed “geodesic” distance from UP</text>
  </threadedComment>
  <threadedComment ref="M9" dT="2022-02-16T22:32:48.72" personId="{B201C7F8-4400-834E-84F6-16EDB729B2BD}" id="{5A292C8D-CE64-AE45-91F1-616E9EAF867B}">
    <text>Computed “geodesic” distance from UP</text>
  </threadedComment>
</ThreadedComments>
</file>

<file path=xl/threadedComments/threadedComment2.xml><?xml version="1.0" encoding="utf-8"?>
<ThreadedComments xmlns="http://schemas.microsoft.com/office/spreadsheetml/2018/threadedcomments" xmlns:x="http://schemas.openxmlformats.org/spreadsheetml/2006/main">
  <threadedComment ref="E9" dT="2022-02-17T20:14:22.37" personId="{B201C7F8-4400-834E-84F6-16EDB729B2BD}" id="{9B3C4ED1-E216-E746-88CB-A3680DF29DA8}">
    <text>No data before 1975, so taking 1975 numbers as the same emission factor for all years 1960-1974</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ghgreporting/ghg-mrr-final-rule" TargetMode="External"/><Relationship Id="rId2" Type="http://schemas.openxmlformats.org/officeDocument/2006/relationships/hyperlink" Target="https://www.epa.gov/sites/production/files/2021-02/documents/egrid2019_summary_tables.pdf" TargetMode="External"/><Relationship Id="rId1" Type="http://schemas.openxmlformats.org/officeDocument/2006/relationships/hyperlink" Target="https://www.epa.gov/sites/production/files/2021-02/documents/egrid2019_summary_tables.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s://nepis.epa.gov/Exe/ZyPDF.cgi?Dockey=P1013L1O.pdf" TargetMode="External"/><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stainability.berkeley.edu/sites/default/files/DoyleK_Thesis_UCB2009SupplyChainCarbonFootpri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67"/>
  <sheetViews>
    <sheetView topLeftCell="A5" zoomScale="130" zoomScaleNormal="130" workbookViewId="0">
      <selection activeCell="D25" sqref="D25"/>
    </sheetView>
  </sheetViews>
  <sheetFormatPr baseColWidth="10" defaultColWidth="8.83203125" defaultRowHeight="15" x14ac:dyDescent="0.2"/>
  <cols>
    <col min="1" max="1" width="20.6640625" customWidth="1"/>
    <col min="2" max="2" width="18.6640625" bestFit="1" customWidth="1"/>
    <col min="3" max="3" width="15.1640625" bestFit="1" customWidth="1"/>
    <col min="4" max="4" width="10.5" bestFit="1" customWidth="1"/>
    <col min="5" max="5" width="16.5" bestFit="1" customWidth="1"/>
  </cols>
  <sheetData>
    <row r="1" spans="1:17" ht="23" x14ac:dyDescent="0.2">
      <c r="A1" s="112" t="s">
        <v>135</v>
      </c>
      <c r="B1" s="112"/>
      <c r="C1" s="112"/>
      <c r="D1" s="112"/>
      <c r="E1" s="112"/>
      <c r="F1" s="112"/>
    </row>
    <row r="2" spans="1:17" ht="14.5" customHeight="1" x14ac:dyDescent="0.2">
      <c r="A2" s="113" t="s">
        <v>136</v>
      </c>
      <c r="B2" s="113"/>
      <c r="C2" s="113"/>
      <c r="D2" s="113"/>
      <c r="E2" s="113"/>
      <c r="F2" s="113"/>
    </row>
    <row r="3" spans="1:17" x14ac:dyDescent="0.2">
      <c r="A3" s="113"/>
      <c r="B3" s="113"/>
      <c r="C3" s="113"/>
      <c r="D3" s="113"/>
      <c r="E3" s="113"/>
      <c r="F3" s="113"/>
    </row>
    <row r="4" spans="1:17" x14ac:dyDescent="0.2">
      <c r="A4" s="113"/>
      <c r="B4" s="113"/>
      <c r="C4" s="113"/>
      <c r="D4" s="113"/>
      <c r="E4" s="113"/>
      <c r="F4" s="113"/>
    </row>
    <row r="6" spans="1:17" x14ac:dyDescent="0.2">
      <c r="A6" s="117" t="s">
        <v>137</v>
      </c>
      <c r="B6" s="117"/>
      <c r="C6" s="117"/>
      <c r="D6" s="117"/>
    </row>
    <row r="7" spans="1:17" x14ac:dyDescent="0.2">
      <c r="A7" s="17" t="s">
        <v>39</v>
      </c>
      <c r="B7" s="17" t="s">
        <v>42</v>
      </c>
      <c r="C7" s="17" t="s">
        <v>16</v>
      </c>
      <c r="D7" s="17" t="s">
        <v>66</v>
      </c>
    </row>
    <row r="8" spans="1:17" x14ac:dyDescent="0.2">
      <c r="A8" s="17" t="s">
        <v>2</v>
      </c>
      <c r="B8" s="107">
        <f>'Building Utilities'!C16</f>
        <v>48.319758308081532</v>
      </c>
      <c r="C8" s="114" t="s">
        <v>59</v>
      </c>
      <c r="D8" s="30">
        <f t="shared" ref="D8:D14" si="0">B8/B$16</f>
        <v>0.51203385351813058</v>
      </c>
    </row>
    <row r="9" spans="1:17" x14ac:dyDescent="0.2">
      <c r="A9" s="17" t="s">
        <v>4</v>
      </c>
      <c r="B9" s="107">
        <f>'Building Utilities'!D16</f>
        <v>36.431706318168075</v>
      </c>
      <c r="C9" s="115"/>
      <c r="D9" s="30">
        <f t="shared" si="0"/>
        <v>0.38605878070405164</v>
      </c>
    </row>
    <row r="10" spans="1:17" ht="15.5" customHeight="1" x14ac:dyDescent="0.2">
      <c r="A10" s="17" t="s">
        <v>3</v>
      </c>
      <c r="B10" s="107">
        <f>'Building Utilities'!E16</f>
        <v>6.0842310268080579</v>
      </c>
      <c r="C10" s="115"/>
      <c r="D10" s="30">
        <f t="shared" si="0"/>
        <v>6.4473258299184405E-2</v>
      </c>
      <c r="Q10" s="18"/>
    </row>
    <row r="11" spans="1:17" x14ac:dyDescent="0.2">
      <c r="A11" s="17" t="s">
        <v>1</v>
      </c>
      <c r="B11" s="107">
        <f>'Building Utilities'!F16</f>
        <v>0.64621739231207675</v>
      </c>
      <c r="C11" s="115"/>
      <c r="D11" s="30">
        <f t="shared" si="0"/>
        <v>6.8478236063662041E-3</v>
      </c>
    </row>
    <row r="12" spans="1:17" x14ac:dyDescent="0.2">
      <c r="A12" s="17" t="s">
        <v>5</v>
      </c>
      <c r="B12" s="107">
        <f>'Building Utilities'!G16</f>
        <v>0.63564189427447382</v>
      </c>
      <c r="C12" s="115"/>
      <c r="D12" s="30">
        <f t="shared" si="0"/>
        <v>6.7357573791607256E-3</v>
      </c>
    </row>
    <row r="13" spans="1:17" x14ac:dyDescent="0.2">
      <c r="A13" s="17" t="s">
        <v>6</v>
      </c>
      <c r="B13" s="107">
        <f>'Building Utilities'!H16</f>
        <v>2.2507333602046682</v>
      </c>
      <c r="C13" s="115"/>
      <c r="D13" s="30">
        <f t="shared" si="0"/>
        <v>2.3850526493106611E-2</v>
      </c>
    </row>
    <row r="14" spans="1:17" x14ac:dyDescent="0.2">
      <c r="A14" s="32" t="s">
        <v>71</v>
      </c>
      <c r="B14" s="107"/>
      <c r="C14" s="116"/>
      <c r="D14" s="30">
        <f t="shared" si="0"/>
        <v>0</v>
      </c>
    </row>
    <row r="15" spans="1:17" s="47" customFormat="1" x14ac:dyDescent="0.2"/>
    <row r="16" spans="1:17" ht="14.5" customHeight="1" x14ac:dyDescent="0.2">
      <c r="A16" s="102" t="s">
        <v>8</v>
      </c>
      <c r="B16" s="95">
        <f>SUM(B8:B15)</f>
        <v>94.368288299848871</v>
      </c>
      <c r="C16" s="101" t="s">
        <v>59</v>
      </c>
      <c r="D16" s="30">
        <f>B16/B$16</f>
        <v>1</v>
      </c>
      <c r="E16" s="34"/>
    </row>
    <row r="18" spans="1:5" s="47" customFormat="1" x14ac:dyDescent="0.2">
      <c r="A18" s="110" t="s">
        <v>138</v>
      </c>
      <c r="B18" s="118"/>
      <c r="C18" s="118"/>
      <c r="D18" s="111"/>
    </row>
    <row r="19" spans="1:5" s="34" customFormat="1" x14ac:dyDescent="0.2">
      <c r="A19" s="102" t="s">
        <v>70</v>
      </c>
      <c r="B19" s="102" t="s">
        <v>42</v>
      </c>
      <c r="C19" s="102" t="s">
        <v>16</v>
      </c>
      <c r="D19" s="102" t="s">
        <v>66</v>
      </c>
      <c r="E19"/>
    </row>
    <row r="20" spans="1:5" x14ac:dyDescent="0.2">
      <c r="A20" s="102" t="s">
        <v>67</v>
      </c>
      <c r="B20" s="26" t="e">
        <f xml:space="preserve"> B8 + B12 + B13 + B14 +#REF!+ (1 - 'Utility Emissions Factors'!G33/'Utility Emissions Factors'!H29) * B11</f>
        <v>#REF!</v>
      </c>
      <c r="C20" s="114" t="s">
        <v>59</v>
      </c>
      <c r="D20" s="30" t="e">
        <f>B20/B$16</f>
        <v>#REF!</v>
      </c>
    </row>
    <row r="21" spans="1:5" x14ac:dyDescent="0.2">
      <c r="A21" s="102" t="s">
        <v>68</v>
      </c>
      <c r="B21" s="26" t="e">
        <f xml:space="preserve"> B9 + B10 + ('Utility Emissions Factors'!G33/'Utility Emissions Factors'!H29) * B11 +#REF!</f>
        <v>#REF!</v>
      </c>
      <c r="C21" s="115"/>
      <c r="D21" s="30" t="e">
        <f>B21/B$16</f>
        <v>#REF!</v>
      </c>
    </row>
    <row r="22" spans="1:5" x14ac:dyDescent="0.2">
      <c r="A22" s="102" t="s">
        <v>69</v>
      </c>
      <c r="B22" s="26" t="e">
        <f>#REF! +#REF!</f>
        <v>#REF!</v>
      </c>
      <c r="C22" s="116"/>
      <c r="D22" s="30" t="e">
        <f>B22/B$16</f>
        <v>#REF!</v>
      </c>
    </row>
    <row r="23" spans="1:5" x14ac:dyDescent="0.2">
      <c r="A23" s="47"/>
      <c r="B23" s="47"/>
      <c r="C23" s="47"/>
      <c r="D23" s="47"/>
    </row>
    <row r="24" spans="1:5" x14ac:dyDescent="0.2">
      <c r="A24" s="47"/>
      <c r="B24" s="47"/>
      <c r="C24" s="47"/>
      <c r="D24" s="47"/>
    </row>
    <row r="25" spans="1:5" x14ac:dyDescent="0.2">
      <c r="A25" s="110" t="s">
        <v>129</v>
      </c>
      <c r="B25" s="111"/>
      <c r="C25" s="47"/>
      <c r="D25" s="47"/>
    </row>
    <row r="26" spans="1:5" ht="16" x14ac:dyDescent="0.2">
      <c r="A26" s="97" t="s">
        <v>130</v>
      </c>
      <c r="B26" s="96" t="s">
        <v>189</v>
      </c>
      <c r="C26" s="47"/>
      <c r="D26" s="47"/>
    </row>
    <row r="27" spans="1:5" ht="14.5" customHeight="1" x14ac:dyDescent="0.2">
      <c r="A27" s="99" t="s">
        <v>131</v>
      </c>
      <c r="B27" s="7">
        <v>62</v>
      </c>
      <c r="C27" s="47"/>
      <c r="D27" s="47"/>
    </row>
    <row r="28" spans="1:5" x14ac:dyDescent="0.2">
      <c r="A28" s="98" t="s">
        <v>132</v>
      </c>
      <c r="B28" s="7">
        <v>15</v>
      </c>
      <c r="C28" s="47"/>
      <c r="D28" s="47"/>
      <c r="E28" s="31"/>
    </row>
    <row r="31" spans="1:5" x14ac:dyDescent="0.2">
      <c r="E31" s="31"/>
    </row>
    <row r="32" spans="1:5" s="47" customFormat="1" x14ac:dyDescent="0.2"/>
    <row r="33" spans="1:5" x14ac:dyDescent="0.2">
      <c r="E33" s="27"/>
    </row>
    <row r="34" spans="1:5" x14ac:dyDescent="0.2">
      <c r="A34" s="47"/>
      <c r="B34" s="47"/>
      <c r="C34" s="47"/>
      <c r="D34" s="47"/>
      <c r="E34" s="31"/>
    </row>
    <row r="35" spans="1:5" x14ac:dyDescent="0.2">
      <c r="E35" s="31"/>
    </row>
    <row r="36" spans="1:5" x14ac:dyDescent="0.2">
      <c r="E36" s="31"/>
    </row>
    <row r="37" spans="1:5" x14ac:dyDescent="0.2">
      <c r="E37" s="31"/>
    </row>
    <row r="38" spans="1:5" x14ac:dyDescent="0.2">
      <c r="E38" s="47"/>
    </row>
    <row r="39" spans="1:5" x14ac:dyDescent="0.2">
      <c r="E39" s="47"/>
    </row>
    <row r="40" spans="1:5" x14ac:dyDescent="0.2">
      <c r="E40" s="47"/>
    </row>
    <row r="41" spans="1:5" x14ac:dyDescent="0.2">
      <c r="E41" s="47"/>
    </row>
    <row r="42" spans="1:5" x14ac:dyDescent="0.2">
      <c r="E42" s="47"/>
    </row>
    <row r="43" spans="1:5" x14ac:dyDescent="0.2">
      <c r="E43" s="47"/>
    </row>
    <row r="44" spans="1:5" x14ac:dyDescent="0.2">
      <c r="E44" s="47"/>
    </row>
    <row r="45" spans="1:5" x14ac:dyDescent="0.2">
      <c r="E45" s="47"/>
    </row>
    <row r="46" spans="1:5" x14ac:dyDescent="0.2">
      <c r="E46" s="47"/>
    </row>
    <row r="47" spans="1:5" x14ac:dyDescent="0.2">
      <c r="E47" s="47"/>
    </row>
    <row r="48" spans="1:5" x14ac:dyDescent="0.2">
      <c r="A48" s="47"/>
      <c r="B48" s="47"/>
      <c r="C48" s="47"/>
      <c r="D48" s="47"/>
      <c r="E48" s="47"/>
    </row>
    <row r="49" spans="1:5" x14ac:dyDescent="0.2">
      <c r="A49" s="47"/>
      <c r="B49" s="47"/>
      <c r="C49" s="47"/>
      <c r="D49" s="47"/>
      <c r="E49" s="47"/>
    </row>
    <row r="50" spans="1:5" x14ac:dyDescent="0.2">
      <c r="A50" s="47"/>
      <c r="B50" s="47"/>
      <c r="C50" s="47"/>
      <c r="D50" s="47"/>
      <c r="E50" s="47"/>
    </row>
    <row r="51" spans="1:5" x14ac:dyDescent="0.2">
      <c r="A51" s="47"/>
      <c r="B51" s="47"/>
      <c r="C51" s="47"/>
      <c r="D51" s="47"/>
      <c r="E51" s="47"/>
    </row>
    <row r="53" spans="1:5" x14ac:dyDescent="0.2">
      <c r="C53" s="47"/>
      <c r="D53" s="47"/>
    </row>
    <row r="54" spans="1:5" x14ac:dyDescent="0.2">
      <c r="C54" s="47"/>
      <c r="D54" s="47"/>
      <c r="E54" s="47"/>
    </row>
    <row r="55" spans="1:5" x14ac:dyDescent="0.2">
      <c r="C55" s="47"/>
      <c r="D55" s="47"/>
      <c r="E55" s="47"/>
    </row>
    <row r="56" spans="1:5" x14ac:dyDescent="0.2">
      <c r="C56" s="47"/>
      <c r="D56" s="47"/>
      <c r="E56" s="47"/>
    </row>
    <row r="57" spans="1:5" x14ac:dyDescent="0.2">
      <c r="A57" s="47"/>
      <c r="B57" s="47"/>
      <c r="C57" s="47"/>
      <c r="D57" s="47"/>
      <c r="E57" s="47"/>
    </row>
    <row r="58" spans="1:5" x14ac:dyDescent="0.2">
      <c r="A58" s="47"/>
      <c r="B58" s="47"/>
      <c r="C58" s="47"/>
      <c r="D58" s="47"/>
      <c r="E58" s="47"/>
    </row>
    <row r="59" spans="1:5" x14ac:dyDescent="0.2">
      <c r="A59" s="47"/>
      <c r="B59" s="47"/>
      <c r="C59" s="47"/>
      <c r="D59" s="47"/>
      <c r="E59" s="47"/>
    </row>
    <row r="60" spans="1:5" x14ac:dyDescent="0.2">
      <c r="A60" s="47"/>
      <c r="B60" s="47"/>
      <c r="C60" s="47"/>
      <c r="D60" s="47"/>
      <c r="E60" s="47"/>
    </row>
    <row r="61" spans="1:5" x14ac:dyDescent="0.2">
      <c r="A61" s="47"/>
      <c r="B61" s="47"/>
      <c r="C61" s="47"/>
      <c r="D61" s="47"/>
      <c r="E61" s="47"/>
    </row>
    <row r="62" spans="1:5" x14ac:dyDescent="0.2">
      <c r="A62" s="47"/>
      <c r="B62" s="47"/>
      <c r="C62" s="47"/>
      <c r="D62" s="47"/>
      <c r="E62" s="47"/>
    </row>
    <row r="63" spans="1:5" x14ac:dyDescent="0.2">
      <c r="A63" s="47"/>
      <c r="B63" s="47"/>
      <c r="C63" s="47"/>
      <c r="D63" s="47"/>
      <c r="E63" s="47"/>
    </row>
    <row r="64" spans="1:5" x14ac:dyDescent="0.2">
      <c r="C64" s="47"/>
      <c r="D64" s="47"/>
      <c r="E64" s="47"/>
    </row>
    <row r="65" spans="3:5" x14ac:dyDescent="0.2">
      <c r="C65" s="47"/>
      <c r="D65" s="47"/>
      <c r="E65" s="47"/>
    </row>
    <row r="66" spans="3:5" x14ac:dyDescent="0.2">
      <c r="C66" s="47"/>
      <c r="D66" s="47"/>
      <c r="E66" s="47"/>
    </row>
    <row r="67" spans="3:5" x14ac:dyDescent="0.2">
      <c r="C67" s="47"/>
      <c r="D67" s="47"/>
      <c r="E67" s="47"/>
    </row>
  </sheetData>
  <mergeCells count="7">
    <mergeCell ref="A25:B25"/>
    <mergeCell ref="A1:F1"/>
    <mergeCell ref="A2:F4"/>
    <mergeCell ref="C20:C22"/>
    <mergeCell ref="A6:D6"/>
    <mergeCell ref="A18:D18"/>
    <mergeCell ref="C8: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15"/>
  <sheetViews>
    <sheetView workbookViewId="0">
      <selection activeCell="A11" sqref="A11"/>
    </sheetView>
  </sheetViews>
  <sheetFormatPr baseColWidth="10" defaultColWidth="8.83203125" defaultRowHeight="15" x14ac:dyDescent="0.2"/>
  <cols>
    <col min="1" max="1" width="32.6640625" customWidth="1"/>
  </cols>
  <sheetData>
    <row r="1" spans="1:1" ht="45" customHeight="1" x14ac:dyDescent="0.2">
      <c r="A1" s="11" t="s">
        <v>23</v>
      </c>
    </row>
    <row r="2" spans="1:1" x14ac:dyDescent="0.2">
      <c r="A2" s="3" t="s">
        <v>28</v>
      </c>
    </row>
    <row r="3" spans="1:1" x14ac:dyDescent="0.2">
      <c r="A3" s="4" t="s">
        <v>29</v>
      </c>
    </row>
    <row r="4" spans="1:1" x14ac:dyDescent="0.2">
      <c r="A4" s="2" t="s">
        <v>27</v>
      </c>
    </row>
    <row r="5" spans="1:1" x14ac:dyDescent="0.2">
      <c r="A5" s="5" t="s">
        <v>16</v>
      </c>
    </row>
    <row r="6" spans="1:1" ht="16" x14ac:dyDescent="0.2">
      <c r="A6" s="20" t="s">
        <v>60</v>
      </c>
    </row>
    <row r="7" spans="1:1" x14ac:dyDescent="0.2">
      <c r="A7" s="6" t="s">
        <v>38</v>
      </c>
    </row>
    <row r="8" spans="1:1" ht="16" x14ac:dyDescent="0.2">
      <c r="A8" s="68" t="s">
        <v>110</v>
      </c>
    </row>
    <row r="9" spans="1:1" x14ac:dyDescent="0.2">
      <c r="A9" s="7" t="s">
        <v>26</v>
      </c>
    </row>
    <row r="10" spans="1:1" x14ac:dyDescent="0.2">
      <c r="A10" s="8" t="s">
        <v>25</v>
      </c>
    </row>
    <row r="11" spans="1:1" x14ac:dyDescent="0.2">
      <c r="A11" s="9" t="s">
        <v>24</v>
      </c>
    </row>
    <row r="12" spans="1:1" x14ac:dyDescent="0.2">
      <c r="A12" s="10" t="s">
        <v>30</v>
      </c>
    </row>
    <row r="13" spans="1:1" x14ac:dyDescent="0.2">
      <c r="A13" s="67" t="s">
        <v>39</v>
      </c>
    </row>
    <row r="14" spans="1:1" x14ac:dyDescent="0.2">
      <c r="A14" s="56"/>
    </row>
    <row r="15" spans="1:1" x14ac:dyDescent="0.2">
      <c r="A15" s="56"/>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93"/>
  <sheetViews>
    <sheetView topLeftCell="A3" zoomScale="109" zoomScaleNormal="70" workbookViewId="0">
      <selection activeCell="N11" sqref="N11"/>
    </sheetView>
  </sheetViews>
  <sheetFormatPr baseColWidth="10" defaultColWidth="8.6640625" defaultRowHeight="14" x14ac:dyDescent="0.2"/>
  <cols>
    <col min="1" max="1" width="18.6640625" style="69" customWidth="1"/>
    <col min="2" max="2" width="17" style="69" bestFit="1" customWidth="1"/>
    <col min="3" max="3" width="5" style="69" bestFit="1" customWidth="1"/>
    <col min="4" max="4" width="17" style="69" bestFit="1" customWidth="1"/>
    <col min="5" max="5" width="15.1640625" style="69" bestFit="1" customWidth="1"/>
    <col min="6" max="6" width="27.1640625" style="69" bestFit="1" customWidth="1"/>
    <col min="7" max="7" width="26.1640625" style="69" bestFit="1" customWidth="1"/>
    <col min="8" max="8" width="19" style="69" customWidth="1"/>
    <col min="9" max="9" width="12.5" style="69" bestFit="1" customWidth="1"/>
    <col min="10" max="11" width="13.1640625" style="69" customWidth="1"/>
    <col min="12" max="12" width="13.5" style="69" bestFit="1" customWidth="1"/>
    <col min="13" max="13" width="4.5" style="69" customWidth="1"/>
    <col min="14" max="14" width="17.83203125" style="69" customWidth="1"/>
    <col min="15" max="15" width="13.83203125" style="69" customWidth="1"/>
    <col min="16" max="16" width="9.83203125" style="69" customWidth="1"/>
    <col min="17" max="17" width="23.83203125" style="69" customWidth="1"/>
    <col min="18" max="18" width="19.5" style="69" customWidth="1"/>
    <col min="19" max="19" width="29.33203125" style="69" customWidth="1"/>
    <col min="20" max="16384" width="8.6640625" style="69"/>
  </cols>
  <sheetData>
    <row r="1" spans="1:24" ht="24" x14ac:dyDescent="0.2">
      <c r="A1" s="137" t="s">
        <v>43</v>
      </c>
      <c r="B1" s="137"/>
      <c r="C1" s="137"/>
      <c r="D1" s="137"/>
      <c r="E1" s="137"/>
      <c r="F1" s="137"/>
      <c r="G1" s="137"/>
      <c r="H1" s="137"/>
      <c r="I1" s="137"/>
    </row>
    <row r="2" spans="1:24" ht="23" customHeight="1" x14ac:dyDescent="0.2">
      <c r="A2" s="125" t="s">
        <v>134</v>
      </c>
      <c r="B2" s="125"/>
      <c r="C2" s="125"/>
      <c r="D2" s="125"/>
      <c r="E2" s="125"/>
      <c r="F2" s="125"/>
      <c r="G2" s="125"/>
      <c r="H2" s="125"/>
      <c r="I2" s="125"/>
      <c r="J2" s="70"/>
      <c r="K2" s="70"/>
      <c r="L2" s="70"/>
      <c r="M2" s="70"/>
      <c r="N2" s="70"/>
      <c r="O2" s="70"/>
      <c r="P2" s="70"/>
      <c r="Q2" s="70"/>
      <c r="R2" s="70"/>
      <c r="S2" s="70"/>
      <c r="T2" s="70"/>
      <c r="U2" s="70"/>
      <c r="V2" s="70"/>
      <c r="W2" s="70"/>
      <c r="X2" s="70"/>
    </row>
    <row r="3" spans="1:24" ht="23" customHeight="1" x14ac:dyDescent="0.2">
      <c r="A3" s="125"/>
      <c r="B3" s="125"/>
      <c r="C3" s="125"/>
      <c r="D3" s="125"/>
      <c r="E3" s="125"/>
      <c r="F3" s="125"/>
      <c r="G3" s="125"/>
      <c r="H3" s="125"/>
      <c r="I3" s="125"/>
      <c r="J3" s="70"/>
      <c r="K3" s="70"/>
      <c r="L3" s="70"/>
      <c r="M3" s="70"/>
      <c r="N3" s="70"/>
      <c r="O3" s="70"/>
      <c r="P3" s="70"/>
      <c r="Q3" s="70"/>
      <c r="R3" s="70"/>
      <c r="S3" s="70"/>
      <c r="T3" s="70"/>
      <c r="U3" s="70"/>
      <c r="V3" s="70"/>
      <c r="W3" s="70"/>
      <c r="X3" s="70"/>
    </row>
    <row r="4" spans="1:24" ht="23" customHeight="1" x14ac:dyDescent="0.2">
      <c r="A4" s="125"/>
      <c r="B4" s="125"/>
      <c r="C4" s="125"/>
      <c r="D4" s="125"/>
      <c r="E4" s="125"/>
      <c r="F4" s="125"/>
      <c r="G4" s="125"/>
      <c r="H4" s="125"/>
      <c r="I4" s="125"/>
      <c r="J4" s="70"/>
      <c r="K4" s="70"/>
      <c r="L4" s="70"/>
      <c r="M4" s="70"/>
      <c r="N4" s="70"/>
      <c r="O4" s="70"/>
      <c r="P4" s="70"/>
      <c r="Q4" s="70"/>
      <c r="R4" s="70"/>
      <c r="S4" s="70"/>
      <c r="T4" s="70"/>
      <c r="U4" s="70"/>
      <c r="V4" s="70"/>
      <c r="W4" s="70"/>
      <c r="X4" s="70"/>
    </row>
    <row r="5" spans="1:24" ht="14.5" customHeight="1" x14ac:dyDescent="0.2">
      <c r="A5" s="70"/>
      <c r="B5" s="70"/>
      <c r="C5" s="70"/>
      <c r="D5" s="70"/>
      <c r="E5" s="70"/>
      <c r="F5" s="70"/>
      <c r="G5" s="70"/>
      <c r="H5" s="70"/>
      <c r="I5" s="70"/>
      <c r="J5" s="70"/>
      <c r="K5" s="70"/>
      <c r="L5" s="70"/>
      <c r="M5" s="70"/>
      <c r="N5" s="70"/>
      <c r="O5" s="70"/>
      <c r="P5" s="70"/>
      <c r="Q5" s="70"/>
      <c r="R5" s="71"/>
      <c r="S5" s="70"/>
      <c r="T5" s="70"/>
      <c r="U5" s="70"/>
      <c r="V5" s="70"/>
      <c r="W5" s="70"/>
      <c r="X5" s="70"/>
    </row>
    <row r="6" spans="1:24" ht="15" x14ac:dyDescent="0.2">
      <c r="A6" s="117" t="s">
        <v>36</v>
      </c>
      <c r="B6" s="139" t="s">
        <v>6</v>
      </c>
      <c r="C6" s="58" t="s">
        <v>32</v>
      </c>
      <c r="D6" s="58" t="s">
        <v>34</v>
      </c>
      <c r="E6" s="72" t="s">
        <v>16</v>
      </c>
      <c r="F6" s="73" t="s">
        <v>44</v>
      </c>
      <c r="G6" s="58" t="s">
        <v>48</v>
      </c>
      <c r="H6" s="58" t="s">
        <v>49</v>
      </c>
      <c r="I6" s="70"/>
      <c r="J6" s="70"/>
      <c r="K6" s="117" t="s">
        <v>84</v>
      </c>
      <c r="L6" s="117"/>
      <c r="M6" s="117"/>
      <c r="N6" s="117"/>
      <c r="O6" s="117"/>
      <c r="P6" s="70"/>
      <c r="Q6" s="117" t="s">
        <v>37</v>
      </c>
      <c r="R6" s="117"/>
      <c r="S6" s="70"/>
      <c r="T6" s="70"/>
      <c r="U6" s="70"/>
      <c r="V6" s="70"/>
      <c r="W6" s="70"/>
      <c r="X6" s="70"/>
    </row>
    <row r="7" spans="1:24" ht="17" x14ac:dyDescent="0.2">
      <c r="A7" s="117"/>
      <c r="B7" s="139"/>
      <c r="C7" s="74" t="s">
        <v>93</v>
      </c>
      <c r="D7" s="90">
        <v>5.4436140000000001E-2</v>
      </c>
      <c r="E7" s="76" t="s">
        <v>94</v>
      </c>
      <c r="F7" s="77">
        <f xml:space="preserve"> D7 / $K$9 * $K$12 * $K$13 * R8</f>
        <v>0.10016249760000001</v>
      </c>
      <c r="G7" s="124">
        <f xml:space="preserve"> SUM(F7:F9)</f>
        <v>0.10016249770345365</v>
      </c>
      <c r="H7" s="126" t="s">
        <v>95</v>
      </c>
      <c r="I7" s="70"/>
      <c r="J7" s="70"/>
      <c r="K7" s="55" t="s">
        <v>90</v>
      </c>
      <c r="L7" s="55" t="s">
        <v>45</v>
      </c>
      <c r="M7" s="94" t="s">
        <v>91</v>
      </c>
      <c r="N7" s="55" t="s">
        <v>47</v>
      </c>
      <c r="O7" s="55" t="s">
        <v>46</v>
      </c>
      <c r="P7" s="70"/>
      <c r="Q7" s="58" t="s">
        <v>32</v>
      </c>
      <c r="R7" s="78" t="s">
        <v>33</v>
      </c>
      <c r="S7" s="70"/>
      <c r="T7" s="70"/>
      <c r="U7" s="70"/>
      <c r="V7" s="70"/>
      <c r="W7" s="70"/>
      <c r="X7" s="70"/>
    </row>
    <row r="8" spans="1:24" ht="17" x14ac:dyDescent="0.2">
      <c r="A8" s="117"/>
      <c r="B8" s="139"/>
      <c r="C8" s="74" t="s">
        <v>96</v>
      </c>
      <c r="D8" s="91">
        <v>9.9999999999999995E-7</v>
      </c>
      <c r="E8" s="79" t="s">
        <v>97</v>
      </c>
      <c r="F8" s="77">
        <f xml:space="preserve"> D8 / $K$8 / $N$10 * $K$11 * $K$12 * $K$13 * R9</f>
        <v>4.7196000000000007E-11</v>
      </c>
      <c r="G8" s="124"/>
      <c r="H8" s="126"/>
      <c r="I8" s="70"/>
      <c r="J8" s="70"/>
      <c r="K8" s="80">
        <v>1000000</v>
      </c>
      <c r="L8" s="57" t="s">
        <v>111</v>
      </c>
      <c r="M8" s="81" t="s">
        <v>91</v>
      </c>
      <c r="N8" s="80">
        <v>1</v>
      </c>
      <c r="O8" s="82" t="s">
        <v>88</v>
      </c>
      <c r="P8" s="70"/>
      <c r="Q8" s="74" t="s">
        <v>93</v>
      </c>
      <c r="R8" s="39">
        <v>1</v>
      </c>
      <c r="S8" s="70"/>
      <c r="T8" s="70"/>
      <c r="U8" s="70"/>
      <c r="V8" s="70"/>
      <c r="W8" s="70"/>
      <c r="X8" s="70"/>
    </row>
    <row r="9" spans="1:24" ht="17" x14ac:dyDescent="0.2">
      <c r="A9" s="117"/>
      <c r="B9" s="139"/>
      <c r="C9" s="74" t="s">
        <v>98</v>
      </c>
      <c r="D9" s="91">
        <v>1.0000000000000001E-7</v>
      </c>
      <c r="E9" s="79" t="s">
        <v>99</v>
      </c>
      <c r="F9" s="77">
        <f xml:space="preserve"> D9 / $K$8 / $N$10 * $K$11 * $K$12 * $K$13 * R10</f>
        <v>5.6257632000000004E-11</v>
      </c>
      <c r="G9" s="124"/>
      <c r="H9" s="126"/>
      <c r="I9" s="70"/>
      <c r="J9" s="70"/>
      <c r="K9" s="80">
        <v>1000</v>
      </c>
      <c r="L9" s="57" t="s">
        <v>87</v>
      </c>
      <c r="M9" s="81" t="s">
        <v>91</v>
      </c>
      <c r="N9" s="80">
        <v>1</v>
      </c>
      <c r="O9" s="82" t="s">
        <v>88</v>
      </c>
      <c r="P9" s="70"/>
      <c r="Q9" s="74" t="s">
        <v>96</v>
      </c>
      <c r="R9" s="39">
        <v>25</v>
      </c>
      <c r="S9" s="70"/>
      <c r="T9" s="70"/>
      <c r="U9" s="70"/>
      <c r="V9" s="70"/>
      <c r="W9" s="70"/>
      <c r="X9" s="70"/>
    </row>
    <row r="10" spans="1:24" ht="17" x14ac:dyDescent="0.2">
      <c r="A10" s="70"/>
      <c r="B10" s="83"/>
      <c r="C10" s="127" t="s">
        <v>76</v>
      </c>
      <c r="D10" s="128"/>
      <c r="E10" s="128"/>
      <c r="F10" s="128"/>
      <c r="G10" s="128"/>
      <c r="H10" s="129"/>
      <c r="I10" s="70"/>
      <c r="J10" s="70"/>
      <c r="K10" s="80">
        <v>1</v>
      </c>
      <c r="L10" s="57" t="s">
        <v>21</v>
      </c>
      <c r="M10" s="81" t="s">
        <v>91</v>
      </c>
      <c r="N10" s="80">
        <v>1000000</v>
      </c>
      <c r="O10" s="82" t="s">
        <v>113</v>
      </c>
      <c r="P10" s="70"/>
      <c r="Q10" s="74" t="s">
        <v>98</v>
      </c>
      <c r="R10" s="39">
        <v>298</v>
      </c>
      <c r="S10" s="70"/>
      <c r="T10" s="70"/>
      <c r="U10" s="70"/>
      <c r="V10" s="70"/>
      <c r="W10" s="70"/>
      <c r="X10" s="70"/>
    </row>
    <row r="11" spans="1:24" ht="15" x14ac:dyDescent="0.2">
      <c r="A11" s="70"/>
      <c r="B11" s="70"/>
      <c r="C11" s="134" t="s">
        <v>112</v>
      </c>
      <c r="D11" s="135"/>
      <c r="E11" s="135"/>
      <c r="F11" s="135"/>
      <c r="G11" s="135"/>
      <c r="H11" s="136"/>
      <c r="I11" s="70"/>
      <c r="J11" s="70"/>
      <c r="K11" s="80">
        <v>1026</v>
      </c>
      <c r="L11" s="57" t="s">
        <v>113</v>
      </c>
      <c r="M11" s="81" t="s">
        <v>91</v>
      </c>
      <c r="N11" s="80">
        <v>1</v>
      </c>
      <c r="O11" s="82" t="s">
        <v>89</v>
      </c>
      <c r="P11" s="70"/>
      <c r="S11" s="70"/>
      <c r="T11" s="70"/>
      <c r="U11" s="70"/>
      <c r="V11" s="70"/>
      <c r="W11" s="70"/>
      <c r="X11" s="70"/>
    </row>
    <row r="12" spans="1:24" ht="15" x14ac:dyDescent="0.2">
      <c r="J12" s="70"/>
      <c r="K12" s="80">
        <v>1000</v>
      </c>
      <c r="L12" s="57" t="s">
        <v>89</v>
      </c>
      <c r="M12" s="81" t="s">
        <v>91</v>
      </c>
      <c r="N12" s="80">
        <v>1</v>
      </c>
      <c r="O12" s="82" t="s">
        <v>92</v>
      </c>
      <c r="P12" s="70"/>
      <c r="Q12" s="70"/>
      <c r="R12" s="70"/>
      <c r="S12" s="70"/>
      <c r="T12" s="70"/>
      <c r="U12" s="70"/>
      <c r="V12" s="70"/>
      <c r="W12" s="70"/>
      <c r="X12" s="70"/>
    </row>
    <row r="13" spans="1:24" ht="15" x14ac:dyDescent="0.2">
      <c r="J13" s="70"/>
      <c r="K13" s="68">
        <v>1.84</v>
      </c>
      <c r="L13" s="57" t="s">
        <v>92</v>
      </c>
      <c r="M13" s="81" t="s">
        <v>91</v>
      </c>
      <c r="N13" s="68">
        <v>1</v>
      </c>
      <c r="O13" s="82" t="s">
        <v>17</v>
      </c>
      <c r="P13" s="70"/>
      <c r="Q13" s="70"/>
      <c r="R13" s="70"/>
      <c r="S13" s="70"/>
      <c r="T13" s="70"/>
      <c r="U13" s="70"/>
      <c r="V13" s="70"/>
      <c r="W13" s="70"/>
      <c r="X13" s="70"/>
    </row>
    <row r="14" spans="1:24" ht="15" x14ac:dyDescent="0.2">
      <c r="J14" s="70"/>
      <c r="K14" s="70"/>
      <c r="L14" s="70"/>
      <c r="M14" s="70"/>
      <c r="N14" s="70"/>
      <c r="O14" s="70"/>
      <c r="P14" s="70"/>
      <c r="Q14" s="70"/>
      <c r="R14" s="70"/>
      <c r="S14" s="70"/>
      <c r="T14" s="70"/>
      <c r="U14" s="70"/>
      <c r="V14" s="70"/>
      <c r="W14" s="70"/>
      <c r="X14" s="70"/>
    </row>
    <row r="15" spans="1:24" ht="15" x14ac:dyDescent="0.2">
      <c r="A15" s="117" t="s">
        <v>35</v>
      </c>
      <c r="B15" s="139" t="s">
        <v>40</v>
      </c>
      <c r="C15" s="58" t="s">
        <v>32</v>
      </c>
      <c r="D15" s="58" t="s">
        <v>34</v>
      </c>
      <c r="E15" s="72" t="s">
        <v>16</v>
      </c>
      <c r="F15" s="73" t="s">
        <v>44</v>
      </c>
      <c r="G15" s="58" t="s">
        <v>48</v>
      </c>
      <c r="H15" s="58" t="s">
        <v>49</v>
      </c>
      <c r="I15" s="70"/>
      <c r="J15" s="70"/>
      <c r="K15" s="117" t="s">
        <v>85</v>
      </c>
      <c r="L15" s="117"/>
      <c r="M15" s="117"/>
      <c r="N15" s="117"/>
      <c r="O15" s="117"/>
      <c r="P15" s="70"/>
      <c r="S15" s="70"/>
      <c r="T15" s="70"/>
      <c r="U15" s="70"/>
      <c r="V15" s="70"/>
      <c r="W15" s="70"/>
      <c r="X15" s="70"/>
    </row>
    <row r="16" spans="1:24" ht="17" x14ac:dyDescent="0.2">
      <c r="A16" s="117"/>
      <c r="B16" s="139"/>
      <c r="C16" s="74" t="s">
        <v>93</v>
      </c>
      <c r="D16" s="84">
        <v>1067.7</v>
      </c>
      <c r="E16" s="76" t="s">
        <v>100</v>
      </c>
      <c r="F16" s="77">
        <f xml:space="preserve"> D16 / $N$17 / $K$18 * R8</f>
        <v>4.8430114940443259E-4</v>
      </c>
      <c r="G16" s="124">
        <f xml:space="preserve"> SUM(F16:F18)</f>
        <v>4.8731618147345129E-4</v>
      </c>
      <c r="H16" s="126" t="s">
        <v>101</v>
      </c>
      <c r="I16" s="70"/>
      <c r="J16" s="70"/>
      <c r="K16" s="55" t="s">
        <v>90</v>
      </c>
      <c r="L16" s="55" t="s">
        <v>45</v>
      </c>
      <c r="M16" s="94" t="s">
        <v>91</v>
      </c>
      <c r="N16" s="55" t="s">
        <v>47</v>
      </c>
      <c r="O16" s="55" t="s">
        <v>46</v>
      </c>
      <c r="P16" s="70"/>
      <c r="S16" s="70"/>
      <c r="T16" s="70"/>
      <c r="U16" s="70"/>
      <c r="V16" s="70"/>
      <c r="W16" s="70"/>
      <c r="X16" s="70"/>
    </row>
    <row r="17" spans="1:24" ht="17" x14ac:dyDescent="0.2">
      <c r="A17" s="117"/>
      <c r="B17" s="139"/>
      <c r="C17" s="74" t="s">
        <v>96</v>
      </c>
      <c r="D17" s="7">
        <v>9.9000000000000005E-2</v>
      </c>
      <c r="E17" s="79" t="s">
        <v>102</v>
      </c>
      <c r="F17" s="77">
        <f xml:space="preserve"> D17 / $N$17 / $K$18 * R9</f>
        <v>1.1226424508532083E-6</v>
      </c>
      <c r="G17" s="124"/>
      <c r="H17" s="126"/>
      <c r="I17" s="70"/>
      <c r="J17" s="70"/>
      <c r="K17" s="80">
        <v>1</v>
      </c>
      <c r="L17" s="57" t="s">
        <v>114</v>
      </c>
      <c r="M17" s="81" t="s">
        <v>91</v>
      </c>
      <c r="N17" s="80">
        <v>1000</v>
      </c>
      <c r="O17" s="82" t="s">
        <v>18</v>
      </c>
      <c r="P17" s="70"/>
      <c r="S17" s="70"/>
      <c r="T17" s="70"/>
      <c r="U17" s="70"/>
      <c r="V17" s="70"/>
      <c r="W17" s="70"/>
      <c r="X17" s="70"/>
    </row>
    <row r="18" spans="1:24" ht="17" x14ac:dyDescent="0.2">
      <c r="A18" s="117"/>
      <c r="B18" s="139"/>
      <c r="C18" s="74" t="s">
        <v>98</v>
      </c>
      <c r="D18" s="7">
        <v>1.4E-2</v>
      </c>
      <c r="E18" s="79" t="s">
        <v>103</v>
      </c>
      <c r="F18" s="77">
        <f xml:space="preserve"> D18 / $N$17 / $K$18 * R10</f>
        <v>1.892389618165489E-6</v>
      </c>
      <c r="G18" s="124"/>
      <c r="H18" s="126"/>
      <c r="I18" s="70"/>
      <c r="J18" s="70"/>
      <c r="K18" s="80">
        <v>2204.62</v>
      </c>
      <c r="L18" s="57" t="s">
        <v>115</v>
      </c>
      <c r="M18" s="81" t="s">
        <v>91</v>
      </c>
      <c r="N18" s="80">
        <v>1</v>
      </c>
      <c r="O18" s="82" t="s">
        <v>88</v>
      </c>
      <c r="P18" s="70"/>
      <c r="S18" s="70"/>
      <c r="T18" s="70"/>
      <c r="U18" s="70"/>
      <c r="V18" s="70"/>
      <c r="W18" s="70"/>
      <c r="X18" s="70"/>
    </row>
    <row r="19" spans="1:24" ht="15" x14ac:dyDescent="0.2">
      <c r="A19" s="70"/>
      <c r="B19" s="83"/>
      <c r="C19" s="133" t="s">
        <v>41</v>
      </c>
      <c r="D19" s="133"/>
      <c r="E19" s="133"/>
      <c r="F19" s="133"/>
      <c r="G19" s="133"/>
      <c r="H19" s="133"/>
      <c r="I19" s="70"/>
      <c r="J19" s="70"/>
      <c r="K19" s="70"/>
      <c r="L19" s="70"/>
      <c r="M19" s="70"/>
      <c r="N19" s="70"/>
      <c r="O19" s="70"/>
      <c r="P19" s="70"/>
      <c r="S19" s="70"/>
      <c r="T19" s="70"/>
      <c r="U19" s="70"/>
      <c r="V19" s="70"/>
      <c r="W19" s="70"/>
      <c r="X19" s="70"/>
    </row>
    <row r="20" spans="1:24" ht="15" x14ac:dyDescent="0.2">
      <c r="A20" s="70"/>
      <c r="B20" s="70"/>
      <c r="C20" s="70"/>
      <c r="D20" s="70"/>
      <c r="E20" s="70"/>
      <c r="F20" s="70"/>
      <c r="G20" s="70"/>
      <c r="H20" s="70"/>
      <c r="I20" s="70"/>
      <c r="J20" s="70"/>
      <c r="K20" s="70"/>
      <c r="L20" s="70"/>
      <c r="M20" s="70"/>
      <c r="N20" s="70"/>
      <c r="O20" s="70"/>
      <c r="P20" s="70"/>
      <c r="Q20" s="70"/>
      <c r="R20" s="70"/>
      <c r="S20" s="70"/>
      <c r="T20" s="70"/>
      <c r="U20" s="70"/>
      <c r="V20" s="70"/>
      <c r="W20" s="70"/>
      <c r="X20" s="70"/>
    </row>
    <row r="21" spans="1:24" ht="15" x14ac:dyDescent="0.2">
      <c r="A21" s="117" t="s">
        <v>55</v>
      </c>
      <c r="B21" s="140" t="s">
        <v>58</v>
      </c>
      <c r="C21" s="58" t="s">
        <v>32</v>
      </c>
      <c r="D21" s="58" t="s">
        <v>34</v>
      </c>
      <c r="E21" s="72" t="s">
        <v>16</v>
      </c>
      <c r="F21" s="73" t="s">
        <v>44</v>
      </c>
      <c r="G21" s="58" t="s">
        <v>48</v>
      </c>
      <c r="H21" s="58" t="s">
        <v>49</v>
      </c>
      <c r="I21" s="70"/>
      <c r="J21" s="70"/>
      <c r="K21" s="117" t="s">
        <v>86</v>
      </c>
      <c r="L21" s="117"/>
      <c r="M21" s="117"/>
      <c r="N21" s="117"/>
      <c r="O21" s="117"/>
      <c r="P21" s="70"/>
      <c r="Q21" s="70"/>
      <c r="R21" s="70"/>
      <c r="S21" s="70"/>
      <c r="T21" s="70"/>
      <c r="U21" s="70"/>
      <c r="V21" s="70"/>
      <c r="W21" s="70"/>
      <c r="X21" s="70"/>
    </row>
    <row r="22" spans="1:24" ht="17" x14ac:dyDescent="0.2">
      <c r="A22" s="117"/>
      <c r="B22" s="140"/>
      <c r="C22" s="74" t="s">
        <v>93</v>
      </c>
      <c r="D22" s="84">
        <v>1067.7</v>
      </c>
      <c r="E22" s="76" t="s">
        <v>100</v>
      </c>
      <c r="F22" s="77">
        <f xml:space="preserve"> D22 / $N$23 / $K$24 * $K$25 * R8</f>
        <v>2.4215057470221629E-4</v>
      </c>
      <c r="G22" s="124">
        <f xml:space="preserve"> SUM(F22:F24)</f>
        <v>2.4365809073672565E-4</v>
      </c>
      <c r="H22" s="126" t="s">
        <v>104</v>
      </c>
      <c r="I22" s="70"/>
      <c r="J22" s="70"/>
      <c r="K22" s="55" t="s">
        <v>90</v>
      </c>
      <c r="L22" s="55" t="s">
        <v>45</v>
      </c>
      <c r="M22" s="94" t="s">
        <v>91</v>
      </c>
      <c r="N22" s="55" t="s">
        <v>47</v>
      </c>
      <c r="O22" s="55" t="s">
        <v>46</v>
      </c>
      <c r="P22" s="70"/>
      <c r="Q22" s="70"/>
      <c r="R22" s="70"/>
      <c r="S22" s="70"/>
      <c r="T22" s="70"/>
      <c r="U22" s="70"/>
      <c r="V22" s="70"/>
      <c r="W22" s="70"/>
      <c r="X22" s="70"/>
    </row>
    <row r="23" spans="1:24" ht="17" x14ac:dyDescent="0.2">
      <c r="A23" s="117"/>
      <c r="B23" s="140"/>
      <c r="C23" s="74" t="s">
        <v>96</v>
      </c>
      <c r="D23" s="7">
        <v>9.9000000000000005E-2</v>
      </c>
      <c r="E23" s="79" t="s">
        <v>102</v>
      </c>
      <c r="F23" s="77">
        <f xml:space="preserve"> D23 / $N$23 / $K$24 * $K$25 * R9</f>
        <v>5.6132122542660417E-7</v>
      </c>
      <c r="G23" s="124"/>
      <c r="H23" s="126"/>
      <c r="I23" s="70"/>
      <c r="J23" s="70"/>
      <c r="K23" s="80">
        <v>1</v>
      </c>
      <c r="L23" s="57" t="s">
        <v>114</v>
      </c>
      <c r="M23" s="81" t="s">
        <v>91</v>
      </c>
      <c r="N23" s="80">
        <v>1000</v>
      </c>
      <c r="O23" s="82" t="s">
        <v>18</v>
      </c>
      <c r="P23" s="70"/>
      <c r="Q23" s="70"/>
      <c r="R23" s="70"/>
      <c r="S23" s="70"/>
      <c r="T23" s="70"/>
      <c r="U23" s="70"/>
      <c r="V23" s="70"/>
      <c r="W23" s="70"/>
      <c r="X23" s="70"/>
    </row>
    <row r="24" spans="1:24" ht="17" x14ac:dyDescent="0.2">
      <c r="A24" s="117"/>
      <c r="B24" s="140"/>
      <c r="C24" s="74" t="s">
        <v>98</v>
      </c>
      <c r="D24" s="7">
        <v>1.4E-2</v>
      </c>
      <c r="E24" s="79" t="s">
        <v>103</v>
      </c>
      <c r="F24" s="77">
        <f xml:space="preserve"> D24 / $N$23 / $K$24 * $K$25 * R10</f>
        <v>9.4619480908274448E-7</v>
      </c>
      <c r="G24" s="124"/>
      <c r="H24" s="126"/>
      <c r="I24" s="70"/>
      <c r="J24" s="70"/>
      <c r="K24" s="80">
        <v>2204.62</v>
      </c>
      <c r="L24" s="57" t="s">
        <v>115</v>
      </c>
      <c r="M24" s="81" t="s">
        <v>91</v>
      </c>
      <c r="N24" s="80">
        <v>1</v>
      </c>
      <c r="O24" s="82" t="s">
        <v>88</v>
      </c>
      <c r="P24" s="70"/>
      <c r="Q24" s="70"/>
      <c r="R24" s="70"/>
      <c r="S24" s="70"/>
      <c r="T24" s="70"/>
      <c r="U24" s="70"/>
      <c r="V24" s="70"/>
      <c r="W24" s="70"/>
      <c r="X24" s="70"/>
    </row>
    <row r="25" spans="1:24" ht="15" x14ac:dyDescent="0.2">
      <c r="A25" s="70"/>
      <c r="B25" s="70"/>
      <c r="C25" s="133" t="s">
        <v>41</v>
      </c>
      <c r="D25" s="133"/>
      <c r="E25" s="133"/>
      <c r="F25" s="133"/>
      <c r="G25" s="133"/>
      <c r="H25" s="133"/>
      <c r="I25" s="70"/>
      <c r="J25" s="70"/>
      <c r="K25" s="68">
        <v>0.5</v>
      </c>
      <c r="L25" s="57" t="s">
        <v>18</v>
      </c>
      <c r="M25" s="81" t="s">
        <v>91</v>
      </c>
      <c r="N25" s="68">
        <v>1</v>
      </c>
      <c r="O25" s="82" t="s">
        <v>116</v>
      </c>
      <c r="P25" s="70"/>
      <c r="Q25" s="70"/>
      <c r="R25" s="70"/>
      <c r="S25" s="70"/>
      <c r="T25" s="70"/>
      <c r="U25" s="70"/>
      <c r="V25" s="70"/>
      <c r="W25" s="70"/>
      <c r="X25" s="70"/>
    </row>
    <row r="26" spans="1:24" ht="15" x14ac:dyDescent="0.2">
      <c r="A26" s="70"/>
      <c r="B26" s="70"/>
      <c r="C26" s="70"/>
      <c r="D26" s="70"/>
      <c r="E26" s="70"/>
      <c r="F26" s="70"/>
      <c r="G26" s="70"/>
      <c r="H26" s="70"/>
      <c r="I26" s="70"/>
      <c r="J26" s="70"/>
      <c r="K26" s="70"/>
      <c r="L26" s="70"/>
      <c r="M26" s="70"/>
      <c r="N26" s="70"/>
      <c r="O26" s="70"/>
      <c r="P26" s="70"/>
      <c r="Q26" s="70"/>
      <c r="R26" s="70"/>
      <c r="S26" s="70"/>
      <c r="T26" s="70"/>
      <c r="U26" s="70"/>
      <c r="V26" s="70"/>
      <c r="W26" s="70"/>
      <c r="X26" s="70"/>
    </row>
    <row r="27" spans="1:24" ht="15" x14ac:dyDescent="0.2">
      <c r="A27" s="70"/>
      <c r="B27" s="70"/>
      <c r="C27" s="70"/>
      <c r="D27" s="70"/>
      <c r="E27" s="70"/>
      <c r="F27" s="70"/>
      <c r="G27" s="70"/>
      <c r="H27" s="70"/>
      <c r="I27" s="70"/>
      <c r="J27" s="70"/>
      <c r="K27" s="70"/>
      <c r="L27" s="70"/>
      <c r="M27" s="70"/>
      <c r="N27" s="70"/>
      <c r="O27" s="70"/>
      <c r="P27" s="70"/>
      <c r="Q27" s="70"/>
      <c r="R27" s="70"/>
      <c r="S27" s="70"/>
      <c r="T27" s="70"/>
      <c r="U27" s="70"/>
      <c r="V27" s="70"/>
      <c r="W27" s="70"/>
      <c r="X27" s="70"/>
    </row>
    <row r="28" spans="1:24" ht="32" x14ac:dyDescent="0.2">
      <c r="A28" s="117" t="s">
        <v>56</v>
      </c>
      <c r="B28" s="122" t="s">
        <v>6</v>
      </c>
      <c r="C28" s="58" t="s">
        <v>32</v>
      </c>
      <c r="D28" s="58" t="s">
        <v>34</v>
      </c>
      <c r="E28" s="72" t="s">
        <v>16</v>
      </c>
      <c r="F28" s="73" t="s">
        <v>44</v>
      </c>
      <c r="G28" s="58" t="s">
        <v>48</v>
      </c>
      <c r="H28" s="86" t="s">
        <v>52</v>
      </c>
      <c r="I28" s="58" t="s">
        <v>49</v>
      </c>
      <c r="J28" s="70"/>
      <c r="K28" s="117" t="s">
        <v>117</v>
      </c>
      <c r="L28" s="117"/>
      <c r="M28" s="117"/>
      <c r="N28" s="117"/>
      <c r="O28" s="117"/>
      <c r="P28" s="70"/>
      <c r="Q28" s="70"/>
      <c r="R28" s="70"/>
      <c r="S28" s="70"/>
      <c r="T28" s="87"/>
      <c r="U28" s="70"/>
      <c r="V28" s="70"/>
      <c r="W28" s="70"/>
      <c r="X28" s="70"/>
    </row>
    <row r="29" spans="1:24" ht="17" x14ac:dyDescent="0.2">
      <c r="A29" s="117"/>
      <c r="B29" s="122"/>
      <c r="C29" s="74" t="s">
        <v>93</v>
      </c>
      <c r="D29" s="75">
        <v>5.4436140000000001E-2</v>
      </c>
      <c r="E29" s="76" t="s">
        <v>94</v>
      </c>
      <c r="F29" s="77">
        <f xml:space="preserve"> D29 / $K$31 * $K$32 * $K$33 * R8</f>
        <v>3.1649171796000001E-4</v>
      </c>
      <c r="G29" s="124">
        <f xml:space="preserve"> SUM(F29:F31)</f>
        <v>3.1649204485098721E-4</v>
      </c>
      <c r="H29" s="119">
        <f xml:space="preserve"> SUM(G29:G43)</f>
        <v>3.1324733311816413E-3</v>
      </c>
      <c r="I29" s="130" t="s">
        <v>105</v>
      </c>
      <c r="J29" s="70"/>
      <c r="K29" s="55" t="s">
        <v>90</v>
      </c>
      <c r="L29" s="55" t="s">
        <v>45</v>
      </c>
      <c r="M29" s="94" t="s">
        <v>91</v>
      </c>
      <c r="N29" s="55" t="s">
        <v>47</v>
      </c>
      <c r="O29" s="55" t="s">
        <v>46</v>
      </c>
      <c r="P29" s="70"/>
      <c r="Q29" s="70"/>
      <c r="R29" s="70"/>
      <c r="S29" s="70"/>
      <c r="T29" s="87"/>
      <c r="U29" s="70"/>
      <c r="V29" s="70"/>
      <c r="W29" s="70"/>
      <c r="X29" s="70"/>
    </row>
    <row r="30" spans="1:24" ht="17" x14ac:dyDescent="0.2">
      <c r="A30" s="117"/>
      <c r="B30" s="122"/>
      <c r="C30" s="74" t="s">
        <v>96</v>
      </c>
      <c r="D30" s="44">
        <v>9.9999999999999995E-7</v>
      </c>
      <c r="E30" s="79" t="s">
        <v>106</v>
      </c>
      <c r="F30" s="77">
        <f xml:space="preserve"> D30 / $K$31 / $N$35 * $K$34 * $K$32 * $K$33 * R9</f>
        <v>1.491291E-10</v>
      </c>
      <c r="G30" s="124"/>
      <c r="H30" s="120"/>
      <c r="I30" s="131"/>
      <c r="J30" s="70"/>
      <c r="K30" s="117" t="s">
        <v>6</v>
      </c>
      <c r="L30" s="117"/>
      <c r="M30" s="117"/>
      <c r="N30" s="117"/>
      <c r="O30" s="117"/>
      <c r="P30" s="70"/>
      <c r="Q30" s="70"/>
      <c r="R30" s="70"/>
      <c r="S30" s="70"/>
      <c r="T30" s="87"/>
      <c r="U30" s="70"/>
      <c r="V30" s="70"/>
      <c r="W30" s="70"/>
      <c r="X30" s="70"/>
    </row>
    <row r="31" spans="1:24" ht="17" x14ac:dyDescent="0.2">
      <c r="A31" s="117"/>
      <c r="B31" s="122"/>
      <c r="C31" s="74" t="s">
        <v>98</v>
      </c>
      <c r="D31" s="44">
        <v>1.0000000000000001E-7</v>
      </c>
      <c r="E31" s="79" t="s">
        <v>107</v>
      </c>
      <c r="F31" s="77">
        <f xml:space="preserve"> D31 / $K$31 / $N$35 * $K$34 * $K$32 * $K$33 * R10</f>
        <v>1.7776188719999999E-10</v>
      </c>
      <c r="G31" s="124"/>
      <c r="H31" s="120"/>
      <c r="I31" s="131"/>
      <c r="J31" s="70"/>
      <c r="K31" s="80">
        <v>1000</v>
      </c>
      <c r="L31" s="57" t="s">
        <v>87</v>
      </c>
      <c r="M31" s="81" t="s">
        <v>91</v>
      </c>
      <c r="N31" s="80">
        <v>1</v>
      </c>
      <c r="O31" s="82" t="s">
        <v>88</v>
      </c>
      <c r="P31" s="70"/>
      <c r="Q31" s="70"/>
      <c r="R31" s="70"/>
      <c r="S31" s="70"/>
      <c r="T31" s="87"/>
      <c r="U31" s="70"/>
      <c r="V31" s="70"/>
      <c r="W31" s="70"/>
      <c r="X31" s="70"/>
    </row>
    <row r="32" spans="1:24" ht="15" x14ac:dyDescent="0.2">
      <c r="A32" s="117"/>
      <c r="B32" s="122" t="s">
        <v>58</v>
      </c>
      <c r="C32" s="58" t="s">
        <v>32</v>
      </c>
      <c r="D32" s="58" t="s">
        <v>34</v>
      </c>
      <c r="E32" s="72" t="s">
        <v>16</v>
      </c>
      <c r="F32" s="73" t="s">
        <v>44</v>
      </c>
      <c r="G32" s="58" t="s">
        <v>48</v>
      </c>
      <c r="H32" s="120"/>
      <c r="I32" s="131"/>
      <c r="J32" s="70"/>
      <c r="K32" s="80">
        <v>1000</v>
      </c>
      <c r="L32" s="57" t="s">
        <v>89</v>
      </c>
      <c r="M32" s="81" t="s">
        <v>91</v>
      </c>
      <c r="N32" s="80">
        <v>1</v>
      </c>
      <c r="O32" s="82" t="s">
        <v>92</v>
      </c>
      <c r="P32" s="70"/>
      <c r="Q32" s="70"/>
      <c r="R32" s="70"/>
      <c r="S32" s="70"/>
      <c r="T32" s="70"/>
      <c r="U32" s="70"/>
      <c r="V32" s="70"/>
      <c r="W32" s="70"/>
      <c r="X32" s="70"/>
    </row>
    <row r="33" spans="1:24" ht="17" x14ac:dyDescent="0.2">
      <c r="A33" s="117"/>
      <c r="B33" s="122"/>
      <c r="C33" s="74" t="s">
        <v>93</v>
      </c>
      <c r="D33" s="84">
        <v>1067.7</v>
      </c>
      <c r="E33" s="76" t="s">
        <v>100</v>
      </c>
      <c r="F33" s="77">
        <f xml:space="preserve"> D33 / $K$38 / $N$37 * $K$39 * R8</f>
        <v>2.7592866147740963E-3</v>
      </c>
      <c r="G33" s="124">
        <f xml:space="preserve"> SUM(F33:F35)</f>
        <v>2.7764646405569974E-3</v>
      </c>
      <c r="H33" s="120"/>
      <c r="I33" s="131"/>
      <c r="J33" s="70"/>
      <c r="K33" s="92">
        <v>5.8139999999999997E-3</v>
      </c>
      <c r="L33" s="57" t="s">
        <v>92</v>
      </c>
      <c r="M33" s="81" t="s">
        <v>91</v>
      </c>
      <c r="N33" s="68">
        <v>1</v>
      </c>
      <c r="O33" s="82" t="s">
        <v>20</v>
      </c>
      <c r="Q33" s="70"/>
      <c r="R33" s="70"/>
      <c r="S33" s="70"/>
      <c r="T33" s="70"/>
      <c r="U33" s="70"/>
      <c r="V33" s="70"/>
      <c r="W33" s="70"/>
      <c r="X33" s="70"/>
    </row>
    <row r="34" spans="1:24" ht="17" x14ac:dyDescent="0.2">
      <c r="A34" s="117"/>
      <c r="B34" s="122"/>
      <c r="C34" s="74" t="s">
        <v>96</v>
      </c>
      <c r="D34" s="7">
        <v>9.9000000000000005E-2</v>
      </c>
      <c r="E34" s="79" t="s">
        <v>102</v>
      </c>
      <c r="F34" s="77">
        <f xml:space="preserve"> D34 / $K$38 / $N$37 * $K$39 * R9</f>
        <v>6.3962108940394198E-6</v>
      </c>
      <c r="G34" s="124"/>
      <c r="H34" s="120"/>
      <c r="I34" s="131"/>
      <c r="J34" s="70"/>
      <c r="K34" s="80">
        <v>1026</v>
      </c>
      <c r="L34" s="57" t="s">
        <v>113</v>
      </c>
      <c r="M34" s="81" t="s">
        <v>91</v>
      </c>
      <c r="N34" s="80">
        <v>1</v>
      </c>
      <c r="O34" s="82" t="s">
        <v>89</v>
      </c>
      <c r="Q34" s="70"/>
      <c r="R34" s="70"/>
      <c r="S34" s="70"/>
      <c r="T34" s="70"/>
      <c r="U34" s="70"/>
      <c r="V34" s="70"/>
      <c r="W34" s="70"/>
      <c r="X34" s="70"/>
    </row>
    <row r="35" spans="1:24" ht="17" x14ac:dyDescent="0.2">
      <c r="A35" s="117"/>
      <c r="B35" s="122"/>
      <c r="C35" s="74" t="s">
        <v>98</v>
      </c>
      <c r="D35" s="7">
        <v>1.4E-2</v>
      </c>
      <c r="E35" s="79" t="s">
        <v>103</v>
      </c>
      <c r="F35" s="77">
        <f xml:space="preserve"> D35 / $K$38 / $N$37 * $K$39 * R10</f>
        <v>1.07818148888616E-5</v>
      </c>
      <c r="G35" s="124"/>
      <c r="H35" s="120"/>
      <c r="I35" s="131"/>
      <c r="J35" s="70"/>
      <c r="K35" s="80">
        <v>1</v>
      </c>
      <c r="L35" s="57" t="s">
        <v>21</v>
      </c>
      <c r="M35" s="81" t="s">
        <v>91</v>
      </c>
      <c r="N35" s="80">
        <v>1000000</v>
      </c>
      <c r="O35" s="82" t="s">
        <v>113</v>
      </c>
      <c r="Q35" s="70"/>
      <c r="R35" s="70"/>
      <c r="S35" s="70"/>
      <c r="T35" s="70"/>
      <c r="U35" s="70"/>
      <c r="V35" s="70"/>
      <c r="W35" s="70"/>
      <c r="X35" s="70"/>
    </row>
    <row r="36" spans="1:24" ht="15" x14ac:dyDescent="0.2">
      <c r="A36" s="117"/>
      <c r="B36" s="122" t="s">
        <v>50</v>
      </c>
      <c r="C36" s="58" t="s">
        <v>32</v>
      </c>
      <c r="D36" s="58" t="s">
        <v>34</v>
      </c>
      <c r="E36" s="72" t="s">
        <v>16</v>
      </c>
      <c r="F36" s="73" t="s">
        <v>44</v>
      </c>
      <c r="G36" s="58" t="s">
        <v>48</v>
      </c>
      <c r="H36" s="120"/>
      <c r="I36" s="131"/>
      <c r="J36" s="70"/>
      <c r="K36" s="117" t="s">
        <v>53</v>
      </c>
      <c r="L36" s="117"/>
      <c r="M36" s="117"/>
      <c r="N36" s="117"/>
      <c r="O36" s="117"/>
      <c r="Q36" s="70"/>
      <c r="R36" s="70"/>
      <c r="S36" s="70"/>
      <c r="T36" s="70"/>
      <c r="U36" s="70"/>
      <c r="V36" s="70"/>
      <c r="W36" s="70"/>
      <c r="X36" s="70"/>
    </row>
    <row r="37" spans="1:24" ht="17" x14ac:dyDescent="0.2">
      <c r="A37" s="117"/>
      <c r="B37" s="122"/>
      <c r="C37" s="74" t="s">
        <v>93</v>
      </c>
      <c r="D37" s="84">
        <v>10.210000000000001</v>
      </c>
      <c r="E37" s="76" t="s">
        <v>108</v>
      </c>
      <c r="F37" s="77">
        <f xml:space="preserve"> D37 / $K$41 * $K$43 * R8</f>
        <v>3.9013953212396623E-5</v>
      </c>
      <c r="G37" s="124">
        <f xml:space="preserve"> SUM(F37:F39)</f>
        <v>3.9147786738634848E-5</v>
      </c>
      <c r="H37" s="120"/>
      <c r="I37" s="131"/>
      <c r="J37" s="70"/>
      <c r="K37" s="80">
        <v>1</v>
      </c>
      <c r="L37" s="57" t="s">
        <v>114</v>
      </c>
      <c r="M37" s="81" t="s">
        <v>91</v>
      </c>
      <c r="N37" s="80">
        <v>1000</v>
      </c>
      <c r="O37" s="82" t="s">
        <v>18</v>
      </c>
      <c r="Q37" s="70"/>
      <c r="R37" s="70"/>
      <c r="S37" s="70"/>
      <c r="T37" s="70"/>
      <c r="U37" s="70"/>
      <c r="V37" s="70"/>
      <c r="W37" s="70"/>
      <c r="X37" s="70"/>
    </row>
    <row r="38" spans="1:24" ht="17" x14ac:dyDescent="0.2">
      <c r="A38" s="117"/>
      <c r="B38" s="122"/>
      <c r="C38" s="74" t="s">
        <v>96</v>
      </c>
      <c r="D38" s="7">
        <v>3.0000000000000001E-3</v>
      </c>
      <c r="E38" s="79" t="s">
        <v>106</v>
      </c>
      <c r="F38" s="77">
        <f xml:space="preserve"> D38 * $K$42 / $K$41 * $K$43 * R9</f>
        <v>3.9548914372997561E-8</v>
      </c>
      <c r="G38" s="124"/>
      <c r="H38" s="120"/>
      <c r="I38" s="131"/>
      <c r="J38" s="70"/>
      <c r="K38" s="80">
        <v>2204.62</v>
      </c>
      <c r="L38" s="57" t="s">
        <v>115</v>
      </c>
      <c r="M38" s="81" t="s">
        <v>91</v>
      </c>
      <c r="N38" s="80">
        <v>1</v>
      </c>
      <c r="O38" s="82" t="s">
        <v>88</v>
      </c>
      <c r="Q38" s="70"/>
      <c r="R38" s="70"/>
      <c r="S38" s="70"/>
      <c r="T38" s="70"/>
      <c r="U38" s="70"/>
      <c r="V38" s="70"/>
      <c r="W38" s="70"/>
      <c r="X38" s="70"/>
    </row>
    <row r="39" spans="1:24" ht="17" x14ac:dyDescent="0.2">
      <c r="A39" s="117"/>
      <c r="B39" s="122"/>
      <c r="C39" s="74" t="s">
        <v>98</v>
      </c>
      <c r="D39" s="7">
        <v>5.9999999999999995E-4</v>
      </c>
      <c r="E39" s="79" t="s">
        <v>107</v>
      </c>
      <c r="F39" s="77">
        <f xml:space="preserve"> D39 * $K$42 / $K$41 * $K$43 * R10</f>
        <v>9.4284611865226161E-8</v>
      </c>
      <c r="G39" s="124"/>
      <c r="H39" s="120"/>
      <c r="I39" s="131"/>
      <c r="J39" s="70"/>
      <c r="K39" s="93">
        <v>5.6974603883705797</v>
      </c>
      <c r="L39" s="57" t="s">
        <v>18</v>
      </c>
      <c r="M39" s="81" t="s">
        <v>91</v>
      </c>
      <c r="N39" s="68">
        <v>1</v>
      </c>
      <c r="O39" s="82" t="s">
        <v>20</v>
      </c>
      <c r="Q39" s="70"/>
      <c r="R39" s="70"/>
      <c r="S39" s="70"/>
      <c r="T39" s="70"/>
      <c r="U39" s="70"/>
      <c r="V39" s="70"/>
      <c r="W39" s="70"/>
      <c r="X39" s="70"/>
    </row>
    <row r="40" spans="1:24" ht="15" x14ac:dyDescent="0.2">
      <c r="A40" s="117"/>
      <c r="B40" s="122" t="s">
        <v>51</v>
      </c>
      <c r="C40" s="58" t="s">
        <v>32</v>
      </c>
      <c r="D40" s="58" t="s">
        <v>34</v>
      </c>
      <c r="E40" s="72" t="s">
        <v>16</v>
      </c>
      <c r="F40" s="73" t="s">
        <v>44</v>
      </c>
      <c r="G40" s="58" t="s">
        <v>48</v>
      </c>
      <c r="H40" s="120"/>
      <c r="I40" s="131"/>
      <c r="J40" s="70"/>
      <c r="K40" s="117" t="s">
        <v>54</v>
      </c>
      <c r="L40" s="117"/>
      <c r="M40" s="117"/>
      <c r="N40" s="117"/>
      <c r="O40" s="117"/>
      <c r="Q40" s="70"/>
      <c r="R40" s="70"/>
      <c r="S40" s="70"/>
      <c r="T40" s="70"/>
      <c r="U40" s="70"/>
      <c r="V40" s="70"/>
      <c r="W40" s="70"/>
      <c r="X40" s="70"/>
    </row>
    <row r="41" spans="1:24" ht="17" x14ac:dyDescent="0.2">
      <c r="A41" s="117"/>
      <c r="B41" s="122"/>
      <c r="C41" s="74" t="s">
        <v>93</v>
      </c>
      <c r="D41" s="84">
        <v>5.7</v>
      </c>
      <c r="E41" s="76" t="s">
        <v>108</v>
      </c>
      <c r="F41" s="88">
        <f xml:space="preserve"> D41 / $K$45 * $K$47 * R8</f>
        <v>3.673631573801127E-7</v>
      </c>
      <c r="G41" s="124">
        <f xml:space="preserve"> SUM(F41:F43)</f>
        <v>3.6885903502159058E-7</v>
      </c>
      <c r="H41" s="120"/>
      <c r="I41" s="131"/>
      <c r="J41" s="70"/>
      <c r="K41" s="80">
        <v>1000</v>
      </c>
      <c r="L41" s="57" t="s">
        <v>87</v>
      </c>
      <c r="M41" s="81" t="s">
        <v>91</v>
      </c>
      <c r="N41" s="80">
        <v>1</v>
      </c>
      <c r="O41" s="82" t="s">
        <v>88</v>
      </c>
      <c r="Q41" s="70"/>
      <c r="R41" s="70"/>
      <c r="S41" s="70"/>
      <c r="T41" s="70"/>
      <c r="U41" s="70"/>
      <c r="V41" s="70"/>
      <c r="W41" s="70"/>
      <c r="X41" s="70"/>
    </row>
    <row r="42" spans="1:24" ht="17" x14ac:dyDescent="0.2">
      <c r="A42" s="117"/>
      <c r="B42" s="122"/>
      <c r="C42" s="74" t="s">
        <v>96</v>
      </c>
      <c r="D42" s="7">
        <v>3.0000000000000001E-3</v>
      </c>
      <c r="E42" s="79" t="s">
        <v>106</v>
      </c>
      <c r="F42" s="88">
        <f xml:space="preserve"> D42 * $K$46 / $K$45 * $K$47 * R9</f>
        <v>4.4204422029488564E-10</v>
      </c>
      <c r="G42" s="124"/>
      <c r="H42" s="120"/>
      <c r="I42" s="131"/>
      <c r="J42" s="70"/>
      <c r="K42" s="85">
        <v>0.13800000000000001</v>
      </c>
      <c r="L42" s="57" t="s">
        <v>21</v>
      </c>
      <c r="M42" s="81" t="s">
        <v>91</v>
      </c>
      <c r="N42" s="80">
        <v>1</v>
      </c>
      <c r="O42" s="82" t="s">
        <v>118</v>
      </c>
      <c r="Q42" s="70"/>
      <c r="R42" s="70"/>
      <c r="S42" s="70"/>
      <c r="T42" s="70"/>
      <c r="U42" s="70"/>
      <c r="V42" s="70"/>
      <c r="W42" s="70"/>
      <c r="X42" s="70"/>
    </row>
    <row r="43" spans="1:24" ht="17" x14ac:dyDescent="0.2">
      <c r="A43" s="117"/>
      <c r="B43" s="122"/>
      <c r="C43" s="74" t="s">
        <v>98</v>
      </c>
      <c r="D43" s="7">
        <v>5.9999999999999995E-4</v>
      </c>
      <c r="E43" s="79" t="s">
        <v>107</v>
      </c>
      <c r="F43" s="88">
        <f xml:space="preserve"> D43 * $K$46 / $K$45 * $K$47 * R10</f>
        <v>1.0538334211830072E-9</v>
      </c>
      <c r="G43" s="124"/>
      <c r="H43" s="121"/>
      <c r="I43" s="132"/>
      <c r="J43" s="70"/>
      <c r="K43" s="92">
        <v>3.8211511471495222E-3</v>
      </c>
      <c r="L43" s="57" t="s">
        <v>118</v>
      </c>
      <c r="M43" s="81" t="s">
        <v>91</v>
      </c>
      <c r="N43" s="68">
        <v>1</v>
      </c>
      <c r="O43" s="82" t="s">
        <v>20</v>
      </c>
      <c r="P43" s="70"/>
      <c r="Q43" s="70"/>
      <c r="R43" s="70"/>
      <c r="S43" s="70"/>
      <c r="T43" s="70"/>
      <c r="U43" s="70"/>
      <c r="V43" s="70"/>
      <c r="W43" s="70"/>
      <c r="X43" s="70"/>
    </row>
    <row r="44" spans="1:24" ht="15" x14ac:dyDescent="0.2">
      <c r="A44" s="70"/>
      <c r="B44" s="70"/>
      <c r="C44" s="70"/>
      <c r="D44" s="70"/>
      <c r="E44" s="70"/>
      <c r="F44" s="70"/>
      <c r="G44" s="70"/>
      <c r="H44" s="70"/>
      <c r="I44" s="70"/>
      <c r="J44" s="70"/>
      <c r="K44" s="117" t="s">
        <v>51</v>
      </c>
      <c r="L44" s="117"/>
      <c r="M44" s="117"/>
      <c r="N44" s="117"/>
      <c r="O44" s="117"/>
      <c r="Q44" s="70"/>
      <c r="R44" s="70"/>
      <c r="S44" s="70"/>
      <c r="T44" s="70"/>
      <c r="U44" s="70"/>
      <c r="V44" s="70"/>
      <c r="W44" s="70"/>
      <c r="X44" s="70"/>
    </row>
    <row r="45" spans="1:24" ht="15" x14ac:dyDescent="0.2">
      <c r="A45" s="70"/>
      <c r="B45" s="70"/>
      <c r="C45" s="70"/>
      <c r="D45" s="70"/>
      <c r="E45" s="70"/>
      <c r="F45" s="70"/>
      <c r="G45" s="70"/>
      <c r="H45" s="70"/>
      <c r="I45" s="70"/>
      <c r="J45" s="70"/>
      <c r="K45" s="80">
        <v>1000</v>
      </c>
      <c r="L45" s="57" t="s">
        <v>87</v>
      </c>
      <c r="M45" s="81" t="s">
        <v>91</v>
      </c>
      <c r="N45" s="80">
        <v>1</v>
      </c>
      <c r="O45" s="82" t="s">
        <v>88</v>
      </c>
      <c r="P45" s="70"/>
      <c r="Q45" s="70"/>
      <c r="R45" s="70"/>
      <c r="S45" s="70"/>
      <c r="T45" s="70"/>
      <c r="U45" s="70"/>
      <c r="V45" s="70"/>
      <c r="W45" s="70"/>
      <c r="X45" s="70"/>
    </row>
    <row r="46" spans="1:24" ht="15" x14ac:dyDescent="0.2">
      <c r="K46" s="85">
        <v>9.1450000000000004E-2</v>
      </c>
      <c r="L46" s="57" t="s">
        <v>21</v>
      </c>
      <c r="M46" s="81" t="s">
        <v>91</v>
      </c>
      <c r="N46" s="80">
        <v>1</v>
      </c>
      <c r="O46" s="82" t="s">
        <v>119</v>
      </c>
      <c r="P46" s="70"/>
      <c r="Q46" s="70"/>
      <c r="R46" s="70"/>
      <c r="S46" s="70"/>
      <c r="T46" s="70"/>
      <c r="U46" s="70"/>
      <c r="V46" s="70"/>
      <c r="W46" s="70"/>
      <c r="X46" s="70"/>
    </row>
    <row r="47" spans="1:24" ht="14.5" customHeight="1" x14ac:dyDescent="0.2">
      <c r="K47" s="92">
        <v>6.4449676733353104E-5</v>
      </c>
      <c r="L47" s="57" t="s">
        <v>119</v>
      </c>
      <c r="M47" s="81" t="s">
        <v>91</v>
      </c>
      <c r="N47" s="68">
        <v>1</v>
      </c>
      <c r="O47" s="82" t="s">
        <v>20</v>
      </c>
      <c r="P47" s="70"/>
      <c r="Q47" s="70"/>
      <c r="R47" s="70"/>
      <c r="S47" s="70"/>
      <c r="T47" s="70"/>
      <c r="U47" s="70"/>
      <c r="V47" s="70"/>
      <c r="W47" s="70"/>
      <c r="X47" s="70"/>
    </row>
    <row r="48" spans="1:24" ht="15" x14ac:dyDescent="0.2">
      <c r="P48" s="70"/>
      <c r="Q48" s="70"/>
      <c r="R48" s="70"/>
      <c r="S48" s="70"/>
      <c r="T48" s="70"/>
      <c r="U48" s="70"/>
      <c r="V48" s="70"/>
      <c r="W48" s="70"/>
      <c r="X48" s="70"/>
    </row>
    <row r="49" spans="1:24" ht="32" x14ac:dyDescent="0.2">
      <c r="A49" s="123" t="s">
        <v>57</v>
      </c>
      <c r="B49" s="122" t="s">
        <v>58</v>
      </c>
      <c r="C49" s="58" t="s">
        <v>32</v>
      </c>
      <c r="D49" s="58" t="s">
        <v>34</v>
      </c>
      <c r="E49" s="72" t="s">
        <v>16</v>
      </c>
      <c r="F49" s="73" t="s">
        <v>44</v>
      </c>
      <c r="G49" s="58" t="s">
        <v>48</v>
      </c>
      <c r="H49" s="86" t="s">
        <v>52</v>
      </c>
      <c r="I49" s="58" t="s">
        <v>49</v>
      </c>
      <c r="K49" s="117" t="s">
        <v>120</v>
      </c>
      <c r="L49" s="117"/>
      <c r="M49" s="117"/>
      <c r="N49" s="117"/>
      <c r="O49" s="117"/>
      <c r="P49" s="70"/>
      <c r="Q49" s="70"/>
      <c r="R49" s="70"/>
      <c r="S49" s="70"/>
      <c r="T49" s="70"/>
      <c r="U49" s="70"/>
      <c r="V49" s="70"/>
      <c r="W49" s="70"/>
      <c r="X49" s="70"/>
    </row>
    <row r="50" spans="1:24" ht="17" x14ac:dyDescent="0.2">
      <c r="A50" s="123"/>
      <c r="B50" s="122"/>
      <c r="C50" s="74" t="s">
        <v>93</v>
      </c>
      <c r="D50" s="84">
        <v>1067.7</v>
      </c>
      <c r="E50" s="76" t="s">
        <v>100</v>
      </c>
      <c r="F50" s="77">
        <f xml:space="preserve"> D50 / $K$53 / $N$52 * $K$54 * R8</f>
        <v>2.9808735745842823E-3</v>
      </c>
      <c r="G50" s="124">
        <f xml:space="preserve"> SUM(F50:F52)</f>
        <v>2.9994310969690924E-3</v>
      </c>
      <c r="H50" s="119">
        <f xml:space="preserve"> SUM(G50:G56)</f>
        <v>3.010180087470663E-3</v>
      </c>
      <c r="I50" s="130" t="s">
        <v>105</v>
      </c>
      <c r="K50" s="55" t="s">
        <v>90</v>
      </c>
      <c r="L50" s="55" t="s">
        <v>45</v>
      </c>
      <c r="M50" s="94" t="s">
        <v>91</v>
      </c>
      <c r="N50" s="55" t="s">
        <v>47</v>
      </c>
      <c r="O50" s="55" t="s">
        <v>46</v>
      </c>
      <c r="P50" s="70"/>
      <c r="Q50" s="70"/>
      <c r="R50" s="70"/>
      <c r="S50" s="70"/>
      <c r="T50" s="70"/>
      <c r="U50" s="70"/>
      <c r="V50" s="70"/>
      <c r="W50" s="70"/>
      <c r="X50" s="70"/>
    </row>
    <row r="51" spans="1:24" ht="17" x14ac:dyDescent="0.2">
      <c r="A51" s="123"/>
      <c r="B51" s="122"/>
      <c r="C51" s="74" t="s">
        <v>96</v>
      </c>
      <c r="D51" s="7">
        <v>9.9000000000000005E-2</v>
      </c>
      <c r="E51" s="79" t="s">
        <v>102</v>
      </c>
      <c r="F51" s="77">
        <f xml:space="preserve"> D51 / $K$53 / $N$52 * $K$54 * R9</f>
        <v>6.909864285001498E-6</v>
      </c>
      <c r="G51" s="124"/>
      <c r="H51" s="120"/>
      <c r="I51" s="131"/>
      <c r="K51" s="117" t="s">
        <v>53</v>
      </c>
      <c r="L51" s="117"/>
      <c r="M51" s="117"/>
      <c r="N51" s="117"/>
      <c r="O51" s="117"/>
      <c r="P51" s="70"/>
      <c r="Q51" s="70"/>
      <c r="R51" s="70"/>
      <c r="S51" s="70"/>
      <c r="T51" s="70"/>
      <c r="U51" s="70"/>
      <c r="V51" s="70"/>
      <c r="W51" s="70"/>
      <c r="X51" s="70"/>
    </row>
    <row r="52" spans="1:24" ht="17" x14ac:dyDescent="0.2">
      <c r="A52" s="123"/>
      <c r="B52" s="122"/>
      <c r="C52" s="74" t="s">
        <v>98</v>
      </c>
      <c r="D52" s="7">
        <v>1.4E-2</v>
      </c>
      <c r="E52" s="79" t="s">
        <v>103</v>
      </c>
      <c r="F52" s="77">
        <f xml:space="preserve"> D52 / $K$53 / $N$52 * $K$54 * R10</f>
        <v>1.1647658099808584E-5</v>
      </c>
      <c r="G52" s="124"/>
      <c r="H52" s="120"/>
      <c r="I52" s="131"/>
      <c r="K52" s="80">
        <v>1</v>
      </c>
      <c r="L52" s="57" t="s">
        <v>114</v>
      </c>
      <c r="M52" s="81" t="s">
        <v>91</v>
      </c>
      <c r="N52" s="80">
        <v>1000</v>
      </c>
      <c r="O52" s="82" t="s">
        <v>18</v>
      </c>
      <c r="P52" s="70"/>
      <c r="Q52" s="70"/>
      <c r="R52" s="70"/>
      <c r="S52" s="70"/>
      <c r="T52" s="70"/>
      <c r="U52" s="70"/>
      <c r="V52" s="70"/>
      <c r="W52" s="70"/>
      <c r="X52" s="70"/>
    </row>
    <row r="53" spans="1:24" ht="15" x14ac:dyDescent="0.2">
      <c r="A53" s="123"/>
      <c r="B53" s="122" t="s">
        <v>50</v>
      </c>
      <c r="C53" s="58" t="s">
        <v>32</v>
      </c>
      <c r="D53" s="58" t="s">
        <v>34</v>
      </c>
      <c r="E53" s="72" t="s">
        <v>16</v>
      </c>
      <c r="F53" s="73" t="s">
        <v>44</v>
      </c>
      <c r="G53" s="58" t="s">
        <v>48</v>
      </c>
      <c r="H53" s="120"/>
      <c r="I53" s="131"/>
      <c r="K53" s="80">
        <v>2204.62</v>
      </c>
      <c r="L53" s="57" t="s">
        <v>115</v>
      </c>
      <c r="M53" s="81" t="s">
        <v>91</v>
      </c>
      <c r="N53" s="80">
        <v>1</v>
      </c>
      <c r="O53" s="82" t="s">
        <v>88</v>
      </c>
      <c r="P53" s="70"/>
      <c r="Q53" s="70"/>
      <c r="R53" s="70"/>
      <c r="S53" s="70"/>
      <c r="T53" s="70"/>
      <c r="U53" s="70"/>
      <c r="V53" s="70"/>
      <c r="W53" s="70"/>
      <c r="X53" s="70"/>
    </row>
    <row r="54" spans="1:24" ht="17" x14ac:dyDescent="0.2">
      <c r="A54" s="123"/>
      <c r="B54" s="122"/>
      <c r="C54" s="74" t="s">
        <v>93</v>
      </c>
      <c r="D54" s="84">
        <v>10.210000000000001</v>
      </c>
      <c r="E54" s="76" t="s">
        <v>108</v>
      </c>
      <c r="F54" s="77">
        <f xml:space="preserve"> D54 / $K$56 * $K$58 * R8</f>
        <v>1.0712243205690584E-5</v>
      </c>
      <c r="G54" s="124">
        <f xml:space="preserve"> SUM(F54:F56)</f>
        <v>1.0748990501570445E-5</v>
      </c>
      <c r="H54" s="120"/>
      <c r="I54" s="131"/>
      <c r="K54" s="68">
        <v>6.1550000000000002</v>
      </c>
      <c r="L54" s="57" t="s">
        <v>18</v>
      </c>
      <c r="M54" s="81"/>
      <c r="N54" s="68">
        <v>1</v>
      </c>
      <c r="O54" s="82" t="s">
        <v>20</v>
      </c>
      <c r="P54" s="70"/>
      <c r="Q54" s="70"/>
      <c r="R54" s="70"/>
      <c r="S54" s="70"/>
      <c r="T54" s="70"/>
      <c r="U54" s="70"/>
      <c r="V54" s="70"/>
      <c r="W54" s="70"/>
      <c r="X54" s="70"/>
    </row>
    <row r="55" spans="1:24" ht="17" x14ac:dyDescent="0.2">
      <c r="A55" s="123"/>
      <c r="B55" s="122"/>
      <c r="C55" s="74" t="s">
        <v>96</v>
      </c>
      <c r="D55" s="7">
        <v>3.0000000000000001E-3</v>
      </c>
      <c r="E55" s="79" t="s">
        <v>106</v>
      </c>
      <c r="F55" s="77">
        <f xml:space="preserve"> D55 * $K$57 / $K$56 * $K$58 * R9</f>
        <v>1.0859129988138839E-8</v>
      </c>
      <c r="G55" s="124"/>
      <c r="H55" s="120"/>
      <c r="I55" s="131"/>
      <c r="K55" s="110" t="s">
        <v>50</v>
      </c>
      <c r="L55" s="118"/>
      <c r="M55" s="118"/>
      <c r="N55" s="118"/>
      <c r="O55" s="111"/>
      <c r="P55" s="70"/>
      <c r="Q55" s="70"/>
      <c r="R55" s="70"/>
      <c r="S55" s="70"/>
      <c r="T55" s="70"/>
      <c r="U55" s="70"/>
      <c r="V55" s="70"/>
      <c r="W55" s="70"/>
      <c r="X55" s="70"/>
    </row>
    <row r="56" spans="1:24" ht="17" x14ac:dyDescent="0.2">
      <c r="A56" s="123"/>
      <c r="B56" s="122"/>
      <c r="C56" s="74" t="s">
        <v>98</v>
      </c>
      <c r="D56" s="7">
        <v>5.9999999999999995E-4</v>
      </c>
      <c r="E56" s="79" t="s">
        <v>107</v>
      </c>
      <c r="F56" s="77">
        <f xml:space="preserve"> D56 * $K$57 / $K$56 * $K$58 * R10</f>
        <v>2.5888165891722984E-8</v>
      </c>
      <c r="G56" s="124"/>
      <c r="H56" s="121"/>
      <c r="I56" s="132"/>
      <c r="K56" s="80">
        <v>1000</v>
      </c>
      <c r="L56" s="57" t="s">
        <v>87</v>
      </c>
      <c r="M56" s="81" t="s">
        <v>91</v>
      </c>
      <c r="N56" s="80">
        <v>1</v>
      </c>
      <c r="O56" s="82" t="s">
        <v>88</v>
      </c>
      <c r="P56" s="70"/>
      <c r="Q56" s="70"/>
      <c r="R56" s="70"/>
      <c r="S56" s="70"/>
      <c r="T56" s="70"/>
      <c r="U56" s="70"/>
      <c r="V56" s="70"/>
      <c r="W56" s="70"/>
      <c r="X56" s="70"/>
    </row>
    <row r="57" spans="1:24" ht="15" x14ac:dyDescent="0.2">
      <c r="K57" s="85">
        <v>0.13800000000000001</v>
      </c>
      <c r="L57" s="57" t="s">
        <v>21</v>
      </c>
      <c r="M57" s="81" t="s">
        <v>91</v>
      </c>
      <c r="N57" s="80">
        <v>1</v>
      </c>
      <c r="O57" s="82" t="s">
        <v>118</v>
      </c>
      <c r="P57" s="70"/>
      <c r="Q57" s="70"/>
      <c r="R57" s="70"/>
      <c r="S57" s="70"/>
      <c r="T57" s="70"/>
      <c r="U57" s="70"/>
      <c r="V57" s="70"/>
      <c r="W57" s="70"/>
      <c r="X57" s="70"/>
    </row>
    <row r="58" spans="1:24" ht="15" x14ac:dyDescent="0.2">
      <c r="K58" s="92">
        <v>1.0491913032018201E-3</v>
      </c>
      <c r="L58" s="57" t="s">
        <v>118</v>
      </c>
      <c r="M58" s="81" t="s">
        <v>91</v>
      </c>
      <c r="N58" s="68">
        <v>1</v>
      </c>
      <c r="O58" s="82" t="s">
        <v>20</v>
      </c>
      <c r="P58" s="70"/>
      <c r="Q58" s="70"/>
      <c r="R58" s="70"/>
      <c r="S58" s="70"/>
      <c r="T58" s="70"/>
      <c r="U58" s="70"/>
      <c r="V58" s="70"/>
      <c r="W58" s="70"/>
      <c r="X58" s="70"/>
    </row>
    <row r="59" spans="1:24" ht="15" x14ac:dyDescent="0.2">
      <c r="P59" s="70"/>
      <c r="Q59" s="70"/>
      <c r="R59" s="70"/>
      <c r="S59" s="70"/>
      <c r="T59" s="70"/>
      <c r="U59" s="70"/>
      <c r="V59" s="70"/>
      <c r="W59" s="70"/>
      <c r="X59" s="70"/>
    </row>
    <row r="60" spans="1:24" ht="15" x14ac:dyDescent="0.2">
      <c r="A60" s="117" t="s">
        <v>31</v>
      </c>
      <c r="B60" s="138" t="s">
        <v>6</v>
      </c>
      <c r="C60" s="58" t="s">
        <v>32</v>
      </c>
      <c r="D60" s="58" t="s">
        <v>34</v>
      </c>
      <c r="E60" s="72" t="s">
        <v>16</v>
      </c>
      <c r="F60" s="58" t="s">
        <v>44</v>
      </c>
      <c r="G60" s="58" t="s">
        <v>48</v>
      </c>
      <c r="H60" s="58" t="s">
        <v>49</v>
      </c>
      <c r="K60" s="117" t="s">
        <v>121</v>
      </c>
      <c r="L60" s="117"/>
      <c r="M60" s="117"/>
      <c r="N60" s="117"/>
      <c r="O60" s="117"/>
      <c r="P60" s="70"/>
      <c r="Q60" s="70"/>
      <c r="R60" s="70"/>
      <c r="S60" s="70"/>
      <c r="T60" s="70"/>
      <c r="U60" s="70"/>
      <c r="V60" s="70"/>
      <c r="W60" s="70"/>
      <c r="X60" s="70"/>
    </row>
    <row r="61" spans="1:24" ht="17" x14ac:dyDescent="0.2">
      <c r="A61" s="117"/>
      <c r="B61" s="138"/>
      <c r="C61" s="74" t="s">
        <v>93</v>
      </c>
      <c r="D61" s="90">
        <v>5.4436140000000001E-2</v>
      </c>
      <c r="E61" s="76" t="s">
        <v>94</v>
      </c>
      <c r="F61" s="89">
        <f xml:space="preserve"> D61 / $K$62 / $N$63 * $K$64 * R8</f>
        <v>5.3056666666666669E-2</v>
      </c>
      <c r="G61" s="119">
        <f xml:space="preserve"> SUM(F61:F63)</f>
        <v>5.3056666721466673E-2</v>
      </c>
      <c r="H61" s="126" t="s">
        <v>109</v>
      </c>
      <c r="K61" s="55" t="s">
        <v>90</v>
      </c>
      <c r="L61" s="55" t="s">
        <v>45</v>
      </c>
      <c r="M61" s="94" t="s">
        <v>91</v>
      </c>
      <c r="N61" s="55" t="s">
        <v>47</v>
      </c>
      <c r="O61" s="55" t="s">
        <v>46</v>
      </c>
      <c r="P61" s="70"/>
      <c r="Q61" s="70"/>
      <c r="R61" s="70"/>
      <c r="S61" s="70"/>
      <c r="T61" s="70"/>
      <c r="U61" s="70"/>
      <c r="V61" s="70"/>
      <c r="W61" s="70"/>
      <c r="X61" s="70"/>
    </row>
    <row r="62" spans="1:24" ht="17" x14ac:dyDescent="0.2">
      <c r="A62" s="117"/>
      <c r="B62" s="138"/>
      <c r="C62" s="74" t="s">
        <v>96</v>
      </c>
      <c r="D62" s="91">
        <v>9.9999999999999995E-7</v>
      </c>
      <c r="E62" s="79" t="s">
        <v>97</v>
      </c>
      <c r="F62" s="89">
        <f xml:space="preserve"> D62 / $K$65 * R9</f>
        <v>2.5000000000000001E-11</v>
      </c>
      <c r="G62" s="120"/>
      <c r="H62" s="126"/>
      <c r="K62" s="80">
        <v>1000</v>
      </c>
      <c r="L62" s="57" t="s">
        <v>87</v>
      </c>
      <c r="M62" s="81" t="s">
        <v>91</v>
      </c>
      <c r="N62" s="80">
        <v>1</v>
      </c>
      <c r="O62" s="82" t="s">
        <v>88</v>
      </c>
      <c r="P62" s="70"/>
      <c r="Q62" s="70"/>
      <c r="R62" s="70"/>
      <c r="S62" s="70"/>
      <c r="T62" s="70"/>
      <c r="U62" s="70"/>
      <c r="V62" s="70"/>
      <c r="W62" s="70"/>
      <c r="X62" s="70"/>
    </row>
    <row r="63" spans="1:24" ht="17" x14ac:dyDescent="0.2">
      <c r="A63" s="117"/>
      <c r="B63" s="138"/>
      <c r="C63" s="74" t="s">
        <v>98</v>
      </c>
      <c r="D63" s="91">
        <v>1.0000000000000001E-7</v>
      </c>
      <c r="E63" s="79" t="s">
        <v>99</v>
      </c>
      <c r="F63" s="89">
        <f xml:space="preserve"> D63 / $K$65 * R10</f>
        <v>2.9800000000000003E-11</v>
      </c>
      <c r="G63" s="121"/>
      <c r="H63" s="126"/>
      <c r="K63" s="80">
        <v>1</v>
      </c>
      <c r="L63" s="82" t="s">
        <v>89</v>
      </c>
      <c r="M63" s="81" t="s">
        <v>91</v>
      </c>
      <c r="N63" s="80">
        <v>1026</v>
      </c>
      <c r="O63" s="57" t="s">
        <v>113</v>
      </c>
      <c r="P63" s="70"/>
      <c r="Q63" s="70"/>
      <c r="R63" s="70"/>
      <c r="S63" s="70"/>
      <c r="T63" s="70"/>
      <c r="U63" s="70"/>
      <c r="V63" s="70"/>
      <c r="W63" s="70"/>
      <c r="X63" s="70"/>
    </row>
    <row r="64" spans="1:24" ht="15" x14ac:dyDescent="0.2">
      <c r="A64" s="70"/>
      <c r="B64" s="70"/>
      <c r="C64" s="134" t="s">
        <v>112</v>
      </c>
      <c r="D64" s="135"/>
      <c r="E64" s="135"/>
      <c r="F64" s="135"/>
      <c r="G64" s="135"/>
      <c r="H64" s="136"/>
      <c r="I64" s="70"/>
      <c r="J64" s="70"/>
      <c r="K64" s="80">
        <v>1000000</v>
      </c>
      <c r="L64" s="82" t="s">
        <v>113</v>
      </c>
      <c r="M64" s="81" t="s">
        <v>91</v>
      </c>
      <c r="N64" s="80">
        <v>1</v>
      </c>
      <c r="O64" s="57" t="s">
        <v>21</v>
      </c>
      <c r="P64" s="70"/>
      <c r="Q64" s="70"/>
      <c r="R64" s="70"/>
      <c r="S64" s="70"/>
      <c r="T64" s="70"/>
      <c r="U64" s="70"/>
      <c r="V64" s="70"/>
      <c r="W64" s="70"/>
      <c r="X64" s="70"/>
    </row>
    <row r="65" spans="1:24" ht="15" x14ac:dyDescent="0.2">
      <c r="A65" s="70"/>
      <c r="B65" s="70"/>
      <c r="C65" s="70"/>
      <c r="D65" s="70"/>
      <c r="E65" s="70"/>
      <c r="F65" s="70"/>
      <c r="G65" s="70"/>
      <c r="H65" s="70"/>
      <c r="I65" s="70"/>
      <c r="J65" s="70"/>
      <c r="K65" s="80">
        <v>1000000</v>
      </c>
      <c r="L65" s="57" t="s">
        <v>111</v>
      </c>
      <c r="M65" s="81" t="s">
        <v>91</v>
      </c>
      <c r="N65" s="80">
        <v>1</v>
      </c>
      <c r="O65" s="82" t="s">
        <v>88</v>
      </c>
      <c r="P65" s="70"/>
      <c r="Q65" s="70"/>
      <c r="R65" s="70"/>
      <c r="S65" s="70"/>
      <c r="T65" s="70"/>
      <c r="U65" s="70"/>
      <c r="V65" s="70"/>
      <c r="W65" s="70"/>
      <c r="X65" s="70"/>
    </row>
    <row r="66" spans="1:24" ht="15" x14ac:dyDescent="0.2">
      <c r="A66" s="70"/>
      <c r="B66" s="70"/>
      <c r="C66" s="70"/>
      <c r="D66" s="70"/>
      <c r="E66" s="70"/>
      <c r="F66" s="70"/>
      <c r="G66" s="70"/>
      <c r="H66" s="70"/>
      <c r="I66" s="70"/>
      <c r="J66" s="70"/>
      <c r="P66" s="70"/>
      <c r="Q66" s="70"/>
      <c r="R66" s="70"/>
      <c r="S66" s="70"/>
      <c r="T66" s="70"/>
      <c r="U66" s="70"/>
      <c r="V66" s="70"/>
      <c r="W66" s="70"/>
      <c r="X66" s="70"/>
    </row>
    <row r="67" spans="1:24" ht="15" x14ac:dyDescent="0.2">
      <c r="A67" s="70"/>
      <c r="B67" s="70"/>
      <c r="C67" s="70"/>
      <c r="D67" s="70"/>
      <c r="E67" s="70"/>
      <c r="F67" s="70"/>
      <c r="G67" s="70"/>
      <c r="H67" s="70"/>
      <c r="I67" s="70"/>
      <c r="J67" s="70"/>
      <c r="K67" s="70"/>
      <c r="L67" s="70"/>
      <c r="M67" s="70"/>
      <c r="N67" s="70"/>
      <c r="O67" s="70"/>
      <c r="P67" s="70"/>
      <c r="Q67" s="70"/>
      <c r="R67" s="70"/>
      <c r="S67" s="70"/>
      <c r="T67" s="70"/>
      <c r="U67" s="70"/>
      <c r="V67" s="70"/>
      <c r="W67" s="70"/>
      <c r="X67" s="70"/>
    </row>
    <row r="68" spans="1:24" ht="15" x14ac:dyDescent="0.2">
      <c r="A68" s="70"/>
      <c r="B68" s="70"/>
      <c r="C68" s="70"/>
      <c r="D68" s="70"/>
      <c r="E68" s="70"/>
      <c r="F68" s="70"/>
      <c r="G68" s="70"/>
      <c r="H68" s="70"/>
      <c r="I68" s="70"/>
      <c r="J68" s="70"/>
      <c r="P68" s="70"/>
      <c r="Q68" s="70"/>
      <c r="R68" s="70"/>
      <c r="S68" s="70"/>
      <c r="T68" s="70"/>
      <c r="U68" s="70"/>
      <c r="V68" s="70"/>
      <c r="W68" s="70"/>
      <c r="X68" s="70"/>
    </row>
    <row r="69" spans="1:24" ht="15" x14ac:dyDescent="0.2">
      <c r="A69" s="70"/>
      <c r="B69" s="70"/>
      <c r="C69" s="70"/>
      <c r="D69" s="70"/>
      <c r="E69" s="70"/>
      <c r="F69" s="70"/>
      <c r="G69" s="70"/>
      <c r="H69" s="70"/>
      <c r="I69" s="70"/>
      <c r="J69" s="70"/>
      <c r="K69" s="70"/>
      <c r="L69" s="70"/>
      <c r="M69" s="70"/>
      <c r="N69" s="70"/>
      <c r="O69" s="70"/>
      <c r="P69" s="70"/>
      <c r="Q69" s="70"/>
      <c r="R69" s="70"/>
      <c r="S69" s="70"/>
      <c r="T69" s="70"/>
      <c r="U69" s="70"/>
      <c r="V69" s="70"/>
      <c r="W69" s="70"/>
      <c r="X69" s="70"/>
    </row>
    <row r="70" spans="1:24" ht="15" x14ac:dyDescent="0.2">
      <c r="A70" s="70"/>
      <c r="B70" s="70"/>
      <c r="C70" s="70"/>
      <c r="D70" s="70"/>
      <c r="E70" s="70"/>
      <c r="F70" s="70"/>
      <c r="G70" s="70"/>
      <c r="H70" s="70"/>
      <c r="I70" s="70"/>
      <c r="J70" s="70"/>
      <c r="K70" s="70"/>
      <c r="L70" s="70"/>
      <c r="M70" s="70"/>
      <c r="O70" s="70"/>
      <c r="P70" s="70"/>
      <c r="Q70" s="70"/>
      <c r="R70" s="70"/>
      <c r="S70" s="70"/>
      <c r="T70" s="70"/>
      <c r="U70" s="70"/>
      <c r="V70" s="70"/>
      <c r="W70" s="70"/>
      <c r="X70" s="70"/>
    </row>
    <row r="71" spans="1:24" ht="15" x14ac:dyDescent="0.2">
      <c r="A71" s="70"/>
      <c r="B71" s="70"/>
      <c r="C71" s="70"/>
      <c r="D71" s="70"/>
      <c r="E71" s="70"/>
      <c r="F71" s="70"/>
      <c r="G71" s="70"/>
      <c r="H71" s="70"/>
      <c r="I71" s="70"/>
      <c r="J71" s="70"/>
      <c r="K71" s="70"/>
      <c r="L71" s="70"/>
      <c r="M71" s="70"/>
      <c r="N71" s="70"/>
      <c r="O71" s="70"/>
      <c r="P71" s="70"/>
      <c r="Q71" s="70"/>
      <c r="R71" s="70"/>
      <c r="S71" s="70"/>
      <c r="T71" s="70"/>
      <c r="U71" s="70"/>
      <c r="V71" s="70"/>
      <c r="W71" s="70"/>
      <c r="X71" s="70"/>
    </row>
    <row r="72" spans="1:24" ht="15" x14ac:dyDescent="0.2">
      <c r="A72" s="70"/>
      <c r="B72" s="70"/>
      <c r="C72" s="70"/>
      <c r="D72" s="70"/>
      <c r="E72" s="70"/>
      <c r="F72" s="70"/>
      <c r="G72" s="70"/>
      <c r="H72" s="70"/>
      <c r="I72" s="70"/>
      <c r="J72" s="70"/>
      <c r="K72" s="70"/>
      <c r="N72" s="70"/>
      <c r="O72" s="70"/>
      <c r="P72" s="70"/>
      <c r="Q72" s="70"/>
      <c r="R72" s="70"/>
      <c r="S72" s="70"/>
      <c r="T72" s="70"/>
      <c r="U72" s="70"/>
      <c r="V72" s="70"/>
      <c r="W72" s="70"/>
      <c r="X72" s="70"/>
    </row>
    <row r="73" spans="1:24" ht="15" x14ac:dyDescent="0.2">
      <c r="A73" s="70"/>
      <c r="B73" s="70"/>
      <c r="C73" s="70"/>
      <c r="D73" s="70"/>
      <c r="E73" s="70"/>
      <c r="F73" s="70"/>
      <c r="G73" s="70"/>
      <c r="H73" s="70"/>
      <c r="I73" s="70"/>
      <c r="J73" s="70"/>
      <c r="K73" s="70"/>
      <c r="L73" s="70"/>
      <c r="M73" s="70"/>
      <c r="N73" s="70"/>
      <c r="O73" s="70"/>
      <c r="P73" s="70"/>
      <c r="Q73" s="70"/>
      <c r="R73" s="70"/>
      <c r="S73" s="70"/>
      <c r="T73" s="70"/>
      <c r="U73" s="70"/>
      <c r="V73" s="70"/>
      <c r="W73" s="70"/>
      <c r="X73" s="70"/>
    </row>
    <row r="74" spans="1:24" ht="15" x14ac:dyDescent="0.2">
      <c r="A74" s="70"/>
      <c r="B74" s="70"/>
      <c r="C74" s="70"/>
      <c r="D74" s="70"/>
      <c r="E74" s="70"/>
      <c r="F74" s="70"/>
      <c r="G74" s="70"/>
      <c r="H74" s="70"/>
      <c r="I74" s="70"/>
      <c r="J74" s="70"/>
      <c r="K74" s="70"/>
      <c r="L74" s="70"/>
      <c r="M74" s="70"/>
      <c r="N74" s="70"/>
      <c r="O74" s="70"/>
      <c r="P74" s="70"/>
      <c r="Q74" s="70"/>
      <c r="R74" s="70"/>
      <c r="S74" s="70"/>
      <c r="T74" s="70"/>
      <c r="U74" s="70"/>
      <c r="V74" s="70"/>
      <c r="W74" s="70"/>
      <c r="X74" s="70"/>
    </row>
    <row r="75" spans="1:24" ht="15" x14ac:dyDescent="0.2">
      <c r="A75" s="70"/>
      <c r="B75" s="70"/>
      <c r="C75" s="70"/>
      <c r="D75" s="70"/>
      <c r="E75" s="70"/>
      <c r="F75" s="70"/>
      <c r="G75" s="70"/>
      <c r="H75" s="70"/>
      <c r="I75" s="70"/>
      <c r="J75" s="70"/>
      <c r="K75" s="70"/>
      <c r="L75" s="70"/>
      <c r="M75" s="70"/>
      <c r="N75" s="70"/>
      <c r="O75" s="70"/>
      <c r="P75" s="70"/>
      <c r="Q75" s="70"/>
      <c r="R75" s="70"/>
      <c r="S75" s="70"/>
      <c r="T75" s="70"/>
      <c r="U75" s="70"/>
      <c r="V75" s="70"/>
      <c r="W75" s="70"/>
      <c r="X75" s="70"/>
    </row>
    <row r="76" spans="1:24" ht="15" x14ac:dyDescent="0.2">
      <c r="J76" s="70"/>
      <c r="K76" s="70"/>
      <c r="L76" s="70"/>
      <c r="M76" s="70"/>
      <c r="N76" s="70"/>
      <c r="O76" s="70"/>
      <c r="P76" s="70"/>
      <c r="Q76" s="70"/>
      <c r="R76" s="70"/>
      <c r="S76" s="70"/>
      <c r="T76" s="70"/>
      <c r="U76" s="70"/>
      <c r="V76" s="70"/>
      <c r="W76" s="70"/>
      <c r="X76" s="70"/>
    </row>
    <row r="77" spans="1:24" ht="15" x14ac:dyDescent="0.2">
      <c r="J77" s="70"/>
      <c r="K77" s="70"/>
      <c r="L77" s="70"/>
      <c r="M77" s="70"/>
      <c r="N77" s="70"/>
      <c r="O77" s="70"/>
      <c r="P77" s="70"/>
      <c r="Q77" s="70"/>
      <c r="R77" s="70"/>
      <c r="S77" s="70"/>
      <c r="T77" s="70"/>
      <c r="U77" s="70"/>
      <c r="V77" s="70"/>
      <c r="W77" s="70"/>
      <c r="X77" s="70"/>
    </row>
    <row r="78" spans="1:24" ht="15" x14ac:dyDescent="0.2">
      <c r="J78" s="70"/>
      <c r="K78" s="70"/>
      <c r="L78" s="70"/>
      <c r="M78" s="70"/>
      <c r="N78" s="70"/>
      <c r="O78" s="70"/>
      <c r="P78" s="70"/>
      <c r="Q78" s="70"/>
      <c r="R78" s="70"/>
      <c r="S78" s="70"/>
      <c r="T78" s="70"/>
      <c r="U78" s="70"/>
      <c r="V78" s="70"/>
      <c r="W78" s="70"/>
      <c r="X78" s="70"/>
    </row>
    <row r="79" spans="1:24" ht="15" x14ac:dyDescent="0.2">
      <c r="J79" s="70"/>
      <c r="K79" s="70"/>
      <c r="L79" s="70"/>
      <c r="M79" s="70"/>
      <c r="N79" s="70"/>
      <c r="O79" s="70"/>
      <c r="P79" s="70"/>
      <c r="Q79" s="70"/>
      <c r="R79" s="70"/>
      <c r="S79" s="70"/>
      <c r="T79" s="70"/>
      <c r="U79" s="70"/>
      <c r="V79" s="70"/>
      <c r="W79" s="70"/>
      <c r="X79" s="70"/>
    </row>
    <row r="80" spans="1:24" ht="15" x14ac:dyDescent="0.2">
      <c r="J80" s="70"/>
      <c r="K80" s="70"/>
      <c r="L80" s="70"/>
      <c r="M80" s="70"/>
      <c r="N80" s="70"/>
      <c r="O80" s="70"/>
      <c r="P80" s="70"/>
      <c r="Q80" s="70"/>
      <c r="R80" s="70"/>
      <c r="S80" s="70"/>
      <c r="T80" s="70"/>
      <c r="U80" s="70"/>
      <c r="V80" s="70"/>
      <c r="W80" s="70"/>
      <c r="X80" s="70"/>
    </row>
    <row r="81" spans="1:24" ht="15" x14ac:dyDescent="0.2">
      <c r="J81" s="70"/>
      <c r="K81" s="70"/>
      <c r="L81" s="70"/>
      <c r="M81" s="70"/>
      <c r="N81" s="70"/>
      <c r="O81" s="70"/>
      <c r="P81" s="70"/>
      <c r="Q81" s="70"/>
      <c r="R81" s="70"/>
      <c r="S81" s="70"/>
      <c r="T81" s="70"/>
      <c r="U81" s="70"/>
      <c r="V81" s="70"/>
      <c r="W81" s="70"/>
      <c r="X81" s="70"/>
    </row>
    <row r="82" spans="1:24" ht="15" x14ac:dyDescent="0.2">
      <c r="J82" s="70"/>
      <c r="K82" s="70"/>
      <c r="L82" s="70"/>
      <c r="M82" s="70"/>
      <c r="N82" s="70"/>
      <c r="O82" s="70"/>
      <c r="P82" s="70"/>
      <c r="Q82" s="70"/>
      <c r="R82" s="70"/>
      <c r="S82" s="70"/>
      <c r="T82" s="70"/>
      <c r="U82" s="70"/>
      <c r="V82" s="70"/>
      <c r="W82" s="70"/>
      <c r="X82" s="70"/>
    </row>
    <row r="83" spans="1:24" ht="15" x14ac:dyDescent="0.2">
      <c r="J83" s="70"/>
      <c r="K83" s="70"/>
      <c r="L83" s="70"/>
      <c r="M83" s="70"/>
      <c r="N83" s="70"/>
      <c r="O83" s="70"/>
      <c r="P83" s="70"/>
      <c r="Q83" s="70"/>
      <c r="R83" s="70"/>
      <c r="S83" s="70"/>
      <c r="T83" s="70"/>
      <c r="U83" s="70"/>
      <c r="V83" s="70"/>
      <c r="W83" s="70"/>
      <c r="X83" s="70"/>
    </row>
    <row r="84" spans="1:24" ht="15" x14ac:dyDescent="0.2">
      <c r="A84" s="70"/>
      <c r="B84" s="70"/>
      <c r="C84" s="70"/>
      <c r="D84" s="70"/>
      <c r="E84" s="70"/>
      <c r="F84" s="70"/>
      <c r="G84" s="70"/>
      <c r="H84" s="70"/>
      <c r="I84" s="70"/>
      <c r="J84" s="70"/>
      <c r="K84" s="70"/>
      <c r="L84" s="70"/>
      <c r="M84" s="70"/>
      <c r="N84" s="70"/>
      <c r="O84" s="70"/>
      <c r="P84" s="70"/>
      <c r="Q84" s="70"/>
      <c r="R84" s="70"/>
      <c r="S84" s="70"/>
      <c r="T84" s="70"/>
      <c r="U84" s="70"/>
      <c r="V84" s="70"/>
      <c r="W84" s="70"/>
      <c r="X84" s="70"/>
    </row>
    <row r="85" spans="1:24" ht="15" x14ac:dyDescent="0.2">
      <c r="A85" s="70"/>
      <c r="B85" s="70"/>
      <c r="C85" s="70"/>
      <c r="D85" s="70"/>
      <c r="E85" s="70"/>
      <c r="F85" s="70"/>
      <c r="G85" s="70"/>
      <c r="H85" s="70"/>
      <c r="I85" s="70"/>
      <c r="J85" s="70"/>
      <c r="K85" s="70"/>
      <c r="L85" s="70"/>
      <c r="M85" s="70"/>
      <c r="N85" s="70"/>
      <c r="O85" s="70"/>
      <c r="P85" s="70"/>
      <c r="Q85" s="70"/>
      <c r="R85" s="70"/>
      <c r="S85" s="70"/>
      <c r="T85" s="70"/>
      <c r="U85" s="70"/>
      <c r="V85" s="70"/>
      <c r="W85" s="70"/>
      <c r="X85" s="70"/>
    </row>
    <row r="86" spans="1:24" ht="15" x14ac:dyDescent="0.2">
      <c r="I86" s="70"/>
      <c r="J86" s="70"/>
    </row>
    <row r="87" spans="1:24" ht="15" x14ac:dyDescent="0.2">
      <c r="I87" s="70"/>
      <c r="J87" s="70"/>
    </row>
    <row r="88" spans="1:24" ht="15" x14ac:dyDescent="0.2">
      <c r="I88" s="70"/>
      <c r="J88" s="70"/>
    </row>
    <row r="89" spans="1:24" ht="15" x14ac:dyDescent="0.2">
      <c r="I89" s="70"/>
      <c r="J89" s="70"/>
    </row>
    <row r="90" spans="1:24" ht="15" x14ac:dyDescent="0.2">
      <c r="A90" s="70"/>
      <c r="B90" s="70"/>
      <c r="C90" s="70"/>
      <c r="D90" s="70"/>
      <c r="E90" s="70"/>
      <c r="F90" s="70"/>
      <c r="G90" s="70"/>
      <c r="H90" s="70"/>
      <c r="I90" s="70"/>
      <c r="J90" s="70"/>
    </row>
    <row r="91" spans="1:24" ht="15" x14ac:dyDescent="0.2">
      <c r="A91" s="70"/>
      <c r="B91" s="70"/>
      <c r="C91" s="70"/>
      <c r="D91" s="70"/>
      <c r="E91" s="70"/>
      <c r="F91" s="70"/>
      <c r="G91" s="70"/>
      <c r="H91" s="70"/>
      <c r="I91" s="70"/>
      <c r="J91" s="70"/>
    </row>
    <row r="92" spans="1:24" ht="15" x14ac:dyDescent="0.2">
      <c r="A92" s="70"/>
      <c r="B92" s="70"/>
      <c r="C92" s="70"/>
      <c r="D92" s="70"/>
      <c r="E92" s="70"/>
      <c r="F92" s="70"/>
      <c r="G92" s="70"/>
      <c r="H92" s="70"/>
      <c r="I92" s="70"/>
      <c r="J92" s="70"/>
    </row>
    <row r="93" spans="1:24" ht="15" x14ac:dyDescent="0.2">
      <c r="A93" s="70"/>
      <c r="B93" s="70"/>
      <c r="C93" s="70"/>
      <c r="D93" s="70"/>
      <c r="E93" s="70"/>
      <c r="F93" s="70"/>
      <c r="G93" s="70"/>
      <c r="H93" s="70"/>
      <c r="I93" s="70"/>
      <c r="J93" s="70"/>
    </row>
  </sheetData>
  <mergeCells count="54">
    <mergeCell ref="K55:O55"/>
    <mergeCell ref="K60:O60"/>
    <mergeCell ref="C64:H64"/>
    <mergeCell ref="K6:O6"/>
    <mergeCell ref="K15:O15"/>
    <mergeCell ref="K21:O21"/>
    <mergeCell ref="K28:O28"/>
    <mergeCell ref="K30:O30"/>
    <mergeCell ref="K36:O36"/>
    <mergeCell ref="K40:O40"/>
    <mergeCell ref="K44:O44"/>
    <mergeCell ref="K49:O49"/>
    <mergeCell ref="K51:O51"/>
    <mergeCell ref="I50:I56"/>
    <mergeCell ref="A1:I1"/>
    <mergeCell ref="H7:H9"/>
    <mergeCell ref="Q6:R6"/>
    <mergeCell ref="H61:H63"/>
    <mergeCell ref="G16:G18"/>
    <mergeCell ref="G61:G63"/>
    <mergeCell ref="A6:A9"/>
    <mergeCell ref="B60:B63"/>
    <mergeCell ref="A15:A18"/>
    <mergeCell ref="B15:B18"/>
    <mergeCell ref="B6:B9"/>
    <mergeCell ref="G7:G9"/>
    <mergeCell ref="A21:A24"/>
    <mergeCell ref="B21:B24"/>
    <mergeCell ref="G22:G24"/>
    <mergeCell ref="B32:B35"/>
    <mergeCell ref="A2:I4"/>
    <mergeCell ref="H16:H18"/>
    <mergeCell ref="C10:H10"/>
    <mergeCell ref="I29:I43"/>
    <mergeCell ref="C19:H19"/>
    <mergeCell ref="C25:H25"/>
    <mergeCell ref="H22:H24"/>
    <mergeCell ref="C11:H11"/>
    <mergeCell ref="A60:A63"/>
    <mergeCell ref="H29:H43"/>
    <mergeCell ref="B49:B52"/>
    <mergeCell ref="B53:B56"/>
    <mergeCell ref="A49:A56"/>
    <mergeCell ref="G50:G52"/>
    <mergeCell ref="G54:G56"/>
    <mergeCell ref="G29:G31"/>
    <mergeCell ref="G33:G35"/>
    <mergeCell ref="G37:G39"/>
    <mergeCell ref="G41:G43"/>
    <mergeCell ref="B28:B31"/>
    <mergeCell ref="B36:B39"/>
    <mergeCell ref="B40:B43"/>
    <mergeCell ref="A28:A43"/>
    <mergeCell ref="H50:H56"/>
  </mergeCells>
  <hyperlinks>
    <hyperlink ref="C19" r:id="rId1" xr:uid="{00000000-0004-0000-0400-000000000000}"/>
    <hyperlink ref="C25" r:id="rId2" xr:uid="{00000000-0004-0000-0400-000001000000}"/>
    <hyperlink ref="C10" r:id="rId3" xr:uid="{00000000-0004-0000-0400-000002000000}"/>
  </hyperlinks>
  <pageMargins left="0.7" right="0.7" top="0.75" bottom="0.75" header="0.3" footer="0.3"/>
  <pageSetup orientation="portrait" horizontalDpi="1200" verticalDpi="1200"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V19"/>
  <sheetViews>
    <sheetView topLeftCell="B1" zoomScale="134" zoomScaleNormal="55" workbookViewId="0">
      <selection activeCell="C6" sqref="C6"/>
    </sheetView>
  </sheetViews>
  <sheetFormatPr baseColWidth="10" defaultColWidth="8.83203125" defaultRowHeight="15" x14ac:dyDescent="0.2"/>
  <cols>
    <col min="1" max="1" width="28.33203125" bestFit="1" customWidth="1"/>
    <col min="2" max="2" width="22.6640625" bestFit="1" customWidth="1"/>
    <col min="3" max="3" width="19.1640625" bestFit="1" customWidth="1"/>
    <col min="4" max="4" width="9" bestFit="1" customWidth="1"/>
    <col min="5" max="5" width="12.1640625" bestFit="1" customWidth="1"/>
    <col min="6" max="6" width="19.1640625" bestFit="1" customWidth="1"/>
    <col min="7" max="7" width="12.1640625" bestFit="1" customWidth="1"/>
    <col min="8" max="8" width="10.6640625" bestFit="1" customWidth="1"/>
    <col min="9" max="9" width="10.5" customWidth="1"/>
    <col min="10" max="10" width="11.33203125" bestFit="1" customWidth="1"/>
    <col min="11" max="11" width="16.6640625" bestFit="1" customWidth="1"/>
    <col min="12" max="12" width="12.1640625" bestFit="1" customWidth="1"/>
    <col min="13" max="13" width="10.33203125" bestFit="1" customWidth="1"/>
    <col min="14" max="14" width="15.1640625" bestFit="1" customWidth="1"/>
    <col min="15" max="15" width="10.6640625" bestFit="1" customWidth="1"/>
    <col min="16" max="16" width="8.33203125" bestFit="1" customWidth="1"/>
    <col min="17" max="17" width="12.1640625" bestFit="1" customWidth="1"/>
    <col min="18" max="19" width="8.33203125" bestFit="1" customWidth="1"/>
    <col min="20" max="20" width="10.6640625" bestFit="1" customWidth="1"/>
    <col min="21" max="21" width="8.33203125" bestFit="1" customWidth="1"/>
    <col min="22" max="22" width="17.33203125" bestFit="1" customWidth="1"/>
    <col min="23" max="23" width="20.33203125" bestFit="1" customWidth="1"/>
    <col min="24" max="24" width="10.33203125" bestFit="1" customWidth="1"/>
  </cols>
  <sheetData>
    <row r="1" spans="1:22" ht="23" x14ac:dyDescent="0.2">
      <c r="A1" s="112" t="s">
        <v>61</v>
      </c>
      <c r="B1" s="112"/>
      <c r="C1" s="112"/>
      <c r="D1" s="112"/>
      <c r="E1" s="112"/>
      <c r="F1" s="112"/>
      <c r="G1" s="112"/>
      <c r="H1" s="112"/>
      <c r="I1" s="112"/>
    </row>
    <row r="2" spans="1:22" ht="14.5" customHeight="1" x14ac:dyDescent="0.2">
      <c r="A2" s="113" t="s">
        <v>133</v>
      </c>
      <c r="B2" s="113"/>
      <c r="C2" s="113"/>
      <c r="D2" s="113"/>
      <c r="E2" s="113"/>
      <c r="F2" s="113"/>
      <c r="G2" s="113"/>
      <c r="H2" s="113"/>
      <c r="I2" s="113"/>
    </row>
    <row r="3" spans="1:22" x14ac:dyDescent="0.2">
      <c r="A3" s="113"/>
      <c r="B3" s="113"/>
      <c r="C3" s="113"/>
      <c r="D3" s="113"/>
      <c r="E3" s="113"/>
      <c r="F3" s="113"/>
      <c r="G3" s="113"/>
      <c r="H3" s="113"/>
      <c r="I3" s="113"/>
    </row>
    <row r="4" spans="1:22" x14ac:dyDescent="0.2">
      <c r="A4" s="147"/>
      <c r="B4" s="147"/>
      <c r="C4" s="147"/>
      <c r="D4" s="147"/>
      <c r="E4" s="147"/>
      <c r="F4" s="147"/>
      <c r="G4" s="147"/>
      <c r="H4" s="147"/>
      <c r="I4" s="147"/>
    </row>
    <row r="5" spans="1:22" ht="14.5" customHeight="1" x14ac:dyDescent="0.2">
      <c r="A5" s="148" t="s">
        <v>0</v>
      </c>
      <c r="B5" s="123" t="s">
        <v>7</v>
      </c>
      <c r="C5" s="144" t="s">
        <v>124</v>
      </c>
      <c r="D5" s="145"/>
      <c r="E5" s="145"/>
      <c r="F5" s="145"/>
      <c r="G5" s="145"/>
      <c r="H5" s="146"/>
      <c r="I5" s="142" t="s">
        <v>125</v>
      </c>
      <c r="J5" s="143"/>
      <c r="K5" s="143"/>
      <c r="L5" s="143"/>
      <c r="M5" s="143"/>
      <c r="N5" s="143"/>
      <c r="O5" s="47"/>
      <c r="P5" s="47"/>
      <c r="Q5" s="47"/>
      <c r="R5" s="47"/>
      <c r="S5" s="47"/>
      <c r="T5" s="47"/>
      <c r="U5" s="47"/>
      <c r="V5" s="47"/>
    </row>
    <row r="6" spans="1:22" ht="14.5" customHeight="1" x14ac:dyDescent="0.2">
      <c r="A6" s="148"/>
      <c r="B6" s="123"/>
      <c r="C6" s="12" t="s">
        <v>2</v>
      </c>
      <c r="D6" s="12" t="s">
        <v>4</v>
      </c>
      <c r="E6" s="12" t="s">
        <v>3</v>
      </c>
      <c r="F6" s="12" t="s">
        <v>1</v>
      </c>
      <c r="G6" s="12" t="s">
        <v>5</v>
      </c>
      <c r="H6" s="62" t="s">
        <v>6</v>
      </c>
      <c r="I6" s="59" t="s">
        <v>9</v>
      </c>
      <c r="J6" s="12" t="s">
        <v>10</v>
      </c>
      <c r="K6" s="12" t="s">
        <v>11</v>
      </c>
      <c r="L6" s="12" t="s">
        <v>14</v>
      </c>
      <c r="M6" s="12" t="s">
        <v>12</v>
      </c>
      <c r="N6" s="49" t="s">
        <v>13</v>
      </c>
      <c r="O6" s="47"/>
      <c r="P6" s="47"/>
      <c r="Q6" s="47"/>
      <c r="R6" s="47"/>
      <c r="S6" s="47"/>
      <c r="T6" s="47"/>
      <c r="U6" s="47"/>
      <c r="V6" s="47"/>
    </row>
    <row r="7" spans="1:22" x14ac:dyDescent="0.2">
      <c r="A7" s="148"/>
      <c r="B7" s="123"/>
      <c r="C7" s="13" t="s">
        <v>17</v>
      </c>
      <c r="D7" s="13" t="s">
        <v>18</v>
      </c>
      <c r="E7" s="13" t="s">
        <v>19</v>
      </c>
      <c r="F7" s="13" t="s">
        <v>20</v>
      </c>
      <c r="G7" s="13" t="s">
        <v>20</v>
      </c>
      <c r="H7" s="63" t="s">
        <v>21</v>
      </c>
      <c r="I7" s="60" t="s">
        <v>17</v>
      </c>
      <c r="J7" s="13" t="s">
        <v>18</v>
      </c>
      <c r="K7" s="13" t="s">
        <v>19</v>
      </c>
      <c r="L7" s="13" t="s">
        <v>20</v>
      </c>
      <c r="M7" s="13" t="s">
        <v>20</v>
      </c>
      <c r="N7" s="100" t="s">
        <v>21</v>
      </c>
      <c r="O7" s="47"/>
      <c r="P7" s="47"/>
      <c r="Q7" s="47"/>
      <c r="R7" s="47"/>
      <c r="S7" s="47"/>
      <c r="T7" s="47"/>
      <c r="U7" s="47"/>
      <c r="V7" s="47"/>
    </row>
    <row r="8" spans="1:22" x14ac:dyDescent="0.2">
      <c r="A8" s="21" t="s">
        <v>123</v>
      </c>
      <c r="B8" s="103">
        <f>(264.31 + 284.6) / 282469</f>
        <v>1.9432574902024651E-3</v>
      </c>
      <c r="C8" s="15">
        <v>16550</v>
      </c>
      <c r="D8" s="15">
        <v>2564762</v>
      </c>
      <c r="E8" s="15">
        <v>856649.66666666663</v>
      </c>
      <c r="F8" s="15">
        <v>7077.333333333333</v>
      </c>
      <c r="G8" s="15">
        <v>7244.333333333333</v>
      </c>
      <c r="H8" s="64">
        <v>1455.3333333333333</v>
      </c>
      <c r="I8" s="61">
        <f t="shared" ref="I8" si="0">$B8 * C8</f>
        <v>32.160911462850798</v>
      </c>
      <c r="J8" s="16">
        <f t="shared" ref="J8" si="1">$B8 * D8</f>
        <v>4983.992967086655</v>
      </c>
      <c r="K8" s="16">
        <f t="shared" ref="K8" si="2">$B8 * E8</f>
        <v>1664.6908812294448</v>
      </c>
      <c r="L8" s="16">
        <f t="shared" ref="L8" si="3">$B8 * F8</f>
        <v>13.75308101065958</v>
      </c>
      <c r="M8" s="16">
        <f t="shared" ref="M8" si="4">$B8 * G8</f>
        <v>14.07760501152339</v>
      </c>
      <c r="N8" s="16">
        <f t="shared" ref="N8" si="5">$B8 * H8</f>
        <v>2.8280874007413206</v>
      </c>
      <c r="O8" s="47"/>
      <c r="P8" s="47"/>
      <c r="Q8" s="47"/>
      <c r="R8" s="47"/>
      <c r="S8" s="47"/>
      <c r="T8" s="47"/>
      <c r="U8" s="47"/>
      <c r="V8" s="47"/>
    </row>
    <row r="11" spans="1:22" x14ac:dyDescent="0.2">
      <c r="B11" s="143" t="s">
        <v>126</v>
      </c>
      <c r="C11" s="143"/>
      <c r="D11" s="143"/>
      <c r="E11" s="143"/>
      <c r="F11" s="143"/>
      <c r="G11" s="143"/>
      <c r="H11" s="143"/>
      <c r="I11" s="143"/>
    </row>
    <row r="12" spans="1:22" ht="14.5" customHeight="1" x14ac:dyDescent="0.2">
      <c r="B12" s="12" t="s">
        <v>22</v>
      </c>
      <c r="C12" s="12" t="str">
        <f t="shared" ref="C12:H12" si="6">C6</f>
        <v>Steam</v>
      </c>
      <c r="D12" s="12" t="str">
        <f t="shared" si="6"/>
        <v>Electric</v>
      </c>
      <c r="E12" s="12" t="str">
        <f t="shared" si="6"/>
        <v>Chilled Water</v>
      </c>
      <c r="F12" s="12" t="str">
        <f t="shared" si="6"/>
        <v>Water</v>
      </c>
      <c r="G12" s="12" t="str">
        <f t="shared" si="6"/>
        <v>Sewer</v>
      </c>
      <c r="H12" s="12" t="str">
        <f t="shared" si="6"/>
        <v>Natural Gas</v>
      </c>
      <c r="I12" s="138" t="s">
        <v>15</v>
      </c>
    </row>
    <row r="13" spans="1:22" x14ac:dyDescent="0.2">
      <c r="B13" s="12" t="s">
        <v>8</v>
      </c>
      <c r="C13" s="14">
        <f t="shared" ref="C13:H13" si="7">SUM(I$8:I$8)</f>
        <v>32.160911462850798</v>
      </c>
      <c r="D13" s="14">
        <f t="shared" si="7"/>
        <v>4983.992967086655</v>
      </c>
      <c r="E13" s="14">
        <f t="shared" si="7"/>
        <v>1664.6908812294448</v>
      </c>
      <c r="F13" s="14">
        <f t="shared" si="7"/>
        <v>13.75308101065958</v>
      </c>
      <c r="G13" s="14">
        <f t="shared" si="7"/>
        <v>14.07760501152339</v>
      </c>
      <c r="H13" s="14">
        <f t="shared" si="7"/>
        <v>2.8280874007413206</v>
      </c>
      <c r="I13" s="138"/>
    </row>
    <row r="14" spans="1:22" x14ac:dyDescent="0.2">
      <c r="B14" s="12" t="s">
        <v>16</v>
      </c>
      <c r="C14" s="13" t="str">
        <f t="shared" ref="C14:H14" si="8">I7</f>
        <v>klb</v>
      </c>
      <c r="D14" s="13" t="str">
        <f t="shared" si="8"/>
        <v>kWh</v>
      </c>
      <c r="E14" s="13" t="str">
        <f t="shared" si="8"/>
        <v>Ton Hr</v>
      </c>
      <c r="F14" s="13" t="str">
        <f t="shared" si="8"/>
        <v>Kgal</v>
      </c>
      <c r="G14" s="13" t="str">
        <f t="shared" si="8"/>
        <v>Kgal</v>
      </c>
      <c r="H14" s="13" t="str">
        <f t="shared" si="8"/>
        <v>MMBtu</v>
      </c>
      <c r="I14" s="138"/>
    </row>
    <row r="15" spans="1:22" ht="16" x14ac:dyDescent="0.2">
      <c r="B15" s="104" t="s">
        <v>127</v>
      </c>
      <c r="C15" s="95">
        <f xml:space="preserve"> C13 * 'Utility Emissions Factors'!G7</f>
        <v>3.221317220538769</v>
      </c>
      <c r="D15" s="95">
        <f xml:space="preserve"> D13 * 'Utility Emissions Factors'!G16</f>
        <v>2.4287804212112052</v>
      </c>
      <c r="E15" s="95">
        <f xml:space="preserve"> E13 * 'Utility Emissions Factors'!G22</f>
        <v>0.40561540178720384</v>
      </c>
      <c r="F15" s="95">
        <f xml:space="preserve"> F13 * 'Utility Emissions Factors'!H29</f>
        <v>4.3081159487471786E-2</v>
      </c>
      <c r="G15" s="95">
        <f xml:space="preserve"> G13 * 'Utility Emissions Factors'!H50</f>
        <v>4.237612628496492E-2</v>
      </c>
      <c r="H15" s="95">
        <f xml:space="preserve"> H13 * 'Utility Emissions Factors'!G61</f>
        <v>0.15004889068031121</v>
      </c>
      <c r="I15" s="105">
        <f xml:space="preserve"> SUM(C15:H15)</f>
        <v>6.2912192199899257</v>
      </c>
    </row>
    <row r="16" spans="1:22" s="47" customFormat="1" ht="16" x14ac:dyDescent="0.2">
      <c r="B16" s="104" t="s">
        <v>128</v>
      </c>
      <c r="C16" s="95">
        <f>C15*Summary!$B$28</f>
        <v>48.319758308081532</v>
      </c>
      <c r="D16" s="95">
        <f>D15*Summary!$B$28</f>
        <v>36.431706318168075</v>
      </c>
      <c r="E16" s="95">
        <f>E15*Summary!$B$28</f>
        <v>6.0842310268080579</v>
      </c>
      <c r="F16" s="95">
        <f>F15*Summary!$B$28</f>
        <v>0.64621739231207675</v>
      </c>
      <c r="G16" s="95">
        <f>G15*Summary!$B$28</f>
        <v>0.63564189427447382</v>
      </c>
      <c r="H16" s="95">
        <f>H15*Summary!$B$28</f>
        <v>2.2507333602046682</v>
      </c>
      <c r="I16" s="105">
        <f>I15*Summary!$B$28</f>
        <v>94.368288299848885</v>
      </c>
    </row>
    <row r="17" spans="2:9" x14ac:dyDescent="0.2">
      <c r="B17" s="12" t="s">
        <v>16</v>
      </c>
      <c r="C17" s="141" t="s">
        <v>59</v>
      </c>
      <c r="D17" s="141"/>
      <c r="E17" s="141"/>
      <c r="F17" s="141"/>
      <c r="G17" s="141"/>
      <c r="H17" s="141"/>
      <c r="I17" s="1" t="s">
        <v>59</v>
      </c>
    </row>
    <row r="18" spans="2:9" x14ac:dyDescent="0.2">
      <c r="E18" s="47"/>
      <c r="F18" s="47"/>
      <c r="G18" s="47"/>
      <c r="H18" s="47"/>
      <c r="I18" s="47"/>
    </row>
    <row r="19" spans="2:9" x14ac:dyDescent="0.2">
      <c r="E19" s="66"/>
    </row>
  </sheetData>
  <mergeCells count="9">
    <mergeCell ref="I12:I14"/>
    <mergeCell ref="C17:H17"/>
    <mergeCell ref="I5:N5"/>
    <mergeCell ref="C5:H5"/>
    <mergeCell ref="A1:I1"/>
    <mergeCell ref="A2:I4"/>
    <mergeCell ref="A5:A7"/>
    <mergeCell ref="B5:B7"/>
    <mergeCell ref="B11:I11"/>
  </mergeCells>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5"/>
  <dimension ref="A1:M1794"/>
  <sheetViews>
    <sheetView tabSelected="1" topLeftCell="C7" zoomScale="109" workbookViewId="0">
      <selection activeCell="L12" sqref="L12"/>
    </sheetView>
  </sheetViews>
  <sheetFormatPr baseColWidth="10" defaultColWidth="8.83203125" defaultRowHeight="15" x14ac:dyDescent="0.2"/>
  <cols>
    <col min="1" max="1" width="27" bestFit="1" customWidth="1"/>
    <col min="2" max="2" width="11" customWidth="1"/>
    <col min="3" max="3" width="16.83203125" style="35" customWidth="1"/>
    <col min="4" max="4" width="17.83203125" bestFit="1" customWidth="1"/>
    <col min="5" max="5" width="17.6640625" style="19" bestFit="1" customWidth="1"/>
    <col min="6" max="6" width="14.33203125" style="19" bestFit="1" customWidth="1"/>
    <col min="9" max="9" width="8.6640625" customWidth="1"/>
    <col min="10" max="10" width="13.5" customWidth="1"/>
    <col min="11" max="11" width="17.5" customWidth="1"/>
    <col min="12" max="12" width="17.6640625" customWidth="1"/>
  </cols>
  <sheetData>
    <row r="1" spans="1:13" s="34" customFormat="1" ht="23" x14ac:dyDescent="0.2">
      <c r="A1" s="112" t="s">
        <v>143</v>
      </c>
      <c r="B1" s="112"/>
      <c r="C1" s="112"/>
      <c r="D1" s="112"/>
      <c r="E1" s="112"/>
      <c r="F1" s="112"/>
    </row>
    <row r="2" spans="1:13" s="34" customFormat="1" ht="14.5" customHeight="1" x14ac:dyDescent="0.2">
      <c r="A2" s="113" t="s">
        <v>144</v>
      </c>
      <c r="B2" s="113"/>
      <c r="C2" s="113"/>
      <c r="D2" s="113"/>
      <c r="E2" s="113"/>
      <c r="F2" s="113"/>
    </row>
    <row r="3" spans="1:13" s="34" customFormat="1" x14ac:dyDescent="0.2">
      <c r="A3" s="113"/>
      <c r="B3" s="113"/>
      <c r="C3" s="113"/>
      <c r="D3" s="113"/>
      <c r="E3" s="113"/>
      <c r="F3" s="113"/>
    </row>
    <row r="4" spans="1:13" s="34" customFormat="1" x14ac:dyDescent="0.2">
      <c r="A4" s="113"/>
      <c r="B4" s="113"/>
      <c r="C4" s="113"/>
      <c r="D4" s="113"/>
      <c r="E4" s="113"/>
      <c r="F4" s="113"/>
    </row>
    <row r="5" spans="1:13" s="34" customFormat="1" x14ac:dyDescent="0.2">
      <c r="A5" s="113"/>
      <c r="B5" s="113"/>
      <c r="C5" s="113"/>
      <c r="D5" s="113"/>
      <c r="E5" s="113"/>
      <c r="F5" s="113"/>
    </row>
    <row r="6" spans="1:13" x14ac:dyDescent="0.2">
      <c r="A6" s="113"/>
      <c r="B6" s="113"/>
      <c r="C6" s="113"/>
      <c r="D6" s="113"/>
      <c r="E6" s="113"/>
      <c r="F6" s="113"/>
    </row>
    <row r="7" spans="1:13" ht="15" customHeight="1" x14ac:dyDescent="0.2">
      <c r="A7" s="47"/>
      <c r="B7" s="47"/>
      <c r="C7" s="47"/>
      <c r="D7" s="47"/>
      <c r="E7" s="47"/>
      <c r="F7" s="47"/>
    </row>
    <row r="8" spans="1:13" x14ac:dyDescent="0.2">
      <c r="A8" s="143" t="s">
        <v>188</v>
      </c>
      <c r="B8" s="143"/>
      <c r="C8" s="143"/>
      <c r="D8" s="143"/>
      <c r="E8" s="143"/>
      <c r="F8" s="143"/>
      <c r="G8" s="143"/>
    </row>
    <row r="9" spans="1:13" ht="48" x14ac:dyDescent="0.2">
      <c r="A9" s="109" t="s">
        <v>145</v>
      </c>
      <c r="B9" s="109" t="s">
        <v>198</v>
      </c>
      <c r="C9" s="109" t="s">
        <v>186</v>
      </c>
      <c r="D9" s="109" t="s">
        <v>208</v>
      </c>
      <c r="E9" s="109" t="s">
        <v>209</v>
      </c>
      <c r="F9" s="109" t="s">
        <v>187</v>
      </c>
      <c r="G9" s="109" t="s">
        <v>146</v>
      </c>
      <c r="H9" s="109" t="s">
        <v>200</v>
      </c>
      <c r="I9" s="109" t="s">
        <v>201</v>
      </c>
      <c r="J9" s="109" t="s">
        <v>211</v>
      </c>
      <c r="K9" s="109" t="s">
        <v>210</v>
      </c>
      <c r="L9" s="162" t="s">
        <v>212</v>
      </c>
      <c r="M9" s="109" t="s">
        <v>213</v>
      </c>
    </row>
    <row r="10" spans="1:13" x14ac:dyDescent="0.2">
      <c r="A10" s="108" t="s">
        <v>147</v>
      </c>
      <c r="B10" s="7">
        <v>1960</v>
      </c>
      <c r="C10" s="7" t="s">
        <v>148</v>
      </c>
      <c r="D10" s="7">
        <v>40.115203000000001</v>
      </c>
      <c r="E10" s="7">
        <v>-75.110650000000007</v>
      </c>
      <c r="F10" s="80">
        <v>195</v>
      </c>
      <c r="G10" s="7">
        <v>4</v>
      </c>
      <c r="H10" s="7">
        <v>4</v>
      </c>
      <c r="I10" s="7">
        <v>1</v>
      </c>
      <c r="J10" s="95" cm="1">
        <f t="array" ref="J10">DISTANCE(D10,E10,D$27,E$27)</f>
        <v>152.02081222398908</v>
      </c>
      <c r="K10" s="163" cm="1">
        <f t="array" ref="K10">AVERAGE(IF(ISNUMBER(F10:F29/J10:J29),F10:F29/J10:J29,""))</f>
        <v>1.3114996916037087</v>
      </c>
      <c r="L10" s="167" t="s">
        <v>215</v>
      </c>
      <c r="M10" s="166" t="s">
        <v>214</v>
      </c>
    </row>
    <row r="11" spans="1:13" x14ac:dyDescent="0.2">
      <c r="A11" s="108" t="s">
        <v>149</v>
      </c>
      <c r="B11" s="7">
        <v>1960</v>
      </c>
      <c r="C11" s="7" t="s">
        <v>150</v>
      </c>
      <c r="D11" s="7">
        <v>40.541398000000001</v>
      </c>
      <c r="E11" s="7">
        <v>-78.409966999999995</v>
      </c>
      <c r="F11" s="80">
        <v>44</v>
      </c>
      <c r="G11" s="7">
        <v>4</v>
      </c>
      <c r="H11" s="7">
        <v>4</v>
      </c>
      <c r="I11" s="7">
        <v>1</v>
      </c>
      <c r="J11" s="95" cm="1">
        <f t="array" ref="J11">DISTANCE(D11,E11,D$27,E$27)</f>
        <v>33.849292982338902</v>
      </c>
      <c r="K11" s="164"/>
      <c r="L11" s="47"/>
      <c r="M11" s="95"/>
    </row>
    <row r="12" spans="1:13" x14ac:dyDescent="0.2">
      <c r="A12" s="108" t="s">
        <v>151</v>
      </c>
      <c r="B12" s="7">
        <v>1965</v>
      </c>
      <c r="C12" s="7" t="s">
        <v>152</v>
      </c>
      <c r="D12" s="7">
        <v>40.678637999999999</v>
      </c>
      <c r="E12" s="7">
        <v>-80.295959999999994</v>
      </c>
      <c r="F12" s="80">
        <v>171</v>
      </c>
      <c r="G12" s="7">
        <v>4</v>
      </c>
      <c r="H12" s="7">
        <v>4</v>
      </c>
      <c r="I12" s="7">
        <v>1</v>
      </c>
      <c r="J12" s="95" cm="1">
        <f t="array" ref="J12">DISTANCE(D12,E12,D$27,E$27)</f>
        <v>127.80512166561718</v>
      </c>
      <c r="K12" s="164"/>
      <c r="M12" s="95"/>
    </row>
    <row r="13" spans="1:13" x14ac:dyDescent="0.2">
      <c r="A13" s="108" t="s">
        <v>153</v>
      </c>
      <c r="B13" s="7">
        <v>1960</v>
      </c>
      <c r="C13" s="7" t="s">
        <v>154</v>
      </c>
      <c r="D13" s="7">
        <v>42.12039</v>
      </c>
      <c r="E13" s="7">
        <v>-79.985913999999994</v>
      </c>
      <c r="F13" s="80">
        <v>213</v>
      </c>
      <c r="G13" s="7">
        <v>4</v>
      </c>
      <c r="H13" s="7">
        <v>4</v>
      </c>
      <c r="I13" s="7">
        <v>1</v>
      </c>
      <c r="J13" s="95" cm="1">
        <f t="array" ref="J13">DISTANCE(D13,E13,D$27,E$27)</f>
        <v>143.0659506216256</v>
      </c>
      <c r="K13" s="164"/>
      <c r="M13" s="95"/>
    </row>
    <row r="14" spans="1:13" x14ac:dyDescent="0.2">
      <c r="A14" s="108" t="s">
        <v>155</v>
      </c>
      <c r="B14" s="7">
        <v>1960</v>
      </c>
      <c r="C14" s="7" t="s">
        <v>156</v>
      </c>
      <c r="D14" s="7">
        <v>40.358083999999998</v>
      </c>
      <c r="E14" s="7">
        <v>-75.973181999999994</v>
      </c>
      <c r="F14" s="80">
        <v>143</v>
      </c>
      <c r="G14" s="7">
        <v>4</v>
      </c>
      <c r="H14" s="7">
        <v>4</v>
      </c>
      <c r="I14" s="7">
        <v>1</v>
      </c>
      <c r="J14" s="95" cm="1">
        <f t="array" ref="J14">DISTANCE(D14,E14,D$27,E$27)</f>
        <v>103.55709383218776</v>
      </c>
      <c r="K14" s="164"/>
      <c r="M14" s="95"/>
    </row>
    <row r="15" spans="1:13" x14ac:dyDescent="0.2">
      <c r="A15" s="108" t="s">
        <v>157</v>
      </c>
      <c r="B15" s="7">
        <v>1967</v>
      </c>
      <c r="C15" s="7" t="s">
        <v>158</v>
      </c>
      <c r="D15" s="7">
        <v>39.926071999999998</v>
      </c>
      <c r="E15" s="7">
        <v>-75.447132999999994</v>
      </c>
      <c r="F15" s="80">
        <v>178</v>
      </c>
      <c r="G15" s="7">
        <v>4</v>
      </c>
      <c r="H15" s="7">
        <v>4</v>
      </c>
      <c r="I15" s="7">
        <v>1</v>
      </c>
      <c r="J15" s="95" cm="1">
        <f t="array" ref="J15">DISTANCE(D15,E15,D$27,E$27)</f>
        <v>140.56801719460688</v>
      </c>
      <c r="K15" s="164"/>
      <c r="M15" s="95"/>
    </row>
    <row r="16" spans="1:13" x14ac:dyDescent="0.2">
      <c r="A16" s="108" t="s">
        <v>159</v>
      </c>
      <c r="B16" s="7">
        <v>1960</v>
      </c>
      <c r="C16" s="7" t="s">
        <v>160</v>
      </c>
      <c r="D16" s="7">
        <v>41.126640999999999</v>
      </c>
      <c r="E16" s="7">
        <v>-78.751906000000005</v>
      </c>
      <c r="F16" s="80">
        <v>63</v>
      </c>
      <c r="G16" s="7">
        <v>4</v>
      </c>
      <c r="H16" s="7">
        <v>4</v>
      </c>
      <c r="I16" s="7">
        <v>1</v>
      </c>
      <c r="J16" s="95" cm="1">
        <f t="array" ref="J16">DISTANCE(D16,E16,D$27,E$27)</f>
        <v>51.795778286742376</v>
      </c>
      <c r="K16" s="164"/>
      <c r="M16" s="95"/>
    </row>
    <row r="17" spans="1:13" x14ac:dyDescent="0.2">
      <c r="A17" s="108" t="s">
        <v>161</v>
      </c>
      <c r="B17" s="7">
        <v>1960</v>
      </c>
      <c r="C17" s="7" t="s">
        <v>162</v>
      </c>
      <c r="D17" s="7">
        <v>39.945658999999999</v>
      </c>
      <c r="E17" s="7">
        <v>-79.660370999999998</v>
      </c>
      <c r="F17" s="80">
        <v>149</v>
      </c>
      <c r="G17" s="7">
        <v>4</v>
      </c>
      <c r="H17" s="7">
        <v>4</v>
      </c>
      <c r="I17" s="7">
        <v>1</v>
      </c>
      <c r="J17" s="95" cm="1">
        <f t="array" ref="J17">DISTANCE(D17,E17,D$27,E$27)</f>
        <v>111.58514438770888</v>
      </c>
      <c r="K17" s="164"/>
      <c r="M17" s="95"/>
    </row>
    <row r="18" spans="1:13" ht="15" customHeight="1" x14ac:dyDescent="0.2">
      <c r="A18" s="108" t="s">
        <v>163</v>
      </c>
      <c r="B18" s="7">
        <v>1960</v>
      </c>
      <c r="C18" s="7" t="s">
        <v>164</v>
      </c>
      <c r="D18" s="7">
        <v>40.344399000000003</v>
      </c>
      <c r="E18" s="7">
        <v>-79.827464000000006</v>
      </c>
      <c r="F18" s="80">
        <v>135</v>
      </c>
      <c r="G18" s="7">
        <v>4</v>
      </c>
      <c r="H18" s="7">
        <v>4</v>
      </c>
      <c r="I18" s="7">
        <v>1</v>
      </c>
      <c r="J18" s="95" cm="1">
        <f t="array" ref="J18">DISTANCE(D18,E18,D$27,E$27)</f>
        <v>107.92150549330506</v>
      </c>
      <c r="K18" s="164"/>
      <c r="M18" s="95"/>
    </row>
    <row r="19" spans="1:13" x14ac:dyDescent="0.2">
      <c r="A19" s="108" t="s">
        <v>199</v>
      </c>
      <c r="B19" s="7">
        <v>1966</v>
      </c>
      <c r="C19" s="7" t="s">
        <v>165</v>
      </c>
      <c r="D19" s="7">
        <v>40.203313000000001</v>
      </c>
      <c r="E19" s="7">
        <v>-76.744915000000006</v>
      </c>
      <c r="F19" s="80">
        <v>99</v>
      </c>
      <c r="G19" s="7">
        <v>4</v>
      </c>
      <c r="H19" s="7">
        <v>4</v>
      </c>
      <c r="I19" s="7">
        <v>1</v>
      </c>
      <c r="J19" s="95" cm="1">
        <f t="array" ref="J19">DISTANCE(D19,E19,D$27,E$27)</f>
        <v>71.540782078157122</v>
      </c>
      <c r="K19" s="164"/>
      <c r="M19" s="95"/>
    </row>
    <row r="20" spans="1:13" x14ac:dyDescent="0.2">
      <c r="A20" s="108" t="s">
        <v>166</v>
      </c>
      <c r="B20" s="7">
        <v>1960</v>
      </c>
      <c r="C20" s="7" t="s">
        <v>167</v>
      </c>
      <c r="D20" s="7">
        <v>40.982438999999999</v>
      </c>
      <c r="E20" s="7">
        <v>-76.028486999999998</v>
      </c>
      <c r="F20" s="80">
        <v>114</v>
      </c>
      <c r="G20" s="7">
        <v>4</v>
      </c>
      <c r="H20" s="7">
        <v>4</v>
      </c>
      <c r="I20" s="7">
        <v>1</v>
      </c>
      <c r="J20" s="95" cm="1">
        <f t="array" ref="J20">DISTANCE(D20,E20,D$27,E$27)</f>
        <v>96.491801822146527</v>
      </c>
      <c r="K20" s="164"/>
      <c r="M20" s="95"/>
    </row>
    <row r="21" spans="1:13" x14ac:dyDescent="0.2">
      <c r="A21" s="108" t="s">
        <v>168</v>
      </c>
      <c r="B21" s="7">
        <v>1960</v>
      </c>
      <c r="C21" s="7" t="s">
        <v>169</v>
      </c>
      <c r="D21" s="7">
        <v>40.558959000000002</v>
      </c>
      <c r="E21" s="7">
        <v>-75.402401999999995</v>
      </c>
      <c r="F21" s="80">
        <v>169</v>
      </c>
      <c r="G21" s="7">
        <v>4</v>
      </c>
      <c r="H21" s="7">
        <v>4</v>
      </c>
      <c r="I21" s="7">
        <v>1</v>
      </c>
      <c r="J21" s="95" cm="1">
        <f t="array" ref="J21">DISTANCE(D21,E21,D$27,E$27)</f>
        <v>129.809431706878</v>
      </c>
      <c r="K21" s="164"/>
      <c r="M21" s="95"/>
    </row>
    <row r="22" spans="1:13" x14ac:dyDescent="0.2">
      <c r="A22" s="108" t="s">
        <v>170</v>
      </c>
      <c r="B22" s="7">
        <v>1960</v>
      </c>
      <c r="C22" s="7" t="s">
        <v>171</v>
      </c>
      <c r="D22" s="7">
        <v>39.840561000000001</v>
      </c>
      <c r="E22" s="7">
        <v>-77.543065999999996</v>
      </c>
      <c r="F22" s="80">
        <v>110</v>
      </c>
      <c r="G22" s="7">
        <v>4</v>
      </c>
      <c r="H22" s="7">
        <v>4</v>
      </c>
      <c r="I22" s="7">
        <v>1</v>
      </c>
      <c r="J22" s="95" cm="1">
        <f t="array" ref="J22">DISTANCE(D22,E22,D$27,E$27)</f>
        <v>68.218617164209277</v>
      </c>
      <c r="K22" s="164"/>
      <c r="M22" s="95"/>
    </row>
    <row r="23" spans="1:13" x14ac:dyDescent="0.2">
      <c r="A23" s="108" t="s">
        <v>172</v>
      </c>
      <c r="B23" s="7">
        <v>1960</v>
      </c>
      <c r="C23" s="7" t="s">
        <v>173</v>
      </c>
      <c r="D23" s="7">
        <v>40.551487999999999</v>
      </c>
      <c r="E23" s="7">
        <v>-79.697329999999994</v>
      </c>
      <c r="F23" s="80">
        <v>125</v>
      </c>
      <c r="G23" s="7">
        <v>4</v>
      </c>
      <c r="H23" s="7">
        <v>4</v>
      </c>
      <c r="I23" s="7">
        <v>1</v>
      </c>
      <c r="J23" s="95" cm="1">
        <f t="array" ref="J23">DISTANCE(D23,E23,D$27,E$27)</f>
        <v>97.787631302975456</v>
      </c>
      <c r="K23" s="164"/>
      <c r="M23" s="95"/>
    </row>
    <row r="24" spans="1:13" x14ac:dyDescent="0.2">
      <c r="A24" s="108" t="s">
        <v>174</v>
      </c>
      <c r="B24" s="7">
        <v>1960</v>
      </c>
      <c r="C24" s="7" t="s">
        <v>175</v>
      </c>
      <c r="D24" s="7">
        <v>40.640394000000001</v>
      </c>
      <c r="E24" s="7">
        <v>-76.167582999999993</v>
      </c>
      <c r="F24" s="80">
        <v>122</v>
      </c>
      <c r="G24" s="7">
        <v>4</v>
      </c>
      <c r="H24" s="7">
        <v>4</v>
      </c>
      <c r="I24" s="7">
        <v>1</v>
      </c>
      <c r="J24" s="95" cm="1">
        <f t="array" ref="J24">DISTANCE(D24,E24,D$27,E$27)</f>
        <v>89.27524897654682</v>
      </c>
      <c r="K24" s="164"/>
      <c r="M24" s="95"/>
    </row>
    <row r="25" spans="1:13" x14ac:dyDescent="0.2">
      <c r="A25" s="108" t="s">
        <v>176</v>
      </c>
      <c r="B25" s="7">
        <v>1960</v>
      </c>
      <c r="C25" s="7" t="s">
        <v>177</v>
      </c>
      <c r="D25" s="7">
        <v>41.440033999999997</v>
      </c>
      <c r="E25" s="7">
        <v>-75.620097999999999</v>
      </c>
      <c r="F25" s="80">
        <v>151</v>
      </c>
      <c r="G25" s="7">
        <v>4</v>
      </c>
      <c r="H25" s="7">
        <v>4</v>
      </c>
      <c r="I25" s="7">
        <v>1</v>
      </c>
      <c r="J25" s="95" cm="1">
        <f t="array" ref="J25">DISTANCE(D25,E25,D$27,E$27)</f>
        <v>124.72527515249055</v>
      </c>
      <c r="K25" s="164"/>
      <c r="M25" s="95"/>
    </row>
    <row r="26" spans="1:13" x14ac:dyDescent="0.2">
      <c r="A26" s="108" t="s">
        <v>178</v>
      </c>
      <c r="B26" s="7">
        <v>1965</v>
      </c>
      <c r="C26" s="7" t="s">
        <v>179</v>
      </c>
      <c r="D26" s="7">
        <v>41.234935999999998</v>
      </c>
      <c r="E26" s="7">
        <v>-80.509551000000002</v>
      </c>
      <c r="F26" s="80">
        <v>162</v>
      </c>
      <c r="G26" s="7">
        <v>4</v>
      </c>
      <c r="H26" s="7">
        <v>4</v>
      </c>
      <c r="I26" s="7">
        <v>1</v>
      </c>
      <c r="J26" s="95" cm="1">
        <f t="array" ref="J26">DISTANCE(D26,E26,D$27,E$27)</f>
        <v>141.3984004988626</v>
      </c>
      <c r="K26" s="164"/>
      <c r="M26" s="95"/>
    </row>
    <row r="27" spans="1:13" x14ac:dyDescent="0.2">
      <c r="A27" s="155" t="s">
        <v>180</v>
      </c>
      <c r="B27" s="7">
        <v>1960</v>
      </c>
      <c r="C27" s="7" t="s">
        <v>181</v>
      </c>
      <c r="D27" s="7">
        <v>40.797935000000003</v>
      </c>
      <c r="E27" s="7">
        <v>-77.859692999999993</v>
      </c>
      <c r="F27" s="80">
        <v>0</v>
      </c>
      <c r="G27" s="7">
        <v>4</v>
      </c>
      <c r="H27" s="7">
        <v>4</v>
      </c>
      <c r="I27" s="7">
        <v>1</v>
      </c>
      <c r="J27" s="95">
        <v>0</v>
      </c>
      <c r="K27" s="164"/>
      <c r="M27" s="95"/>
    </row>
    <row r="28" spans="1:13" x14ac:dyDescent="0.2">
      <c r="A28" s="108" t="s">
        <v>182</v>
      </c>
      <c r="B28" s="7">
        <v>1960</v>
      </c>
      <c r="C28" s="7" t="s">
        <v>183</v>
      </c>
      <c r="D28" s="7">
        <v>41.305874000000003</v>
      </c>
      <c r="E28" s="7">
        <v>-76.015535999999997</v>
      </c>
      <c r="F28" s="80">
        <v>122</v>
      </c>
      <c r="G28" s="7">
        <v>4</v>
      </c>
      <c r="H28" s="7">
        <v>4</v>
      </c>
      <c r="I28" s="7">
        <v>1</v>
      </c>
      <c r="J28" s="95" cm="1">
        <f t="array" ref="J28">DISTANCE(D28,E28,D$27,E$27)</f>
        <v>102.29435705798596</v>
      </c>
      <c r="K28" s="164"/>
      <c r="M28" s="95"/>
    </row>
    <row r="29" spans="1:13" x14ac:dyDescent="0.2">
      <c r="A29" s="108" t="s">
        <v>184</v>
      </c>
      <c r="B29" s="7">
        <v>1960</v>
      </c>
      <c r="C29" s="7" t="s">
        <v>185</v>
      </c>
      <c r="D29" s="7">
        <v>39.950612</v>
      </c>
      <c r="E29" s="7">
        <v>-76.704143999999999</v>
      </c>
      <c r="F29" s="80">
        <v>117</v>
      </c>
      <c r="G29" s="7">
        <v>4</v>
      </c>
      <c r="H29" s="7">
        <v>4</v>
      </c>
      <c r="I29" s="7">
        <v>1</v>
      </c>
      <c r="J29" s="95" cm="1">
        <f t="array" ref="J29">DISTANCE(D29,E29,D$27,E$27)</f>
        <v>84.420711097252891</v>
      </c>
      <c r="K29" s="165"/>
      <c r="M29" s="95"/>
    </row>
    <row r="30" spans="1:13" ht="16" thickBot="1" x14ac:dyDescent="0.25">
      <c r="A30" s="156"/>
      <c r="B30" s="156"/>
      <c r="C30" s="157"/>
      <c r="D30" s="158"/>
      <c r="E30" s="159"/>
      <c r="F30" s="47"/>
    </row>
    <row r="31" spans="1:13" ht="16" thickBot="1" x14ac:dyDescent="0.25">
      <c r="A31" s="36"/>
      <c r="B31" s="36"/>
      <c r="C31" s="38"/>
      <c r="D31" s="37"/>
      <c r="E31" s="42"/>
      <c r="F31" s="47"/>
    </row>
    <row r="32" spans="1:13" ht="16" thickBot="1" x14ac:dyDescent="0.25">
      <c r="A32" s="36"/>
      <c r="B32" s="36"/>
      <c r="C32" s="38"/>
      <c r="D32" s="37"/>
      <c r="E32" s="42"/>
      <c r="F32" s="47"/>
      <c r="K32" s="167"/>
    </row>
    <row r="33" spans="1:6" ht="16" thickBot="1" x14ac:dyDescent="0.25">
      <c r="A33" s="36"/>
      <c r="B33" s="36"/>
      <c r="C33" s="38"/>
      <c r="D33" s="37"/>
      <c r="E33" s="42"/>
      <c r="F33" s="47"/>
    </row>
    <row r="34" spans="1:6" ht="16" thickBot="1" x14ac:dyDescent="0.25">
      <c r="A34" s="36"/>
      <c r="B34" s="36"/>
      <c r="C34" s="38"/>
      <c r="D34" s="37"/>
      <c r="E34" s="41"/>
      <c r="F34" s="47"/>
    </row>
    <row r="35" spans="1:6" ht="16" thickBot="1" x14ac:dyDescent="0.25">
      <c r="A35" s="36"/>
      <c r="B35" s="36"/>
      <c r="C35" s="38"/>
      <c r="D35" s="37"/>
      <c r="E35" s="42"/>
      <c r="F35" s="47"/>
    </row>
    <row r="36" spans="1:6" ht="16" thickBot="1" x14ac:dyDescent="0.25">
      <c r="A36" s="36"/>
      <c r="B36" s="36"/>
      <c r="C36" s="38"/>
      <c r="D36" s="37"/>
      <c r="E36" s="42"/>
      <c r="F36" s="47"/>
    </row>
    <row r="37" spans="1:6" ht="16" thickBot="1" x14ac:dyDescent="0.25">
      <c r="A37" s="36"/>
      <c r="B37" s="36"/>
      <c r="C37" s="38"/>
      <c r="D37" s="37"/>
      <c r="E37" s="42"/>
      <c r="F37" s="47"/>
    </row>
    <row r="38" spans="1:6" ht="16" thickBot="1" x14ac:dyDescent="0.25">
      <c r="A38" s="36"/>
      <c r="B38" s="36"/>
      <c r="C38" s="38"/>
      <c r="D38" s="37"/>
      <c r="E38" s="42"/>
      <c r="F38" s="47"/>
    </row>
    <row r="39" spans="1:6" ht="16" thickBot="1" x14ac:dyDescent="0.25">
      <c r="A39" s="36"/>
      <c r="B39" s="36"/>
      <c r="C39" s="38"/>
      <c r="D39" s="37"/>
      <c r="E39" s="42"/>
      <c r="F39" s="47"/>
    </row>
    <row r="40" spans="1:6" ht="16" thickBot="1" x14ac:dyDescent="0.25">
      <c r="A40" s="36"/>
      <c r="B40" s="36"/>
      <c r="C40" s="38"/>
      <c r="D40" s="37"/>
      <c r="E40" s="42"/>
      <c r="F40" s="47"/>
    </row>
    <row r="41" spans="1:6" ht="16" thickBot="1" x14ac:dyDescent="0.25">
      <c r="A41" s="36"/>
      <c r="B41" s="36"/>
      <c r="C41" s="38"/>
      <c r="D41" s="37"/>
      <c r="E41" s="42"/>
      <c r="F41" s="47"/>
    </row>
    <row r="42" spans="1:6" ht="16" thickBot="1" x14ac:dyDescent="0.25">
      <c r="A42" s="36"/>
      <c r="B42" s="36"/>
      <c r="C42" s="38"/>
      <c r="D42" s="37"/>
      <c r="E42" s="42"/>
      <c r="F42" s="47"/>
    </row>
    <row r="43" spans="1:6" ht="16" thickBot="1" x14ac:dyDescent="0.25">
      <c r="A43" s="36"/>
      <c r="B43" s="36"/>
      <c r="C43" s="38"/>
      <c r="D43" s="37"/>
      <c r="E43" s="41"/>
      <c r="F43" s="47"/>
    </row>
    <row r="44" spans="1:6" ht="16" thickBot="1" x14ac:dyDescent="0.25">
      <c r="A44" s="36"/>
      <c r="B44" s="36"/>
      <c r="C44" s="38"/>
      <c r="D44" s="37"/>
      <c r="E44" s="42"/>
      <c r="F44" s="47"/>
    </row>
    <row r="45" spans="1:6" ht="16" thickBot="1" x14ac:dyDescent="0.25">
      <c r="A45" s="36"/>
      <c r="B45" s="36"/>
      <c r="C45" s="38"/>
      <c r="D45" s="37"/>
      <c r="E45" s="42"/>
      <c r="F45" s="47"/>
    </row>
    <row r="46" spans="1:6" ht="16" thickBot="1" x14ac:dyDescent="0.25">
      <c r="A46" s="36"/>
      <c r="B46" s="36"/>
      <c r="C46" s="38"/>
      <c r="D46" s="37"/>
      <c r="E46" s="42"/>
      <c r="F46" s="47"/>
    </row>
    <row r="47" spans="1:6" ht="16" thickBot="1" x14ac:dyDescent="0.25">
      <c r="A47" s="36"/>
      <c r="B47" s="36"/>
      <c r="C47" s="38"/>
      <c r="D47" s="37"/>
      <c r="E47" s="42"/>
      <c r="F47" s="47"/>
    </row>
    <row r="48" spans="1:6" ht="16" thickBot="1" x14ac:dyDescent="0.25">
      <c r="A48" s="36"/>
      <c r="B48" s="36"/>
      <c r="C48" s="38"/>
      <c r="D48" s="37"/>
      <c r="E48" s="42"/>
      <c r="F48" s="47"/>
    </row>
    <row r="49" spans="1:6" ht="16" thickBot="1" x14ac:dyDescent="0.25">
      <c r="A49" s="36"/>
      <c r="B49" s="36"/>
      <c r="C49" s="38"/>
      <c r="D49" s="37"/>
      <c r="E49" s="42"/>
      <c r="F49" s="47"/>
    </row>
    <row r="50" spans="1:6" ht="16" thickBot="1" x14ac:dyDescent="0.25">
      <c r="A50" s="36"/>
      <c r="B50" s="36"/>
      <c r="C50" s="38"/>
      <c r="D50" s="37"/>
      <c r="E50" s="42"/>
      <c r="F50" s="47"/>
    </row>
    <row r="51" spans="1:6" ht="16" thickBot="1" x14ac:dyDescent="0.25">
      <c r="A51" s="36"/>
      <c r="B51" s="36"/>
      <c r="C51" s="38"/>
      <c r="D51" s="37"/>
      <c r="E51" s="42"/>
      <c r="F51" s="47"/>
    </row>
    <row r="52" spans="1:6" ht="16" thickBot="1" x14ac:dyDescent="0.25">
      <c r="A52" s="36"/>
      <c r="B52" s="36"/>
      <c r="C52" s="38"/>
      <c r="D52" s="37"/>
      <c r="E52" s="42"/>
      <c r="F52" s="47"/>
    </row>
    <row r="53" spans="1:6" ht="16" thickBot="1" x14ac:dyDescent="0.25">
      <c r="A53" s="36"/>
      <c r="B53" s="36"/>
      <c r="C53" s="38"/>
      <c r="D53" s="37"/>
      <c r="E53" s="42"/>
      <c r="F53" s="47"/>
    </row>
    <row r="54" spans="1:6" ht="16" thickBot="1" x14ac:dyDescent="0.25">
      <c r="A54" s="36"/>
      <c r="B54" s="36"/>
      <c r="C54" s="38"/>
      <c r="D54" s="37"/>
      <c r="E54" s="42"/>
      <c r="F54" s="47"/>
    </row>
    <row r="55" spans="1:6" ht="16" thickBot="1" x14ac:dyDescent="0.25">
      <c r="A55" s="36"/>
      <c r="B55" s="36"/>
      <c r="C55" s="38"/>
      <c r="D55" s="37"/>
      <c r="E55" s="42"/>
      <c r="F55" s="47"/>
    </row>
    <row r="56" spans="1:6" ht="16" thickBot="1" x14ac:dyDescent="0.25">
      <c r="A56" s="36"/>
      <c r="B56" s="36"/>
      <c r="C56" s="38"/>
      <c r="D56" s="37"/>
      <c r="E56" s="42"/>
      <c r="F56" s="47"/>
    </row>
    <row r="57" spans="1:6" ht="16" thickBot="1" x14ac:dyDescent="0.25">
      <c r="A57" s="36"/>
      <c r="B57" s="36"/>
      <c r="C57" s="38"/>
      <c r="D57" s="37"/>
      <c r="E57" s="42"/>
      <c r="F57" s="47"/>
    </row>
    <row r="58" spans="1:6" ht="16" thickBot="1" x14ac:dyDescent="0.25">
      <c r="A58" s="36"/>
      <c r="B58" s="36"/>
      <c r="C58" s="38"/>
      <c r="D58" s="37"/>
      <c r="E58" s="42"/>
      <c r="F58" s="47"/>
    </row>
    <row r="59" spans="1:6" ht="16" thickBot="1" x14ac:dyDescent="0.25">
      <c r="A59" s="36"/>
      <c r="B59" s="36"/>
      <c r="C59" s="38"/>
      <c r="D59" s="37"/>
      <c r="E59" s="42"/>
      <c r="F59" s="47"/>
    </row>
    <row r="60" spans="1:6" ht="16" thickBot="1" x14ac:dyDescent="0.25">
      <c r="A60" s="36"/>
      <c r="B60" s="36"/>
      <c r="C60" s="38"/>
      <c r="D60" s="37"/>
      <c r="E60" s="42"/>
      <c r="F60" s="47"/>
    </row>
    <row r="61" spans="1:6" ht="16" thickBot="1" x14ac:dyDescent="0.25">
      <c r="A61" s="36"/>
      <c r="B61" s="36"/>
      <c r="C61" s="38"/>
      <c r="D61" s="37"/>
      <c r="E61" s="42"/>
      <c r="F61" s="47"/>
    </row>
    <row r="62" spans="1:6" ht="16" thickBot="1" x14ac:dyDescent="0.25">
      <c r="A62" s="36"/>
      <c r="B62" s="36"/>
      <c r="C62" s="38"/>
      <c r="D62" s="37"/>
      <c r="E62" s="42"/>
      <c r="F62" s="47"/>
    </row>
    <row r="63" spans="1:6" ht="16" thickBot="1" x14ac:dyDescent="0.25">
      <c r="A63" s="36"/>
      <c r="B63" s="36"/>
      <c r="C63" s="38"/>
      <c r="D63" s="37"/>
      <c r="E63" s="42"/>
      <c r="F63" s="47"/>
    </row>
    <row r="64" spans="1:6" ht="16" thickBot="1" x14ac:dyDescent="0.25">
      <c r="A64" s="36"/>
      <c r="B64" s="36"/>
      <c r="C64" s="38"/>
      <c r="D64" s="37"/>
      <c r="E64" s="42"/>
      <c r="F64" s="47"/>
    </row>
    <row r="65" spans="1:6" ht="16" thickBot="1" x14ac:dyDescent="0.25">
      <c r="A65" s="36"/>
      <c r="B65" s="36"/>
      <c r="C65" s="38"/>
      <c r="D65" s="37"/>
      <c r="E65" s="42"/>
      <c r="F65" s="47"/>
    </row>
    <row r="66" spans="1:6" ht="16" thickBot="1" x14ac:dyDescent="0.25">
      <c r="A66" s="36"/>
      <c r="B66" s="36"/>
      <c r="C66" s="38"/>
      <c r="D66" s="37"/>
      <c r="E66" s="42"/>
      <c r="F66" s="47"/>
    </row>
    <row r="67" spans="1:6" ht="16" thickBot="1" x14ac:dyDescent="0.25">
      <c r="A67" s="36"/>
      <c r="B67" s="36"/>
      <c r="C67" s="38"/>
      <c r="D67" s="37"/>
      <c r="E67" s="42"/>
      <c r="F67" s="47"/>
    </row>
    <row r="68" spans="1:6" ht="16" thickBot="1" x14ac:dyDescent="0.25">
      <c r="A68" s="36"/>
      <c r="B68" s="36"/>
      <c r="C68" s="38"/>
      <c r="D68" s="37"/>
      <c r="E68" s="41"/>
      <c r="F68" s="47"/>
    </row>
    <row r="69" spans="1:6" ht="16" thickBot="1" x14ac:dyDescent="0.25">
      <c r="A69" s="36"/>
      <c r="B69" s="36"/>
      <c r="C69" s="38"/>
      <c r="D69" s="37"/>
      <c r="E69" s="42"/>
      <c r="F69" s="47"/>
    </row>
    <row r="70" spans="1:6" ht="16" thickBot="1" x14ac:dyDescent="0.25">
      <c r="A70" s="36"/>
      <c r="B70" s="36"/>
      <c r="C70" s="38"/>
      <c r="D70" s="37"/>
      <c r="E70" s="41"/>
      <c r="F70" s="47"/>
    </row>
    <row r="71" spans="1:6" ht="16" thickBot="1" x14ac:dyDescent="0.25">
      <c r="A71" s="36"/>
      <c r="B71" s="36"/>
      <c r="C71" s="38"/>
      <c r="D71" s="37"/>
      <c r="E71" s="41"/>
      <c r="F71" s="47"/>
    </row>
    <row r="72" spans="1:6" ht="16" thickBot="1" x14ac:dyDescent="0.25">
      <c r="A72" s="36"/>
      <c r="B72" s="36"/>
      <c r="C72" s="38"/>
      <c r="D72" s="37"/>
      <c r="E72" s="41"/>
      <c r="F72" s="47"/>
    </row>
    <row r="73" spans="1:6" ht="16" thickBot="1" x14ac:dyDescent="0.25">
      <c r="A73" s="36"/>
      <c r="B73" s="36"/>
      <c r="C73" s="38"/>
      <c r="D73" s="37"/>
      <c r="E73" s="42"/>
      <c r="F73" s="47"/>
    </row>
    <row r="74" spans="1:6" ht="16" thickBot="1" x14ac:dyDescent="0.25">
      <c r="A74" s="36"/>
      <c r="B74" s="36"/>
      <c r="C74" s="38"/>
      <c r="D74" s="37"/>
      <c r="E74" s="42"/>
      <c r="F74" s="47"/>
    </row>
    <row r="75" spans="1:6" ht="16" thickBot="1" x14ac:dyDescent="0.25">
      <c r="A75" s="36"/>
      <c r="B75" s="36"/>
      <c r="C75" s="38"/>
      <c r="D75" s="37"/>
      <c r="E75" s="42"/>
      <c r="F75" s="47"/>
    </row>
    <row r="76" spans="1:6" ht="16" thickBot="1" x14ac:dyDescent="0.25">
      <c r="A76" s="36"/>
      <c r="B76" s="36"/>
      <c r="C76" s="38"/>
      <c r="D76" s="37"/>
      <c r="E76" s="42"/>
      <c r="F76" s="47"/>
    </row>
    <row r="77" spans="1:6" ht="16" thickBot="1" x14ac:dyDescent="0.25">
      <c r="A77" s="36"/>
      <c r="B77" s="36"/>
      <c r="C77" s="38"/>
      <c r="D77" s="37"/>
      <c r="E77" s="41"/>
      <c r="F77" s="47"/>
    </row>
    <row r="78" spans="1:6" ht="16" thickBot="1" x14ac:dyDescent="0.25">
      <c r="A78" s="36"/>
      <c r="B78" s="36"/>
      <c r="C78" s="38"/>
      <c r="D78" s="37"/>
      <c r="E78" s="41"/>
      <c r="F78" s="47"/>
    </row>
    <row r="79" spans="1:6" ht="16" thickBot="1" x14ac:dyDescent="0.25">
      <c r="A79" s="36"/>
      <c r="B79" s="36"/>
      <c r="C79" s="38"/>
      <c r="D79" s="37"/>
      <c r="E79" s="42"/>
      <c r="F79" s="47"/>
    </row>
    <row r="80" spans="1:6" ht="16" thickBot="1" x14ac:dyDescent="0.25">
      <c r="A80" s="36"/>
      <c r="B80" s="36"/>
      <c r="C80" s="38"/>
      <c r="D80" s="37"/>
      <c r="E80" s="42"/>
      <c r="F80" s="47"/>
    </row>
    <row r="81" spans="1:6" ht="16" thickBot="1" x14ac:dyDescent="0.25">
      <c r="A81" s="36"/>
      <c r="B81" s="36"/>
      <c r="C81" s="38"/>
      <c r="D81" s="37"/>
      <c r="E81" s="41"/>
      <c r="F81" s="47"/>
    </row>
    <row r="82" spans="1:6" ht="16" thickBot="1" x14ac:dyDescent="0.25">
      <c r="A82" s="36"/>
      <c r="B82" s="36"/>
      <c r="C82" s="38"/>
      <c r="D82" s="37"/>
      <c r="E82" s="41"/>
      <c r="F82" s="47"/>
    </row>
    <row r="83" spans="1:6" ht="16" thickBot="1" x14ac:dyDescent="0.25">
      <c r="A83" s="36"/>
      <c r="B83" s="36"/>
      <c r="C83" s="38"/>
      <c r="D83" s="37"/>
      <c r="E83" s="41"/>
      <c r="F83" s="47"/>
    </row>
    <row r="84" spans="1:6" ht="16" thickBot="1" x14ac:dyDescent="0.25">
      <c r="A84" s="36"/>
      <c r="B84" s="36"/>
      <c r="C84" s="38"/>
      <c r="D84" s="37"/>
      <c r="E84" s="41"/>
      <c r="F84" s="47"/>
    </row>
    <row r="85" spans="1:6" ht="16" thickBot="1" x14ac:dyDescent="0.25">
      <c r="A85" s="36"/>
      <c r="B85" s="36"/>
      <c r="C85" s="38"/>
      <c r="D85" s="37"/>
      <c r="E85" s="41"/>
      <c r="F85" s="47"/>
    </row>
    <row r="86" spans="1:6" ht="16" thickBot="1" x14ac:dyDescent="0.25">
      <c r="A86" s="36"/>
      <c r="B86" s="36"/>
      <c r="C86" s="38"/>
      <c r="D86" s="37"/>
      <c r="E86" s="42"/>
      <c r="F86" s="47"/>
    </row>
    <row r="87" spans="1:6" ht="16" thickBot="1" x14ac:dyDescent="0.25">
      <c r="A87" s="36"/>
      <c r="B87" s="36"/>
      <c r="C87" s="38"/>
      <c r="D87" s="37"/>
      <c r="E87" s="42"/>
      <c r="F87" s="47"/>
    </row>
    <row r="88" spans="1:6" ht="16" thickBot="1" x14ac:dyDescent="0.25">
      <c r="A88" s="36"/>
      <c r="B88" s="36"/>
      <c r="C88" s="38"/>
      <c r="D88" s="37"/>
      <c r="E88" s="42"/>
      <c r="F88" s="47"/>
    </row>
    <row r="89" spans="1:6" ht="16" thickBot="1" x14ac:dyDescent="0.25">
      <c r="A89" s="36"/>
      <c r="B89" s="36"/>
      <c r="C89" s="38"/>
      <c r="D89" s="37"/>
      <c r="E89" s="42"/>
      <c r="F89" s="47"/>
    </row>
    <row r="90" spans="1:6" ht="16" thickBot="1" x14ac:dyDescent="0.25">
      <c r="A90" s="36"/>
      <c r="B90" s="36"/>
      <c r="C90" s="38"/>
      <c r="D90" s="37"/>
      <c r="E90" s="42"/>
      <c r="F90" s="47"/>
    </row>
    <row r="91" spans="1:6" ht="16" thickBot="1" x14ac:dyDescent="0.25">
      <c r="A91" s="36"/>
      <c r="B91" s="36"/>
      <c r="C91" s="38"/>
      <c r="D91" s="37"/>
      <c r="E91" s="42"/>
      <c r="F91" s="47"/>
    </row>
    <row r="92" spans="1:6" ht="16" thickBot="1" x14ac:dyDescent="0.25">
      <c r="A92" s="36"/>
      <c r="B92" s="36"/>
      <c r="C92" s="38"/>
      <c r="D92" s="37"/>
      <c r="E92" s="42"/>
      <c r="F92" s="47"/>
    </row>
    <row r="93" spans="1:6" ht="16" thickBot="1" x14ac:dyDescent="0.25">
      <c r="A93" s="36"/>
      <c r="B93" s="36"/>
      <c r="C93" s="38"/>
      <c r="D93" s="37"/>
      <c r="E93" s="42"/>
      <c r="F93" s="47"/>
    </row>
    <row r="94" spans="1:6" ht="16" thickBot="1" x14ac:dyDescent="0.25">
      <c r="A94" s="36"/>
      <c r="B94" s="36"/>
      <c r="C94" s="38"/>
      <c r="D94" s="37"/>
      <c r="E94" s="42"/>
      <c r="F94" s="47"/>
    </row>
    <row r="95" spans="1:6" ht="16" thickBot="1" x14ac:dyDescent="0.25">
      <c r="A95" s="36"/>
      <c r="B95" s="36"/>
      <c r="C95" s="38"/>
      <c r="D95" s="37"/>
      <c r="E95" s="42"/>
      <c r="F95" s="47"/>
    </row>
    <row r="96" spans="1:6" ht="16" thickBot="1" x14ac:dyDescent="0.25">
      <c r="A96" s="36"/>
      <c r="B96" s="36"/>
      <c r="C96" s="38"/>
      <c r="D96" s="37"/>
      <c r="E96" s="42"/>
      <c r="F96" s="47"/>
    </row>
    <row r="97" spans="1:6" ht="16" thickBot="1" x14ac:dyDescent="0.25">
      <c r="A97" s="36"/>
      <c r="B97" s="36"/>
      <c r="C97" s="38"/>
      <c r="D97" s="37"/>
      <c r="E97" s="42"/>
      <c r="F97" s="47"/>
    </row>
    <row r="98" spans="1:6" ht="16" thickBot="1" x14ac:dyDescent="0.25">
      <c r="A98" s="36"/>
      <c r="B98" s="36"/>
      <c r="C98" s="38"/>
      <c r="D98" s="37"/>
      <c r="E98" s="42"/>
      <c r="F98" s="47"/>
    </row>
    <row r="99" spans="1:6" ht="16" thickBot="1" x14ac:dyDescent="0.25">
      <c r="A99" s="36"/>
      <c r="B99" s="36"/>
      <c r="C99" s="38"/>
      <c r="D99" s="37"/>
      <c r="E99" s="41"/>
      <c r="F99" s="47"/>
    </row>
    <row r="100" spans="1:6" ht="16" thickBot="1" x14ac:dyDescent="0.25">
      <c r="A100" s="36"/>
      <c r="B100" s="36"/>
      <c r="C100" s="38"/>
      <c r="D100" s="37"/>
      <c r="E100" s="41"/>
      <c r="F100" s="47"/>
    </row>
    <row r="101" spans="1:6" ht="16" thickBot="1" x14ac:dyDescent="0.25">
      <c r="A101" s="36"/>
      <c r="B101" s="36"/>
      <c r="C101" s="38"/>
      <c r="D101" s="37"/>
      <c r="E101" s="41"/>
      <c r="F101" s="47"/>
    </row>
    <row r="102" spans="1:6" ht="16" thickBot="1" x14ac:dyDescent="0.25">
      <c r="A102" s="36"/>
      <c r="B102" s="36"/>
      <c r="C102" s="38"/>
      <c r="D102" s="37"/>
      <c r="E102" s="41"/>
      <c r="F102" s="47"/>
    </row>
    <row r="103" spans="1:6" ht="16" thickBot="1" x14ac:dyDescent="0.25">
      <c r="A103" s="36"/>
      <c r="B103" s="36"/>
      <c r="C103" s="38"/>
      <c r="D103" s="37"/>
      <c r="E103" s="41"/>
      <c r="F103" s="47"/>
    </row>
    <row r="104" spans="1:6" ht="16" thickBot="1" x14ac:dyDescent="0.25">
      <c r="A104" s="36"/>
      <c r="B104" s="36"/>
      <c r="C104" s="38"/>
      <c r="D104" s="37"/>
      <c r="E104" s="42"/>
      <c r="F104" s="47"/>
    </row>
    <row r="105" spans="1:6" ht="16" thickBot="1" x14ac:dyDescent="0.25">
      <c r="A105" s="36"/>
      <c r="B105" s="36"/>
      <c r="C105" s="38"/>
      <c r="D105" s="37"/>
      <c r="E105" s="42"/>
      <c r="F105" s="47"/>
    </row>
    <row r="106" spans="1:6" ht="16" thickBot="1" x14ac:dyDescent="0.25">
      <c r="A106" s="36"/>
      <c r="B106" s="36"/>
      <c r="C106" s="38"/>
      <c r="D106" s="37"/>
      <c r="E106" s="42"/>
      <c r="F106" s="47"/>
    </row>
    <row r="107" spans="1:6" ht="16" thickBot="1" x14ac:dyDescent="0.25">
      <c r="A107" s="36"/>
      <c r="B107" s="36"/>
      <c r="C107" s="38"/>
      <c r="D107" s="37"/>
      <c r="E107" s="42"/>
      <c r="F107" s="47"/>
    </row>
    <row r="108" spans="1:6" ht="16" thickBot="1" x14ac:dyDescent="0.25">
      <c r="A108" s="36"/>
      <c r="B108" s="36"/>
      <c r="C108" s="38"/>
      <c r="D108" s="37"/>
      <c r="E108" s="41"/>
      <c r="F108" s="47"/>
    </row>
    <row r="109" spans="1:6" ht="16" thickBot="1" x14ac:dyDescent="0.25">
      <c r="A109" s="36"/>
      <c r="B109" s="36"/>
      <c r="C109" s="38"/>
      <c r="D109" s="37"/>
      <c r="E109" s="42"/>
      <c r="F109" s="47"/>
    </row>
    <row r="110" spans="1:6" ht="16" thickBot="1" x14ac:dyDescent="0.25">
      <c r="A110" s="36"/>
      <c r="B110" s="36"/>
      <c r="C110" s="38"/>
      <c r="D110" s="37"/>
      <c r="E110" s="41"/>
      <c r="F110" s="47"/>
    </row>
    <row r="111" spans="1:6" ht="16" thickBot="1" x14ac:dyDescent="0.25">
      <c r="A111" s="36"/>
      <c r="B111" s="36"/>
      <c r="C111" s="38"/>
      <c r="D111" s="37"/>
      <c r="E111" s="41"/>
      <c r="F111" s="47"/>
    </row>
    <row r="112" spans="1:6" ht="16" thickBot="1" x14ac:dyDescent="0.25">
      <c r="A112" s="36"/>
      <c r="B112" s="36"/>
      <c r="C112" s="38"/>
      <c r="D112" s="37"/>
      <c r="E112" s="41"/>
      <c r="F112" s="47"/>
    </row>
    <row r="113" spans="1:6" ht="16" thickBot="1" x14ac:dyDescent="0.25">
      <c r="A113" s="36"/>
      <c r="B113" s="36"/>
      <c r="C113" s="38"/>
      <c r="D113" s="37"/>
      <c r="E113" s="42"/>
      <c r="F113" s="47"/>
    </row>
    <row r="114" spans="1:6" ht="16" thickBot="1" x14ac:dyDescent="0.25">
      <c r="A114" s="36"/>
      <c r="B114" s="36"/>
      <c r="C114" s="38"/>
      <c r="D114" s="37"/>
      <c r="E114" s="41"/>
      <c r="F114" s="47"/>
    </row>
    <row r="115" spans="1:6" ht="16" thickBot="1" x14ac:dyDescent="0.25">
      <c r="A115" s="36"/>
      <c r="B115" s="36"/>
      <c r="C115" s="38"/>
      <c r="D115" s="37"/>
      <c r="E115" s="41"/>
      <c r="F115" s="47"/>
    </row>
    <row r="116" spans="1:6" ht="16" thickBot="1" x14ac:dyDescent="0.25">
      <c r="A116" s="36"/>
      <c r="B116" s="36"/>
      <c r="C116" s="38"/>
      <c r="D116" s="37"/>
      <c r="E116" s="41"/>
      <c r="F116" s="47"/>
    </row>
    <row r="117" spans="1:6" ht="16" thickBot="1" x14ac:dyDescent="0.25">
      <c r="A117" s="36"/>
      <c r="B117" s="36"/>
      <c r="C117" s="38"/>
      <c r="D117" s="37"/>
      <c r="E117" s="41"/>
      <c r="F117" s="47"/>
    </row>
    <row r="118" spans="1:6" ht="16" thickBot="1" x14ac:dyDescent="0.25">
      <c r="A118" s="36"/>
      <c r="B118" s="36"/>
      <c r="C118" s="38"/>
      <c r="D118" s="37"/>
      <c r="E118" s="41"/>
      <c r="F118" s="47"/>
    </row>
    <row r="119" spans="1:6" ht="16" thickBot="1" x14ac:dyDescent="0.25">
      <c r="A119" s="36"/>
      <c r="B119" s="36"/>
      <c r="C119" s="38"/>
      <c r="D119" s="37"/>
      <c r="E119" s="41"/>
      <c r="F119" s="47"/>
    </row>
    <row r="120" spans="1:6" ht="16" thickBot="1" x14ac:dyDescent="0.25">
      <c r="A120" s="36"/>
      <c r="B120" s="36"/>
      <c r="C120" s="38"/>
      <c r="D120" s="37"/>
      <c r="E120" s="41"/>
      <c r="F120" s="47"/>
    </row>
    <row r="121" spans="1:6" ht="16" thickBot="1" x14ac:dyDescent="0.25">
      <c r="A121" s="36"/>
      <c r="B121" s="36"/>
      <c r="C121" s="38"/>
      <c r="D121" s="37"/>
      <c r="E121" s="42"/>
      <c r="F121" s="47"/>
    </row>
    <row r="122" spans="1:6" ht="16" thickBot="1" x14ac:dyDescent="0.25">
      <c r="A122" s="36"/>
      <c r="B122" s="36"/>
      <c r="C122" s="38"/>
      <c r="D122" s="37"/>
      <c r="E122" s="41"/>
      <c r="F122" s="47"/>
    </row>
    <row r="123" spans="1:6" ht="16" thickBot="1" x14ac:dyDescent="0.25">
      <c r="A123" s="36"/>
      <c r="B123" s="36"/>
      <c r="C123" s="38"/>
      <c r="D123" s="37"/>
      <c r="E123" s="41"/>
      <c r="F123" s="47"/>
    </row>
    <row r="124" spans="1:6" ht="16" thickBot="1" x14ac:dyDescent="0.25">
      <c r="A124" s="36"/>
      <c r="B124" s="36"/>
      <c r="C124" s="38"/>
      <c r="D124" s="37"/>
      <c r="E124" s="41"/>
      <c r="F124" s="47"/>
    </row>
    <row r="125" spans="1:6" ht="16" thickBot="1" x14ac:dyDescent="0.25">
      <c r="A125" s="36"/>
      <c r="B125" s="36"/>
      <c r="C125" s="38"/>
      <c r="D125" s="37"/>
      <c r="E125" s="42"/>
      <c r="F125" s="47"/>
    </row>
    <row r="126" spans="1:6" ht="16" thickBot="1" x14ac:dyDescent="0.25">
      <c r="A126" s="36"/>
      <c r="B126" s="36"/>
      <c r="C126" s="38"/>
      <c r="D126" s="37"/>
      <c r="E126" s="42"/>
      <c r="F126" s="47"/>
    </row>
    <row r="127" spans="1:6" ht="16" thickBot="1" x14ac:dyDescent="0.25">
      <c r="A127" s="36"/>
      <c r="B127" s="36"/>
      <c r="C127" s="38"/>
      <c r="D127" s="37"/>
      <c r="E127" s="42"/>
      <c r="F127" s="47"/>
    </row>
    <row r="128" spans="1:6" ht="16" thickBot="1" x14ac:dyDescent="0.25">
      <c r="A128" s="36"/>
      <c r="B128" s="36"/>
      <c r="C128" s="38"/>
      <c r="D128" s="37"/>
      <c r="E128" s="42"/>
      <c r="F128" s="47"/>
    </row>
    <row r="129" spans="1:6" ht="16" thickBot="1" x14ac:dyDescent="0.25">
      <c r="A129" s="36"/>
      <c r="B129" s="36"/>
      <c r="C129" s="38"/>
      <c r="D129" s="37"/>
      <c r="E129" s="42"/>
      <c r="F129" s="47"/>
    </row>
    <row r="130" spans="1:6" ht="16" thickBot="1" x14ac:dyDescent="0.25">
      <c r="A130" s="36"/>
      <c r="B130" s="36"/>
      <c r="C130" s="38"/>
      <c r="D130" s="37"/>
      <c r="E130" s="42"/>
      <c r="F130" s="47"/>
    </row>
    <row r="131" spans="1:6" ht="16" thickBot="1" x14ac:dyDescent="0.25">
      <c r="A131" s="36"/>
      <c r="B131" s="36"/>
      <c r="C131" s="38"/>
      <c r="D131" s="37"/>
      <c r="E131" s="41"/>
      <c r="F131" s="47"/>
    </row>
    <row r="132" spans="1:6" ht="16" thickBot="1" x14ac:dyDescent="0.25">
      <c r="A132" s="36"/>
      <c r="B132" s="36"/>
      <c r="C132" s="38"/>
      <c r="D132" s="37"/>
      <c r="E132" s="41"/>
      <c r="F132" s="47"/>
    </row>
    <row r="133" spans="1:6" ht="16" thickBot="1" x14ac:dyDescent="0.25">
      <c r="A133" s="36"/>
      <c r="B133" s="36"/>
      <c r="C133" s="38"/>
      <c r="D133" s="37"/>
      <c r="E133" s="41"/>
      <c r="F133" s="47"/>
    </row>
    <row r="134" spans="1:6" ht="16" thickBot="1" x14ac:dyDescent="0.25">
      <c r="A134" s="36"/>
      <c r="B134" s="36"/>
      <c r="C134" s="38"/>
      <c r="D134" s="37"/>
      <c r="E134" s="41"/>
      <c r="F134" s="47"/>
    </row>
    <row r="135" spans="1:6" ht="16" thickBot="1" x14ac:dyDescent="0.25">
      <c r="A135" s="36"/>
      <c r="B135" s="36"/>
      <c r="C135" s="38"/>
      <c r="D135" s="37"/>
      <c r="E135" s="41"/>
      <c r="F135" s="47"/>
    </row>
    <row r="136" spans="1:6" ht="16" thickBot="1" x14ac:dyDescent="0.25">
      <c r="A136" s="36"/>
      <c r="B136" s="36"/>
      <c r="C136" s="38"/>
      <c r="D136" s="37"/>
      <c r="E136" s="42"/>
      <c r="F136" s="47"/>
    </row>
    <row r="137" spans="1:6" ht="16" thickBot="1" x14ac:dyDescent="0.25">
      <c r="A137" s="36"/>
      <c r="B137" s="36"/>
      <c r="C137" s="38"/>
      <c r="D137" s="37"/>
      <c r="E137" s="42"/>
      <c r="F137" s="47"/>
    </row>
    <row r="138" spans="1:6" ht="16" thickBot="1" x14ac:dyDescent="0.25">
      <c r="A138" s="36"/>
      <c r="B138" s="36"/>
      <c r="C138" s="38"/>
      <c r="D138" s="37"/>
      <c r="E138" s="41"/>
      <c r="F138" s="47"/>
    </row>
    <row r="139" spans="1:6" ht="16" thickBot="1" x14ac:dyDescent="0.25">
      <c r="A139" s="36"/>
      <c r="B139" s="36"/>
      <c r="C139" s="38"/>
      <c r="D139" s="37"/>
      <c r="E139" s="41"/>
      <c r="F139" s="47"/>
    </row>
    <row r="140" spans="1:6" ht="16" thickBot="1" x14ac:dyDescent="0.25">
      <c r="A140" s="36"/>
      <c r="B140" s="36"/>
      <c r="C140" s="38"/>
      <c r="D140" s="37"/>
      <c r="E140" s="41"/>
      <c r="F140" s="47"/>
    </row>
    <row r="141" spans="1:6" ht="16" thickBot="1" x14ac:dyDescent="0.25">
      <c r="A141" s="36"/>
      <c r="B141" s="36"/>
      <c r="C141" s="38"/>
      <c r="D141" s="37"/>
      <c r="E141" s="41"/>
      <c r="F141" s="47"/>
    </row>
    <row r="142" spans="1:6" ht="16" thickBot="1" x14ac:dyDescent="0.25">
      <c r="A142" s="36"/>
      <c r="B142" s="36"/>
      <c r="C142" s="38"/>
      <c r="D142" s="37"/>
      <c r="E142" s="41"/>
      <c r="F142" s="47"/>
    </row>
    <row r="143" spans="1:6" ht="16" thickBot="1" x14ac:dyDescent="0.25">
      <c r="A143" s="36"/>
      <c r="B143" s="36"/>
      <c r="C143" s="38"/>
      <c r="D143" s="37"/>
      <c r="E143" s="41"/>
      <c r="F143" s="47"/>
    </row>
    <row r="144" spans="1:6" ht="16" thickBot="1" x14ac:dyDescent="0.25">
      <c r="A144" s="36"/>
      <c r="B144" s="36"/>
      <c r="C144" s="38"/>
      <c r="D144" s="37"/>
      <c r="E144" s="41"/>
      <c r="F144" s="47"/>
    </row>
    <row r="145" spans="1:6" ht="16" thickBot="1" x14ac:dyDescent="0.25">
      <c r="A145" s="36"/>
      <c r="B145" s="36"/>
      <c r="C145" s="38"/>
      <c r="D145" s="37"/>
      <c r="E145" s="42"/>
      <c r="F145" s="47"/>
    </row>
    <row r="146" spans="1:6" ht="16" thickBot="1" x14ac:dyDescent="0.25">
      <c r="A146" s="36"/>
      <c r="B146" s="36"/>
      <c r="C146" s="38"/>
      <c r="D146" s="37"/>
      <c r="E146" s="42"/>
      <c r="F146" s="47"/>
    </row>
    <row r="147" spans="1:6" ht="16" thickBot="1" x14ac:dyDescent="0.25">
      <c r="A147" s="36"/>
      <c r="B147" s="36"/>
      <c r="C147" s="38"/>
      <c r="D147" s="37"/>
      <c r="E147" s="42"/>
      <c r="F147" s="47"/>
    </row>
    <row r="148" spans="1:6" ht="16" thickBot="1" x14ac:dyDescent="0.25">
      <c r="A148" s="36"/>
      <c r="B148" s="36"/>
      <c r="C148" s="38"/>
      <c r="D148" s="37"/>
      <c r="E148" s="41"/>
      <c r="F148" s="47"/>
    </row>
    <row r="149" spans="1:6" ht="16" thickBot="1" x14ac:dyDescent="0.25">
      <c r="A149" s="36"/>
      <c r="B149" s="36"/>
      <c r="C149" s="38"/>
      <c r="D149" s="37"/>
      <c r="E149" s="41"/>
      <c r="F149" s="47"/>
    </row>
    <row r="150" spans="1:6" ht="16" thickBot="1" x14ac:dyDescent="0.25">
      <c r="A150" s="36"/>
      <c r="B150" s="36"/>
      <c r="C150" s="38"/>
      <c r="D150" s="37"/>
      <c r="E150" s="41"/>
      <c r="F150" s="47"/>
    </row>
    <row r="151" spans="1:6" ht="16" thickBot="1" x14ac:dyDescent="0.25">
      <c r="A151" s="36"/>
      <c r="B151" s="36"/>
      <c r="C151" s="38"/>
      <c r="D151" s="37"/>
      <c r="E151" s="41"/>
      <c r="F151" s="47"/>
    </row>
    <row r="152" spans="1:6" ht="16" thickBot="1" x14ac:dyDescent="0.25">
      <c r="A152" s="36"/>
      <c r="B152" s="36"/>
      <c r="C152" s="38"/>
      <c r="D152" s="37"/>
      <c r="E152" s="42"/>
      <c r="F152" s="47"/>
    </row>
    <row r="153" spans="1:6" ht="16" thickBot="1" x14ac:dyDescent="0.25">
      <c r="A153" s="36"/>
      <c r="B153" s="36"/>
      <c r="C153" s="38"/>
      <c r="D153" s="37"/>
      <c r="E153" s="42"/>
      <c r="F153" s="47"/>
    </row>
    <row r="154" spans="1:6" ht="16" thickBot="1" x14ac:dyDescent="0.25">
      <c r="A154" s="36"/>
      <c r="B154" s="36"/>
      <c r="C154" s="38"/>
      <c r="D154" s="37"/>
      <c r="E154" s="42"/>
      <c r="F154" s="47"/>
    </row>
    <row r="155" spans="1:6" ht="16" thickBot="1" x14ac:dyDescent="0.25">
      <c r="A155" s="36"/>
      <c r="B155" s="36"/>
      <c r="C155" s="38"/>
      <c r="D155" s="37"/>
      <c r="E155" s="42"/>
      <c r="F155" s="47"/>
    </row>
    <row r="156" spans="1:6" ht="16" thickBot="1" x14ac:dyDescent="0.25">
      <c r="A156" s="36"/>
      <c r="B156" s="36"/>
      <c r="C156" s="38"/>
      <c r="D156" s="37"/>
      <c r="E156" s="42"/>
      <c r="F156" s="47"/>
    </row>
    <row r="157" spans="1:6" ht="16" thickBot="1" x14ac:dyDescent="0.25">
      <c r="A157" s="36"/>
      <c r="B157" s="36"/>
      <c r="C157" s="38"/>
      <c r="D157" s="37"/>
      <c r="E157" s="42"/>
      <c r="F157" s="47"/>
    </row>
    <row r="158" spans="1:6" ht="16" thickBot="1" x14ac:dyDescent="0.25">
      <c r="A158" s="36"/>
      <c r="B158" s="36"/>
      <c r="C158" s="38"/>
      <c r="D158" s="37"/>
      <c r="E158" s="42"/>
      <c r="F158" s="47"/>
    </row>
    <row r="159" spans="1:6" ht="16" thickBot="1" x14ac:dyDescent="0.25">
      <c r="A159" s="36"/>
      <c r="B159" s="36"/>
      <c r="C159" s="38"/>
      <c r="D159" s="37"/>
      <c r="E159" s="42"/>
      <c r="F159" s="47"/>
    </row>
    <row r="160" spans="1:6" ht="16" thickBot="1" x14ac:dyDescent="0.25">
      <c r="A160" s="36"/>
      <c r="B160" s="36"/>
      <c r="C160" s="38"/>
      <c r="D160" s="37"/>
      <c r="E160" s="42"/>
      <c r="F160" s="47"/>
    </row>
    <row r="161" spans="1:6" ht="16" thickBot="1" x14ac:dyDescent="0.25">
      <c r="A161" s="36"/>
      <c r="B161" s="36"/>
      <c r="C161" s="38"/>
      <c r="D161" s="37"/>
      <c r="E161" s="42"/>
      <c r="F161" s="47"/>
    </row>
    <row r="162" spans="1:6" ht="16" thickBot="1" x14ac:dyDescent="0.25">
      <c r="A162" s="36"/>
      <c r="B162" s="36"/>
      <c r="C162" s="38"/>
      <c r="D162" s="37"/>
      <c r="E162" s="42"/>
      <c r="F162" s="47"/>
    </row>
    <row r="163" spans="1:6" ht="16" thickBot="1" x14ac:dyDescent="0.25">
      <c r="A163" s="36"/>
      <c r="B163" s="36"/>
      <c r="C163" s="38"/>
      <c r="D163" s="37"/>
      <c r="E163" s="42"/>
      <c r="F163" s="47"/>
    </row>
    <row r="164" spans="1:6" ht="16" thickBot="1" x14ac:dyDescent="0.25">
      <c r="A164" s="36"/>
      <c r="B164" s="36"/>
      <c r="C164" s="38"/>
      <c r="D164" s="37"/>
      <c r="E164" s="42"/>
      <c r="F164" s="47"/>
    </row>
    <row r="165" spans="1:6" ht="16" thickBot="1" x14ac:dyDescent="0.25">
      <c r="A165" s="36"/>
      <c r="B165" s="36"/>
      <c r="C165" s="38"/>
      <c r="D165" s="37"/>
      <c r="E165" s="41"/>
      <c r="F165" s="47"/>
    </row>
    <row r="166" spans="1:6" ht="16" thickBot="1" x14ac:dyDescent="0.25">
      <c r="A166" s="36"/>
      <c r="B166" s="36"/>
      <c r="C166" s="38"/>
      <c r="D166" s="37"/>
      <c r="E166" s="41"/>
      <c r="F166" s="47"/>
    </row>
    <row r="167" spans="1:6" ht="16" thickBot="1" x14ac:dyDescent="0.25">
      <c r="A167" s="36"/>
      <c r="B167" s="36"/>
      <c r="C167" s="38"/>
      <c r="D167" s="37"/>
      <c r="E167" s="41"/>
      <c r="F167" s="47"/>
    </row>
    <row r="168" spans="1:6" ht="16" thickBot="1" x14ac:dyDescent="0.25">
      <c r="A168" s="36"/>
      <c r="B168" s="36"/>
      <c r="C168" s="38"/>
      <c r="D168" s="37"/>
      <c r="E168" s="41"/>
      <c r="F168" s="47"/>
    </row>
    <row r="169" spans="1:6" ht="16" thickBot="1" x14ac:dyDescent="0.25">
      <c r="A169" s="36"/>
      <c r="B169" s="36"/>
      <c r="C169" s="38"/>
      <c r="D169" s="37"/>
      <c r="E169" s="41"/>
      <c r="F169" s="47"/>
    </row>
    <row r="170" spans="1:6" ht="16" thickBot="1" x14ac:dyDescent="0.25">
      <c r="A170" s="36"/>
      <c r="B170" s="36"/>
      <c r="C170" s="38"/>
      <c r="D170" s="37"/>
      <c r="E170" s="41"/>
      <c r="F170" s="47"/>
    </row>
    <row r="171" spans="1:6" ht="16" thickBot="1" x14ac:dyDescent="0.25">
      <c r="A171" s="36"/>
      <c r="B171" s="36"/>
      <c r="C171" s="38"/>
      <c r="D171" s="37"/>
      <c r="E171" s="42"/>
      <c r="F171" s="47"/>
    </row>
    <row r="172" spans="1:6" ht="16" thickBot="1" x14ac:dyDescent="0.25">
      <c r="A172" s="36"/>
      <c r="B172" s="36"/>
      <c r="C172" s="38"/>
      <c r="D172" s="37"/>
      <c r="E172" s="41"/>
      <c r="F172" s="47"/>
    </row>
    <row r="173" spans="1:6" ht="16" thickBot="1" x14ac:dyDescent="0.25">
      <c r="A173" s="36"/>
      <c r="B173" s="36"/>
      <c r="C173" s="38"/>
      <c r="D173" s="37"/>
      <c r="E173" s="42"/>
      <c r="F173" s="47"/>
    </row>
    <row r="174" spans="1:6" ht="16" thickBot="1" x14ac:dyDescent="0.25">
      <c r="A174" s="36"/>
      <c r="B174" s="36"/>
      <c r="C174" s="38"/>
      <c r="D174" s="37"/>
      <c r="E174" s="42"/>
      <c r="F174" s="47"/>
    </row>
    <row r="175" spans="1:6" ht="16" thickBot="1" x14ac:dyDescent="0.25">
      <c r="A175" s="36"/>
      <c r="B175" s="36"/>
      <c r="C175" s="38"/>
      <c r="D175" s="37"/>
      <c r="E175" s="41"/>
      <c r="F175" s="47"/>
    </row>
    <row r="176" spans="1:6" ht="16" thickBot="1" x14ac:dyDescent="0.25">
      <c r="A176" s="36"/>
      <c r="B176" s="36"/>
      <c r="C176" s="38"/>
      <c r="D176" s="37"/>
      <c r="E176" s="41"/>
      <c r="F176" s="47"/>
    </row>
    <row r="177" spans="1:6" ht="16" thickBot="1" x14ac:dyDescent="0.25">
      <c r="A177" s="36"/>
      <c r="B177" s="36"/>
      <c r="C177" s="38"/>
      <c r="D177" s="37"/>
      <c r="E177" s="41"/>
      <c r="F177" s="47"/>
    </row>
    <row r="178" spans="1:6" ht="16" thickBot="1" x14ac:dyDescent="0.25">
      <c r="A178" s="36"/>
      <c r="B178" s="36"/>
      <c r="C178" s="38"/>
      <c r="D178" s="37"/>
      <c r="E178" s="41"/>
      <c r="F178" s="47"/>
    </row>
    <row r="179" spans="1:6" ht="16" thickBot="1" x14ac:dyDescent="0.25">
      <c r="A179" s="36"/>
      <c r="B179" s="36"/>
      <c r="C179" s="38"/>
      <c r="D179" s="37"/>
      <c r="E179" s="41"/>
      <c r="F179" s="47"/>
    </row>
    <row r="180" spans="1:6" ht="16" thickBot="1" x14ac:dyDescent="0.25">
      <c r="A180" s="36"/>
      <c r="B180" s="36"/>
      <c r="C180" s="38"/>
      <c r="D180" s="37"/>
      <c r="E180" s="42"/>
      <c r="F180" s="47"/>
    </row>
    <row r="181" spans="1:6" ht="16" thickBot="1" x14ac:dyDescent="0.25">
      <c r="A181" s="36"/>
      <c r="B181" s="36"/>
      <c r="C181" s="38"/>
      <c r="D181" s="37"/>
      <c r="E181" s="42"/>
      <c r="F181" s="47"/>
    </row>
    <row r="182" spans="1:6" ht="16" thickBot="1" x14ac:dyDescent="0.25">
      <c r="A182" s="36"/>
      <c r="B182" s="36"/>
      <c r="C182" s="38"/>
      <c r="D182" s="37"/>
      <c r="E182" s="41"/>
      <c r="F182" s="47"/>
    </row>
    <row r="183" spans="1:6" ht="16" thickBot="1" x14ac:dyDescent="0.25">
      <c r="A183" s="36"/>
      <c r="B183" s="36"/>
      <c r="C183" s="38"/>
      <c r="D183" s="37"/>
      <c r="E183" s="42"/>
      <c r="F183" s="47"/>
    </row>
    <row r="184" spans="1:6" ht="16" thickBot="1" x14ac:dyDescent="0.25">
      <c r="A184" s="36"/>
      <c r="B184" s="36"/>
      <c r="C184" s="38"/>
      <c r="D184" s="37"/>
      <c r="E184" s="42"/>
      <c r="F184" s="47"/>
    </row>
    <row r="185" spans="1:6" ht="16" thickBot="1" x14ac:dyDescent="0.25">
      <c r="A185" s="36"/>
      <c r="B185" s="36"/>
      <c r="C185" s="38"/>
      <c r="D185" s="37"/>
      <c r="E185" s="41"/>
      <c r="F185" s="47"/>
    </row>
    <row r="186" spans="1:6" ht="16" thickBot="1" x14ac:dyDescent="0.25">
      <c r="A186" s="36"/>
      <c r="B186" s="36"/>
      <c r="C186" s="38"/>
      <c r="D186" s="37"/>
      <c r="E186" s="42"/>
      <c r="F186" s="47"/>
    </row>
    <row r="187" spans="1:6" ht="16" thickBot="1" x14ac:dyDescent="0.25">
      <c r="A187" s="36"/>
      <c r="B187" s="36"/>
      <c r="C187" s="38"/>
      <c r="D187" s="37"/>
      <c r="E187" s="42"/>
      <c r="F187" s="47"/>
    </row>
    <row r="188" spans="1:6" ht="16" thickBot="1" x14ac:dyDescent="0.25">
      <c r="A188" s="36"/>
      <c r="B188" s="36"/>
      <c r="C188" s="38"/>
      <c r="D188" s="37"/>
      <c r="E188" s="42"/>
      <c r="F188" s="47"/>
    </row>
    <row r="189" spans="1:6" ht="16" thickBot="1" x14ac:dyDescent="0.25">
      <c r="A189" s="36"/>
      <c r="B189" s="36"/>
      <c r="C189" s="38"/>
      <c r="D189" s="37"/>
      <c r="E189" s="42"/>
      <c r="F189" s="47"/>
    </row>
    <row r="190" spans="1:6" ht="16" thickBot="1" x14ac:dyDescent="0.25">
      <c r="A190" s="36"/>
      <c r="B190" s="36"/>
      <c r="C190" s="38"/>
      <c r="D190" s="37"/>
      <c r="E190" s="42"/>
      <c r="F190" s="47"/>
    </row>
    <row r="191" spans="1:6" ht="16" thickBot="1" x14ac:dyDescent="0.25">
      <c r="A191" s="36"/>
      <c r="B191" s="36"/>
      <c r="C191" s="38"/>
      <c r="D191" s="37"/>
      <c r="E191" s="42"/>
      <c r="F191" s="47"/>
    </row>
    <row r="192" spans="1:6" ht="16" thickBot="1" x14ac:dyDescent="0.25">
      <c r="A192" s="36"/>
      <c r="B192" s="36"/>
      <c r="C192" s="38"/>
      <c r="D192" s="37"/>
      <c r="E192" s="42"/>
      <c r="F192" s="47"/>
    </row>
    <row r="193" spans="1:6" ht="16" thickBot="1" x14ac:dyDescent="0.25">
      <c r="A193" s="36"/>
      <c r="B193" s="36"/>
      <c r="C193" s="38"/>
      <c r="D193" s="37"/>
      <c r="E193" s="42"/>
      <c r="F193" s="47"/>
    </row>
    <row r="194" spans="1:6" ht="16" thickBot="1" x14ac:dyDescent="0.25">
      <c r="A194" s="36"/>
      <c r="B194" s="36"/>
      <c r="C194" s="38"/>
      <c r="D194" s="37"/>
      <c r="E194" s="41"/>
      <c r="F194" s="47"/>
    </row>
    <row r="195" spans="1:6" ht="16" thickBot="1" x14ac:dyDescent="0.25">
      <c r="A195" s="36"/>
      <c r="B195" s="36"/>
      <c r="C195" s="38"/>
      <c r="D195" s="37"/>
      <c r="E195" s="41"/>
      <c r="F195" s="47"/>
    </row>
    <row r="196" spans="1:6" ht="16" thickBot="1" x14ac:dyDescent="0.25">
      <c r="A196" s="36"/>
      <c r="B196" s="36"/>
      <c r="C196" s="38"/>
      <c r="D196" s="37"/>
      <c r="E196" s="41"/>
      <c r="F196" s="47"/>
    </row>
    <row r="197" spans="1:6" ht="16" thickBot="1" x14ac:dyDescent="0.25">
      <c r="A197" s="36"/>
      <c r="B197" s="36"/>
      <c r="C197" s="38"/>
      <c r="D197" s="37"/>
      <c r="E197" s="41"/>
      <c r="F197" s="47"/>
    </row>
    <row r="198" spans="1:6" ht="16" thickBot="1" x14ac:dyDescent="0.25">
      <c r="A198" s="36"/>
      <c r="B198" s="36"/>
      <c r="C198" s="38"/>
      <c r="D198" s="37"/>
      <c r="E198" s="41"/>
      <c r="F198" s="47"/>
    </row>
    <row r="199" spans="1:6" ht="16" thickBot="1" x14ac:dyDescent="0.25">
      <c r="A199" s="36"/>
      <c r="B199" s="36"/>
      <c r="C199" s="38"/>
      <c r="D199" s="37"/>
      <c r="E199" s="42"/>
      <c r="F199" s="47"/>
    </row>
    <row r="200" spans="1:6" ht="16" thickBot="1" x14ac:dyDescent="0.25">
      <c r="A200" s="36"/>
      <c r="B200" s="36"/>
      <c r="C200" s="38"/>
      <c r="D200" s="37"/>
      <c r="E200" s="42"/>
      <c r="F200" s="47"/>
    </row>
    <row r="201" spans="1:6" ht="16" thickBot="1" x14ac:dyDescent="0.25">
      <c r="A201" s="36"/>
      <c r="B201" s="36"/>
      <c r="C201" s="38"/>
      <c r="D201" s="37"/>
      <c r="E201" s="41"/>
      <c r="F201" s="47"/>
    </row>
    <row r="202" spans="1:6" ht="16" thickBot="1" x14ac:dyDescent="0.25">
      <c r="A202" s="36"/>
      <c r="B202" s="36"/>
      <c r="C202" s="38"/>
      <c r="D202" s="37"/>
      <c r="E202" s="41"/>
      <c r="F202" s="47"/>
    </row>
    <row r="203" spans="1:6" ht="16" thickBot="1" x14ac:dyDescent="0.25">
      <c r="A203" s="36"/>
      <c r="B203" s="36"/>
      <c r="C203" s="38"/>
      <c r="D203" s="37"/>
      <c r="E203" s="41"/>
      <c r="F203" s="47"/>
    </row>
    <row r="204" spans="1:6" ht="16" thickBot="1" x14ac:dyDescent="0.25">
      <c r="A204" s="36"/>
      <c r="B204" s="36"/>
      <c r="C204" s="38"/>
      <c r="D204" s="37"/>
      <c r="E204" s="42"/>
      <c r="F204" s="47"/>
    </row>
    <row r="205" spans="1:6" ht="16" thickBot="1" x14ac:dyDescent="0.25">
      <c r="A205" s="36"/>
      <c r="B205" s="36"/>
      <c r="C205" s="38"/>
      <c r="D205" s="37"/>
      <c r="E205" s="41"/>
      <c r="F205" s="47"/>
    </row>
    <row r="206" spans="1:6" ht="16" thickBot="1" x14ac:dyDescent="0.25">
      <c r="A206" s="36"/>
      <c r="B206" s="36"/>
      <c r="C206" s="38"/>
      <c r="D206" s="37"/>
      <c r="E206" s="41"/>
      <c r="F206" s="47"/>
    </row>
    <row r="207" spans="1:6" ht="16" thickBot="1" x14ac:dyDescent="0.25">
      <c r="A207" s="36"/>
      <c r="B207" s="36"/>
      <c r="C207" s="38"/>
      <c r="D207" s="37"/>
      <c r="E207" s="41"/>
      <c r="F207" s="47"/>
    </row>
    <row r="208" spans="1:6" ht="16" thickBot="1" x14ac:dyDescent="0.25">
      <c r="A208" s="36"/>
      <c r="B208" s="36"/>
      <c r="C208" s="38"/>
      <c r="D208" s="37"/>
      <c r="E208" s="41"/>
      <c r="F208" s="47"/>
    </row>
    <row r="209" spans="1:6" ht="16" thickBot="1" x14ac:dyDescent="0.25">
      <c r="A209" s="36"/>
      <c r="B209" s="36"/>
      <c r="C209" s="38"/>
      <c r="D209" s="37"/>
      <c r="E209" s="41"/>
      <c r="F209" s="47"/>
    </row>
    <row r="210" spans="1:6" ht="16" thickBot="1" x14ac:dyDescent="0.25">
      <c r="A210" s="36"/>
      <c r="B210" s="36"/>
      <c r="C210" s="38"/>
      <c r="D210" s="37"/>
      <c r="E210" s="41"/>
      <c r="F210" s="47"/>
    </row>
    <row r="211" spans="1:6" ht="16" thickBot="1" x14ac:dyDescent="0.25">
      <c r="A211" s="36"/>
      <c r="B211" s="36"/>
      <c r="C211" s="38"/>
      <c r="D211" s="37"/>
      <c r="E211" s="41"/>
      <c r="F211" s="47"/>
    </row>
    <row r="212" spans="1:6" ht="16" thickBot="1" x14ac:dyDescent="0.25">
      <c r="A212" s="36"/>
      <c r="B212" s="36"/>
      <c r="C212" s="38"/>
      <c r="D212" s="37"/>
      <c r="E212" s="41"/>
      <c r="F212" s="47"/>
    </row>
    <row r="213" spans="1:6" ht="16" thickBot="1" x14ac:dyDescent="0.25">
      <c r="A213" s="36"/>
      <c r="B213" s="36"/>
      <c r="C213" s="38"/>
      <c r="D213" s="37"/>
      <c r="E213" s="41"/>
      <c r="F213" s="47"/>
    </row>
    <row r="214" spans="1:6" ht="16" thickBot="1" x14ac:dyDescent="0.25">
      <c r="A214" s="36"/>
      <c r="B214" s="36"/>
      <c r="C214" s="38"/>
      <c r="D214" s="37"/>
      <c r="E214" s="41"/>
      <c r="F214" s="47"/>
    </row>
    <row r="215" spans="1:6" ht="16" thickBot="1" x14ac:dyDescent="0.25">
      <c r="A215" s="36"/>
      <c r="B215" s="36"/>
      <c r="C215" s="38"/>
      <c r="D215" s="37"/>
      <c r="E215" s="41"/>
      <c r="F215" s="47"/>
    </row>
    <row r="216" spans="1:6" ht="16" thickBot="1" x14ac:dyDescent="0.25">
      <c r="A216" s="36"/>
      <c r="B216" s="36"/>
      <c r="C216" s="38"/>
      <c r="D216" s="37"/>
      <c r="E216" s="41"/>
      <c r="F216" s="47"/>
    </row>
    <row r="217" spans="1:6" ht="16" thickBot="1" x14ac:dyDescent="0.25">
      <c r="A217" s="36"/>
      <c r="B217" s="36"/>
      <c r="C217" s="38"/>
      <c r="D217" s="37"/>
      <c r="E217" s="41"/>
      <c r="F217" s="47"/>
    </row>
    <row r="218" spans="1:6" ht="16" thickBot="1" x14ac:dyDescent="0.25">
      <c r="A218" s="36"/>
      <c r="B218" s="36"/>
      <c r="C218" s="38"/>
      <c r="D218" s="37"/>
      <c r="E218" s="41"/>
      <c r="F218" s="47"/>
    </row>
    <row r="219" spans="1:6" ht="16" thickBot="1" x14ac:dyDescent="0.25">
      <c r="A219" s="36"/>
      <c r="B219" s="36"/>
      <c r="C219" s="38"/>
      <c r="D219" s="37"/>
      <c r="E219" s="41"/>
      <c r="F219" s="47"/>
    </row>
    <row r="220" spans="1:6" ht="16" thickBot="1" x14ac:dyDescent="0.25">
      <c r="A220" s="36"/>
      <c r="B220" s="36"/>
      <c r="C220" s="38"/>
      <c r="D220" s="37"/>
      <c r="E220" s="41"/>
      <c r="F220" s="47"/>
    </row>
    <row r="221" spans="1:6" ht="16" thickBot="1" x14ac:dyDescent="0.25">
      <c r="A221" s="36"/>
      <c r="B221" s="36"/>
      <c r="C221" s="38"/>
      <c r="D221" s="37"/>
      <c r="E221" s="42"/>
      <c r="F221" s="47"/>
    </row>
    <row r="222" spans="1:6" ht="16" thickBot="1" x14ac:dyDescent="0.25">
      <c r="A222" s="36"/>
      <c r="B222" s="36"/>
      <c r="C222" s="38"/>
      <c r="D222" s="37"/>
      <c r="E222" s="42"/>
      <c r="F222" s="47"/>
    </row>
    <row r="223" spans="1:6" ht="16" thickBot="1" x14ac:dyDescent="0.25">
      <c r="A223" s="36"/>
      <c r="B223" s="36"/>
      <c r="C223" s="38"/>
      <c r="D223" s="37"/>
      <c r="E223" s="42"/>
      <c r="F223" s="47"/>
    </row>
    <row r="224" spans="1:6" ht="16" thickBot="1" x14ac:dyDescent="0.25">
      <c r="A224" s="36"/>
      <c r="B224" s="36"/>
      <c r="C224" s="38"/>
      <c r="D224" s="37"/>
      <c r="E224" s="42"/>
      <c r="F224" s="47"/>
    </row>
    <row r="225" spans="1:6" ht="16" thickBot="1" x14ac:dyDescent="0.25">
      <c r="A225" s="36"/>
      <c r="B225" s="36"/>
      <c r="C225" s="38"/>
      <c r="D225" s="37"/>
      <c r="E225" s="42"/>
      <c r="F225" s="47"/>
    </row>
    <row r="226" spans="1:6" ht="16" thickBot="1" x14ac:dyDescent="0.25">
      <c r="A226" s="36"/>
      <c r="B226" s="36"/>
      <c r="C226" s="38"/>
      <c r="D226" s="37"/>
      <c r="E226" s="42"/>
      <c r="F226" s="47"/>
    </row>
    <row r="227" spans="1:6" ht="16" thickBot="1" x14ac:dyDescent="0.25">
      <c r="A227" s="36"/>
      <c r="B227" s="36"/>
      <c r="C227" s="38"/>
      <c r="D227" s="37"/>
      <c r="E227" s="42"/>
      <c r="F227" s="47"/>
    </row>
    <row r="228" spans="1:6" ht="16" thickBot="1" x14ac:dyDescent="0.25">
      <c r="A228" s="36"/>
      <c r="B228" s="36"/>
      <c r="C228" s="38"/>
      <c r="D228" s="37"/>
      <c r="E228" s="42"/>
      <c r="F228" s="47"/>
    </row>
    <row r="229" spans="1:6" ht="16" thickBot="1" x14ac:dyDescent="0.25">
      <c r="A229" s="36"/>
      <c r="B229" s="36"/>
      <c r="C229" s="38"/>
      <c r="D229" s="37"/>
      <c r="E229" s="42"/>
      <c r="F229" s="47"/>
    </row>
    <row r="230" spans="1:6" ht="16" thickBot="1" x14ac:dyDescent="0.25">
      <c r="A230" s="36"/>
      <c r="B230" s="36"/>
      <c r="C230" s="38"/>
      <c r="D230" s="37"/>
      <c r="E230" s="41"/>
      <c r="F230" s="47"/>
    </row>
    <row r="231" spans="1:6" ht="16" thickBot="1" x14ac:dyDescent="0.25">
      <c r="A231" s="36"/>
      <c r="B231" s="36"/>
      <c r="C231" s="38"/>
      <c r="D231" s="37"/>
      <c r="E231" s="42"/>
      <c r="F231" s="47"/>
    </row>
    <row r="232" spans="1:6" ht="16" thickBot="1" x14ac:dyDescent="0.25">
      <c r="A232" s="36"/>
      <c r="B232" s="36"/>
      <c r="C232" s="38"/>
      <c r="D232" s="37"/>
      <c r="E232" s="42"/>
      <c r="F232" s="47"/>
    </row>
    <row r="233" spans="1:6" ht="16" thickBot="1" x14ac:dyDescent="0.25">
      <c r="A233" s="36"/>
      <c r="B233" s="36"/>
      <c r="C233" s="38"/>
      <c r="D233" s="37"/>
      <c r="E233" s="42"/>
      <c r="F233" s="47"/>
    </row>
    <row r="234" spans="1:6" ht="16" thickBot="1" x14ac:dyDescent="0.25">
      <c r="A234" s="36"/>
      <c r="B234" s="36"/>
      <c r="C234" s="38"/>
      <c r="D234" s="37"/>
      <c r="E234" s="41"/>
      <c r="F234" s="47"/>
    </row>
    <row r="235" spans="1:6" ht="16" thickBot="1" x14ac:dyDescent="0.25">
      <c r="A235" s="36"/>
      <c r="B235" s="36"/>
      <c r="C235" s="38"/>
      <c r="D235" s="37"/>
      <c r="E235" s="41"/>
      <c r="F235" s="47"/>
    </row>
    <row r="236" spans="1:6" ht="16" thickBot="1" x14ac:dyDescent="0.25">
      <c r="A236" s="36"/>
      <c r="B236" s="36"/>
      <c r="C236" s="38"/>
      <c r="D236" s="37"/>
      <c r="E236" s="41"/>
      <c r="F236" s="47"/>
    </row>
    <row r="237" spans="1:6" ht="16" thickBot="1" x14ac:dyDescent="0.25">
      <c r="A237" s="36"/>
      <c r="B237" s="36"/>
      <c r="C237" s="38"/>
      <c r="D237" s="37"/>
      <c r="E237" s="41"/>
      <c r="F237" s="47"/>
    </row>
    <row r="238" spans="1:6" ht="16" thickBot="1" x14ac:dyDescent="0.25">
      <c r="A238" s="36"/>
      <c r="B238" s="36"/>
      <c r="C238" s="38"/>
      <c r="D238" s="37"/>
      <c r="E238" s="42"/>
      <c r="F238" s="47"/>
    </row>
    <row r="239" spans="1:6" ht="16" thickBot="1" x14ac:dyDescent="0.25">
      <c r="A239" s="36"/>
      <c r="B239" s="36"/>
      <c r="C239" s="38"/>
      <c r="D239" s="37"/>
      <c r="E239" s="41"/>
      <c r="F239" s="47"/>
    </row>
    <row r="240" spans="1:6" ht="16" thickBot="1" x14ac:dyDescent="0.25">
      <c r="A240" s="36"/>
      <c r="B240" s="36"/>
      <c r="C240" s="38"/>
      <c r="D240" s="37"/>
      <c r="E240" s="41"/>
      <c r="F240" s="47"/>
    </row>
    <row r="241" spans="1:6" ht="16" thickBot="1" x14ac:dyDescent="0.25">
      <c r="A241" s="36"/>
      <c r="B241" s="36"/>
      <c r="C241" s="38"/>
      <c r="D241" s="37"/>
      <c r="E241" s="42"/>
      <c r="F241" s="47"/>
    </row>
    <row r="242" spans="1:6" ht="16" thickBot="1" x14ac:dyDescent="0.25">
      <c r="A242" s="36"/>
      <c r="B242" s="36"/>
      <c r="C242" s="38"/>
      <c r="D242" s="37"/>
      <c r="E242" s="42"/>
      <c r="F242" s="47"/>
    </row>
    <row r="243" spans="1:6" ht="16" thickBot="1" x14ac:dyDescent="0.25">
      <c r="A243" s="36"/>
      <c r="B243" s="36"/>
      <c r="C243" s="38"/>
      <c r="D243" s="37"/>
      <c r="E243" s="41"/>
      <c r="F243" s="47"/>
    </row>
    <row r="244" spans="1:6" ht="16" thickBot="1" x14ac:dyDescent="0.25">
      <c r="A244" s="36"/>
      <c r="B244" s="36"/>
      <c r="C244" s="38"/>
      <c r="D244" s="37"/>
      <c r="E244" s="41"/>
      <c r="F244" s="47"/>
    </row>
    <row r="245" spans="1:6" ht="16" thickBot="1" x14ac:dyDescent="0.25">
      <c r="A245" s="36"/>
      <c r="B245" s="36"/>
      <c r="C245" s="38"/>
      <c r="D245" s="37"/>
      <c r="E245" s="42"/>
      <c r="F245" s="47"/>
    </row>
    <row r="246" spans="1:6" ht="16" thickBot="1" x14ac:dyDescent="0.25">
      <c r="A246" s="36"/>
      <c r="B246" s="36"/>
      <c r="C246" s="38"/>
      <c r="D246" s="37"/>
      <c r="E246" s="42"/>
      <c r="F246" s="47"/>
    </row>
    <row r="247" spans="1:6" ht="16" thickBot="1" x14ac:dyDescent="0.25">
      <c r="A247" s="36"/>
      <c r="B247" s="36"/>
      <c r="C247" s="38"/>
      <c r="D247" s="37"/>
      <c r="E247" s="42"/>
      <c r="F247" s="47"/>
    </row>
    <row r="248" spans="1:6" ht="16" thickBot="1" x14ac:dyDescent="0.25">
      <c r="A248" s="36"/>
      <c r="B248" s="36"/>
      <c r="C248" s="38"/>
      <c r="D248" s="37"/>
      <c r="E248" s="41"/>
      <c r="F248" s="47"/>
    </row>
    <row r="249" spans="1:6" ht="16" thickBot="1" x14ac:dyDescent="0.25">
      <c r="A249" s="36"/>
      <c r="B249" s="36"/>
      <c r="C249" s="38"/>
      <c r="D249" s="37"/>
      <c r="E249" s="41"/>
      <c r="F249" s="47"/>
    </row>
    <row r="250" spans="1:6" ht="16" thickBot="1" x14ac:dyDescent="0.25">
      <c r="A250" s="36"/>
      <c r="B250" s="36"/>
      <c r="C250" s="38"/>
      <c r="D250" s="37"/>
      <c r="E250" s="41"/>
      <c r="F250" s="47"/>
    </row>
    <row r="251" spans="1:6" ht="16" thickBot="1" x14ac:dyDescent="0.25">
      <c r="A251" s="36"/>
      <c r="B251" s="36"/>
      <c r="C251" s="38"/>
      <c r="D251" s="37"/>
      <c r="E251" s="41"/>
      <c r="F251" s="47"/>
    </row>
    <row r="252" spans="1:6" ht="16" thickBot="1" x14ac:dyDescent="0.25">
      <c r="A252" s="36"/>
      <c r="B252" s="36"/>
      <c r="C252" s="38"/>
      <c r="D252" s="37"/>
      <c r="E252" s="41"/>
      <c r="F252" s="47"/>
    </row>
    <row r="253" spans="1:6" ht="16" thickBot="1" x14ac:dyDescent="0.25">
      <c r="A253" s="36"/>
      <c r="B253" s="36"/>
      <c r="C253" s="38"/>
      <c r="D253" s="37"/>
      <c r="E253" s="41"/>
      <c r="F253" s="47"/>
    </row>
    <row r="254" spans="1:6" ht="16" thickBot="1" x14ac:dyDescent="0.25">
      <c r="A254" s="36"/>
      <c r="B254" s="36"/>
      <c r="C254" s="38"/>
      <c r="D254" s="37"/>
      <c r="E254" s="41"/>
      <c r="F254" s="47"/>
    </row>
    <row r="255" spans="1:6" ht="16" thickBot="1" x14ac:dyDescent="0.25">
      <c r="A255" s="36"/>
      <c r="B255" s="36"/>
      <c r="C255" s="38"/>
      <c r="D255" s="37"/>
      <c r="E255" s="41"/>
      <c r="F255" s="47"/>
    </row>
    <row r="256" spans="1:6" ht="16" thickBot="1" x14ac:dyDescent="0.25">
      <c r="A256" s="36"/>
      <c r="B256" s="36"/>
      <c r="C256" s="38"/>
      <c r="D256" s="37"/>
      <c r="E256" s="41"/>
      <c r="F256" s="47"/>
    </row>
    <row r="257" spans="1:6" ht="16" thickBot="1" x14ac:dyDescent="0.25">
      <c r="A257" s="36"/>
      <c r="B257" s="36"/>
      <c r="C257" s="38"/>
      <c r="D257" s="37"/>
      <c r="E257" s="41"/>
      <c r="F257" s="47"/>
    </row>
    <row r="258" spans="1:6" ht="16" thickBot="1" x14ac:dyDescent="0.25">
      <c r="A258" s="36"/>
      <c r="B258" s="36"/>
      <c r="C258" s="38"/>
      <c r="D258" s="37"/>
      <c r="E258" s="41"/>
      <c r="F258" s="47"/>
    </row>
    <row r="259" spans="1:6" ht="16" thickBot="1" x14ac:dyDescent="0.25">
      <c r="A259" s="36"/>
      <c r="B259" s="36"/>
      <c r="C259" s="38"/>
      <c r="D259" s="37"/>
      <c r="E259" s="41"/>
      <c r="F259" s="47"/>
    </row>
    <row r="260" spans="1:6" ht="16" thickBot="1" x14ac:dyDescent="0.25">
      <c r="A260" s="36"/>
      <c r="B260" s="36"/>
      <c r="C260" s="38"/>
      <c r="D260" s="37"/>
      <c r="E260" s="41"/>
      <c r="F260" s="47"/>
    </row>
    <row r="261" spans="1:6" ht="16" thickBot="1" x14ac:dyDescent="0.25">
      <c r="A261" s="36"/>
      <c r="B261" s="36"/>
      <c r="C261" s="38"/>
      <c r="D261" s="37"/>
      <c r="E261" s="41"/>
      <c r="F261" s="47"/>
    </row>
    <row r="262" spans="1:6" ht="16" thickBot="1" x14ac:dyDescent="0.25">
      <c r="A262" s="36"/>
      <c r="B262" s="36"/>
      <c r="C262" s="38"/>
      <c r="D262" s="37"/>
      <c r="E262" s="41"/>
      <c r="F262" s="47"/>
    </row>
    <row r="263" spans="1:6" ht="16" thickBot="1" x14ac:dyDescent="0.25">
      <c r="A263" s="36"/>
      <c r="B263" s="36"/>
      <c r="C263" s="38"/>
      <c r="D263" s="37"/>
      <c r="E263" s="42"/>
      <c r="F263" s="47"/>
    </row>
    <row r="264" spans="1:6" ht="16" thickBot="1" x14ac:dyDescent="0.25">
      <c r="A264" s="36"/>
      <c r="B264" s="36"/>
      <c r="C264" s="38"/>
      <c r="D264" s="37"/>
      <c r="E264" s="42"/>
      <c r="F264" s="47"/>
    </row>
    <row r="265" spans="1:6" ht="16" thickBot="1" x14ac:dyDescent="0.25">
      <c r="A265" s="36"/>
      <c r="B265" s="36"/>
      <c r="C265" s="38"/>
      <c r="D265" s="37"/>
      <c r="E265" s="42"/>
      <c r="F265" s="47"/>
    </row>
    <row r="266" spans="1:6" ht="16" thickBot="1" x14ac:dyDescent="0.25">
      <c r="A266" s="36"/>
      <c r="B266" s="36"/>
      <c r="C266" s="38"/>
      <c r="D266" s="37"/>
      <c r="E266" s="42"/>
      <c r="F266" s="47"/>
    </row>
    <row r="267" spans="1:6" ht="16" thickBot="1" x14ac:dyDescent="0.25">
      <c r="A267" s="36"/>
      <c r="B267" s="36"/>
      <c r="C267" s="38"/>
      <c r="D267" s="37"/>
      <c r="E267" s="42"/>
      <c r="F267" s="47"/>
    </row>
    <row r="268" spans="1:6" ht="16" thickBot="1" x14ac:dyDescent="0.25">
      <c r="A268" s="36"/>
      <c r="B268" s="36"/>
      <c r="C268" s="38"/>
      <c r="D268" s="37"/>
      <c r="E268" s="42"/>
      <c r="F268" s="47"/>
    </row>
    <row r="269" spans="1:6" ht="16" thickBot="1" x14ac:dyDescent="0.25">
      <c r="A269" s="36"/>
      <c r="B269" s="36"/>
      <c r="C269" s="38"/>
      <c r="D269" s="37"/>
      <c r="E269" s="42"/>
      <c r="F269" s="47"/>
    </row>
    <row r="270" spans="1:6" ht="16" thickBot="1" x14ac:dyDescent="0.25">
      <c r="A270" s="36"/>
      <c r="B270" s="36"/>
      <c r="C270" s="38"/>
      <c r="D270" s="37"/>
      <c r="E270" s="42"/>
      <c r="F270" s="47"/>
    </row>
    <row r="271" spans="1:6" ht="16" thickBot="1" x14ac:dyDescent="0.25">
      <c r="A271" s="36"/>
      <c r="B271" s="36"/>
      <c r="C271" s="38"/>
      <c r="D271" s="37"/>
      <c r="E271" s="42"/>
      <c r="F271" s="47"/>
    </row>
    <row r="272" spans="1:6" ht="16" thickBot="1" x14ac:dyDescent="0.25">
      <c r="A272" s="36"/>
      <c r="B272" s="36"/>
      <c r="C272" s="38"/>
      <c r="D272" s="37"/>
      <c r="E272" s="41"/>
      <c r="F272" s="47"/>
    </row>
    <row r="273" spans="1:6" ht="16" thickBot="1" x14ac:dyDescent="0.25">
      <c r="A273" s="36"/>
      <c r="B273" s="36"/>
      <c r="C273" s="38"/>
      <c r="D273" s="37"/>
      <c r="E273" s="41"/>
      <c r="F273" s="47"/>
    </row>
    <row r="274" spans="1:6" ht="16" thickBot="1" x14ac:dyDescent="0.25">
      <c r="A274" s="36"/>
      <c r="B274" s="36"/>
      <c r="C274" s="38"/>
      <c r="D274" s="37"/>
      <c r="E274" s="42"/>
      <c r="F274" s="47"/>
    </row>
    <row r="275" spans="1:6" ht="16" thickBot="1" x14ac:dyDescent="0.25">
      <c r="A275" s="36"/>
      <c r="B275" s="36"/>
      <c r="C275" s="38"/>
      <c r="D275" s="37"/>
      <c r="E275" s="42"/>
      <c r="F275" s="47"/>
    </row>
    <row r="276" spans="1:6" ht="16" thickBot="1" x14ac:dyDescent="0.25">
      <c r="A276" s="36"/>
      <c r="B276" s="36"/>
      <c r="C276" s="38"/>
      <c r="D276" s="37"/>
      <c r="E276" s="42"/>
      <c r="F276" s="47"/>
    </row>
    <row r="277" spans="1:6" ht="16" thickBot="1" x14ac:dyDescent="0.25">
      <c r="A277" s="36"/>
      <c r="B277" s="36"/>
      <c r="C277" s="38"/>
      <c r="D277" s="37"/>
      <c r="E277" s="42"/>
      <c r="F277" s="47"/>
    </row>
    <row r="278" spans="1:6" ht="16" thickBot="1" x14ac:dyDescent="0.25">
      <c r="A278" s="36"/>
      <c r="B278" s="36"/>
      <c r="C278" s="38"/>
      <c r="D278" s="37"/>
      <c r="E278" s="42"/>
      <c r="F278" s="47"/>
    </row>
    <row r="279" spans="1:6" ht="16" thickBot="1" x14ac:dyDescent="0.25">
      <c r="A279" s="36"/>
      <c r="B279" s="36"/>
      <c r="C279" s="38"/>
      <c r="D279" s="37"/>
      <c r="E279" s="42"/>
      <c r="F279" s="47"/>
    </row>
    <row r="280" spans="1:6" ht="16" thickBot="1" x14ac:dyDescent="0.25">
      <c r="A280" s="36"/>
      <c r="B280" s="36"/>
      <c r="C280" s="38"/>
      <c r="D280" s="37"/>
      <c r="E280" s="42"/>
      <c r="F280" s="47"/>
    </row>
    <row r="281" spans="1:6" ht="16" thickBot="1" x14ac:dyDescent="0.25">
      <c r="A281" s="36"/>
      <c r="B281" s="36"/>
      <c r="C281" s="38"/>
      <c r="D281" s="37"/>
      <c r="E281" s="42"/>
      <c r="F281" s="47"/>
    </row>
    <row r="282" spans="1:6" ht="16" thickBot="1" x14ac:dyDescent="0.25">
      <c r="A282" s="36"/>
      <c r="B282" s="36"/>
      <c r="C282" s="38"/>
      <c r="D282" s="37"/>
      <c r="E282" s="42"/>
      <c r="F282" s="47"/>
    </row>
    <row r="283" spans="1:6" ht="16" thickBot="1" x14ac:dyDescent="0.25">
      <c r="A283" s="36"/>
      <c r="B283" s="36"/>
      <c r="C283" s="38"/>
      <c r="D283" s="37"/>
      <c r="E283" s="42"/>
      <c r="F283" s="47"/>
    </row>
    <row r="284" spans="1:6" ht="16" thickBot="1" x14ac:dyDescent="0.25">
      <c r="A284" s="36"/>
      <c r="B284" s="36"/>
      <c r="C284" s="38"/>
      <c r="D284" s="37"/>
      <c r="E284" s="42"/>
      <c r="F284" s="47"/>
    </row>
    <row r="285" spans="1:6" ht="16" thickBot="1" x14ac:dyDescent="0.25">
      <c r="A285" s="36"/>
      <c r="B285" s="36"/>
      <c r="C285" s="38"/>
      <c r="D285" s="37"/>
      <c r="E285" s="41"/>
      <c r="F285" s="47"/>
    </row>
    <row r="286" spans="1:6" ht="16" thickBot="1" x14ac:dyDescent="0.25">
      <c r="A286" s="36"/>
      <c r="B286" s="36"/>
      <c r="C286" s="38"/>
      <c r="D286" s="37"/>
      <c r="E286" s="41"/>
      <c r="F286" s="47"/>
    </row>
    <row r="287" spans="1:6" ht="16" thickBot="1" x14ac:dyDescent="0.25">
      <c r="A287" s="36"/>
      <c r="B287" s="36"/>
      <c r="C287" s="38"/>
      <c r="D287" s="37"/>
      <c r="E287" s="41"/>
      <c r="F287" s="47"/>
    </row>
    <row r="288" spans="1:6" ht="16" thickBot="1" x14ac:dyDescent="0.25">
      <c r="A288" s="36"/>
      <c r="B288" s="36"/>
      <c r="C288" s="38"/>
      <c r="D288" s="37"/>
      <c r="E288" s="41"/>
      <c r="F288" s="47"/>
    </row>
    <row r="289" spans="1:6" ht="16" thickBot="1" x14ac:dyDescent="0.25">
      <c r="A289" s="36"/>
      <c r="B289" s="36"/>
      <c r="C289" s="38"/>
      <c r="D289" s="37"/>
      <c r="E289" s="41"/>
      <c r="F289" s="47"/>
    </row>
    <row r="290" spans="1:6" ht="16" thickBot="1" x14ac:dyDescent="0.25">
      <c r="A290" s="36"/>
      <c r="B290" s="36"/>
      <c r="C290" s="38"/>
      <c r="D290" s="37"/>
      <c r="E290" s="42"/>
      <c r="F290" s="47"/>
    </row>
    <row r="291" spans="1:6" ht="16" thickBot="1" x14ac:dyDescent="0.25">
      <c r="A291" s="36"/>
      <c r="B291" s="36"/>
      <c r="C291" s="38"/>
      <c r="D291" s="37"/>
      <c r="E291" s="42"/>
      <c r="F291" s="47"/>
    </row>
    <row r="292" spans="1:6" ht="16" thickBot="1" x14ac:dyDescent="0.25">
      <c r="A292" s="36"/>
      <c r="B292" s="36"/>
      <c r="C292" s="38"/>
      <c r="D292" s="37"/>
      <c r="E292" s="42"/>
      <c r="F292" s="47"/>
    </row>
    <row r="293" spans="1:6" ht="16" thickBot="1" x14ac:dyDescent="0.25">
      <c r="A293" s="36"/>
      <c r="B293" s="36"/>
      <c r="C293" s="38"/>
      <c r="D293" s="37"/>
      <c r="E293" s="41"/>
      <c r="F293" s="47"/>
    </row>
    <row r="294" spans="1:6" ht="16" thickBot="1" x14ac:dyDescent="0.25">
      <c r="A294" s="36"/>
      <c r="B294" s="36"/>
      <c r="C294" s="38"/>
      <c r="D294" s="37"/>
      <c r="E294" s="41"/>
      <c r="F294" s="47"/>
    </row>
    <row r="295" spans="1:6" ht="16" thickBot="1" x14ac:dyDescent="0.25">
      <c r="A295" s="36"/>
      <c r="B295" s="36"/>
      <c r="C295" s="38"/>
      <c r="D295" s="37"/>
      <c r="E295" s="41"/>
      <c r="F295" s="47"/>
    </row>
    <row r="296" spans="1:6" ht="16" thickBot="1" x14ac:dyDescent="0.25">
      <c r="A296" s="36"/>
      <c r="B296" s="36"/>
      <c r="C296" s="38"/>
      <c r="D296" s="37"/>
      <c r="E296" s="41"/>
      <c r="F296" s="47"/>
    </row>
    <row r="297" spans="1:6" ht="16" thickBot="1" x14ac:dyDescent="0.25">
      <c r="A297" s="36"/>
      <c r="B297" s="36"/>
      <c r="C297" s="38"/>
      <c r="D297" s="37"/>
      <c r="E297" s="41"/>
      <c r="F297" s="47"/>
    </row>
    <row r="298" spans="1:6" ht="16" thickBot="1" x14ac:dyDescent="0.25">
      <c r="A298" s="36"/>
      <c r="B298" s="36"/>
      <c r="C298" s="38"/>
      <c r="D298" s="37"/>
      <c r="E298" s="41"/>
      <c r="F298" s="47"/>
    </row>
    <row r="299" spans="1:6" ht="16" thickBot="1" x14ac:dyDescent="0.25">
      <c r="A299" s="36"/>
      <c r="B299" s="36"/>
      <c r="C299" s="38"/>
      <c r="D299" s="37"/>
      <c r="E299" s="42"/>
      <c r="F299" s="47"/>
    </row>
    <row r="300" spans="1:6" ht="16" thickBot="1" x14ac:dyDescent="0.25">
      <c r="A300" s="36"/>
      <c r="B300" s="36"/>
      <c r="C300" s="38"/>
      <c r="D300" s="37"/>
      <c r="E300" s="42"/>
      <c r="F300" s="47"/>
    </row>
    <row r="301" spans="1:6" ht="16" thickBot="1" x14ac:dyDescent="0.25">
      <c r="A301" s="36"/>
      <c r="B301" s="36"/>
      <c r="C301" s="38"/>
      <c r="D301" s="37"/>
      <c r="E301" s="42"/>
      <c r="F301" s="47"/>
    </row>
    <row r="302" spans="1:6" ht="16" thickBot="1" x14ac:dyDescent="0.25">
      <c r="A302" s="36"/>
      <c r="B302" s="36"/>
      <c r="C302" s="38"/>
      <c r="D302" s="37"/>
      <c r="E302" s="42"/>
      <c r="F302" s="47"/>
    </row>
    <row r="303" spans="1:6" ht="16" thickBot="1" x14ac:dyDescent="0.25">
      <c r="A303" s="36"/>
      <c r="B303" s="36"/>
      <c r="C303" s="38"/>
      <c r="D303" s="37"/>
      <c r="E303" s="41"/>
      <c r="F303" s="47"/>
    </row>
    <row r="304" spans="1:6" ht="16" thickBot="1" x14ac:dyDescent="0.25">
      <c r="A304" s="36"/>
      <c r="B304" s="36"/>
      <c r="C304" s="38"/>
      <c r="D304" s="37"/>
      <c r="E304" s="41"/>
      <c r="F304" s="47"/>
    </row>
    <row r="305" spans="1:6" ht="16" thickBot="1" x14ac:dyDescent="0.25">
      <c r="A305" s="36"/>
      <c r="B305" s="36"/>
      <c r="C305" s="38"/>
      <c r="D305" s="37"/>
      <c r="E305" s="41"/>
      <c r="F305" s="47"/>
    </row>
    <row r="306" spans="1:6" ht="16" thickBot="1" x14ac:dyDescent="0.25">
      <c r="A306" s="36"/>
      <c r="B306" s="36"/>
      <c r="C306" s="38"/>
      <c r="D306" s="37"/>
      <c r="E306" s="41"/>
      <c r="F306" s="47"/>
    </row>
    <row r="307" spans="1:6" ht="16" thickBot="1" x14ac:dyDescent="0.25">
      <c r="A307" s="36"/>
      <c r="B307" s="36"/>
      <c r="C307" s="38"/>
      <c r="D307" s="37"/>
      <c r="E307" s="41"/>
      <c r="F307" s="47"/>
    </row>
    <row r="308" spans="1:6" ht="16" thickBot="1" x14ac:dyDescent="0.25">
      <c r="A308" s="36"/>
      <c r="B308" s="36"/>
      <c r="C308" s="38"/>
      <c r="D308" s="37"/>
      <c r="E308" s="41"/>
      <c r="F308" s="47"/>
    </row>
    <row r="309" spans="1:6" ht="16" thickBot="1" x14ac:dyDescent="0.25">
      <c r="A309" s="36"/>
      <c r="B309" s="36"/>
      <c r="C309" s="38"/>
      <c r="D309" s="37"/>
      <c r="E309" s="41"/>
      <c r="F309" s="47"/>
    </row>
    <row r="310" spans="1:6" ht="16" thickBot="1" x14ac:dyDescent="0.25">
      <c r="A310" s="36"/>
      <c r="B310" s="36"/>
      <c r="C310" s="38"/>
      <c r="D310" s="37"/>
      <c r="E310" s="41"/>
      <c r="F310" s="47"/>
    </row>
    <row r="311" spans="1:6" ht="16" thickBot="1" x14ac:dyDescent="0.25">
      <c r="A311" s="36"/>
      <c r="B311" s="36"/>
      <c r="C311" s="38"/>
      <c r="D311" s="37"/>
      <c r="E311" s="41"/>
      <c r="F311" s="47"/>
    </row>
    <row r="312" spans="1:6" ht="16" thickBot="1" x14ac:dyDescent="0.25">
      <c r="A312" s="36"/>
      <c r="B312" s="36"/>
      <c r="C312" s="38"/>
      <c r="D312" s="37"/>
      <c r="E312" s="41"/>
      <c r="F312" s="47"/>
    </row>
    <row r="313" spans="1:6" ht="16" thickBot="1" x14ac:dyDescent="0.25">
      <c r="A313" s="36"/>
      <c r="B313" s="36"/>
      <c r="C313" s="38"/>
      <c r="D313" s="37"/>
      <c r="E313" s="41"/>
      <c r="F313" s="47"/>
    </row>
    <row r="314" spans="1:6" ht="16" thickBot="1" x14ac:dyDescent="0.25">
      <c r="A314" s="36"/>
      <c r="B314" s="36"/>
      <c r="C314" s="38"/>
      <c r="D314" s="37"/>
      <c r="E314" s="41"/>
      <c r="F314" s="47"/>
    </row>
    <row r="315" spans="1:6" ht="16" thickBot="1" x14ac:dyDescent="0.25">
      <c r="A315" s="36"/>
      <c r="B315" s="36"/>
      <c r="C315" s="38"/>
      <c r="D315" s="37"/>
      <c r="E315" s="41"/>
      <c r="F315" s="47"/>
    </row>
    <row r="316" spans="1:6" ht="16" thickBot="1" x14ac:dyDescent="0.25">
      <c r="A316" s="36"/>
      <c r="B316" s="36"/>
      <c r="C316" s="38"/>
      <c r="D316" s="37"/>
      <c r="E316" s="41"/>
      <c r="F316" s="47"/>
    </row>
    <row r="317" spans="1:6" ht="16" thickBot="1" x14ac:dyDescent="0.25">
      <c r="A317" s="36"/>
      <c r="B317" s="36"/>
      <c r="C317" s="38"/>
      <c r="D317" s="37"/>
      <c r="E317" s="41"/>
      <c r="F317" s="47"/>
    </row>
    <row r="318" spans="1:6" ht="16" thickBot="1" x14ac:dyDescent="0.25">
      <c r="A318" s="36"/>
      <c r="B318" s="36"/>
      <c r="C318" s="38"/>
      <c r="D318" s="37"/>
      <c r="E318" s="41"/>
      <c r="F318" s="47"/>
    </row>
    <row r="319" spans="1:6" ht="16" thickBot="1" x14ac:dyDescent="0.25">
      <c r="A319" s="36"/>
      <c r="B319" s="36"/>
      <c r="C319" s="38"/>
      <c r="D319" s="37"/>
      <c r="E319" s="41"/>
      <c r="F319" s="47"/>
    </row>
    <row r="320" spans="1:6" ht="16" thickBot="1" x14ac:dyDescent="0.25">
      <c r="A320" s="36"/>
      <c r="B320" s="36"/>
      <c r="C320" s="38"/>
      <c r="D320" s="37"/>
      <c r="E320" s="41"/>
      <c r="F320" s="47"/>
    </row>
    <row r="321" spans="1:6" ht="16" thickBot="1" x14ac:dyDescent="0.25">
      <c r="A321" s="36"/>
      <c r="B321" s="36"/>
      <c r="C321" s="38"/>
      <c r="D321" s="37"/>
      <c r="E321" s="41"/>
      <c r="F321" s="47"/>
    </row>
    <row r="322" spans="1:6" ht="16" thickBot="1" x14ac:dyDescent="0.25">
      <c r="A322" s="36"/>
      <c r="B322" s="36"/>
      <c r="C322" s="38"/>
      <c r="D322" s="37"/>
      <c r="E322" s="41"/>
      <c r="F322" s="47"/>
    </row>
    <row r="323" spans="1:6" ht="16" thickBot="1" x14ac:dyDescent="0.25">
      <c r="A323" s="36"/>
      <c r="B323" s="36"/>
      <c r="C323" s="38"/>
      <c r="D323" s="37"/>
      <c r="E323" s="41"/>
      <c r="F323" s="47"/>
    </row>
    <row r="324" spans="1:6" ht="16" thickBot="1" x14ac:dyDescent="0.25">
      <c r="A324" s="36"/>
      <c r="B324" s="36"/>
      <c r="C324" s="38"/>
      <c r="D324" s="37"/>
      <c r="E324" s="41"/>
      <c r="F324" s="47"/>
    </row>
    <row r="325" spans="1:6" ht="16" thickBot="1" x14ac:dyDescent="0.25">
      <c r="A325" s="36"/>
      <c r="B325" s="36"/>
      <c r="C325" s="38"/>
      <c r="D325" s="37"/>
      <c r="E325" s="42"/>
      <c r="F325" s="47"/>
    </row>
    <row r="326" spans="1:6" ht="16" thickBot="1" x14ac:dyDescent="0.25">
      <c r="A326" s="36"/>
      <c r="B326" s="36"/>
      <c r="C326" s="38"/>
      <c r="D326" s="37"/>
      <c r="E326" s="41"/>
      <c r="F326" s="47"/>
    </row>
    <row r="327" spans="1:6" ht="16" thickBot="1" x14ac:dyDescent="0.25">
      <c r="A327" s="36"/>
      <c r="B327" s="36"/>
      <c r="C327" s="38"/>
      <c r="D327" s="37"/>
      <c r="E327" s="41"/>
      <c r="F327" s="47"/>
    </row>
    <row r="328" spans="1:6" ht="16" thickBot="1" x14ac:dyDescent="0.25">
      <c r="A328" s="36"/>
      <c r="B328" s="36"/>
      <c r="C328" s="38"/>
      <c r="D328" s="37"/>
      <c r="E328" s="41"/>
      <c r="F328" s="47"/>
    </row>
    <row r="329" spans="1:6" ht="16" thickBot="1" x14ac:dyDescent="0.25">
      <c r="A329" s="36"/>
      <c r="B329" s="36"/>
      <c r="C329" s="38"/>
      <c r="D329" s="37"/>
      <c r="E329" s="42"/>
      <c r="F329" s="47"/>
    </row>
    <row r="330" spans="1:6" ht="16" thickBot="1" x14ac:dyDescent="0.25">
      <c r="A330" s="36"/>
      <c r="B330" s="36"/>
      <c r="C330" s="38"/>
      <c r="D330" s="37"/>
      <c r="E330" s="42"/>
      <c r="F330" s="47"/>
    </row>
    <row r="331" spans="1:6" ht="16" thickBot="1" x14ac:dyDescent="0.25">
      <c r="A331" s="36"/>
      <c r="B331" s="36"/>
      <c r="C331" s="38"/>
      <c r="D331" s="37"/>
      <c r="E331" s="42"/>
      <c r="F331" s="47"/>
    </row>
    <row r="332" spans="1:6" ht="16" thickBot="1" x14ac:dyDescent="0.25">
      <c r="A332" s="36"/>
      <c r="B332" s="36"/>
      <c r="C332" s="38"/>
      <c r="D332" s="37"/>
      <c r="E332" s="42"/>
      <c r="F332" s="47"/>
    </row>
    <row r="333" spans="1:6" ht="16" thickBot="1" x14ac:dyDescent="0.25">
      <c r="A333" s="36"/>
      <c r="B333" s="36"/>
      <c r="C333" s="38"/>
      <c r="D333" s="37"/>
      <c r="E333" s="42"/>
      <c r="F333" s="47"/>
    </row>
    <row r="334" spans="1:6" ht="16" thickBot="1" x14ac:dyDescent="0.25">
      <c r="A334" s="36"/>
      <c r="B334" s="36"/>
      <c r="C334" s="38"/>
      <c r="D334" s="37"/>
      <c r="E334" s="42"/>
      <c r="F334" s="47"/>
    </row>
    <row r="335" spans="1:6" ht="16" thickBot="1" x14ac:dyDescent="0.25">
      <c r="A335" s="36"/>
      <c r="B335" s="36"/>
      <c r="C335" s="38"/>
      <c r="D335" s="37"/>
      <c r="E335" s="42"/>
      <c r="F335" s="47"/>
    </row>
    <row r="336" spans="1:6" ht="16" thickBot="1" x14ac:dyDescent="0.25">
      <c r="A336" s="36"/>
      <c r="B336" s="36"/>
      <c r="C336" s="38"/>
      <c r="D336" s="37"/>
      <c r="E336" s="42"/>
      <c r="F336" s="47"/>
    </row>
    <row r="337" spans="1:6" ht="16" thickBot="1" x14ac:dyDescent="0.25">
      <c r="A337" s="36"/>
      <c r="B337" s="36"/>
      <c r="C337" s="38"/>
      <c r="D337" s="37"/>
      <c r="E337" s="41"/>
      <c r="F337" s="47"/>
    </row>
    <row r="338" spans="1:6" ht="16" thickBot="1" x14ac:dyDescent="0.25">
      <c r="A338" s="36"/>
      <c r="B338" s="36"/>
      <c r="C338" s="38"/>
      <c r="D338" s="37"/>
      <c r="E338" s="41"/>
      <c r="F338" s="47"/>
    </row>
    <row r="339" spans="1:6" ht="16" thickBot="1" x14ac:dyDescent="0.25">
      <c r="A339" s="36"/>
      <c r="B339" s="36"/>
      <c r="C339" s="38"/>
      <c r="D339" s="37"/>
      <c r="E339" s="42"/>
      <c r="F339" s="47"/>
    </row>
    <row r="340" spans="1:6" ht="16" thickBot="1" x14ac:dyDescent="0.25">
      <c r="A340" s="36"/>
      <c r="B340" s="36"/>
      <c r="C340" s="38"/>
      <c r="D340" s="37"/>
      <c r="E340" s="42"/>
      <c r="F340" s="47"/>
    </row>
    <row r="341" spans="1:6" ht="16" thickBot="1" x14ac:dyDescent="0.25">
      <c r="A341" s="36"/>
      <c r="B341" s="36"/>
      <c r="C341" s="38"/>
      <c r="D341" s="37"/>
      <c r="E341" s="41"/>
      <c r="F341" s="47"/>
    </row>
    <row r="342" spans="1:6" ht="16" thickBot="1" x14ac:dyDescent="0.25">
      <c r="A342" s="36"/>
      <c r="B342" s="36"/>
      <c r="C342" s="38"/>
      <c r="D342" s="37"/>
      <c r="E342" s="42"/>
      <c r="F342" s="47"/>
    </row>
    <row r="343" spans="1:6" ht="16" thickBot="1" x14ac:dyDescent="0.25">
      <c r="A343" s="36"/>
      <c r="B343" s="36"/>
      <c r="C343" s="38"/>
      <c r="D343" s="37"/>
      <c r="E343" s="41"/>
      <c r="F343" s="47"/>
    </row>
    <row r="344" spans="1:6" ht="16" thickBot="1" x14ac:dyDescent="0.25">
      <c r="A344" s="36"/>
      <c r="B344" s="36"/>
      <c r="C344" s="38"/>
      <c r="D344" s="37"/>
      <c r="E344" s="42"/>
      <c r="F344" s="47"/>
    </row>
    <row r="345" spans="1:6" ht="16" thickBot="1" x14ac:dyDescent="0.25">
      <c r="A345" s="36"/>
      <c r="B345" s="36"/>
      <c r="C345" s="38"/>
      <c r="D345" s="37"/>
      <c r="E345" s="42"/>
      <c r="F345" s="47"/>
    </row>
    <row r="346" spans="1:6" ht="16" thickBot="1" x14ac:dyDescent="0.25">
      <c r="A346" s="36"/>
      <c r="B346" s="36"/>
      <c r="C346" s="38"/>
      <c r="D346" s="37"/>
      <c r="E346" s="41"/>
      <c r="F346" s="47"/>
    </row>
    <row r="347" spans="1:6" ht="16" thickBot="1" x14ac:dyDescent="0.25">
      <c r="A347" s="36"/>
      <c r="B347" s="36"/>
      <c r="C347" s="38"/>
      <c r="D347" s="37"/>
      <c r="E347" s="41"/>
      <c r="F347" s="47"/>
    </row>
    <row r="348" spans="1:6" ht="16" thickBot="1" x14ac:dyDescent="0.25">
      <c r="A348" s="36"/>
      <c r="B348" s="36"/>
      <c r="C348" s="38"/>
      <c r="D348" s="37"/>
      <c r="E348" s="42"/>
      <c r="F348" s="47"/>
    </row>
    <row r="349" spans="1:6" ht="16" thickBot="1" x14ac:dyDescent="0.25">
      <c r="A349" s="36"/>
      <c r="B349" s="36"/>
      <c r="C349" s="38"/>
      <c r="D349" s="37"/>
      <c r="E349" s="42"/>
      <c r="F349" s="47"/>
    </row>
    <row r="350" spans="1:6" ht="16" thickBot="1" x14ac:dyDescent="0.25">
      <c r="A350" s="36"/>
      <c r="B350" s="36"/>
      <c r="C350" s="38"/>
      <c r="D350" s="37"/>
      <c r="E350" s="41"/>
      <c r="F350" s="47"/>
    </row>
    <row r="351" spans="1:6" ht="16" thickBot="1" x14ac:dyDescent="0.25">
      <c r="A351" s="36"/>
      <c r="B351" s="36"/>
      <c r="C351" s="38"/>
      <c r="D351" s="37"/>
      <c r="E351" s="42"/>
      <c r="F351" s="47"/>
    </row>
    <row r="352" spans="1:6" ht="16" thickBot="1" x14ac:dyDescent="0.25">
      <c r="A352" s="36"/>
      <c r="B352" s="36"/>
      <c r="C352" s="38"/>
      <c r="D352" s="37"/>
      <c r="E352" s="42"/>
      <c r="F352" s="47"/>
    </row>
    <row r="353" spans="1:6" ht="16" thickBot="1" x14ac:dyDescent="0.25">
      <c r="A353" s="36"/>
      <c r="B353" s="36"/>
      <c r="C353" s="38"/>
      <c r="D353" s="37"/>
      <c r="E353" s="42"/>
      <c r="F353" s="47"/>
    </row>
    <row r="354" spans="1:6" ht="16" thickBot="1" x14ac:dyDescent="0.25">
      <c r="A354" s="36"/>
      <c r="B354" s="36"/>
      <c r="C354" s="38"/>
      <c r="D354" s="37"/>
      <c r="E354" s="41"/>
      <c r="F354" s="47"/>
    </row>
    <row r="355" spans="1:6" ht="16" thickBot="1" x14ac:dyDescent="0.25">
      <c r="A355" s="36"/>
      <c r="B355" s="36"/>
      <c r="C355" s="38"/>
      <c r="D355" s="37"/>
      <c r="E355" s="41"/>
      <c r="F355" s="47"/>
    </row>
    <row r="356" spans="1:6" ht="16" thickBot="1" x14ac:dyDescent="0.25">
      <c r="A356" s="36"/>
      <c r="B356" s="36"/>
      <c r="C356" s="38"/>
      <c r="D356" s="37"/>
      <c r="E356" s="42"/>
      <c r="F356" s="47"/>
    </row>
    <row r="357" spans="1:6" ht="16" thickBot="1" x14ac:dyDescent="0.25">
      <c r="A357" s="36"/>
      <c r="B357" s="36"/>
      <c r="C357" s="38"/>
      <c r="D357" s="37"/>
      <c r="E357" s="42"/>
      <c r="F357" s="47"/>
    </row>
    <row r="358" spans="1:6" ht="16" thickBot="1" x14ac:dyDescent="0.25">
      <c r="A358" s="36"/>
      <c r="B358" s="36"/>
      <c r="C358" s="38"/>
      <c r="D358" s="37"/>
      <c r="E358" s="41"/>
      <c r="F358" s="47"/>
    </row>
    <row r="359" spans="1:6" ht="16" thickBot="1" x14ac:dyDescent="0.25">
      <c r="A359" s="36"/>
      <c r="B359" s="36"/>
      <c r="C359" s="38"/>
      <c r="D359" s="37"/>
      <c r="E359" s="42"/>
      <c r="F359" s="47"/>
    </row>
    <row r="360" spans="1:6" ht="16" thickBot="1" x14ac:dyDescent="0.25">
      <c r="A360" s="36"/>
      <c r="B360" s="36"/>
      <c r="C360" s="38"/>
      <c r="D360" s="37"/>
      <c r="E360" s="42"/>
      <c r="F360" s="47"/>
    </row>
    <row r="361" spans="1:6" ht="16" thickBot="1" x14ac:dyDescent="0.25">
      <c r="A361" s="36"/>
      <c r="B361" s="36"/>
      <c r="C361" s="38"/>
      <c r="D361" s="37"/>
      <c r="E361" s="42"/>
      <c r="F361" s="47"/>
    </row>
    <row r="362" spans="1:6" ht="16" thickBot="1" x14ac:dyDescent="0.25">
      <c r="A362" s="36"/>
      <c r="B362" s="36"/>
      <c r="C362" s="38"/>
      <c r="D362" s="37"/>
      <c r="E362" s="42"/>
      <c r="F362" s="47"/>
    </row>
    <row r="363" spans="1:6" ht="16" thickBot="1" x14ac:dyDescent="0.25">
      <c r="A363" s="36"/>
      <c r="B363" s="36"/>
      <c r="C363" s="38"/>
      <c r="D363" s="37"/>
      <c r="E363" s="41"/>
      <c r="F363" s="47"/>
    </row>
    <row r="364" spans="1:6" ht="16" thickBot="1" x14ac:dyDescent="0.25">
      <c r="A364" s="36"/>
      <c r="B364" s="36"/>
      <c r="C364" s="38"/>
      <c r="D364" s="37"/>
      <c r="E364" s="42"/>
      <c r="F364" s="47"/>
    </row>
    <row r="365" spans="1:6" ht="16" thickBot="1" x14ac:dyDescent="0.25">
      <c r="A365" s="36"/>
      <c r="B365" s="36"/>
      <c r="C365" s="38"/>
      <c r="D365" s="37"/>
      <c r="E365" s="42"/>
      <c r="F365" s="47"/>
    </row>
    <row r="366" spans="1:6" ht="16" thickBot="1" x14ac:dyDescent="0.25">
      <c r="A366" s="36"/>
      <c r="B366" s="36"/>
      <c r="C366" s="38"/>
      <c r="D366" s="37"/>
      <c r="E366" s="41"/>
      <c r="F366" s="47"/>
    </row>
    <row r="367" spans="1:6" ht="16" thickBot="1" x14ac:dyDescent="0.25">
      <c r="A367" s="36"/>
      <c r="B367" s="36"/>
      <c r="C367" s="38"/>
      <c r="D367" s="37"/>
      <c r="E367" s="42"/>
      <c r="F367" s="47"/>
    </row>
    <row r="368" spans="1:6" ht="16" thickBot="1" x14ac:dyDescent="0.25">
      <c r="A368" s="36"/>
      <c r="B368" s="36"/>
      <c r="C368" s="38"/>
      <c r="D368" s="37"/>
      <c r="E368" s="42"/>
      <c r="F368" s="47"/>
    </row>
    <row r="369" spans="1:6" ht="16" thickBot="1" x14ac:dyDescent="0.25">
      <c r="A369" s="36"/>
      <c r="B369" s="36"/>
      <c r="C369" s="38"/>
      <c r="D369" s="37"/>
      <c r="E369" s="42"/>
      <c r="F369" s="47"/>
    </row>
    <row r="370" spans="1:6" ht="16" thickBot="1" x14ac:dyDescent="0.25">
      <c r="A370" s="36"/>
      <c r="B370" s="36"/>
      <c r="C370" s="38"/>
      <c r="D370" s="37"/>
      <c r="E370" s="42"/>
      <c r="F370" s="47"/>
    </row>
    <row r="371" spans="1:6" ht="16" thickBot="1" x14ac:dyDescent="0.25">
      <c r="A371" s="36"/>
      <c r="B371" s="36"/>
      <c r="C371" s="38"/>
      <c r="D371" s="37"/>
      <c r="E371" s="42"/>
      <c r="F371" s="47"/>
    </row>
    <row r="372" spans="1:6" ht="16" thickBot="1" x14ac:dyDescent="0.25">
      <c r="A372" s="36"/>
      <c r="B372" s="36"/>
      <c r="C372" s="38"/>
      <c r="D372" s="37"/>
      <c r="E372" s="42"/>
      <c r="F372" s="47"/>
    </row>
    <row r="373" spans="1:6" ht="16" thickBot="1" x14ac:dyDescent="0.25">
      <c r="A373" s="36"/>
      <c r="B373" s="36"/>
      <c r="C373" s="38"/>
      <c r="D373" s="37"/>
      <c r="E373" s="42"/>
      <c r="F373" s="47"/>
    </row>
    <row r="374" spans="1:6" ht="16" thickBot="1" x14ac:dyDescent="0.25">
      <c r="A374" s="36"/>
      <c r="B374" s="36"/>
      <c r="C374" s="38"/>
      <c r="D374" s="37"/>
      <c r="E374" s="42"/>
      <c r="F374" s="47"/>
    </row>
    <row r="375" spans="1:6" ht="16" thickBot="1" x14ac:dyDescent="0.25">
      <c r="A375" s="36"/>
      <c r="B375" s="36"/>
      <c r="C375" s="38"/>
      <c r="D375" s="37"/>
      <c r="E375" s="42"/>
      <c r="F375" s="47"/>
    </row>
    <row r="376" spans="1:6" ht="16" thickBot="1" x14ac:dyDescent="0.25">
      <c r="A376" s="36"/>
      <c r="B376" s="36"/>
      <c r="C376" s="38"/>
      <c r="D376" s="37"/>
      <c r="E376" s="42"/>
      <c r="F376" s="47"/>
    </row>
    <row r="377" spans="1:6" ht="16" thickBot="1" x14ac:dyDescent="0.25">
      <c r="A377" s="36"/>
      <c r="B377" s="36"/>
      <c r="C377" s="38"/>
      <c r="D377" s="37"/>
      <c r="E377" s="42"/>
      <c r="F377" s="47"/>
    </row>
    <row r="378" spans="1:6" ht="16" thickBot="1" x14ac:dyDescent="0.25">
      <c r="A378" s="36"/>
      <c r="B378" s="36"/>
      <c r="C378" s="38"/>
      <c r="D378" s="37"/>
      <c r="E378" s="42"/>
      <c r="F378" s="47"/>
    </row>
    <row r="379" spans="1:6" ht="16" thickBot="1" x14ac:dyDescent="0.25">
      <c r="A379" s="36"/>
      <c r="B379" s="36"/>
      <c r="C379" s="38"/>
      <c r="D379" s="37"/>
      <c r="E379" s="42"/>
      <c r="F379" s="47"/>
    </row>
    <row r="380" spans="1:6" ht="16" thickBot="1" x14ac:dyDescent="0.25">
      <c r="A380" s="36"/>
      <c r="B380" s="36"/>
      <c r="C380" s="38"/>
      <c r="D380" s="37"/>
      <c r="E380" s="42"/>
      <c r="F380" s="47"/>
    </row>
    <row r="381" spans="1:6" ht="16" thickBot="1" x14ac:dyDescent="0.25">
      <c r="A381" s="36"/>
      <c r="B381" s="36"/>
      <c r="C381" s="38"/>
      <c r="D381" s="37"/>
      <c r="E381" s="42"/>
      <c r="F381" s="47"/>
    </row>
    <row r="382" spans="1:6" ht="16" thickBot="1" x14ac:dyDescent="0.25">
      <c r="A382" s="36"/>
      <c r="B382" s="36"/>
      <c r="C382" s="38"/>
      <c r="D382" s="37"/>
      <c r="E382" s="41"/>
      <c r="F382" s="47"/>
    </row>
    <row r="383" spans="1:6" ht="16" thickBot="1" x14ac:dyDescent="0.25">
      <c r="A383" s="36"/>
      <c r="B383" s="36"/>
      <c r="C383" s="38"/>
      <c r="D383" s="37"/>
      <c r="E383" s="42"/>
      <c r="F383" s="47"/>
    </row>
    <row r="384" spans="1:6" ht="16" thickBot="1" x14ac:dyDescent="0.25">
      <c r="A384" s="36"/>
      <c r="B384" s="36"/>
      <c r="C384" s="38"/>
      <c r="D384" s="37"/>
      <c r="E384" s="42"/>
      <c r="F384" s="47"/>
    </row>
    <row r="385" spans="1:6" ht="16" thickBot="1" x14ac:dyDescent="0.25">
      <c r="A385" s="36"/>
      <c r="B385" s="36"/>
      <c r="C385" s="38"/>
      <c r="D385" s="37"/>
      <c r="E385" s="42"/>
      <c r="F385" s="47"/>
    </row>
    <row r="386" spans="1:6" ht="16" thickBot="1" x14ac:dyDescent="0.25">
      <c r="A386" s="36"/>
      <c r="B386" s="36"/>
      <c r="C386" s="38"/>
      <c r="D386" s="37"/>
      <c r="E386" s="42"/>
      <c r="F386" s="47"/>
    </row>
    <row r="387" spans="1:6" ht="16" thickBot="1" x14ac:dyDescent="0.25">
      <c r="A387" s="36"/>
      <c r="B387" s="36"/>
      <c r="C387" s="38"/>
      <c r="D387" s="37"/>
      <c r="E387" s="41"/>
      <c r="F387" s="47"/>
    </row>
    <row r="388" spans="1:6" ht="16" thickBot="1" x14ac:dyDescent="0.25">
      <c r="A388" s="36"/>
      <c r="B388" s="36"/>
      <c r="C388" s="38"/>
      <c r="D388" s="37"/>
      <c r="E388" s="41"/>
      <c r="F388" s="47"/>
    </row>
    <row r="389" spans="1:6" ht="16" thickBot="1" x14ac:dyDescent="0.25">
      <c r="A389" s="36"/>
      <c r="B389" s="36"/>
      <c r="C389" s="38"/>
      <c r="D389" s="37"/>
      <c r="E389" s="42"/>
      <c r="F389" s="47"/>
    </row>
    <row r="390" spans="1:6" ht="16" thickBot="1" x14ac:dyDescent="0.25">
      <c r="A390" s="36"/>
      <c r="B390" s="36"/>
      <c r="C390" s="38"/>
      <c r="D390" s="37"/>
      <c r="E390" s="42"/>
      <c r="F390" s="47"/>
    </row>
    <row r="391" spans="1:6" ht="16" thickBot="1" x14ac:dyDescent="0.25">
      <c r="A391" s="36"/>
      <c r="B391" s="36"/>
      <c r="C391" s="38"/>
      <c r="D391" s="37"/>
      <c r="E391" s="41"/>
      <c r="F391" s="47"/>
    </row>
    <row r="392" spans="1:6" ht="16" thickBot="1" x14ac:dyDescent="0.25">
      <c r="A392" s="36"/>
      <c r="B392" s="36"/>
      <c r="C392" s="38"/>
      <c r="D392" s="37"/>
      <c r="E392" s="41"/>
      <c r="F392" s="47"/>
    </row>
    <row r="393" spans="1:6" ht="16" thickBot="1" x14ac:dyDescent="0.25">
      <c r="A393" s="36"/>
      <c r="B393" s="36"/>
      <c r="C393" s="38"/>
      <c r="D393" s="37"/>
      <c r="E393" s="42"/>
      <c r="F393" s="47"/>
    </row>
    <row r="394" spans="1:6" ht="16" thickBot="1" x14ac:dyDescent="0.25">
      <c r="A394" s="36"/>
      <c r="B394" s="36"/>
      <c r="C394" s="38"/>
      <c r="D394" s="37"/>
      <c r="E394" s="42"/>
      <c r="F394" s="47"/>
    </row>
    <row r="395" spans="1:6" ht="16" thickBot="1" x14ac:dyDescent="0.25">
      <c r="A395" s="36"/>
      <c r="B395" s="36"/>
      <c r="C395" s="38"/>
      <c r="D395" s="37"/>
      <c r="E395" s="42"/>
      <c r="F395" s="47"/>
    </row>
    <row r="396" spans="1:6" ht="16" thickBot="1" x14ac:dyDescent="0.25">
      <c r="A396" s="36"/>
      <c r="B396" s="36"/>
      <c r="C396" s="38"/>
      <c r="D396" s="37"/>
      <c r="E396" s="42"/>
      <c r="F396" s="47"/>
    </row>
    <row r="397" spans="1:6" ht="16" thickBot="1" x14ac:dyDescent="0.25">
      <c r="A397" s="36"/>
      <c r="B397" s="36"/>
      <c r="C397" s="38"/>
      <c r="D397" s="37"/>
      <c r="E397" s="41"/>
      <c r="F397" s="47"/>
    </row>
    <row r="398" spans="1:6" ht="16" thickBot="1" x14ac:dyDescent="0.25">
      <c r="A398" s="36"/>
      <c r="B398" s="36"/>
      <c r="C398" s="38"/>
      <c r="D398" s="37"/>
      <c r="E398" s="42"/>
      <c r="F398" s="47"/>
    </row>
    <row r="399" spans="1:6" ht="16" thickBot="1" x14ac:dyDescent="0.25">
      <c r="A399" s="36"/>
      <c r="B399" s="36"/>
      <c r="C399" s="38"/>
      <c r="D399" s="37"/>
      <c r="E399" s="41"/>
      <c r="F399" s="47"/>
    </row>
    <row r="400" spans="1:6" ht="16" thickBot="1" x14ac:dyDescent="0.25">
      <c r="A400" s="36"/>
      <c r="B400" s="36"/>
      <c r="C400" s="38"/>
      <c r="D400" s="37"/>
      <c r="E400" s="42"/>
      <c r="F400" s="47"/>
    </row>
    <row r="401" spans="1:6" ht="16" thickBot="1" x14ac:dyDescent="0.25">
      <c r="A401" s="36"/>
      <c r="B401" s="36"/>
      <c r="C401" s="38"/>
      <c r="D401" s="37"/>
      <c r="E401" s="42"/>
      <c r="F401" s="47"/>
    </row>
    <row r="402" spans="1:6" ht="16" thickBot="1" x14ac:dyDescent="0.25">
      <c r="A402" s="36"/>
      <c r="B402" s="36"/>
      <c r="C402" s="38"/>
      <c r="D402" s="37"/>
      <c r="E402" s="41"/>
      <c r="F402" s="47"/>
    </row>
    <row r="403" spans="1:6" ht="16" thickBot="1" x14ac:dyDescent="0.25">
      <c r="A403" s="36"/>
      <c r="B403" s="36"/>
      <c r="C403" s="38"/>
      <c r="D403" s="37"/>
      <c r="E403" s="41"/>
      <c r="F403" s="47"/>
    </row>
    <row r="404" spans="1:6" ht="16" thickBot="1" x14ac:dyDescent="0.25">
      <c r="A404" s="36"/>
      <c r="B404" s="36"/>
      <c r="C404" s="38"/>
      <c r="D404" s="37"/>
      <c r="E404" s="42"/>
      <c r="F404" s="47"/>
    </row>
    <row r="405" spans="1:6" ht="16" thickBot="1" x14ac:dyDescent="0.25">
      <c r="A405" s="36"/>
      <c r="B405" s="36"/>
      <c r="C405" s="38"/>
      <c r="D405" s="37"/>
      <c r="E405" s="42"/>
      <c r="F405" s="47"/>
    </row>
    <row r="406" spans="1:6" ht="16" thickBot="1" x14ac:dyDescent="0.25">
      <c r="A406" s="36"/>
      <c r="B406" s="36"/>
      <c r="C406" s="38"/>
      <c r="D406" s="37"/>
      <c r="E406" s="42"/>
      <c r="F406" s="47"/>
    </row>
    <row r="407" spans="1:6" ht="16" thickBot="1" x14ac:dyDescent="0.25">
      <c r="A407" s="36"/>
      <c r="B407" s="36"/>
      <c r="C407" s="38"/>
      <c r="D407" s="37"/>
      <c r="E407" s="41"/>
      <c r="F407" s="47"/>
    </row>
    <row r="408" spans="1:6" ht="16" thickBot="1" x14ac:dyDescent="0.25">
      <c r="A408" s="36"/>
      <c r="B408" s="36"/>
      <c r="C408" s="38"/>
      <c r="D408" s="37"/>
      <c r="E408" s="41"/>
      <c r="F408" s="47"/>
    </row>
    <row r="409" spans="1:6" ht="16" thickBot="1" x14ac:dyDescent="0.25">
      <c r="A409" s="36"/>
      <c r="B409" s="36"/>
      <c r="C409" s="38"/>
      <c r="D409" s="37"/>
      <c r="E409" s="42"/>
      <c r="F409" s="47"/>
    </row>
    <row r="410" spans="1:6" ht="16" thickBot="1" x14ac:dyDescent="0.25">
      <c r="A410" s="36"/>
      <c r="B410" s="36"/>
      <c r="C410" s="38"/>
      <c r="D410" s="37"/>
      <c r="E410" s="42"/>
      <c r="F410" s="47"/>
    </row>
    <row r="411" spans="1:6" ht="16" thickBot="1" x14ac:dyDescent="0.25">
      <c r="A411" s="36"/>
      <c r="B411" s="36"/>
      <c r="C411" s="38"/>
      <c r="D411" s="37"/>
      <c r="E411" s="41"/>
      <c r="F411" s="47"/>
    </row>
    <row r="412" spans="1:6" ht="16" thickBot="1" x14ac:dyDescent="0.25">
      <c r="A412" s="36"/>
      <c r="B412" s="36"/>
      <c r="C412" s="38"/>
      <c r="D412" s="37"/>
      <c r="E412" s="41"/>
      <c r="F412" s="47"/>
    </row>
    <row r="413" spans="1:6" ht="16" thickBot="1" x14ac:dyDescent="0.25">
      <c r="A413" s="36"/>
      <c r="B413" s="36"/>
      <c r="C413" s="38"/>
      <c r="D413" s="37"/>
      <c r="E413" s="41"/>
      <c r="F413" s="47"/>
    </row>
    <row r="414" spans="1:6" ht="16" thickBot="1" x14ac:dyDescent="0.25">
      <c r="A414" s="36"/>
      <c r="B414" s="36"/>
      <c r="C414" s="38"/>
      <c r="D414" s="37"/>
      <c r="E414" s="41"/>
      <c r="F414" s="47"/>
    </row>
    <row r="415" spans="1:6" ht="16" thickBot="1" x14ac:dyDescent="0.25">
      <c r="A415" s="36"/>
      <c r="B415" s="36"/>
      <c r="C415" s="38"/>
      <c r="D415" s="37"/>
      <c r="E415" s="41"/>
      <c r="F415" s="47"/>
    </row>
    <row r="416" spans="1:6" ht="16" thickBot="1" x14ac:dyDescent="0.25">
      <c r="A416" s="36"/>
      <c r="B416" s="36"/>
      <c r="C416" s="38"/>
      <c r="D416" s="37"/>
      <c r="E416" s="42"/>
      <c r="F416" s="47"/>
    </row>
    <row r="417" spans="1:6" ht="16" thickBot="1" x14ac:dyDescent="0.25">
      <c r="A417" s="36"/>
      <c r="B417" s="36"/>
      <c r="C417" s="38"/>
      <c r="D417" s="37"/>
      <c r="E417" s="42"/>
      <c r="F417" s="47"/>
    </row>
    <row r="418" spans="1:6" ht="16" thickBot="1" x14ac:dyDescent="0.25">
      <c r="A418" s="36"/>
      <c r="B418" s="36"/>
      <c r="C418" s="38"/>
      <c r="D418" s="37"/>
      <c r="E418" s="42"/>
      <c r="F418" s="47"/>
    </row>
    <row r="419" spans="1:6" ht="16" thickBot="1" x14ac:dyDescent="0.25">
      <c r="A419" s="36"/>
      <c r="B419" s="36"/>
      <c r="C419" s="38"/>
      <c r="D419" s="37"/>
      <c r="E419" s="42"/>
      <c r="F419" s="47"/>
    </row>
    <row r="420" spans="1:6" ht="16" thickBot="1" x14ac:dyDescent="0.25">
      <c r="A420" s="36"/>
      <c r="B420" s="36"/>
      <c r="C420" s="38"/>
      <c r="D420" s="37"/>
      <c r="E420" s="42"/>
      <c r="F420" s="47"/>
    </row>
    <row r="421" spans="1:6" ht="16" thickBot="1" x14ac:dyDescent="0.25">
      <c r="A421" s="36"/>
      <c r="B421" s="36"/>
      <c r="C421" s="38"/>
      <c r="D421" s="37"/>
      <c r="E421" s="42"/>
      <c r="F421" s="47"/>
    </row>
    <row r="422" spans="1:6" ht="16" thickBot="1" x14ac:dyDescent="0.25">
      <c r="A422" s="36"/>
      <c r="B422" s="36"/>
      <c r="C422" s="38"/>
      <c r="D422" s="37"/>
      <c r="E422" s="41"/>
      <c r="F422" s="47"/>
    </row>
    <row r="423" spans="1:6" ht="16" thickBot="1" x14ac:dyDescent="0.25">
      <c r="A423" s="36"/>
      <c r="B423" s="36"/>
      <c r="C423" s="38"/>
      <c r="D423" s="37"/>
      <c r="E423" s="41"/>
      <c r="F423" s="47"/>
    </row>
    <row r="424" spans="1:6" ht="16" thickBot="1" x14ac:dyDescent="0.25">
      <c r="A424" s="36"/>
      <c r="B424" s="36"/>
      <c r="C424" s="38"/>
      <c r="D424" s="37"/>
      <c r="E424" s="41"/>
      <c r="F424" s="47"/>
    </row>
    <row r="425" spans="1:6" ht="16" thickBot="1" x14ac:dyDescent="0.25">
      <c r="A425" s="36"/>
      <c r="B425" s="36"/>
      <c r="C425" s="38"/>
      <c r="D425" s="37"/>
      <c r="E425" s="41"/>
      <c r="F425" s="47"/>
    </row>
    <row r="426" spans="1:6" ht="16" thickBot="1" x14ac:dyDescent="0.25">
      <c r="A426" s="36"/>
      <c r="B426" s="36"/>
      <c r="C426" s="38"/>
      <c r="D426" s="37"/>
      <c r="E426" s="41"/>
      <c r="F426" s="47"/>
    </row>
    <row r="427" spans="1:6" ht="16" thickBot="1" x14ac:dyDescent="0.25">
      <c r="A427" s="36"/>
      <c r="B427" s="36"/>
      <c r="C427" s="38"/>
      <c r="D427" s="37"/>
      <c r="E427" s="41"/>
      <c r="F427" s="47"/>
    </row>
    <row r="428" spans="1:6" ht="16" thickBot="1" x14ac:dyDescent="0.25">
      <c r="A428" s="36"/>
      <c r="B428" s="36"/>
      <c r="C428" s="38"/>
      <c r="D428" s="37"/>
      <c r="E428" s="41"/>
      <c r="F428" s="47"/>
    </row>
    <row r="429" spans="1:6" ht="16" thickBot="1" x14ac:dyDescent="0.25">
      <c r="A429" s="36"/>
      <c r="B429" s="36"/>
      <c r="C429" s="38"/>
      <c r="D429" s="37"/>
      <c r="E429" s="41"/>
      <c r="F429" s="47"/>
    </row>
    <row r="430" spans="1:6" ht="16" thickBot="1" x14ac:dyDescent="0.25">
      <c r="A430" s="36"/>
      <c r="B430" s="36"/>
      <c r="C430" s="38"/>
      <c r="D430" s="37"/>
      <c r="E430" s="41"/>
      <c r="F430" s="47"/>
    </row>
    <row r="431" spans="1:6" ht="16" thickBot="1" x14ac:dyDescent="0.25">
      <c r="A431" s="36"/>
      <c r="B431" s="36"/>
      <c r="C431" s="38"/>
      <c r="D431" s="37"/>
      <c r="E431" s="41"/>
      <c r="F431" s="47"/>
    </row>
    <row r="432" spans="1:6" ht="16" thickBot="1" x14ac:dyDescent="0.25">
      <c r="A432" s="36"/>
      <c r="B432" s="36"/>
      <c r="C432" s="38"/>
      <c r="D432" s="37"/>
      <c r="E432" s="41"/>
      <c r="F432" s="47"/>
    </row>
    <row r="433" spans="1:6" ht="16" thickBot="1" x14ac:dyDescent="0.25">
      <c r="A433" s="36"/>
      <c r="B433" s="36"/>
      <c r="C433" s="38"/>
      <c r="D433" s="37"/>
      <c r="E433" s="41"/>
      <c r="F433" s="47"/>
    </row>
    <row r="434" spans="1:6" ht="16" thickBot="1" x14ac:dyDescent="0.25">
      <c r="A434" s="36"/>
      <c r="B434" s="36"/>
      <c r="C434" s="38"/>
      <c r="D434" s="37"/>
      <c r="E434" s="41"/>
      <c r="F434" s="47"/>
    </row>
    <row r="435" spans="1:6" ht="16" thickBot="1" x14ac:dyDescent="0.25">
      <c r="A435" s="36"/>
      <c r="B435" s="36"/>
      <c r="C435" s="38"/>
      <c r="D435" s="37"/>
      <c r="E435" s="41"/>
      <c r="F435" s="47"/>
    </row>
    <row r="436" spans="1:6" ht="16" thickBot="1" x14ac:dyDescent="0.25">
      <c r="A436" s="36"/>
      <c r="B436" s="36"/>
      <c r="C436" s="38"/>
      <c r="D436" s="37"/>
      <c r="E436" s="42"/>
      <c r="F436" s="47"/>
    </row>
    <row r="437" spans="1:6" ht="16" thickBot="1" x14ac:dyDescent="0.25">
      <c r="A437" s="36"/>
      <c r="B437" s="36"/>
      <c r="C437" s="38"/>
      <c r="D437" s="37"/>
      <c r="E437" s="42"/>
      <c r="F437" s="47"/>
    </row>
    <row r="438" spans="1:6" ht="16" thickBot="1" x14ac:dyDescent="0.25">
      <c r="A438" s="36"/>
      <c r="B438" s="36"/>
      <c r="C438" s="38"/>
      <c r="D438" s="37"/>
      <c r="E438" s="42"/>
      <c r="F438" s="47"/>
    </row>
    <row r="439" spans="1:6" ht="16" thickBot="1" x14ac:dyDescent="0.25">
      <c r="A439" s="36"/>
      <c r="B439" s="36"/>
      <c r="C439" s="38"/>
      <c r="D439" s="37"/>
      <c r="E439" s="42"/>
      <c r="F439" s="47"/>
    </row>
    <row r="440" spans="1:6" ht="16" thickBot="1" x14ac:dyDescent="0.25">
      <c r="A440" s="36"/>
      <c r="B440" s="36"/>
      <c r="C440" s="38"/>
      <c r="D440" s="37"/>
      <c r="E440" s="41"/>
      <c r="F440" s="47"/>
    </row>
    <row r="441" spans="1:6" ht="16" thickBot="1" x14ac:dyDescent="0.25">
      <c r="A441" s="36"/>
      <c r="B441" s="36"/>
      <c r="C441" s="38"/>
      <c r="D441" s="37"/>
      <c r="E441" s="41"/>
      <c r="F441" s="47"/>
    </row>
    <row r="442" spans="1:6" ht="16" thickBot="1" x14ac:dyDescent="0.25">
      <c r="A442" s="36"/>
      <c r="B442" s="36"/>
      <c r="C442" s="38"/>
      <c r="D442" s="37"/>
      <c r="E442" s="41"/>
      <c r="F442" s="47"/>
    </row>
    <row r="443" spans="1:6" ht="16" thickBot="1" x14ac:dyDescent="0.25">
      <c r="A443" s="36"/>
      <c r="B443" s="36"/>
      <c r="C443" s="38"/>
      <c r="D443" s="37"/>
      <c r="E443" s="42"/>
      <c r="F443" s="47"/>
    </row>
    <row r="444" spans="1:6" ht="16" thickBot="1" x14ac:dyDescent="0.25">
      <c r="A444" s="36"/>
      <c r="B444" s="36"/>
      <c r="C444" s="38"/>
      <c r="D444" s="37"/>
      <c r="E444" s="41"/>
      <c r="F444" s="47"/>
    </row>
    <row r="445" spans="1:6" ht="16" thickBot="1" x14ac:dyDescent="0.25">
      <c r="A445" s="36"/>
      <c r="B445" s="36"/>
      <c r="C445" s="38"/>
      <c r="D445" s="37"/>
      <c r="E445" s="42"/>
      <c r="F445" s="47"/>
    </row>
    <row r="446" spans="1:6" ht="16" thickBot="1" x14ac:dyDescent="0.25">
      <c r="A446" s="36"/>
      <c r="B446" s="36"/>
      <c r="C446" s="38"/>
      <c r="D446" s="37"/>
      <c r="E446" s="41"/>
      <c r="F446" s="47"/>
    </row>
    <row r="447" spans="1:6" ht="16" thickBot="1" x14ac:dyDescent="0.25">
      <c r="A447" s="36"/>
      <c r="B447" s="36"/>
      <c r="C447" s="38"/>
      <c r="D447" s="37"/>
      <c r="E447" s="41"/>
      <c r="F447" s="47"/>
    </row>
    <row r="448" spans="1:6" ht="16" thickBot="1" x14ac:dyDescent="0.25">
      <c r="A448" s="36"/>
      <c r="B448" s="36"/>
      <c r="C448" s="38"/>
      <c r="D448" s="37"/>
      <c r="E448" s="41"/>
      <c r="F448" s="47"/>
    </row>
    <row r="449" spans="1:6" ht="16" thickBot="1" x14ac:dyDescent="0.25">
      <c r="A449" s="36"/>
      <c r="B449" s="36"/>
      <c r="C449" s="38"/>
      <c r="D449" s="37"/>
      <c r="E449" s="42"/>
      <c r="F449" s="47"/>
    </row>
    <row r="450" spans="1:6" ht="16" thickBot="1" x14ac:dyDescent="0.25">
      <c r="A450" s="36"/>
      <c r="B450" s="36"/>
      <c r="C450" s="38"/>
      <c r="D450" s="37"/>
      <c r="E450" s="41"/>
      <c r="F450" s="47"/>
    </row>
    <row r="451" spans="1:6" ht="16" thickBot="1" x14ac:dyDescent="0.25">
      <c r="A451" s="36"/>
      <c r="B451" s="36"/>
      <c r="C451" s="38"/>
      <c r="D451" s="37"/>
      <c r="E451" s="42"/>
      <c r="F451" s="47"/>
    </row>
    <row r="452" spans="1:6" ht="16" thickBot="1" x14ac:dyDescent="0.25">
      <c r="A452" s="36"/>
      <c r="B452" s="36"/>
      <c r="C452" s="38"/>
      <c r="D452" s="37"/>
      <c r="E452" s="41"/>
      <c r="F452" s="47"/>
    </row>
    <row r="453" spans="1:6" ht="16" thickBot="1" x14ac:dyDescent="0.25">
      <c r="A453" s="36"/>
      <c r="B453" s="36"/>
      <c r="C453" s="38"/>
      <c r="D453" s="37"/>
      <c r="E453" s="41"/>
      <c r="F453" s="47"/>
    </row>
    <row r="454" spans="1:6" ht="16" thickBot="1" x14ac:dyDescent="0.25">
      <c r="A454" s="36"/>
      <c r="B454" s="36"/>
      <c r="C454" s="38"/>
      <c r="D454" s="37"/>
      <c r="E454" s="41"/>
      <c r="F454" s="47"/>
    </row>
    <row r="455" spans="1:6" ht="16" thickBot="1" x14ac:dyDescent="0.25">
      <c r="A455" s="36"/>
      <c r="B455" s="36"/>
      <c r="C455" s="38"/>
      <c r="D455" s="37"/>
      <c r="E455" s="41"/>
      <c r="F455" s="47"/>
    </row>
    <row r="456" spans="1:6" ht="16" thickBot="1" x14ac:dyDescent="0.25">
      <c r="A456" s="36"/>
      <c r="B456" s="36"/>
      <c r="C456" s="38"/>
      <c r="D456" s="37"/>
      <c r="E456" s="42"/>
      <c r="F456" s="47"/>
    </row>
    <row r="457" spans="1:6" ht="16" thickBot="1" x14ac:dyDescent="0.25">
      <c r="A457" s="36"/>
      <c r="B457" s="36"/>
      <c r="C457" s="38"/>
      <c r="D457" s="37"/>
      <c r="E457" s="41"/>
      <c r="F457" s="47"/>
    </row>
    <row r="458" spans="1:6" ht="16" thickBot="1" x14ac:dyDescent="0.25">
      <c r="A458" s="36"/>
      <c r="B458" s="36"/>
      <c r="C458" s="38"/>
      <c r="D458" s="37"/>
      <c r="E458" s="42"/>
      <c r="F458" s="47"/>
    </row>
    <row r="459" spans="1:6" ht="16" thickBot="1" x14ac:dyDescent="0.25">
      <c r="A459" s="36"/>
      <c r="B459" s="36"/>
      <c r="C459" s="38"/>
      <c r="D459" s="37"/>
      <c r="E459" s="41"/>
      <c r="F459" s="47"/>
    </row>
    <row r="460" spans="1:6" ht="16" thickBot="1" x14ac:dyDescent="0.25">
      <c r="A460" s="36"/>
      <c r="B460" s="36"/>
      <c r="C460" s="38"/>
      <c r="D460" s="37"/>
      <c r="E460" s="41"/>
      <c r="F460" s="47"/>
    </row>
    <row r="461" spans="1:6" ht="16" thickBot="1" x14ac:dyDescent="0.25">
      <c r="A461" s="36"/>
      <c r="B461" s="36"/>
      <c r="C461" s="38"/>
      <c r="D461" s="37"/>
      <c r="E461" s="41"/>
      <c r="F461" s="47"/>
    </row>
    <row r="462" spans="1:6" ht="16" thickBot="1" x14ac:dyDescent="0.25">
      <c r="A462" s="36"/>
      <c r="B462" s="36"/>
      <c r="C462" s="38"/>
      <c r="D462" s="37"/>
      <c r="E462" s="41"/>
      <c r="F462" s="47"/>
    </row>
    <row r="463" spans="1:6" ht="16" thickBot="1" x14ac:dyDescent="0.25">
      <c r="A463" s="36"/>
      <c r="B463" s="36"/>
      <c r="C463" s="38"/>
      <c r="D463" s="37"/>
      <c r="E463" s="41"/>
      <c r="F463" s="47"/>
    </row>
    <row r="464" spans="1:6" ht="16" thickBot="1" x14ac:dyDescent="0.25">
      <c r="A464" s="36"/>
      <c r="B464" s="36"/>
      <c r="C464" s="38"/>
      <c r="D464" s="37"/>
      <c r="E464" s="42"/>
      <c r="F464" s="47"/>
    </row>
    <row r="465" spans="1:6" ht="16" thickBot="1" x14ac:dyDescent="0.25">
      <c r="A465" s="36"/>
      <c r="B465" s="36"/>
      <c r="C465" s="38"/>
      <c r="D465" s="37"/>
      <c r="E465" s="41"/>
      <c r="F465" s="47"/>
    </row>
    <row r="466" spans="1:6" ht="16" thickBot="1" x14ac:dyDescent="0.25">
      <c r="A466" s="36"/>
      <c r="B466" s="36"/>
      <c r="C466" s="38"/>
      <c r="D466" s="37"/>
      <c r="E466" s="41"/>
      <c r="F466" s="47"/>
    </row>
    <row r="467" spans="1:6" ht="16" thickBot="1" x14ac:dyDescent="0.25">
      <c r="A467" s="36"/>
      <c r="B467" s="36"/>
      <c r="C467" s="38"/>
      <c r="D467" s="37"/>
      <c r="E467" s="41"/>
      <c r="F467" s="47"/>
    </row>
    <row r="468" spans="1:6" ht="16" thickBot="1" x14ac:dyDescent="0.25">
      <c r="A468" s="36"/>
      <c r="B468" s="36"/>
      <c r="C468" s="38"/>
      <c r="D468" s="37"/>
      <c r="E468" s="41"/>
      <c r="F468" s="47"/>
    </row>
    <row r="469" spans="1:6" ht="16" thickBot="1" x14ac:dyDescent="0.25">
      <c r="A469" s="36"/>
      <c r="B469" s="36"/>
      <c r="C469" s="38"/>
      <c r="D469" s="37"/>
      <c r="E469" s="41"/>
      <c r="F469" s="47"/>
    </row>
    <row r="470" spans="1:6" ht="16" thickBot="1" x14ac:dyDescent="0.25">
      <c r="A470" s="36"/>
      <c r="B470" s="36"/>
      <c r="C470" s="38"/>
      <c r="D470" s="37"/>
      <c r="E470" s="42"/>
      <c r="F470" s="47"/>
    </row>
    <row r="471" spans="1:6" ht="16" thickBot="1" x14ac:dyDescent="0.25">
      <c r="A471" s="36"/>
      <c r="B471" s="36"/>
      <c r="C471" s="38"/>
      <c r="D471" s="37"/>
      <c r="E471" s="42"/>
      <c r="F471" s="47"/>
    </row>
    <row r="472" spans="1:6" ht="16" thickBot="1" x14ac:dyDescent="0.25">
      <c r="A472" s="36"/>
      <c r="B472" s="36"/>
      <c r="C472" s="38"/>
      <c r="D472" s="37"/>
      <c r="E472" s="41"/>
      <c r="F472" s="47"/>
    </row>
    <row r="473" spans="1:6" ht="16" thickBot="1" x14ac:dyDescent="0.25">
      <c r="A473" s="36"/>
      <c r="B473" s="36"/>
      <c r="C473" s="38"/>
      <c r="D473" s="37"/>
      <c r="E473" s="41"/>
      <c r="F473" s="47"/>
    </row>
    <row r="474" spans="1:6" ht="16" thickBot="1" x14ac:dyDescent="0.25">
      <c r="A474" s="36"/>
      <c r="B474" s="36"/>
      <c r="C474" s="38"/>
      <c r="D474" s="37"/>
      <c r="E474" s="41"/>
      <c r="F474" s="47"/>
    </row>
    <row r="475" spans="1:6" ht="16" thickBot="1" x14ac:dyDescent="0.25">
      <c r="A475" s="36"/>
      <c r="B475" s="36"/>
      <c r="C475" s="38"/>
      <c r="D475" s="37"/>
      <c r="E475" s="42"/>
      <c r="F475" s="47"/>
    </row>
    <row r="476" spans="1:6" ht="16" thickBot="1" x14ac:dyDescent="0.25">
      <c r="A476" s="36"/>
      <c r="B476" s="36"/>
      <c r="C476" s="38"/>
      <c r="D476" s="37"/>
      <c r="E476" s="41"/>
      <c r="F476" s="47"/>
    </row>
    <row r="477" spans="1:6" ht="16" thickBot="1" x14ac:dyDescent="0.25">
      <c r="A477" s="36"/>
      <c r="B477" s="36"/>
      <c r="C477" s="38"/>
      <c r="D477" s="37"/>
      <c r="E477" s="42"/>
      <c r="F477" s="47"/>
    </row>
    <row r="478" spans="1:6" ht="16" thickBot="1" x14ac:dyDescent="0.25">
      <c r="A478" s="36"/>
      <c r="B478" s="36"/>
      <c r="C478" s="38"/>
      <c r="D478" s="37"/>
      <c r="E478" s="42"/>
      <c r="F478" s="47"/>
    </row>
    <row r="479" spans="1:6" ht="16" thickBot="1" x14ac:dyDescent="0.25">
      <c r="A479" s="36"/>
      <c r="B479" s="36"/>
      <c r="C479" s="38"/>
      <c r="D479" s="37"/>
      <c r="E479" s="41"/>
      <c r="F479" s="47"/>
    </row>
    <row r="480" spans="1:6" ht="16" thickBot="1" x14ac:dyDescent="0.25">
      <c r="A480" s="36"/>
      <c r="B480" s="36"/>
      <c r="C480" s="38"/>
      <c r="D480" s="37"/>
      <c r="E480" s="41"/>
      <c r="F480" s="47"/>
    </row>
    <row r="481" spans="1:6" ht="16" thickBot="1" x14ac:dyDescent="0.25">
      <c r="A481" s="36"/>
      <c r="B481" s="36"/>
      <c r="C481" s="38"/>
      <c r="D481" s="37"/>
      <c r="E481" s="41"/>
      <c r="F481" s="47"/>
    </row>
    <row r="482" spans="1:6" ht="16" thickBot="1" x14ac:dyDescent="0.25">
      <c r="A482" s="36"/>
      <c r="B482" s="36"/>
      <c r="C482" s="38"/>
      <c r="D482" s="37"/>
      <c r="E482" s="41"/>
      <c r="F482" s="47"/>
    </row>
    <row r="483" spans="1:6" ht="16" thickBot="1" x14ac:dyDescent="0.25">
      <c r="A483" s="36"/>
      <c r="B483" s="36"/>
      <c r="C483" s="38"/>
      <c r="D483" s="37"/>
      <c r="E483" s="42"/>
      <c r="F483" s="47"/>
    </row>
    <row r="484" spans="1:6" ht="16" thickBot="1" x14ac:dyDescent="0.25">
      <c r="A484" s="36"/>
      <c r="B484" s="36"/>
      <c r="C484" s="38"/>
      <c r="D484" s="37"/>
      <c r="E484" s="42"/>
      <c r="F484" s="47"/>
    </row>
    <row r="485" spans="1:6" ht="16" thickBot="1" x14ac:dyDescent="0.25">
      <c r="A485" s="36"/>
      <c r="B485" s="36"/>
      <c r="C485" s="38"/>
      <c r="D485" s="37"/>
      <c r="E485" s="41"/>
      <c r="F485" s="47"/>
    </row>
    <row r="486" spans="1:6" ht="16" thickBot="1" x14ac:dyDescent="0.25">
      <c r="A486" s="36"/>
      <c r="B486" s="36"/>
      <c r="C486" s="38"/>
      <c r="D486" s="37"/>
      <c r="E486" s="41"/>
      <c r="F486" s="47"/>
    </row>
    <row r="487" spans="1:6" ht="16" thickBot="1" x14ac:dyDescent="0.25">
      <c r="A487" s="36"/>
      <c r="B487" s="36"/>
      <c r="C487" s="38"/>
      <c r="D487" s="37"/>
      <c r="E487" s="41"/>
      <c r="F487" s="47"/>
    </row>
    <row r="488" spans="1:6" ht="16" thickBot="1" x14ac:dyDescent="0.25">
      <c r="A488" s="36"/>
      <c r="B488" s="36"/>
      <c r="C488" s="38"/>
      <c r="D488" s="37"/>
      <c r="E488" s="41"/>
      <c r="F488" s="47"/>
    </row>
    <row r="489" spans="1:6" ht="16" thickBot="1" x14ac:dyDescent="0.25">
      <c r="A489" s="36"/>
      <c r="B489" s="36"/>
      <c r="C489" s="38"/>
      <c r="D489" s="37"/>
      <c r="E489" s="41"/>
      <c r="F489" s="47"/>
    </row>
    <row r="490" spans="1:6" ht="16" thickBot="1" x14ac:dyDescent="0.25">
      <c r="A490" s="36"/>
      <c r="B490" s="36"/>
      <c r="C490" s="38"/>
      <c r="D490" s="37"/>
      <c r="E490" s="41"/>
      <c r="F490" s="47"/>
    </row>
    <row r="491" spans="1:6" ht="16" thickBot="1" x14ac:dyDescent="0.25">
      <c r="A491" s="36"/>
      <c r="B491" s="36"/>
      <c r="C491" s="38"/>
      <c r="D491" s="37"/>
      <c r="E491" s="41"/>
      <c r="F491" s="47"/>
    </row>
    <row r="492" spans="1:6" ht="16" thickBot="1" x14ac:dyDescent="0.25">
      <c r="A492" s="36"/>
      <c r="B492" s="36"/>
      <c r="C492" s="38"/>
      <c r="D492" s="37"/>
      <c r="E492" s="42"/>
      <c r="F492" s="47"/>
    </row>
    <row r="493" spans="1:6" ht="16" thickBot="1" x14ac:dyDescent="0.25">
      <c r="A493" s="36"/>
      <c r="B493" s="36"/>
      <c r="C493" s="38"/>
      <c r="D493" s="37"/>
      <c r="E493" s="42"/>
      <c r="F493" s="47"/>
    </row>
    <row r="494" spans="1:6" ht="16" thickBot="1" x14ac:dyDescent="0.25">
      <c r="A494" s="36"/>
      <c r="B494" s="36"/>
      <c r="C494" s="38"/>
      <c r="D494" s="37"/>
      <c r="E494" s="42"/>
      <c r="F494" s="47"/>
    </row>
    <row r="495" spans="1:6" ht="16" thickBot="1" x14ac:dyDescent="0.25">
      <c r="A495" s="36"/>
      <c r="B495" s="36"/>
      <c r="C495" s="38"/>
      <c r="D495" s="37"/>
      <c r="E495" s="41"/>
      <c r="F495" s="47"/>
    </row>
    <row r="496" spans="1:6" ht="16" thickBot="1" x14ac:dyDescent="0.25">
      <c r="A496" s="36"/>
      <c r="B496" s="36"/>
      <c r="C496" s="38"/>
      <c r="D496" s="37"/>
      <c r="E496" s="42"/>
      <c r="F496" s="47"/>
    </row>
    <row r="497" spans="1:6" ht="16" thickBot="1" x14ac:dyDescent="0.25">
      <c r="A497" s="36"/>
      <c r="B497" s="36"/>
      <c r="C497" s="38"/>
      <c r="D497" s="37"/>
      <c r="E497" s="42"/>
      <c r="F497" s="47"/>
    </row>
    <row r="498" spans="1:6" ht="16" thickBot="1" x14ac:dyDescent="0.25">
      <c r="A498" s="36"/>
      <c r="B498" s="36"/>
      <c r="C498" s="38"/>
      <c r="D498" s="37"/>
      <c r="E498" s="42"/>
      <c r="F498" s="47"/>
    </row>
    <row r="499" spans="1:6" ht="16" thickBot="1" x14ac:dyDescent="0.25">
      <c r="A499" s="36"/>
      <c r="B499" s="36"/>
      <c r="C499" s="38"/>
      <c r="D499" s="37"/>
      <c r="E499" s="42"/>
      <c r="F499" s="47"/>
    </row>
    <row r="500" spans="1:6" ht="16" thickBot="1" x14ac:dyDescent="0.25">
      <c r="A500" s="36"/>
      <c r="B500" s="36"/>
      <c r="C500" s="38"/>
      <c r="D500" s="37"/>
      <c r="E500" s="42"/>
      <c r="F500" s="47"/>
    </row>
    <row r="501" spans="1:6" ht="16" thickBot="1" x14ac:dyDescent="0.25">
      <c r="A501" s="36"/>
      <c r="B501" s="36"/>
      <c r="C501" s="38"/>
      <c r="D501" s="37"/>
      <c r="E501" s="42"/>
      <c r="F501" s="47"/>
    </row>
    <row r="502" spans="1:6" ht="16" thickBot="1" x14ac:dyDescent="0.25">
      <c r="A502" s="36"/>
      <c r="B502" s="36"/>
      <c r="C502" s="38"/>
      <c r="D502" s="37"/>
      <c r="E502" s="42"/>
      <c r="F502" s="47"/>
    </row>
    <row r="503" spans="1:6" ht="16" thickBot="1" x14ac:dyDescent="0.25">
      <c r="A503" s="36"/>
      <c r="B503" s="36"/>
      <c r="C503" s="38"/>
      <c r="D503" s="37"/>
      <c r="E503" s="42"/>
      <c r="F503" s="47"/>
    </row>
    <row r="504" spans="1:6" ht="16" thickBot="1" x14ac:dyDescent="0.25">
      <c r="A504" s="36"/>
      <c r="B504" s="36"/>
      <c r="C504" s="38"/>
      <c r="D504" s="37"/>
      <c r="E504" s="42"/>
      <c r="F504" s="47"/>
    </row>
    <row r="505" spans="1:6" ht="16" thickBot="1" x14ac:dyDescent="0.25">
      <c r="A505" s="36"/>
      <c r="B505" s="36"/>
      <c r="C505" s="38"/>
      <c r="D505" s="37"/>
      <c r="E505" s="42"/>
      <c r="F505" s="47"/>
    </row>
    <row r="506" spans="1:6" ht="16" thickBot="1" x14ac:dyDescent="0.25">
      <c r="A506" s="36"/>
      <c r="B506" s="36"/>
      <c r="C506" s="38"/>
      <c r="D506" s="37"/>
      <c r="E506" s="42"/>
      <c r="F506" s="47"/>
    </row>
    <row r="507" spans="1:6" ht="16" thickBot="1" x14ac:dyDescent="0.25">
      <c r="A507" s="36"/>
      <c r="B507" s="36"/>
      <c r="C507" s="38"/>
      <c r="D507" s="37"/>
      <c r="E507" s="42"/>
      <c r="F507" s="47"/>
    </row>
    <row r="508" spans="1:6" ht="16" thickBot="1" x14ac:dyDescent="0.25">
      <c r="A508" s="36"/>
      <c r="B508" s="36"/>
      <c r="C508" s="38"/>
      <c r="D508" s="37"/>
      <c r="E508" s="42"/>
      <c r="F508" s="47"/>
    </row>
    <row r="509" spans="1:6" ht="16" thickBot="1" x14ac:dyDescent="0.25">
      <c r="A509" s="36"/>
      <c r="B509" s="36"/>
      <c r="C509" s="38"/>
      <c r="D509" s="37"/>
      <c r="E509" s="42"/>
      <c r="F509" s="47"/>
    </row>
    <row r="510" spans="1:6" ht="16" thickBot="1" x14ac:dyDescent="0.25">
      <c r="A510" s="36"/>
      <c r="B510" s="36"/>
      <c r="C510" s="38"/>
      <c r="D510" s="37"/>
      <c r="E510" s="42"/>
      <c r="F510" s="47"/>
    </row>
    <row r="511" spans="1:6" ht="16" thickBot="1" x14ac:dyDescent="0.25">
      <c r="A511" s="36"/>
      <c r="B511" s="36"/>
      <c r="C511" s="38"/>
      <c r="D511" s="37"/>
      <c r="E511" s="41"/>
      <c r="F511" s="47"/>
    </row>
    <row r="512" spans="1:6" ht="16" thickBot="1" x14ac:dyDescent="0.25">
      <c r="A512" s="36"/>
      <c r="B512" s="36"/>
      <c r="C512" s="38"/>
      <c r="D512" s="37"/>
      <c r="E512" s="42"/>
      <c r="F512" s="47"/>
    </row>
    <row r="513" spans="1:6" ht="16" thickBot="1" x14ac:dyDescent="0.25">
      <c r="A513" s="36"/>
      <c r="B513" s="36"/>
      <c r="C513" s="38"/>
      <c r="D513" s="37"/>
      <c r="E513" s="42"/>
      <c r="F513" s="47"/>
    </row>
    <row r="514" spans="1:6" ht="16" thickBot="1" x14ac:dyDescent="0.25">
      <c r="A514" s="36"/>
      <c r="B514" s="36"/>
      <c r="C514" s="38"/>
      <c r="D514" s="37"/>
      <c r="E514" s="42"/>
      <c r="F514" s="47"/>
    </row>
    <row r="515" spans="1:6" ht="16" thickBot="1" x14ac:dyDescent="0.25">
      <c r="A515" s="36"/>
      <c r="B515" s="36"/>
      <c r="C515" s="38"/>
      <c r="D515" s="37"/>
      <c r="E515" s="42"/>
      <c r="F515" s="47"/>
    </row>
    <row r="516" spans="1:6" ht="16" thickBot="1" x14ac:dyDescent="0.25">
      <c r="A516" s="36"/>
      <c r="B516" s="36"/>
      <c r="C516" s="38"/>
      <c r="D516" s="37"/>
      <c r="E516" s="42"/>
      <c r="F516" s="47"/>
    </row>
    <row r="517" spans="1:6" ht="16" thickBot="1" x14ac:dyDescent="0.25">
      <c r="A517" s="36"/>
      <c r="B517" s="36"/>
      <c r="C517" s="38"/>
      <c r="D517" s="37"/>
      <c r="E517" s="42"/>
      <c r="F517" s="47"/>
    </row>
    <row r="518" spans="1:6" ht="16" thickBot="1" x14ac:dyDescent="0.25">
      <c r="A518" s="36"/>
      <c r="B518" s="36"/>
      <c r="C518" s="38"/>
      <c r="D518" s="37"/>
      <c r="E518" s="42"/>
      <c r="F518" s="47"/>
    </row>
    <row r="519" spans="1:6" ht="16" thickBot="1" x14ac:dyDescent="0.25">
      <c r="A519" s="36"/>
      <c r="B519" s="36"/>
      <c r="C519" s="38"/>
      <c r="D519" s="37"/>
      <c r="E519" s="42"/>
      <c r="F519" s="47"/>
    </row>
    <row r="520" spans="1:6" ht="16" thickBot="1" x14ac:dyDescent="0.25">
      <c r="A520" s="36"/>
      <c r="B520" s="36"/>
      <c r="C520" s="38"/>
      <c r="D520" s="37"/>
      <c r="E520" s="42"/>
      <c r="F520" s="47"/>
    </row>
    <row r="521" spans="1:6" ht="16" thickBot="1" x14ac:dyDescent="0.25">
      <c r="A521" s="36"/>
      <c r="B521" s="36"/>
      <c r="C521" s="38"/>
      <c r="D521" s="37"/>
      <c r="E521" s="42"/>
      <c r="F521" s="47"/>
    </row>
    <row r="522" spans="1:6" ht="16" thickBot="1" x14ac:dyDescent="0.25">
      <c r="A522" s="36"/>
      <c r="B522" s="36"/>
      <c r="C522" s="38"/>
      <c r="D522" s="37"/>
      <c r="E522" s="42"/>
      <c r="F522" s="47"/>
    </row>
    <row r="523" spans="1:6" ht="16" thickBot="1" x14ac:dyDescent="0.25">
      <c r="A523" s="36"/>
      <c r="B523" s="36"/>
      <c r="C523" s="38"/>
      <c r="D523" s="37"/>
      <c r="E523" s="42"/>
      <c r="F523" s="47"/>
    </row>
    <row r="524" spans="1:6" ht="16" thickBot="1" x14ac:dyDescent="0.25">
      <c r="A524" s="36"/>
      <c r="B524" s="36"/>
      <c r="C524" s="38"/>
      <c r="D524" s="37"/>
      <c r="E524" s="42"/>
      <c r="F524" s="47"/>
    </row>
    <row r="525" spans="1:6" ht="16" thickBot="1" x14ac:dyDescent="0.25">
      <c r="A525" s="36"/>
      <c r="B525" s="36"/>
      <c r="C525" s="38"/>
      <c r="D525" s="37"/>
      <c r="E525" s="42"/>
      <c r="F525" s="47"/>
    </row>
    <row r="526" spans="1:6" ht="16" thickBot="1" x14ac:dyDescent="0.25">
      <c r="A526" s="36"/>
      <c r="B526" s="36"/>
      <c r="C526" s="38"/>
      <c r="D526" s="37"/>
      <c r="E526" s="42"/>
      <c r="F526" s="47"/>
    </row>
    <row r="527" spans="1:6" ht="16" thickBot="1" x14ac:dyDescent="0.25">
      <c r="A527" s="36"/>
      <c r="B527" s="36"/>
      <c r="C527" s="38"/>
      <c r="D527" s="37"/>
      <c r="E527" s="42"/>
      <c r="F527" s="47"/>
    </row>
    <row r="528" spans="1:6" ht="16" thickBot="1" x14ac:dyDescent="0.25">
      <c r="A528" s="36"/>
      <c r="B528" s="36"/>
      <c r="C528" s="38"/>
      <c r="D528" s="37"/>
      <c r="E528" s="42"/>
      <c r="F528" s="47"/>
    </row>
    <row r="529" spans="1:6" ht="16" thickBot="1" x14ac:dyDescent="0.25">
      <c r="A529" s="36"/>
      <c r="B529" s="36"/>
      <c r="C529" s="38"/>
      <c r="D529" s="37"/>
      <c r="E529" s="42"/>
      <c r="F529" s="47"/>
    </row>
    <row r="530" spans="1:6" ht="16" thickBot="1" x14ac:dyDescent="0.25">
      <c r="A530" s="36"/>
      <c r="B530" s="36"/>
      <c r="C530" s="38"/>
      <c r="D530" s="37"/>
      <c r="E530" s="42"/>
      <c r="F530" s="47"/>
    </row>
    <row r="531" spans="1:6" ht="16" thickBot="1" x14ac:dyDescent="0.25">
      <c r="A531" s="36"/>
      <c r="B531" s="36"/>
      <c r="C531" s="38"/>
      <c r="D531" s="37"/>
      <c r="E531" s="42"/>
      <c r="F531" s="47"/>
    </row>
    <row r="532" spans="1:6" ht="16" thickBot="1" x14ac:dyDescent="0.25">
      <c r="A532" s="36"/>
      <c r="B532" s="36"/>
      <c r="C532" s="38"/>
      <c r="D532" s="37"/>
      <c r="E532" s="42"/>
      <c r="F532" s="47"/>
    </row>
    <row r="533" spans="1:6" ht="16" thickBot="1" x14ac:dyDescent="0.25">
      <c r="A533" s="36"/>
      <c r="B533" s="36"/>
      <c r="C533" s="38"/>
      <c r="D533" s="37"/>
      <c r="E533" s="42"/>
      <c r="F533" s="47"/>
    </row>
    <row r="534" spans="1:6" ht="16" thickBot="1" x14ac:dyDescent="0.25">
      <c r="A534" s="36"/>
      <c r="B534" s="36"/>
      <c r="C534" s="38"/>
      <c r="D534" s="37"/>
      <c r="E534" s="42"/>
      <c r="F534" s="47"/>
    </row>
    <row r="535" spans="1:6" ht="16" thickBot="1" x14ac:dyDescent="0.25">
      <c r="A535" s="36"/>
      <c r="B535" s="36"/>
      <c r="C535" s="38"/>
      <c r="D535" s="37"/>
      <c r="E535" s="42"/>
      <c r="F535" s="47"/>
    </row>
    <row r="536" spans="1:6" ht="16" thickBot="1" x14ac:dyDescent="0.25">
      <c r="A536" s="36"/>
      <c r="B536" s="36"/>
      <c r="C536" s="38"/>
      <c r="D536" s="37"/>
      <c r="E536" s="42"/>
      <c r="F536" s="47"/>
    </row>
    <row r="537" spans="1:6" ht="16" thickBot="1" x14ac:dyDescent="0.25">
      <c r="A537" s="36"/>
      <c r="B537" s="36"/>
      <c r="C537" s="38"/>
      <c r="D537" s="37"/>
      <c r="E537" s="42"/>
      <c r="F537" s="47"/>
    </row>
    <row r="538" spans="1:6" ht="16" thickBot="1" x14ac:dyDescent="0.25">
      <c r="A538" s="36"/>
      <c r="B538" s="36"/>
      <c r="C538" s="38"/>
      <c r="D538" s="37"/>
      <c r="E538" s="42"/>
      <c r="F538" s="47"/>
    </row>
    <row r="539" spans="1:6" ht="16" thickBot="1" x14ac:dyDescent="0.25">
      <c r="A539" s="36"/>
      <c r="B539" s="36"/>
      <c r="C539" s="38"/>
      <c r="D539" s="37"/>
      <c r="E539" s="42"/>
      <c r="F539" s="47"/>
    </row>
    <row r="540" spans="1:6" ht="16" thickBot="1" x14ac:dyDescent="0.25">
      <c r="A540" s="36"/>
      <c r="B540" s="36"/>
      <c r="C540" s="38"/>
      <c r="D540" s="37"/>
      <c r="E540" s="42"/>
      <c r="F540" s="47"/>
    </row>
    <row r="541" spans="1:6" ht="16" thickBot="1" x14ac:dyDescent="0.25">
      <c r="A541" s="36"/>
      <c r="B541" s="36"/>
      <c r="C541" s="38"/>
      <c r="D541" s="37"/>
      <c r="E541" s="42"/>
      <c r="F541" s="47"/>
    </row>
    <row r="542" spans="1:6" ht="16" thickBot="1" x14ac:dyDescent="0.25">
      <c r="A542" s="36"/>
      <c r="B542" s="36"/>
      <c r="C542" s="38"/>
      <c r="D542" s="37"/>
      <c r="E542" s="42"/>
      <c r="F542" s="47"/>
    </row>
    <row r="543" spans="1:6" ht="16" thickBot="1" x14ac:dyDescent="0.25">
      <c r="A543" s="36"/>
      <c r="B543" s="36"/>
      <c r="C543" s="38"/>
      <c r="D543" s="37"/>
      <c r="E543" s="42"/>
      <c r="F543" s="47"/>
    </row>
    <row r="544" spans="1:6" ht="16" thickBot="1" x14ac:dyDescent="0.25">
      <c r="A544" s="36"/>
      <c r="B544" s="36"/>
      <c r="C544" s="38"/>
      <c r="D544" s="37"/>
      <c r="E544" s="42"/>
      <c r="F544" s="47"/>
    </row>
    <row r="545" spans="1:6" ht="16" thickBot="1" x14ac:dyDescent="0.25">
      <c r="A545" s="36"/>
      <c r="B545" s="36"/>
      <c r="C545" s="38"/>
      <c r="D545" s="37"/>
      <c r="E545" s="42"/>
      <c r="F545" s="47"/>
    </row>
    <row r="546" spans="1:6" ht="16" thickBot="1" x14ac:dyDescent="0.25">
      <c r="A546" s="36"/>
      <c r="B546" s="36"/>
      <c r="C546" s="38"/>
      <c r="D546" s="37"/>
      <c r="E546" s="42"/>
      <c r="F546" s="47"/>
    </row>
    <row r="547" spans="1:6" ht="16" thickBot="1" x14ac:dyDescent="0.25">
      <c r="A547" s="36"/>
      <c r="B547" s="36"/>
      <c r="C547" s="38"/>
      <c r="D547" s="37"/>
      <c r="E547" s="42"/>
      <c r="F547" s="47"/>
    </row>
    <row r="548" spans="1:6" ht="16" thickBot="1" x14ac:dyDescent="0.25">
      <c r="A548" s="36"/>
      <c r="B548" s="36"/>
      <c r="C548" s="38"/>
      <c r="D548" s="37"/>
      <c r="E548" s="42"/>
      <c r="F548" s="47"/>
    </row>
    <row r="549" spans="1:6" ht="16" thickBot="1" x14ac:dyDescent="0.25">
      <c r="A549" s="36"/>
      <c r="B549" s="36"/>
      <c r="C549" s="38"/>
      <c r="D549" s="37"/>
      <c r="E549" s="42"/>
      <c r="F549" s="47"/>
    </row>
    <row r="550" spans="1:6" ht="16" thickBot="1" x14ac:dyDescent="0.25">
      <c r="A550" s="36"/>
      <c r="B550" s="36"/>
      <c r="C550" s="38"/>
      <c r="D550" s="37"/>
      <c r="E550" s="42"/>
      <c r="F550" s="47"/>
    </row>
    <row r="551" spans="1:6" ht="16" thickBot="1" x14ac:dyDescent="0.25">
      <c r="A551" s="36"/>
      <c r="B551" s="36"/>
      <c r="C551" s="38"/>
      <c r="D551" s="37"/>
      <c r="E551" s="42"/>
      <c r="F551" s="47"/>
    </row>
    <row r="552" spans="1:6" ht="16" thickBot="1" x14ac:dyDescent="0.25">
      <c r="A552" s="36"/>
      <c r="B552" s="36"/>
      <c r="C552" s="38"/>
      <c r="D552" s="37"/>
      <c r="E552" s="42"/>
      <c r="F552" s="47"/>
    </row>
    <row r="553" spans="1:6" ht="16" thickBot="1" x14ac:dyDescent="0.25">
      <c r="A553" s="36"/>
      <c r="B553" s="36"/>
      <c r="C553" s="38"/>
      <c r="D553" s="37"/>
      <c r="E553" s="41"/>
      <c r="F553" s="47"/>
    </row>
    <row r="554" spans="1:6" ht="16" thickBot="1" x14ac:dyDescent="0.25">
      <c r="A554" s="36"/>
      <c r="B554" s="36"/>
      <c r="C554" s="38"/>
      <c r="D554" s="37"/>
      <c r="E554" s="41"/>
      <c r="F554" s="47"/>
    </row>
    <row r="555" spans="1:6" ht="16" thickBot="1" x14ac:dyDescent="0.25">
      <c r="A555" s="36"/>
      <c r="B555" s="36"/>
      <c r="C555" s="38"/>
      <c r="D555" s="37"/>
      <c r="E555" s="41"/>
      <c r="F555" s="47"/>
    </row>
    <row r="556" spans="1:6" ht="16" thickBot="1" x14ac:dyDescent="0.25">
      <c r="A556" s="36"/>
      <c r="B556" s="36"/>
      <c r="C556" s="38"/>
      <c r="D556" s="37"/>
      <c r="E556" s="41"/>
      <c r="F556" s="47"/>
    </row>
    <row r="557" spans="1:6" ht="16" thickBot="1" x14ac:dyDescent="0.25">
      <c r="A557" s="36"/>
      <c r="B557" s="36"/>
      <c r="C557" s="38"/>
      <c r="D557" s="37"/>
      <c r="E557" s="42"/>
      <c r="F557" s="47"/>
    </row>
    <row r="558" spans="1:6" ht="16" thickBot="1" x14ac:dyDescent="0.25">
      <c r="A558" s="36"/>
      <c r="B558" s="36"/>
      <c r="C558" s="38"/>
      <c r="D558" s="37"/>
      <c r="E558" s="41"/>
      <c r="F558" s="47"/>
    </row>
    <row r="559" spans="1:6" ht="16" thickBot="1" x14ac:dyDescent="0.25">
      <c r="A559" s="36"/>
      <c r="B559" s="36"/>
      <c r="C559" s="38"/>
      <c r="D559" s="37"/>
      <c r="E559" s="41"/>
      <c r="F559" s="47"/>
    </row>
    <row r="560" spans="1:6" ht="16" thickBot="1" x14ac:dyDescent="0.25">
      <c r="A560" s="36"/>
      <c r="B560" s="36"/>
      <c r="C560" s="38"/>
      <c r="D560" s="37"/>
      <c r="E560" s="41"/>
      <c r="F560" s="47"/>
    </row>
    <row r="561" spans="1:6" ht="16" thickBot="1" x14ac:dyDescent="0.25">
      <c r="A561" s="36"/>
      <c r="B561" s="36"/>
      <c r="C561" s="38"/>
      <c r="D561" s="37"/>
      <c r="E561" s="41"/>
      <c r="F561" s="47"/>
    </row>
    <row r="562" spans="1:6" ht="16" thickBot="1" x14ac:dyDescent="0.25">
      <c r="A562" s="36"/>
      <c r="B562" s="36"/>
      <c r="C562" s="38"/>
      <c r="D562" s="37"/>
      <c r="E562" s="41"/>
      <c r="F562" s="47"/>
    </row>
    <row r="563" spans="1:6" ht="16" thickBot="1" x14ac:dyDescent="0.25">
      <c r="A563" s="36"/>
      <c r="B563" s="36"/>
      <c r="C563" s="38"/>
      <c r="D563" s="37"/>
      <c r="E563" s="41"/>
      <c r="F563" s="47"/>
    </row>
    <row r="564" spans="1:6" ht="16" thickBot="1" x14ac:dyDescent="0.25">
      <c r="A564" s="36"/>
      <c r="B564" s="36"/>
      <c r="C564" s="38"/>
      <c r="D564" s="37"/>
      <c r="E564" s="41"/>
      <c r="F564" s="47"/>
    </row>
    <row r="565" spans="1:6" ht="16" thickBot="1" x14ac:dyDescent="0.25">
      <c r="A565" s="36"/>
      <c r="B565" s="36"/>
      <c r="C565" s="38"/>
      <c r="D565" s="37"/>
      <c r="E565" s="41"/>
      <c r="F565" s="47"/>
    </row>
    <row r="566" spans="1:6" ht="16" thickBot="1" x14ac:dyDescent="0.25">
      <c r="A566" s="36"/>
      <c r="B566" s="36"/>
      <c r="C566" s="38"/>
      <c r="D566" s="37"/>
      <c r="E566" s="41"/>
      <c r="F566" s="47"/>
    </row>
    <row r="567" spans="1:6" ht="16" thickBot="1" x14ac:dyDescent="0.25">
      <c r="A567" s="36"/>
      <c r="B567" s="36"/>
      <c r="C567" s="38"/>
      <c r="D567" s="37"/>
      <c r="E567" s="41"/>
      <c r="F567" s="47"/>
    </row>
    <row r="568" spans="1:6" ht="16" thickBot="1" x14ac:dyDescent="0.25">
      <c r="A568" s="36"/>
      <c r="B568" s="36"/>
      <c r="C568" s="38"/>
      <c r="D568" s="37"/>
      <c r="E568" s="41"/>
      <c r="F568" s="47"/>
    </row>
    <row r="569" spans="1:6" ht="16" thickBot="1" x14ac:dyDescent="0.25">
      <c r="A569" s="36"/>
      <c r="B569" s="36"/>
      <c r="C569" s="38"/>
      <c r="D569" s="37"/>
      <c r="E569" s="41"/>
      <c r="F569" s="47"/>
    </row>
    <row r="570" spans="1:6" ht="16" thickBot="1" x14ac:dyDescent="0.25">
      <c r="A570" s="36"/>
      <c r="B570" s="36"/>
      <c r="C570" s="38"/>
      <c r="D570" s="37"/>
      <c r="E570" s="41"/>
      <c r="F570" s="47"/>
    </row>
    <row r="571" spans="1:6" ht="16" thickBot="1" x14ac:dyDescent="0.25">
      <c r="A571" s="36"/>
      <c r="B571" s="36"/>
      <c r="C571" s="38"/>
      <c r="D571" s="37"/>
      <c r="E571" s="41"/>
      <c r="F571" s="47"/>
    </row>
    <row r="572" spans="1:6" ht="16" thickBot="1" x14ac:dyDescent="0.25">
      <c r="A572" s="36"/>
      <c r="B572" s="36"/>
      <c r="C572" s="38"/>
      <c r="D572" s="37"/>
      <c r="E572" s="41"/>
      <c r="F572" s="47"/>
    </row>
    <row r="573" spans="1:6" ht="16" thickBot="1" x14ac:dyDescent="0.25">
      <c r="A573" s="36"/>
      <c r="B573" s="36"/>
      <c r="C573" s="38"/>
      <c r="D573" s="37"/>
      <c r="E573" s="41"/>
      <c r="F573" s="47"/>
    </row>
    <row r="574" spans="1:6" ht="16" thickBot="1" x14ac:dyDescent="0.25">
      <c r="A574" s="36"/>
      <c r="B574" s="36"/>
      <c r="C574" s="38"/>
      <c r="D574" s="37"/>
      <c r="E574" s="41"/>
      <c r="F574" s="47"/>
    </row>
    <row r="575" spans="1:6" ht="16" thickBot="1" x14ac:dyDescent="0.25">
      <c r="A575" s="36"/>
      <c r="B575" s="36"/>
      <c r="C575" s="38"/>
      <c r="D575" s="37"/>
      <c r="E575" s="41"/>
      <c r="F575" s="47"/>
    </row>
    <row r="576" spans="1:6" ht="16" thickBot="1" x14ac:dyDescent="0.25">
      <c r="A576" s="36"/>
      <c r="B576" s="36"/>
      <c r="C576" s="38"/>
      <c r="D576" s="37"/>
      <c r="E576" s="41"/>
      <c r="F576" s="47"/>
    </row>
    <row r="577" spans="1:6" ht="16" thickBot="1" x14ac:dyDescent="0.25">
      <c r="A577" s="36"/>
      <c r="B577" s="36"/>
      <c r="C577" s="38"/>
      <c r="D577" s="37"/>
      <c r="E577" s="41"/>
      <c r="F577" s="47"/>
    </row>
    <row r="578" spans="1:6" ht="16" thickBot="1" x14ac:dyDescent="0.25">
      <c r="A578" s="36"/>
      <c r="B578" s="36"/>
      <c r="C578" s="38"/>
      <c r="D578" s="37"/>
      <c r="E578" s="41"/>
      <c r="F578" s="47"/>
    </row>
    <row r="579" spans="1:6" ht="16" thickBot="1" x14ac:dyDescent="0.25">
      <c r="A579" s="36"/>
      <c r="B579" s="36"/>
      <c r="C579" s="38"/>
      <c r="D579" s="37"/>
      <c r="E579" s="41"/>
      <c r="F579" s="47"/>
    </row>
    <row r="580" spans="1:6" ht="16" thickBot="1" x14ac:dyDescent="0.25">
      <c r="A580" s="36"/>
      <c r="B580" s="36"/>
      <c r="C580" s="38"/>
      <c r="D580" s="37"/>
      <c r="E580" s="41"/>
      <c r="F580" s="47"/>
    </row>
    <row r="581" spans="1:6" ht="16" thickBot="1" x14ac:dyDescent="0.25">
      <c r="A581" s="36"/>
      <c r="B581" s="36"/>
      <c r="C581" s="38"/>
      <c r="D581" s="37"/>
      <c r="E581" s="41"/>
      <c r="F581" s="47"/>
    </row>
    <row r="582" spans="1:6" ht="16" thickBot="1" x14ac:dyDescent="0.25">
      <c r="A582" s="36"/>
      <c r="B582" s="36"/>
      <c r="C582" s="38"/>
      <c r="D582" s="37"/>
      <c r="E582" s="41"/>
      <c r="F582" s="47"/>
    </row>
    <row r="583" spans="1:6" ht="16" thickBot="1" x14ac:dyDescent="0.25">
      <c r="A583" s="36"/>
      <c r="B583" s="36"/>
      <c r="C583" s="38"/>
      <c r="D583" s="37"/>
      <c r="E583" s="42"/>
      <c r="F583" s="47"/>
    </row>
    <row r="584" spans="1:6" ht="16" thickBot="1" x14ac:dyDescent="0.25">
      <c r="A584" s="36"/>
      <c r="B584" s="36"/>
      <c r="C584" s="38"/>
      <c r="D584" s="37"/>
      <c r="E584" s="42"/>
      <c r="F584" s="47"/>
    </row>
    <row r="585" spans="1:6" ht="16" thickBot="1" x14ac:dyDescent="0.25">
      <c r="A585" s="36"/>
      <c r="B585" s="36"/>
      <c r="C585" s="38"/>
      <c r="D585" s="37"/>
      <c r="E585" s="42"/>
      <c r="F585" s="47"/>
    </row>
    <row r="586" spans="1:6" ht="16" thickBot="1" x14ac:dyDescent="0.25">
      <c r="A586" s="36"/>
      <c r="B586" s="36"/>
      <c r="C586" s="38"/>
      <c r="D586" s="37"/>
      <c r="E586" s="42"/>
      <c r="F586" s="47"/>
    </row>
    <row r="587" spans="1:6" ht="16" thickBot="1" x14ac:dyDescent="0.25">
      <c r="A587" s="36"/>
      <c r="B587" s="36"/>
      <c r="C587" s="38"/>
      <c r="D587" s="37"/>
      <c r="E587" s="41"/>
      <c r="F587" s="47"/>
    </row>
    <row r="588" spans="1:6" ht="16" thickBot="1" x14ac:dyDescent="0.25">
      <c r="A588" s="36"/>
      <c r="B588" s="36"/>
      <c r="C588" s="38"/>
      <c r="D588" s="37"/>
      <c r="E588" s="41"/>
      <c r="F588" s="47"/>
    </row>
    <row r="589" spans="1:6" ht="16" thickBot="1" x14ac:dyDescent="0.25">
      <c r="A589" s="36"/>
      <c r="B589" s="36"/>
      <c r="C589" s="38"/>
      <c r="D589" s="37"/>
      <c r="E589" s="41"/>
      <c r="F589" s="47"/>
    </row>
    <row r="590" spans="1:6" ht="16" thickBot="1" x14ac:dyDescent="0.25">
      <c r="A590" s="36"/>
      <c r="B590" s="36"/>
      <c r="C590" s="38"/>
      <c r="D590" s="37"/>
      <c r="E590" s="42"/>
      <c r="F590" s="47"/>
    </row>
    <row r="591" spans="1:6" ht="16" thickBot="1" x14ac:dyDescent="0.25">
      <c r="A591" s="36"/>
      <c r="B591" s="36"/>
      <c r="C591" s="38"/>
      <c r="D591" s="37"/>
      <c r="E591" s="41"/>
      <c r="F591" s="47"/>
    </row>
    <row r="592" spans="1:6" ht="16" thickBot="1" x14ac:dyDescent="0.25">
      <c r="A592" s="36"/>
      <c r="B592" s="36"/>
      <c r="C592" s="38"/>
      <c r="D592" s="37"/>
      <c r="E592" s="42"/>
      <c r="F592" s="47"/>
    </row>
    <row r="593" spans="1:6" ht="16" thickBot="1" x14ac:dyDescent="0.25">
      <c r="A593" s="36"/>
      <c r="B593" s="36"/>
      <c r="C593" s="38"/>
      <c r="D593" s="37"/>
      <c r="E593" s="42"/>
      <c r="F593" s="47"/>
    </row>
    <row r="594" spans="1:6" ht="16" thickBot="1" x14ac:dyDescent="0.25">
      <c r="A594" s="36"/>
      <c r="B594" s="36"/>
      <c r="C594" s="38"/>
      <c r="D594" s="37"/>
      <c r="E594" s="42"/>
      <c r="F594" s="47"/>
    </row>
    <row r="595" spans="1:6" ht="16" thickBot="1" x14ac:dyDescent="0.25">
      <c r="A595" s="36"/>
      <c r="B595" s="36"/>
      <c r="C595" s="38"/>
      <c r="D595" s="37"/>
      <c r="E595" s="41"/>
      <c r="F595" s="47"/>
    </row>
    <row r="596" spans="1:6" ht="16" thickBot="1" x14ac:dyDescent="0.25">
      <c r="A596" s="36"/>
      <c r="B596" s="36"/>
      <c r="C596" s="38"/>
      <c r="D596" s="37"/>
      <c r="E596" s="41"/>
      <c r="F596" s="47"/>
    </row>
    <row r="597" spans="1:6" ht="16" thickBot="1" x14ac:dyDescent="0.25">
      <c r="A597" s="36"/>
      <c r="B597" s="36"/>
      <c r="C597" s="38"/>
      <c r="D597" s="37"/>
      <c r="E597" s="41"/>
      <c r="F597" s="47"/>
    </row>
    <row r="598" spans="1:6" ht="16" thickBot="1" x14ac:dyDescent="0.25">
      <c r="A598" s="36"/>
      <c r="B598" s="36"/>
      <c r="C598" s="38"/>
      <c r="D598" s="37"/>
      <c r="E598" s="41"/>
      <c r="F598" s="47"/>
    </row>
    <row r="599" spans="1:6" ht="16" thickBot="1" x14ac:dyDescent="0.25">
      <c r="A599" s="36"/>
      <c r="B599" s="36"/>
      <c r="C599" s="38"/>
      <c r="D599" s="37"/>
      <c r="E599" s="41"/>
      <c r="F599" s="47"/>
    </row>
    <row r="600" spans="1:6" ht="16" thickBot="1" x14ac:dyDescent="0.25">
      <c r="A600" s="36"/>
      <c r="B600" s="36"/>
      <c r="C600" s="38"/>
      <c r="D600" s="37"/>
      <c r="E600" s="42"/>
      <c r="F600" s="47"/>
    </row>
    <row r="601" spans="1:6" ht="16" thickBot="1" x14ac:dyDescent="0.25">
      <c r="A601" s="36"/>
      <c r="B601" s="36"/>
      <c r="C601" s="38"/>
      <c r="D601" s="37"/>
      <c r="E601" s="42"/>
      <c r="F601" s="47"/>
    </row>
    <row r="602" spans="1:6" ht="16" thickBot="1" x14ac:dyDescent="0.25">
      <c r="A602" s="36"/>
      <c r="B602" s="36"/>
      <c r="C602" s="38"/>
      <c r="D602" s="37"/>
      <c r="E602" s="42"/>
      <c r="F602" s="47"/>
    </row>
    <row r="603" spans="1:6" ht="16" thickBot="1" x14ac:dyDescent="0.25">
      <c r="A603" s="36"/>
      <c r="B603" s="36"/>
      <c r="C603" s="38"/>
      <c r="D603" s="37"/>
      <c r="E603" s="42"/>
      <c r="F603" s="47"/>
    </row>
    <row r="604" spans="1:6" ht="16" thickBot="1" x14ac:dyDescent="0.25">
      <c r="A604" s="36"/>
      <c r="B604" s="36"/>
      <c r="C604" s="38"/>
      <c r="D604" s="37"/>
      <c r="E604" s="42"/>
      <c r="F604" s="47"/>
    </row>
    <row r="605" spans="1:6" ht="16" thickBot="1" x14ac:dyDescent="0.25">
      <c r="A605" s="36"/>
      <c r="B605" s="36"/>
      <c r="C605" s="38"/>
      <c r="D605" s="37"/>
      <c r="E605" s="42"/>
      <c r="F605" s="47"/>
    </row>
    <row r="606" spans="1:6" ht="16" thickBot="1" x14ac:dyDescent="0.25">
      <c r="A606" s="36"/>
      <c r="B606" s="36"/>
      <c r="C606" s="38"/>
      <c r="D606" s="37"/>
      <c r="E606" s="42"/>
      <c r="F606" s="47"/>
    </row>
    <row r="607" spans="1:6" ht="16" thickBot="1" x14ac:dyDescent="0.25">
      <c r="A607" s="36"/>
      <c r="B607" s="36"/>
      <c r="C607" s="38"/>
      <c r="D607" s="37"/>
      <c r="E607" s="42"/>
      <c r="F607" s="47"/>
    </row>
    <row r="608" spans="1:6" ht="16" thickBot="1" x14ac:dyDescent="0.25">
      <c r="A608" s="36"/>
      <c r="B608" s="36"/>
      <c r="C608" s="38"/>
      <c r="D608" s="37"/>
      <c r="E608" s="41"/>
      <c r="F608" s="47"/>
    </row>
    <row r="609" spans="1:6" ht="16" thickBot="1" x14ac:dyDescent="0.25">
      <c r="A609" s="36"/>
      <c r="B609" s="36"/>
      <c r="C609" s="38"/>
      <c r="D609" s="37"/>
      <c r="E609" s="41"/>
      <c r="F609" s="47"/>
    </row>
    <row r="610" spans="1:6" ht="16" thickBot="1" x14ac:dyDescent="0.25">
      <c r="A610" s="36"/>
      <c r="B610" s="36"/>
      <c r="C610" s="38"/>
      <c r="D610" s="37"/>
      <c r="E610" s="41"/>
      <c r="F610" s="47"/>
    </row>
    <row r="611" spans="1:6" ht="16" thickBot="1" x14ac:dyDescent="0.25">
      <c r="A611" s="36"/>
      <c r="B611" s="36"/>
      <c r="C611" s="38"/>
      <c r="D611" s="37"/>
      <c r="E611" s="41"/>
      <c r="F611" s="47"/>
    </row>
    <row r="612" spans="1:6" ht="16" thickBot="1" x14ac:dyDescent="0.25">
      <c r="A612" s="36"/>
      <c r="B612" s="36"/>
      <c r="C612" s="38"/>
      <c r="D612" s="37"/>
      <c r="E612" s="42"/>
      <c r="F612" s="47"/>
    </row>
    <row r="613" spans="1:6" ht="16" thickBot="1" x14ac:dyDescent="0.25">
      <c r="A613" s="36"/>
      <c r="B613" s="36"/>
      <c r="C613" s="38"/>
      <c r="D613" s="37"/>
      <c r="E613" s="41"/>
      <c r="F613" s="47"/>
    </row>
    <row r="614" spans="1:6" ht="16" thickBot="1" x14ac:dyDescent="0.25">
      <c r="A614" s="36"/>
      <c r="B614" s="36"/>
      <c r="C614" s="38"/>
      <c r="D614" s="37"/>
      <c r="E614" s="41"/>
      <c r="F614" s="47"/>
    </row>
    <row r="615" spans="1:6" ht="16" thickBot="1" x14ac:dyDescent="0.25">
      <c r="A615" s="36"/>
      <c r="B615" s="36"/>
      <c r="C615" s="38"/>
      <c r="D615" s="37"/>
      <c r="E615" s="42"/>
      <c r="F615" s="47"/>
    </row>
    <row r="616" spans="1:6" ht="16" thickBot="1" x14ac:dyDescent="0.25">
      <c r="A616" s="36"/>
      <c r="B616" s="36"/>
      <c r="C616" s="38"/>
      <c r="D616" s="37"/>
      <c r="E616" s="42"/>
      <c r="F616" s="47"/>
    </row>
    <row r="617" spans="1:6" ht="16" thickBot="1" x14ac:dyDescent="0.25">
      <c r="A617" s="36"/>
      <c r="B617" s="36"/>
      <c r="C617" s="38"/>
      <c r="D617" s="37"/>
      <c r="E617" s="42"/>
      <c r="F617" s="47"/>
    </row>
    <row r="618" spans="1:6" ht="16" thickBot="1" x14ac:dyDescent="0.25">
      <c r="A618" s="36"/>
      <c r="B618" s="36"/>
      <c r="C618" s="38"/>
      <c r="D618" s="37"/>
      <c r="E618" s="41"/>
      <c r="F618" s="47"/>
    </row>
    <row r="619" spans="1:6" ht="16" thickBot="1" x14ac:dyDescent="0.25">
      <c r="A619" s="36"/>
      <c r="B619" s="36"/>
      <c r="C619" s="38"/>
      <c r="D619" s="37"/>
      <c r="E619" s="42"/>
      <c r="F619" s="47"/>
    </row>
    <row r="620" spans="1:6" ht="16" thickBot="1" x14ac:dyDescent="0.25">
      <c r="A620" s="36"/>
      <c r="B620" s="36"/>
      <c r="C620" s="38"/>
      <c r="D620" s="37"/>
      <c r="E620" s="41"/>
      <c r="F620" s="47"/>
    </row>
    <row r="621" spans="1:6" ht="16" thickBot="1" x14ac:dyDescent="0.25">
      <c r="A621" s="36"/>
      <c r="B621" s="36"/>
      <c r="C621" s="38"/>
      <c r="D621" s="37"/>
      <c r="E621" s="41"/>
      <c r="F621" s="47"/>
    </row>
    <row r="622" spans="1:6" ht="16" thickBot="1" x14ac:dyDescent="0.25">
      <c r="A622" s="36"/>
      <c r="B622" s="36"/>
      <c r="C622" s="38"/>
      <c r="D622" s="37"/>
      <c r="E622" s="42"/>
      <c r="F622" s="47"/>
    </row>
    <row r="623" spans="1:6" ht="16" thickBot="1" x14ac:dyDescent="0.25">
      <c r="A623" s="36"/>
      <c r="B623" s="36"/>
      <c r="C623" s="38"/>
      <c r="D623" s="37"/>
      <c r="E623" s="42"/>
      <c r="F623" s="47"/>
    </row>
    <row r="624" spans="1:6" ht="16" thickBot="1" x14ac:dyDescent="0.25">
      <c r="A624" s="36"/>
      <c r="B624" s="36"/>
      <c r="C624" s="38"/>
      <c r="D624" s="37"/>
      <c r="E624" s="41"/>
      <c r="F624" s="47"/>
    </row>
    <row r="625" spans="1:6" ht="16" thickBot="1" x14ac:dyDescent="0.25">
      <c r="A625" s="36"/>
      <c r="B625" s="36"/>
      <c r="C625" s="38"/>
      <c r="D625" s="37"/>
      <c r="E625" s="41"/>
      <c r="F625" s="47"/>
    </row>
    <row r="626" spans="1:6" ht="16" thickBot="1" x14ac:dyDescent="0.25">
      <c r="A626" s="36"/>
      <c r="B626" s="36"/>
      <c r="C626" s="38"/>
      <c r="D626" s="37"/>
      <c r="E626" s="41"/>
      <c r="F626" s="47"/>
    </row>
    <row r="627" spans="1:6" ht="16" thickBot="1" x14ac:dyDescent="0.25">
      <c r="A627" s="36"/>
      <c r="B627" s="36"/>
      <c r="C627" s="38"/>
      <c r="D627" s="37"/>
      <c r="E627" s="41"/>
      <c r="F627" s="47"/>
    </row>
    <row r="628" spans="1:6" ht="16" thickBot="1" x14ac:dyDescent="0.25">
      <c r="A628" s="36"/>
      <c r="B628" s="36"/>
      <c r="C628" s="38"/>
      <c r="D628" s="37"/>
      <c r="E628" s="41"/>
      <c r="F628" s="47"/>
    </row>
    <row r="629" spans="1:6" ht="16" thickBot="1" x14ac:dyDescent="0.25">
      <c r="A629" s="36"/>
      <c r="B629" s="36"/>
      <c r="C629" s="38"/>
      <c r="D629" s="37"/>
      <c r="E629" s="41"/>
      <c r="F629" s="47"/>
    </row>
    <row r="630" spans="1:6" ht="16" thickBot="1" x14ac:dyDescent="0.25">
      <c r="A630" s="36"/>
      <c r="B630" s="36"/>
      <c r="C630" s="38"/>
      <c r="D630" s="37"/>
      <c r="E630" s="41"/>
      <c r="F630" s="47"/>
    </row>
    <row r="631" spans="1:6" ht="16" thickBot="1" x14ac:dyDescent="0.25">
      <c r="A631" s="36"/>
      <c r="B631" s="36"/>
      <c r="C631" s="38"/>
      <c r="D631" s="37"/>
      <c r="E631" s="41"/>
      <c r="F631" s="47"/>
    </row>
    <row r="632" spans="1:6" ht="16" thickBot="1" x14ac:dyDescent="0.25">
      <c r="A632" s="36"/>
      <c r="B632" s="36"/>
      <c r="C632" s="38"/>
      <c r="D632" s="37"/>
      <c r="E632" s="41"/>
      <c r="F632" s="47"/>
    </row>
    <row r="633" spans="1:6" ht="16" thickBot="1" x14ac:dyDescent="0.25">
      <c r="A633" s="36"/>
      <c r="B633" s="36"/>
      <c r="C633" s="38"/>
      <c r="D633" s="37"/>
      <c r="E633" s="41"/>
      <c r="F633" s="47"/>
    </row>
    <row r="634" spans="1:6" ht="16" thickBot="1" x14ac:dyDescent="0.25">
      <c r="A634" s="36"/>
      <c r="B634" s="36"/>
      <c r="C634" s="38"/>
      <c r="D634" s="37"/>
      <c r="E634" s="41"/>
      <c r="F634" s="47"/>
    </row>
    <row r="635" spans="1:6" ht="16" thickBot="1" x14ac:dyDescent="0.25">
      <c r="A635" s="36"/>
      <c r="B635" s="36"/>
      <c r="C635" s="38"/>
      <c r="D635" s="37"/>
      <c r="E635" s="41"/>
      <c r="F635" s="47"/>
    </row>
    <row r="636" spans="1:6" ht="16" thickBot="1" x14ac:dyDescent="0.25">
      <c r="A636" s="36"/>
      <c r="B636" s="36"/>
      <c r="C636" s="38"/>
      <c r="D636" s="37"/>
      <c r="E636" s="42"/>
      <c r="F636" s="47"/>
    </row>
    <row r="637" spans="1:6" ht="16" thickBot="1" x14ac:dyDescent="0.25">
      <c r="A637" s="36"/>
      <c r="B637" s="36"/>
      <c r="C637" s="38"/>
      <c r="D637" s="37"/>
      <c r="E637" s="42"/>
      <c r="F637" s="47"/>
    </row>
    <row r="638" spans="1:6" ht="16" thickBot="1" x14ac:dyDescent="0.25">
      <c r="A638" s="36"/>
      <c r="B638" s="36"/>
      <c r="C638" s="38"/>
      <c r="D638" s="37"/>
      <c r="E638" s="41"/>
      <c r="F638" s="47"/>
    </row>
    <row r="639" spans="1:6" ht="16" thickBot="1" x14ac:dyDescent="0.25">
      <c r="A639" s="36"/>
      <c r="B639" s="36"/>
      <c r="C639" s="38"/>
      <c r="D639" s="37"/>
      <c r="E639" s="41"/>
      <c r="F639" s="47"/>
    </row>
    <row r="640" spans="1:6" ht="16" thickBot="1" x14ac:dyDescent="0.25">
      <c r="A640" s="36"/>
      <c r="B640" s="36"/>
      <c r="C640" s="38"/>
      <c r="D640" s="37"/>
      <c r="E640" s="41"/>
      <c r="F640" s="47"/>
    </row>
    <row r="641" spans="1:6" ht="16" thickBot="1" x14ac:dyDescent="0.25">
      <c r="A641" s="36"/>
      <c r="B641" s="36"/>
      <c r="C641" s="38"/>
      <c r="D641" s="37"/>
      <c r="E641" s="41"/>
      <c r="F641" s="47"/>
    </row>
    <row r="642" spans="1:6" ht="16" thickBot="1" x14ac:dyDescent="0.25">
      <c r="A642" s="36"/>
      <c r="B642" s="36"/>
      <c r="C642" s="38"/>
      <c r="D642" s="37"/>
      <c r="E642" s="41"/>
      <c r="F642" s="47"/>
    </row>
    <row r="643" spans="1:6" ht="16" thickBot="1" x14ac:dyDescent="0.25">
      <c r="A643" s="36"/>
      <c r="B643" s="36"/>
      <c r="C643" s="38"/>
      <c r="D643" s="37"/>
      <c r="E643" s="41"/>
      <c r="F643" s="47"/>
    </row>
    <row r="644" spans="1:6" ht="16" thickBot="1" x14ac:dyDescent="0.25">
      <c r="A644" s="36"/>
      <c r="B644" s="36"/>
      <c r="C644" s="38"/>
      <c r="D644" s="37"/>
      <c r="E644" s="41"/>
      <c r="F644" s="47"/>
    </row>
    <row r="645" spans="1:6" ht="16" thickBot="1" x14ac:dyDescent="0.25">
      <c r="A645" s="36"/>
      <c r="B645" s="36"/>
      <c r="C645" s="38"/>
      <c r="D645" s="37"/>
      <c r="E645" s="41"/>
      <c r="F645" s="47"/>
    </row>
    <row r="646" spans="1:6" ht="16" thickBot="1" x14ac:dyDescent="0.25">
      <c r="A646" s="36"/>
      <c r="B646" s="36"/>
      <c r="C646" s="38"/>
      <c r="D646" s="37"/>
      <c r="E646" s="41"/>
      <c r="F646" s="47"/>
    </row>
    <row r="647" spans="1:6" ht="16" thickBot="1" x14ac:dyDescent="0.25">
      <c r="A647" s="36"/>
      <c r="B647" s="36"/>
      <c r="C647" s="38"/>
      <c r="D647" s="37"/>
      <c r="E647" s="41"/>
      <c r="F647" s="47"/>
    </row>
    <row r="648" spans="1:6" ht="16" thickBot="1" x14ac:dyDescent="0.25">
      <c r="A648" s="36"/>
      <c r="B648" s="36"/>
      <c r="C648" s="38"/>
      <c r="D648" s="37"/>
      <c r="E648" s="41"/>
      <c r="F648" s="47"/>
    </row>
    <row r="649" spans="1:6" ht="16" thickBot="1" x14ac:dyDescent="0.25">
      <c r="A649" s="36"/>
      <c r="B649" s="36"/>
      <c r="C649" s="38"/>
      <c r="D649" s="37"/>
      <c r="E649" s="42"/>
      <c r="F649" s="47"/>
    </row>
    <row r="650" spans="1:6" ht="16" thickBot="1" x14ac:dyDescent="0.25">
      <c r="A650" s="36"/>
      <c r="B650" s="36"/>
      <c r="C650" s="38"/>
      <c r="D650" s="37"/>
      <c r="E650" s="41"/>
      <c r="F650" s="47"/>
    </row>
    <row r="651" spans="1:6" ht="16" thickBot="1" x14ac:dyDescent="0.25">
      <c r="A651" s="36"/>
      <c r="B651" s="36"/>
      <c r="C651" s="38"/>
      <c r="D651" s="37"/>
      <c r="E651" s="42"/>
      <c r="F651" s="47"/>
    </row>
    <row r="652" spans="1:6" ht="16" thickBot="1" x14ac:dyDescent="0.25">
      <c r="A652" s="36"/>
      <c r="B652" s="36"/>
      <c r="C652" s="38"/>
      <c r="D652" s="37"/>
      <c r="E652" s="41"/>
      <c r="F652" s="47"/>
    </row>
    <row r="653" spans="1:6" ht="16" thickBot="1" x14ac:dyDescent="0.25">
      <c r="A653" s="36"/>
      <c r="B653" s="36"/>
      <c r="C653" s="38"/>
      <c r="D653" s="37"/>
      <c r="E653" s="42"/>
      <c r="F653" s="47"/>
    </row>
    <row r="654" spans="1:6" ht="16" thickBot="1" x14ac:dyDescent="0.25">
      <c r="A654" s="36"/>
      <c r="B654" s="36"/>
      <c r="C654" s="38"/>
      <c r="D654" s="37"/>
      <c r="E654" s="42"/>
      <c r="F654" s="47"/>
    </row>
    <row r="655" spans="1:6" ht="16" thickBot="1" x14ac:dyDescent="0.25">
      <c r="A655" s="36"/>
      <c r="B655" s="36"/>
      <c r="C655" s="38"/>
      <c r="D655" s="37"/>
      <c r="E655" s="42"/>
      <c r="F655" s="47"/>
    </row>
    <row r="656" spans="1:6" ht="16" thickBot="1" x14ac:dyDescent="0.25">
      <c r="A656" s="36"/>
      <c r="B656" s="36"/>
      <c r="C656" s="38"/>
      <c r="D656" s="37"/>
      <c r="E656" s="41"/>
      <c r="F656" s="47"/>
    </row>
    <row r="657" spans="1:6" ht="16" thickBot="1" x14ac:dyDescent="0.25">
      <c r="A657" s="36"/>
      <c r="B657" s="36"/>
      <c r="C657" s="38"/>
      <c r="D657" s="37"/>
      <c r="E657" s="41"/>
      <c r="F657" s="47"/>
    </row>
    <row r="658" spans="1:6" ht="16" thickBot="1" x14ac:dyDescent="0.25">
      <c r="A658" s="36"/>
      <c r="B658" s="36"/>
      <c r="C658" s="38"/>
      <c r="D658" s="37"/>
      <c r="E658" s="42"/>
      <c r="F658" s="47"/>
    </row>
    <row r="659" spans="1:6" ht="16" thickBot="1" x14ac:dyDescent="0.25">
      <c r="A659" s="36"/>
      <c r="B659" s="36"/>
      <c r="C659" s="38"/>
      <c r="D659" s="37"/>
      <c r="E659" s="42"/>
      <c r="F659" s="47"/>
    </row>
    <row r="660" spans="1:6" ht="16" thickBot="1" x14ac:dyDescent="0.25">
      <c r="A660" s="36"/>
      <c r="B660" s="36"/>
      <c r="C660" s="38"/>
      <c r="D660" s="37"/>
      <c r="E660" s="42"/>
      <c r="F660" s="47"/>
    </row>
    <row r="661" spans="1:6" ht="16" thickBot="1" x14ac:dyDescent="0.25">
      <c r="A661" s="36"/>
      <c r="B661" s="36"/>
      <c r="C661" s="38"/>
      <c r="D661" s="37"/>
      <c r="E661" s="42"/>
      <c r="F661" s="47"/>
    </row>
    <row r="662" spans="1:6" ht="16" thickBot="1" x14ac:dyDescent="0.25">
      <c r="A662" s="36"/>
      <c r="B662" s="36"/>
      <c r="C662" s="38"/>
      <c r="D662" s="37"/>
      <c r="E662" s="41"/>
      <c r="F662" s="47"/>
    </row>
    <row r="663" spans="1:6" ht="16" thickBot="1" x14ac:dyDescent="0.25">
      <c r="A663" s="36"/>
      <c r="B663" s="36"/>
      <c r="C663" s="38"/>
      <c r="D663" s="37"/>
      <c r="E663" s="41"/>
      <c r="F663" s="47"/>
    </row>
    <row r="664" spans="1:6" ht="16" thickBot="1" x14ac:dyDescent="0.25">
      <c r="A664" s="36"/>
      <c r="B664" s="36"/>
      <c r="C664" s="38"/>
      <c r="D664" s="37"/>
      <c r="E664" s="41"/>
      <c r="F664" s="47"/>
    </row>
    <row r="665" spans="1:6" ht="16" thickBot="1" x14ac:dyDescent="0.25">
      <c r="A665" s="36"/>
      <c r="B665" s="36"/>
      <c r="C665" s="38"/>
      <c r="D665" s="37"/>
      <c r="E665" s="41"/>
      <c r="F665" s="47"/>
    </row>
    <row r="666" spans="1:6" ht="16" thickBot="1" x14ac:dyDescent="0.25">
      <c r="A666" s="36"/>
      <c r="B666" s="36"/>
      <c r="C666" s="38"/>
      <c r="D666" s="37"/>
      <c r="E666" s="41"/>
      <c r="F666" s="47"/>
    </row>
    <row r="667" spans="1:6" ht="16" thickBot="1" x14ac:dyDescent="0.25">
      <c r="A667" s="36"/>
      <c r="B667" s="36"/>
      <c r="C667" s="38"/>
      <c r="D667" s="37"/>
      <c r="E667" s="41"/>
      <c r="F667" s="47"/>
    </row>
    <row r="668" spans="1:6" ht="16" thickBot="1" x14ac:dyDescent="0.25">
      <c r="A668" s="36"/>
      <c r="B668" s="36"/>
      <c r="C668" s="38"/>
      <c r="D668" s="37"/>
      <c r="E668" s="42"/>
      <c r="F668" s="47"/>
    </row>
    <row r="669" spans="1:6" ht="16" thickBot="1" x14ac:dyDescent="0.25">
      <c r="A669" s="36"/>
      <c r="B669" s="36"/>
      <c r="C669" s="38"/>
      <c r="D669" s="37"/>
      <c r="E669" s="42"/>
      <c r="F669" s="47"/>
    </row>
    <row r="670" spans="1:6" ht="16" thickBot="1" x14ac:dyDescent="0.25">
      <c r="A670" s="36"/>
      <c r="B670" s="36"/>
      <c r="C670" s="38"/>
      <c r="D670" s="37"/>
      <c r="E670" s="42"/>
      <c r="F670" s="47"/>
    </row>
    <row r="671" spans="1:6" ht="16" thickBot="1" x14ac:dyDescent="0.25">
      <c r="A671" s="36"/>
      <c r="B671" s="36"/>
      <c r="C671" s="38"/>
      <c r="D671" s="37"/>
      <c r="E671" s="42"/>
      <c r="F671" s="47"/>
    </row>
    <row r="672" spans="1:6" ht="16" thickBot="1" x14ac:dyDescent="0.25">
      <c r="A672" s="36"/>
      <c r="B672" s="36"/>
      <c r="C672" s="38"/>
      <c r="D672" s="37"/>
      <c r="E672" s="42"/>
      <c r="F672" s="47"/>
    </row>
    <row r="673" spans="1:6" ht="16" thickBot="1" x14ac:dyDescent="0.25">
      <c r="A673" s="36"/>
      <c r="B673" s="36"/>
      <c r="C673" s="38"/>
      <c r="D673" s="37"/>
      <c r="E673" s="42"/>
      <c r="F673" s="47"/>
    </row>
    <row r="674" spans="1:6" ht="16" thickBot="1" x14ac:dyDescent="0.25">
      <c r="A674" s="36"/>
      <c r="B674" s="36"/>
      <c r="C674" s="38"/>
      <c r="D674" s="37"/>
      <c r="E674" s="42"/>
      <c r="F674" s="47"/>
    </row>
    <row r="675" spans="1:6" ht="16" thickBot="1" x14ac:dyDescent="0.25">
      <c r="A675" s="36"/>
      <c r="B675" s="36"/>
      <c r="C675" s="38"/>
      <c r="D675" s="37"/>
      <c r="E675" s="42"/>
      <c r="F675" s="47"/>
    </row>
    <row r="676" spans="1:6" ht="16" thickBot="1" x14ac:dyDescent="0.25">
      <c r="A676" s="36"/>
      <c r="B676" s="36"/>
      <c r="C676" s="38"/>
      <c r="D676" s="37"/>
      <c r="E676" s="42"/>
      <c r="F676" s="47"/>
    </row>
    <row r="677" spans="1:6" ht="16" thickBot="1" x14ac:dyDescent="0.25">
      <c r="A677" s="36"/>
      <c r="B677" s="36"/>
      <c r="C677" s="38"/>
      <c r="D677" s="37"/>
      <c r="E677" s="42"/>
      <c r="F677" s="47"/>
    </row>
    <row r="678" spans="1:6" ht="16" thickBot="1" x14ac:dyDescent="0.25">
      <c r="A678" s="36"/>
      <c r="B678" s="36"/>
      <c r="C678" s="38"/>
      <c r="D678" s="37"/>
      <c r="E678" s="42"/>
      <c r="F678" s="47"/>
    </row>
    <row r="679" spans="1:6" ht="16" thickBot="1" x14ac:dyDescent="0.25">
      <c r="A679" s="36"/>
      <c r="B679" s="36"/>
      <c r="C679" s="38"/>
      <c r="D679" s="37"/>
      <c r="E679" s="42"/>
      <c r="F679" s="47"/>
    </row>
    <row r="680" spans="1:6" ht="16" thickBot="1" x14ac:dyDescent="0.25">
      <c r="A680" s="36"/>
      <c r="B680" s="36"/>
      <c r="C680" s="38"/>
      <c r="D680" s="37"/>
      <c r="E680" s="42"/>
      <c r="F680" s="47"/>
    </row>
    <row r="681" spans="1:6" ht="16" thickBot="1" x14ac:dyDescent="0.25">
      <c r="A681" s="36"/>
      <c r="B681" s="36"/>
      <c r="C681" s="38"/>
      <c r="D681" s="37"/>
      <c r="E681" s="42"/>
      <c r="F681" s="47"/>
    </row>
    <row r="682" spans="1:6" ht="16" thickBot="1" x14ac:dyDescent="0.25">
      <c r="A682" s="36"/>
      <c r="B682" s="36"/>
      <c r="C682" s="38"/>
      <c r="D682" s="37"/>
      <c r="E682" s="42"/>
      <c r="F682" s="47"/>
    </row>
    <row r="683" spans="1:6" ht="16" thickBot="1" x14ac:dyDescent="0.25">
      <c r="A683" s="36"/>
      <c r="B683" s="36"/>
      <c r="C683" s="38"/>
      <c r="D683" s="37"/>
      <c r="E683" s="41"/>
      <c r="F683" s="47"/>
    </row>
    <row r="684" spans="1:6" ht="16" thickBot="1" x14ac:dyDescent="0.25">
      <c r="A684" s="36"/>
      <c r="B684" s="36"/>
      <c r="C684" s="38"/>
      <c r="D684" s="37"/>
      <c r="E684" s="41"/>
      <c r="F684" s="47"/>
    </row>
    <row r="685" spans="1:6" ht="16" thickBot="1" x14ac:dyDescent="0.25">
      <c r="A685" s="36"/>
      <c r="B685" s="36"/>
      <c r="C685" s="38"/>
      <c r="D685" s="37"/>
      <c r="E685" s="41"/>
      <c r="F685" s="47"/>
    </row>
    <row r="686" spans="1:6" ht="16" thickBot="1" x14ac:dyDescent="0.25">
      <c r="A686" s="36"/>
      <c r="B686" s="36"/>
      <c r="C686" s="38"/>
      <c r="D686" s="37"/>
      <c r="E686" s="41"/>
      <c r="F686" s="47"/>
    </row>
    <row r="687" spans="1:6" ht="16" thickBot="1" x14ac:dyDescent="0.25">
      <c r="A687" s="36"/>
      <c r="B687" s="36"/>
      <c r="C687" s="38"/>
      <c r="D687" s="37"/>
      <c r="E687" s="41"/>
      <c r="F687" s="47"/>
    </row>
    <row r="688" spans="1:6" ht="16" thickBot="1" x14ac:dyDescent="0.25">
      <c r="A688" s="36"/>
      <c r="B688" s="36"/>
      <c r="C688" s="38"/>
      <c r="D688" s="37"/>
      <c r="E688" s="42"/>
      <c r="F688" s="47"/>
    </row>
    <row r="689" spans="1:6" ht="16" thickBot="1" x14ac:dyDescent="0.25">
      <c r="A689" s="36"/>
      <c r="B689" s="36"/>
      <c r="C689" s="38"/>
      <c r="D689" s="37"/>
      <c r="E689" s="42"/>
      <c r="F689" s="47"/>
    </row>
    <row r="690" spans="1:6" ht="16" thickBot="1" x14ac:dyDescent="0.25">
      <c r="A690" s="36"/>
      <c r="B690" s="36"/>
      <c r="C690" s="38"/>
      <c r="D690" s="37"/>
      <c r="E690" s="42"/>
      <c r="F690" s="47"/>
    </row>
    <row r="691" spans="1:6" ht="16" thickBot="1" x14ac:dyDescent="0.25">
      <c r="A691" s="36"/>
      <c r="B691" s="36"/>
      <c r="C691" s="38"/>
      <c r="D691" s="37"/>
      <c r="E691" s="42"/>
      <c r="F691" s="47"/>
    </row>
    <row r="692" spans="1:6" ht="16" thickBot="1" x14ac:dyDescent="0.25">
      <c r="A692" s="36"/>
      <c r="B692" s="36"/>
      <c r="C692" s="38"/>
      <c r="D692" s="37"/>
      <c r="E692" s="42"/>
      <c r="F692" s="47"/>
    </row>
    <row r="693" spans="1:6" ht="16" thickBot="1" x14ac:dyDescent="0.25">
      <c r="A693" s="36"/>
      <c r="B693" s="36"/>
      <c r="C693" s="38"/>
      <c r="D693" s="37"/>
      <c r="E693" s="42"/>
      <c r="F693" s="47"/>
    </row>
    <row r="694" spans="1:6" ht="16" thickBot="1" x14ac:dyDescent="0.25">
      <c r="A694" s="36"/>
      <c r="B694" s="36"/>
      <c r="C694" s="38"/>
      <c r="D694" s="37"/>
      <c r="E694" s="42"/>
      <c r="F694" s="47"/>
    </row>
    <row r="695" spans="1:6" ht="16" thickBot="1" x14ac:dyDescent="0.25">
      <c r="A695" s="36"/>
      <c r="B695" s="36"/>
      <c r="C695" s="38"/>
      <c r="D695" s="37"/>
      <c r="E695" s="41"/>
      <c r="F695" s="47"/>
    </row>
    <row r="696" spans="1:6" ht="16" thickBot="1" x14ac:dyDescent="0.25">
      <c r="A696" s="36"/>
      <c r="B696" s="36"/>
      <c r="C696" s="38"/>
      <c r="D696" s="37"/>
      <c r="E696" s="41"/>
      <c r="F696" s="47"/>
    </row>
    <row r="697" spans="1:6" ht="16" thickBot="1" x14ac:dyDescent="0.25">
      <c r="A697" s="36"/>
      <c r="B697" s="36"/>
      <c r="C697" s="38"/>
      <c r="D697" s="37"/>
      <c r="E697" s="41"/>
      <c r="F697" s="47"/>
    </row>
    <row r="698" spans="1:6" ht="16" thickBot="1" x14ac:dyDescent="0.25">
      <c r="A698" s="36"/>
      <c r="B698" s="36"/>
      <c r="C698" s="38"/>
      <c r="D698" s="37"/>
      <c r="E698" s="41"/>
      <c r="F698" s="47"/>
    </row>
    <row r="699" spans="1:6" ht="16" thickBot="1" x14ac:dyDescent="0.25">
      <c r="A699" s="36"/>
      <c r="B699" s="36"/>
      <c r="C699" s="38"/>
      <c r="D699" s="37"/>
      <c r="E699" s="41"/>
      <c r="F699" s="47"/>
    </row>
    <row r="700" spans="1:6" ht="16" thickBot="1" x14ac:dyDescent="0.25">
      <c r="A700" s="36"/>
      <c r="B700" s="36"/>
      <c r="C700" s="38"/>
      <c r="D700" s="37"/>
      <c r="E700" s="41"/>
      <c r="F700" s="47"/>
    </row>
    <row r="701" spans="1:6" ht="16" thickBot="1" x14ac:dyDescent="0.25">
      <c r="A701" s="36"/>
      <c r="B701" s="36"/>
      <c r="C701" s="38"/>
      <c r="D701" s="37"/>
      <c r="E701" s="41"/>
      <c r="F701" s="47"/>
    </row>
    <row r="702" spans="1:6" ht="16" thickBot="1" x14ac:dyDescent="0.25">
      <c r="A702" s="36"/>
      <c r="B702" s="36"/>
      <c r="C702" s="38"/>
      <c r="D702" s="37"/>
      <c r="E702" s="41"/>
      <c r="F702" s="47"/>
    </row>
    <row r="703" spans="1:6" ht="16" thickBot="1" x14ac:dyDescent="0.25">
      <c r="A703" s="36"/>
      <c r="B703" s="36"/>
      <c r="C703" s="38"/>
      <c r="D703" s="37"/>
      <c r="E703" s="41"/>
      <c r="F703" s="47"/>
    </row>
    <row r="704" spans="1:6" ht="16" thickBot="1" x14ac:dyDescent="0.25">
      <c r="A704" s="36"/>
      <c r="B704" s="36"/>
      <c r="C704" s="38"/>
      <c r="D704" s="37"/>
      <c r="E704" s="41"/>
      <c r="F704" s="47"/>
    </row>
    <row r="705" spans="1:6" ht="16" thickBot="1" x14ac:dyDescent="0.25">
      <c r="A705" s="36"/>
      <c r="B705" s="36"/>
      <c r="C705" s="38"/>
      <c r="D705" s="37"/>
      <c r="E705" s="41"/>
      <c r="F705" s="47"/>
    </row>
    <row r="706" spans="1:6" ht="16" thickBot="1" x14ac:dyDescent="0.25">
      <c r="A706" s="36"/>
      <c r="B706" s="36"/>
      <c r="C706" s="38"/>
      <c r="D706" s="37"/>
      <c r="E706" s="41"/>
      <c r="F706" s="47"/>
    </row>
    <row r="707" spans="1:6" ht="16" thickBot="1" x14ac:dyDescent="0.25">
      <c r="A707" s="36"/>
      <c r="B707" s="36"/>
      <c r="C707" s="38"/>
      <c r="D707" s="37"/>
      <c r="E707" s="41"/>
      <c r="F707" s="47"/>
    </row>
    <row r="708" spans="1:6" ht="16" thickBot="1" x14ac:dyDescent="0.25">
      <c r="A708" s="36"/>
      <c r="B708" s="36"/>
      <c r="C708" s="38"/>
      <c r="D708" s="37"/>
      <c r="E708" s="41"/>
      <c r="F708" s="47"/>
    </row>
    <row r="709" spans="1:6" ht="16" thickBot="1" x14ac:dyDescent="0.25">
      <c r="A709" s="36"/>
      <c r="B709" s="36"/>
      <c r="C709" s="38"/>
      <c r="D709" s="37"/>
      <c r="E709" s="41"/>
      <c r="F709" s="47"/>
    </row>
    <row r="710" spans="1:6" ht="16" thickBot="1" x14ac:dyDescent="0.25">
      <c r="A710" s="36"/>
      <c r="B710" s="36"/>
      <c r="C710" s="38"/>
      <c r="D710" s="37"/>
      <c r="E710" s="41"/>
      <c r="F710" s="47"/>
    </row>
    <row r="711" spans="1:6" ht="16" thickBot="1" x14ac:dyDescent="0.25">
      <c r="A711" s="36"/>
      <c r="B711" s="36"/>
      <c r="C711" s="38"/>
      <c r="D711" s="37"/>
      <c r="E711" s="41"/>
      <c r="F711" s="47"/>
    </row>
    <row r="712" spans="1:6" ht="16" thickBot="1" x14ac:dyDescent="0.25">
      <c r="A712" s="36"/>
      <c r="B712" s="36"/>
      <c r="C712" s="38"/>
      <c r="D712" s="37"/>
      <c r="E712" s="41"/>
      <c r="F712" s="47"/>
    </row>
    <row r="713" spans="1:6" ht="16" thickBot="1" x14ac:dyDescent="0.25">
      <c r="A713" s="36"/>
      <c r="B713" s="36"/>
      <c r="C713" s="38"/>
      <c r="D713" s="37"/>
      <c r="E713" s="41"/>
      <c r="F713" s="47"/>
    </row>
    <row r="714" spans="1:6" ht="16" thickBot="1" x14ac:dyDescent="0.25">
      <c r="A714" s="36"/>
      <c r="B714" s="36"/>
      <c r="C714" s="38"/>
      <c r="D714" s="37"/>
      <c r="E714" s="42"/>
      <c r="F714" s="47"/>
    </row>
    <row r="715" spans="1:6" ht="16" thickBot="1" x14ac:dyDescent="0.25">
      <c r="A715" s="36"/>
      <c r="B715" s="36"/>
      <c r="C715" s="38"/>
      <c r="D715" s="37"/>
      <c r="E715" s="42"/>
      <c r="F715" s="47"/>
    </row>
    <row r="716" spans="1:6" ht="16" thickBot="1" x14ac:dyDescent="0.25">
      <c r="A716" s="36"/>
      <c r="B716" s="36"/>
      <c r="C716" s="38"/>
      <c r="D716" s="37"/>
      <c r="E716" s="42"/>
      <c r="F716" s="47"/>
    </row>
    <row r="717" spans="1:6" ht="16" thickBot="1" x14ac:dyDescent="0.25">
      <c r="A717" s="36"/>
      <c r="B717" s="36"/>
      <c r="C717" s="38"/>
      <c r="D717" s="37"/>
      <c r="E717" s="41"/>
      <c r="F717" s="47"/>
    </row>
    <row r="718" spans="1:6" ht="16" thickBot="1" x14ac:dyDescent="0.25">
      <c r="A718" s="36"/>
      <c r="B718" s="36"/>
      <c r="C718" s="38"/>
      <c r="D718" s="37"/>
      <c r="E718" s="41"/>
      <c r="F718" s="47"/>
    </row>
    <row r="719" spans="1:6" ht="16" thickBot="1" x14ac:dyDescent="0.25">
      <c r="A719" s="36"/>
      <c r="B719" s="36"/>
      <c r="C719" s="38"/>
      <c r="D719" s="37"/>
      <c r="E719" s="41"/>
      <c r="F719" s="47"/>
    </row>
    <row r="720" spans="1:6" ht="16" thickBot="1" x14ac:dyDescent="0.25">
      <c r="A720" s="36"/>
      <c r="B720" s="36"/>
      <c r="C720" s="38"/>
      <c r="D720" s="37"/>
      <c r="E720" s="42"/>
      <c r="F720" s="47"/>
    </row>
    <row r="721" spans="1:6" ht="16" thickBot="1" x14ac:dyDescent="0.25">
      <c r="A721" s="36"/>
      <c r="B721" s="36"/>
      <c r="C721" s="38"/>
      <c r="D721" s="37"/>
      <c r="E721" s="41"/>
      <c r="F721" s="47"/>
    </row>
    <row r="722" spans="1:6" ht="16" thickBot="1" x14ac:dyDescent="0.25">
      <c r="A722" s="36"/>
      <c r="B722" s="36"/>
      <c r="C722" s="38"/>
      <c r="D722" s="37"/>
      <c r="E722" s="42"/>
      <c r="F722" s="47"/>
    </row>
    <row r="723" spans="1:6" ht="16" thickBot="1" x14ac:dyDescent="0.25">
      <c r="A723" s="36"/>
      <c r="B723" s="36"/>
      <c r="C723" s="38"/>
      <c r="D723" s="37"/>
      <c r="E723" s="41"/>
      <c r="F723" s="47"/>
    </row>
    <row r="724" spans="1:6" ht="16" thickBot="1" x14ac:dyDescent="0.25">
      <c r="A724" s="36"/>
      <c r="B724" s="36"/>
      <c r="C724" s="38"/>
      <c r="D724" s="37"/>
      <c r="E724" s="42"/>
      <c r="F724" s="47"/>
    </row>
    <row r="725" spans="1:6" ht="16" thickBot="1" x14ac:dyDescent="0.25">
      <c r="A725" s="36"/>
      <c r="B725" s="36"/>
      <c r="C725" s="38"/>
      <c r="D725" s="37"/>
      <c r="E725" s="42"/>
      <c r="F725" s="47"/>
    </row>
    <row r="726" spans="1:6" ht="16" thickBot="1" x14ac:dyDescent="0.25">
      <c r="A726" s="36"/>
      <c r="B726" s="36"/>
      <c r="C726" s="38"/>
      <c r="D726" s="37"/>
      <c r="E726" s="42"/>
      <c r="F726" s="47"/>
    </row>
    <row r="727" spans="1:6" ht="16" thickBot="1" x14ac:dyDescent="0.25">
      <c r="A727" s="36"/>
      <c r="B727" s="36"/>
      <c r="C727" s="38"/>
      <c r="D727" s="37"/>
      <c r="E727" s="41"/>
      <c r="F727" s="47"/>
    </row>
    <row r="728" spans="1:6" ht="16" thickBot="1" x14ac:dyDescent="0.25">
      <c r="A728" s="36"/>
      <c r="B728" s="36"/>
      <c r="C728" s="38"/>
      <c r="D728" s="37"/>
      <c r="E728" s="42"/>
      <c r="F728" s="47"/>
    </row>
    <row r="729" spans="1:6" ht="16" thickBot="1" x14ac:dyDescent="0.25">
      <c r="A729" s="36"/>
      <c r="B729" s="36"/>
      <c r="C729" s="38"/>
      <c r="D729" s="37"/>
      <c r="E729" s="42"/>
      <c r="F729" s="47"/>
    </row>
    <row r="730" spans="1:6" ht="16" thickBot="1" x14ac:dyDescent="0.25">
      <c r="A730" s="36"/>
      <c r="B730" s="36"/>
      <c r="C730" s="38"/>
      <c r="D730" s="37"/>
      <c r="E730" s="41"/>
      <c r="F730" s="47"/>
    </row>
    <row r="731" spans="1:6" ht="16" thickBot="1" x14ac:dyDescent="0.25">
      <c r="A731" s="36"/>
      <c r="B731" s="36"/>
      <c r="C731" s="38"/>
      <c r="D731" s="37"/>
      <c r="E731" s="41"/>
      <c r="F731" s="47"/>
    </row>
    <row r="732" spans="1:6" ht="16" thickBot="1" x14ac:dyDescent="0.25">
      <c r="A732" s="36"/>
      <c r="B732" s="36"/>
      <c r="C732" s="38"/>
      <c r="D732" s="37"/>
      <c r="E732" s="41"/>
      <c r="F732" s="47"/>
    </row>
    <row r="733" spans="1:6" ht="16" thickBot="1" x14ac:dyDescent="0.25">
      <c r="A733" s="36"/>
      <c r="B733" s="36"/>
      <c r="C733" s="38"/>
      <c r="D733" s="37"/>
      <c r="E733" s="41"/>
      <c r="F733" s="47"/>
    </row>
    <row r="734" spans="1:6" ht="16" thickBot="1" x14ac:dyDescent="0.25">
      <c r="A734" s="36"/>
      <c r="B734" s="36"/>
      <c r="C734" s="38"/>
      <c r="D734" s="37"/>
      <c r="E734" s="41"/>
      <c r="F734" s="47"/>
    </row>
    <row r="735" spans="1:6" ht="16" thickBot="1" x14ac:dyDescent="0.25">
      <c r="A735" s="36"/>
      <c r="B735" s="36"/>
      <c r="C735" s="38"/>
      <c r="D735" s="37"/>
      <c r="E735" s="42"/>
      <c r="F735" s="47"/>
    </row>
    <row r="736" spans="1:6" ht="16" thickBot="1" x14ac:dyDescent="0.25">
      <c r="A736" s="36"/>
      <c r="B736" s="36"/>
      <c r="C736" s="38"/>
      <c r="D736" s="37"/>
      <c r="E736" s="42"/>
      <c r="F736" s="47"/>
    </row>
    <row r="737" spans="1:6" ht="16" thickBot="1" x14ac:dyDescent="0.25">
      <c r="A737" s="36"/>
      <c r="B737" s="36"/>
      <c r="C737" s="38"/>
      <c r="D737" s="37"/>
      <c r="E737" s="41"/>
      <c r="F737" s="47"/>
    </row>
    <row r="738" spans="1:6" ht="16" thickBot="1" x14ac:dyDescent="0.25">
      <c r="A738" s="36"/>
      <c r="B738" s="36"/>
      <c r="C738" s="38"/>
      <c r="D738" s="37"/>
      <c r="E738" s="41"/>
      <c r="F738" s="47"/>
    </row>
    <row r="739" spans="1:6" ht="16" thickBot="1" x14ac:dyDescent="0.25">
      <c r="A739" s="36"/>
      <c r="B739" s="36"/>
      <c r="C739" s="38"/>
      <c r="D739" s="37"/>
      <c r="E739" s="42"/>
      <c r="F739" s="47"/>
    </row>
    <row r="740" spans="1:6" ht="16" thickBot="1" x14ac:dyDescent="0.25">
      <c r="A740" s="36"/>
      <c r="B740" s="36"/>
      <c r="C740" s="38"/>
      <c r="D740" s="37"/>
      <c r="E740" s="41"/>
      <c r="F740" s="47"/>
    </row>
    <row r="741" spans="1:6" ht="16" thickBot="1" x14ac:dyDescent="0.25">
      <c r="A741" s="36"/>
      <c r="B741" s="36"/>
      <c r="C741" s="38"/>
      <c r="D741" s="37"/>
      <c r="E741" s="41"/>
      <c r="F741" s="47"/>
    </row>
    <row r="742" spans="1:6" ht="16" thickBot="1" x14ac:dyDescent="0.25">
      <c r="A742" s="36"/>
      <c r="B742" s="36"/>
      <c r="C742" s="38"/>
      <c r="D742" s="37"/>
      <c r="E742" s="41"/>
      <c r="F742" s="47"/>
    </row>
    <row r="743" spans="1:6" ht="16" thickBot="1" x14ac:dyDescent="0.25">
      <c r="A743" s="36"/>
      <c r="B743" s="36"/>
      <c r="C743" s="38"/>
      <c r="D743" s="37"/>
      <c r="E743" s="41"/>
      <c r="F743" s="47"/>
    </row>
    <row r="744" spans="1:6" ht="16" thickBot="1" x14ac:dyDescent="0.25">
      <c r="A744" s="36"/>
      <c r="B744" s="36"/>
      <c r="C744" s="38"/>
      <c r="D744" s="37"/>
      <c r="E744" s="41"/>
      <c r="F744" s="47"/>
    </row>
    <row r="745" spans="1:6" ht="16" thickBot="1" x14ac:dyDescent="0.25">
      <c r="A745" s="36"/>
      <c r="B745" s="36"/>
      <c r="C745" s="38"/>
      <c r="D745" s="37"/>
      <c r="E745" s="41"/>
      <c r="F745" s="47"/>
    </row>
    <row r="746" spans="1:6" ht="16" thickBot="1" x14ac:dyDescent="0.25">
      <c r="A746" s="36"/>
      <c r="B746" s="36"/>
      <c r="C746" s="38"/>
      <c r="D746" s="37"/>
      <c r="E746" s="41"/>
      <c r="F746" s="47"/>
    </row>
    <row r="747" spans="1:6" ht="16" thickBot="1" x14ac:dyDescent="0.25">
      <c r="A747" s="36"/>
      <c r="B747" s="36"/>
      <c r="C747" s="38"/>
      <c r="D747" s="37"/>
      <c r="E747" s="42"/>
      <c r="F747" s="47"/>
    </row>
    <row r="748" spans="1:6" ht="16" thickBot="1" x14ac:dyDescent="0.25">
      <c r="A748" s="36"/>
      <c r="B748" s="36"/>
      <c r="C748" s="38"/>
      <c r="D748" s="37"/>
      <c r="E748" s="41"/>
      <c r="F748" s="47"/>
    </row>
    <row r="749" spans="1:6" ht="16" thickBot="1" x14ac:dyDescent="0.25">
      <c r="A749" s="36"/>
      <c r="B749" s="36"/>
      <c r="C749" s="38"/>
      <c r="D749" s="37"/>
      <c r="E749" s="42"/>
      <c r="F749" s="47"/>
    </row>
    <row r="750" spans="1:6" ht="16" thickBot="1" x14ac:dyDescent="0.25">
      <c r="A750" s="36"/>
      <c r="B750" s="36"/>
      <c r="C750" s="38"/>
      <c r="D750" s="37"/>
      <c r="E750" s="42"/>
      <c r="F750" s="47"/>
    </row>
    <row r="751" spans="1:6" ht="16" thickBot="1" x14ac:dyDescent="0.25">
      <c r="A751" s="36"/>
      <c r="B751" s="36"/>
      <c r="C751" s="38"/>
      <c r="D751" s="37"/>
      <c r="E751" s="42"/>
      <c r="F751" s="47"/>
    </row>
    <row r="752" spans="1:6" ht="16" thickBot="1" x14ac:dyDescent="0.25">
      <c r="A752" s="36"/>
      <c r="B752" s="36"/>
      <c r="C752" s="38"/>
      <c r="D752" s="37"/>
      <c r="E752" s="42"/>
      <c r="F752" s="47"/>
    </row>
    <row r="753" spans="1:6" ht="16" thickBot="1" x14ac:dyDescent="0.25">
      <c r="A753" s="36"/>
      <c r="B753" s="36"/>
      <c r="C753" s="38"/>
      <c r="D753" s="37"/>
      <c r="E753" s="42"/>
      <c r="F753" s="47"/>
    </row>
    <row r="754" spans="1:6" ht="16" thickBot="1" x14ac:dyDescent="0.25">
      <c r="A754" s="36"/>
      <c r="B754" s="36"/>
      <c r="C754" s="38"/>
      <c r="D754" s="37"/>
      <c r="E754" s="42"/>
      <c r="F754" s="47"/>
    </row>
    <row r="755" spans="1:6" ht="16" thickBot="1" x14ac:dyDescent="0.25">
      <c r="A755" s="36"/>
      <c r="B755" s="36"/>
      <c r="C755" s="38"/>
      <c r="D755" s="37"/>
      <c r="E755" s="42"/>
      <c r="F755" s="47"/>
    </row>
    <row r="756" spans="1:6" ht="16" thickBot="1" x14ac:dyDescent="0.25">
      <c r="A756" s="36"/>
      <c r="B756" s="36"/>
      <c r="C756" s="38"/>
      <c r="D756" s="37"/>
      <c r="E756" s="41"/>
      <c r="F756" s="47"/>
    </row>
    <row r="757" spans="1:6" ht="16" thickBot="1" x14ac:dyDescent="0.25">
      <c r="A757" s="36"/>
      <c r="B757" s="36"/>
      <c r="C757" s="38"/>
      <c r="D757" s="37"/>
      <c r="E757" s="41"/>
      <c r="F757" s="47"/>
    </row>
    <row r="758" spans="1:6" ht="16" thickBot="1" x14ac:dyDescent="0.25">
      <c r="A758" s="36"/>
      <c r="B758" s="36"/>
      <c r="C758" s="38"/>
      <c r="D758" s="37"/>
      <c r="E758" s="41"/>
      <c r="F758" s="47"/>
    </row>
    <row r="759" spans="1:6" ht="16" thickBot="1" x14ac:dyDescent="0.25">
      <c r="A759" s="36"/>
      <c r="B759" s="36"/>
      <c r="C759" s="38"/>
      <c r="D759" s="37"/>
      <c r="E759" s="42"/>
      <c r="F759" s="47"/>
    </row>
    <row r="760" spans="1:6" ht="16" thickBot="1" x14ac:dyDescent="0.25">
      <c r="A760" s="36"/>
      <c r="B760" s="36"/>
      <c r="C760" s="38"/>
      <c r="D760" s="37"/>
      <c r="E760" s="42"/>
      <c r="F760" s="47"/>
    </row>
    <row r="761" spans="1:6" ht="16" thickBot="1" x14ac:dyDescent="0.25">
      <c r="A761" s="36"/>
      <c r="B761" s="36"/>
      <c r="C761" s="38"/>
      <c r="D761" s="37"/>
      <c r="E761" s="41"/>
      <c r="F761" s="47"/>
    </row>
    <row r="762" spans="1:6" ht="16" thickBot="1" x14ac:dyDescent="0.25">
      <c r="A762" s="36"/>
      <c r="B762" s="36"/>
      <c r="C762" s="38"/>
      <c r="D762" s="37"/>
      <c r="E762" s="41"/>
      <c r="F762" s="47"/>
    </row>
    <row r="763" spans="1:6" ht="16" thickBot="1" x14ac:dyDescent="0.25">
      <c r="A763" s="36"/>
      <c r="B763" s="36"/>
      <c r="C763" s="38"/>
      <c r="D763" s="37"/>
      <c r="E763" s="41"/>
      <c r="F763" s="47"/>
    </row>
    <row r="764" spans="1:6" ht="16" thickBot="1" x14ac:dyDescent="0.25">
      <c r="A764" s="36"/>
      <c r="B764" s="36"/>
      <c r="C764" s="38"/>
      <c r="D764" s="37"/>
      <c r="E764" s="41"/>
      <c r="F764" s="47"/>
    </row>
    <row r="765" spans="1:6" ht="16" thickBot="1" x14ac:dyDescent="0.25">
      <c r="A765" s="36"/>
      <c r="B765" s="36"/>
      <c r="C765" s="38"/>
      <c r="D765" s="37"/>
      <c r="E765" s="42"/>
      <c r="F765" s="47"/>
    </row>
    <row r="766" spans="1:6" ht="16" thickBot="1" x14ac:dyDescent="0.25">
      <c r="A766" s="36"/>
      <c r="B766" s="36"/>
      <c r="C766" s="38"/>
      <c r="D766" s="37"/>
      <c r="E766" s="41"/>
      <c r="F766" s="47"/>
    </row>
    <row r="767" spans="1:6" ht="16" thickBot="1" x14ac:dyDescent="0.25">
      <c r="A767" s="36"/>
      <c r="B767" s="36"/>
      <c r="C767" s="38"/>
      <c r="D767" s="37"/>
      <c r="E767" s="41"/>
      <c r="F767" s="47"/>
    </row>
    <row r="768" spans="1:6" ht="16" thickBot="1" x14ac:dyDescent="0.25">
      <c r="A768" s="36"/>
      <c r="B768" s="36"/>
      <c r="C768" s="38"/>
      <c r="D768" s="37"/>
      <c r="E768" s="42"/>
      <c r="F768" s="47"/>
    </row>
    <row r="769" spans="1:6" ht="16" thickBot="1" x14ac:dyDescent="0.25">
      <c r="A769" s="36"/>
      <c r="B769" s="36"/>
      <c r="C769" s="38"/>
      <c r="D769" s="37"/>
      <c r="E769" s="41"/>
      <c r="F769" s="47"/>
    </row>
    <row r="770" spans="1:6" ht="16" thickBot="1" x14ac:dyDescent="0.25">
      <c r="A770" s="36"/>
      <c r="B770" s="36"/>
      <c r="C770" s="38"/>
      <c r="D770" s="37"/>
      <c r="E770" s="42"/>
      <c r="F770" s="47"/>
    </row>
    <row r="771" spans="1:6" ht="16" thickBot="1" x14ac:dyDescent="0.25">
      <c r="A771" s="36"/>
      <c r="B771" s="36"/>
      <c r="C771" s="38"/>
      <c r="D771" s="37"/>
      <c r="E771" s="42"/>
      <c r="F771" s="47"/>
    </row>
    <row r="772" spans="1:6" ht="16" thickBot="1" x14ac:dyDescent="0.25">
      <c r="A772" s="36"/>
      <c r="B772" s="36"/>
      <c r="C772" s="38"/>
      <c r="D772" s="37"/>
      <c r="E772" s="42"/>
      <c r="F772" s="47"/>
    </row>
    <row r="773" spans="1:6" ht="16" thickBot="1" x14ac:dyDescent="0.25">
      <c r="A773" s="36"/>
      <c r="B773" s="36"/>
      <c r="C773" s="38"/>
      <c r="D773" s="37"/>
      <c r="E773" s="42"/>
      <c r="F773" s="47"/>
    </row>
    <row r="774" spans="1:6" ht="16" thickBot="1" x14ac:dyDescent="0.25">
      <c r="A774" s="36"/>
      <c r="B774" s="36"/>
      <c r="C774" s="38"/>
      <c r="D774" s="37"/>
      <c r="E774" s="41"/>
      <c r="F774" s="47"/>
    </row>
    <row r="775" spans="1:6" ht="16" thickBot="1" x14ac:dyDescent="0.25">
      <c r="A775" s="36"/>
      <c r="B775" s="36"/>
      <c r="C775" s="38"/>
      <c r="D775" s="37"/>
      <c r="E775" s="42"/>
      <c r="F775" s="47"/>
    </row>
    <row r="776" spans="1:6" ht="16" thickBot="1" x14ac:dyDescent="0.25">
      <c r="A776" s="36"/>
      <c r="B776" s="36"/>
      <c r="C776" s="38"/>
      <c r="D776" s="37"/>
      <c r="E776" s="42"/>
      <c r="F776" s="47"/>
    </row>
    <row r="777" spans="1:6" ht="16" thickBot="1" x14ac:dyDescent="0.25">
      <c r="A777" s="36"/>
      <c r="B777" s="36"/>
      <c r="C777" s="38"/>
      <c r="D777" s="37"/>
      <c r="E777" s="41"/>
      <c r="F777" s="47"/>
    </row>
    <row r="778" spans="1:6" ht="16" thickBot="1" x14ac:dyDescent="0.25">
      <c r="A778" s="36"/>
      <c r="B778" s="36"/>
      <c r="C778" s="38"/>
      <c r="D778" s="37"/>
      <c r="E778" s="41"/>
      <c r="F778" s="47"/>
    </row>
    <row r="779" spans="1:6" ht="16" thickBot="1" x14ac:dyDescent="0.25">
      <c r="A779" s="36"/>
      <c r="B779" s="36"/>
      <c r="C779" s="38"/>
      <c r="D779" s="37"/>
      <c r="E779" s="41"/>
      <c r="F779" s="47"/>
    </row>
    <row r="780" spans="1:6" ht="16" thickBot="1" x14ac:dyDescent="0.25">
      <c r="A780" s="36"/>
      <c r="B780" s="36"/>
      <c r="C780" s="38"/>
      <c r="D780" s="37"/>
      <c r="E780" s="41"/>
      <c r="F780" s="47"/>
    </row>
    <row r="781" spans="1:6" ht="16" thickBot="1" x14ac:dyDescent="0.25">
      <c r="A781" s="36"/>
      <c r="B781" s="36"/>
      <c r="C781" s="38"/>
      <c r="D781" s="37"/>
      <c r="E781" s="41"/>
      <c r="F781" s="47"/>
    </row>
    <row r="782" spans="1:6" ht="16" thickBot="1" x14ac:dyDescent="0.25">
      <c r="A782" s="36"/>
      <c r="B782" s="36"/>
      <c r="C782" s="38"/>
      <c r="D782" s="37"/>
      <c r="E782" s="41"/>
      <c r="F782" s="47"/>
    </row>
    <row r="783" spans="1:6" ht="16" thickBot="1" x14ac:dyDescent="0.25">
      <c r="A783" s="36"/>
      <c r="B783" s="36"/>
      <c r="C783" s="38"/>
      <c r="D783" s="37"/>
      <c r="E783" s="42"/>
      <c r="F783" s="47"/>
    </row>
    <row r="784" spans="1:6" ht="16" thickBot="1" x14ac:dyDescent="0.25">
      <c r="A784" s="36"/>
      <c r="B784" s="36"/>
      <c r="C784" s="38"/>
      <c r="D784" s="37"/>
      <c r="E784" s="41"/>
      <c r="F784" s="47"/>
    </row>
    <row r="785" spans="1:6" ht="16" thickBot="1" x14ac:dyDescent="0.25">
      <c r="A785" s="36"/>
      <c r="B785" s="36"/>
      <c r="C785" s="38"/>
      <c r="D785" s="37"/>
      <c r="E785" s="42"/>
      <c r="F785" s="47"/>
    </row>
    <row r="786" spans="1:6" ht="16" thickBot="1" x14ac:dyDescent="0.25">
      <c r="A786" s="36"/>
      <c r="B786" s="36"/>
      <c r="C786" s="38"/>
      <c r="D786" s="37"/>
      <c r="E786" s="41"/>
      <c r="F786" s="47"/>
    </row>
    <row r="787" spans="1:6" ht="16" thickBot="1" x14ac:dyDescent="0.25">
      <c r="A787" s="36"/>
      <c r="B787" s="36"/>
      <c r="C787" s="38"/>
      <c r="D787" s="37"/>
      <c r="E787" s="41"/>
      <c r="F787" s="47"/>
    </row>
    <row r="788" spans="1:6" ht="16" thickBot="1" x14ac:dyDescent="0.25">
      <c r="A788" s="36"/>
      <c r="B788" s="36"/>
      <c r="C788" s="38"/>
      <c r="D788" s="37"/>
      <c r="E788" s="41"/>
      <c r="F788" s="47"/>
    </row>
    <row r="789" spans="1:6" ht="16" thickBot="1" x14ac:dyDescent="0.25">
      <c r="A789" s="36"/>
      <c r="B789" s="36"/>
      <c r="C789" s="38"/>
      <c r="D789" s="37"/>
      <c r="E789" s="41"/>
      <c r="F789" s="47"/>
    </row>
    <row r="790" spans="1:6" ht="16" thickBot="1" x14ac:dyDescent="0.25">
      <c r="A790" s="36"/>
      <c r="B790" s="36"/>
      <c r="C790" s="38"/>
      <c r="D790" s="37"/>
      <c r="E790" s="42"/>
      <c r="F790" s="47"/>
    </row>
    <row r="791" spans="1:6" ht="16" thickBot="1" x14ac:dyDescent="0.25">
      <c r="A791" s="36"/>
      <c r="B791" s="36"/>
      <c r="C791" s="38"/>
      <c r="D791" s="37"/>
      <c r="E791" s="42"/>
      <c r="F791" s="47"/>
    </row>
    <row r="792" spans="1:6" ht="16" thickBot="1" x14ac:dyDescent="0.25">
      <c r="A792" s="36"/>
      <c r="B792" s="36"/>
      <c r="C792" s="38"/>
      <c r="D792" s="37"/>
      <c r="E792" s="41"/>
      <c r="F792" s="47"/>
    </row>
    <row r="793" spans="1:6" ht="16" thickBot="1" x14ac:dyDescent="0.25">
      <c r="A793" s="36"/>
      <c r="B793" s="36"/>
      <c r="C793" s="38"/>
      <c r="D793" s="37"/>
      <c r="E793" s="41"/>
      <c r="F793" s="47"/>
    </row>
    <row r="794" spans="1:6" ht="16" thickBot="1" x14ac:dyDescent="0.25">
      <c r="A794" s="36"/>
      <c r="B794" s="36"/>
      <c r="C794" s="38"/>
      <c r="D794" s="37"/>
      <c r="E794" s="41"/>
      <c r="F794" s="47"/>
    </row>
    <row r="795" spans="1:6" ht="16" thickBot="1" x14ac:dyDescent="0.25">
      <c r="A795" s="36"/>
      <c r="B795" s="36"/>
      <c r="C795" s="38"/>
      <c r="D795" s="37"/>
      <c r="E795" s="41"/>
      <c r="F795" s="47"/>
    </row>
    <row r="796" spans="1:6" ht="16" thickBot="1" x14ac:dyDescent="0.25">
      <c r="A796" s="36"/>
      <c r="B796" s="36"/>
      <c r="C796" s="38"/>
      <c r="D796" s="37"/>
      <c r="E796" s="42"/>
      <c r="F796" s="47"/>
    </row>
    <row r="797" spans="1:6" ht="16" thickBot="1" x14ac:dyDescent="0.25">
      <c r="A797" s="36"/>
      <c r="B797" s="36"/>
      <c r="C797" s="38"/>
      <c r="D797" s="37"/>
      <c r="E797" s="41"/>
      <c r="F797" s="47"/>
    </row>
    <row r="798" spans="1:6" ht="16" thickBot="1" x14ac:dyDescent="0.25">
      <c r="A798" s="36"/>
      <c r="B798" s="36"/>
      <c r="C798" s="38"/>
      <c r="D798" s="37"/>
      <c r="E798" s="41"/>
      <c r="F798" s="47"/>
    </row>
    <row r="799" spans="1:6" ht="16" thickBot="1" x14ac:dyDescent="0.25">
      <c r="A799" s="36"/>
      <c r="B799" s="36"/>
      <c r="C799" s="38"/>
      <c r="D799" s="37"/>
      <c r="E799" s="41"/>
      <c r="F799" s="47"/>
    </row>
    <row r="800" spans="1:6" ht="16" thickBot="1" x14ac:dyDescent="0.25">
      <c r="A800" s="36"/>
      <c r="B800" s="36"/>
      <c r="C800" s="38"/>
      <c r="D800" s="37"/>
      <c r="E800" s="41"/>
      <c r="F800" s="47"/>
    </row>
    <row r="801" spans="1:6" ht="16" thickBot="1" x14ac:dyDescent="0.25">
      <c r="A801" s="36"/>
      <c r="B801" s="36"/>
      <c r="C801" s="38"/>
      <c r="D801" s="37"/>
      <c r="E801" s="41"/>
      <c r="F801" s="47"/>
    </row>
    <row r="802" spans="1:6" ht="16" thickBot="1" x14ac:dyDescent="0.25">
      <c r="A802" s="36"/>
      <c r="B802" s="36"/>
      <c r="C802" s="38"/>
      <c r="D802" s="37"/>
      <c r="E802" s="41"/>
      <c r="F802" s="47"/>
    </row>
    <row r="803" spans="1:6" ht="16" thickBot="1" x14ac:dyDescent="0.25">
      <c r="A803" s="36"/>
      <c r="B803" s="36"/>
      <c r="C803" s="38"/>
      <c r="D803" s="37"/>
      <c r="E803" s="41"/>
      <c r="F803" s="47"/>
    </row>
    <row r="804" spans="1:6" ht="16" thickBot="1" x14ac:dyDescent="0.25">
      <c r="A804" s="36"/>
      <c r="B804" s="36"/>
      <c r="C804" s="38"/>
      <c r="D804" s="37"/>
      <c r="E804" s="41"/>
      <c r="F804" s="47"/>
    </row>
    <row r="805" spans="1:6" ht="16" thickBot="1" x14ac:dyDescent="0.25">
      <c r="A805" s="36"/>
      <c r="B805" s="36"/>
      <c r="C805" s="38"/>
      <c r="D805" s="37"/>
      <c r="E805" s="41"/>
      <c r="F805" s="47"/>
    </row>
    <row r="806" spans="1:6" ht="16" thickBot="1" x14ac:dyDescent="0.25">
      <c r="A806" s="36"/>
      <c r="B806" s="36"/>
      <c r="C806" s="38"/>
      <c r="D806" s="37"/>
      <c r="E806" s="41"/>
      <c r="F806" s="47"/>
    </row>
    <row r="807" spans="1:6" ht="16" thickBot="1" x14ac:dyDescent="0.25">
      <c r="A807" s="36"/>
      <c r="B807" s="36"/>
      <c r="C807" s="38"/>
      <c r="D807" s="37"/>
      <c r="E807" s="41"/>
      <c r="F807" s="47"/>
    </row>
    <row r="808" spans="1:6" ht="16" thickBot="1" x14ac:dyDescent="0.25">
      <c r="A808" s="36"/>
      <c r="B808" s="36"/>
      <c r="C808" s="38"/>
      <c r="D808" s="37"/>
      <c r="E808" s="41"/>
      <c r="F808" s="47"/>
    </row>
    <row r="809" spans="1:6" ht="16" thickBot="1" x14ac:dyDescent="0.25">
      <c r="A809" s="36"/>
      <c r="B809" s="36"/>
      <c r="C809" s="38"/>
      <c r="D809" s="37"/>
      <c r="E809" s="41"/>
      <c r="F809" s="47"/>
    </row>
    <row r="810" spans="1:6" ht="16" thickBot="1" x14ac:dyDescent="0.25">
      <c r="A810" s="36"/>
      <c r="B810" s="36"/>
      <c r="C810" s="38"/>
      <c r="D810" s="37"/>
      <c r="E810" s="41"/>
      <c r="F810" s="47"/>
    </row>
    <row r="811" spans="1:6" ht="16" thickBot="1" x14ac:dyDescent="0.25">
      <c r="A811" s="36"/>
      <c r="B811" s="36"/>
      <c r="C811" s="38"/>
      <c r="D811" s="37"/>
      <c r="E811" s="42"/>
      <c r="F811" s="47"/>
    </row>
    <row r="812" spans="1:6" ht="16" thickBot="1" x14ac:dyDescent="0.25">
      <c r="A812" s="36"/>
      <c r="B812" s="36"/>
      <c r="C812" s="38"/>
      <c r="D812" s="37"/>
      <c r="E812" s="41"/>
      <c r="F812" s="47"/>
    </row>
    <row r="813" spans="1:6" ht="16" thickBot="1" x14ac:dyDescent="0.25">
      <c r="A813" s="36"/>
      <c r="B813" s="36"/>
      <c r="C813" s="38"/>
      <c r="D813" s="37"/>
      <c r="E813" s="42"/>
      <c r="F813" s="47"/>
    </row>
    <row r="814" spans="1:6" ht="16" thickBot="1" x14ac:dyDescent="0.25">
      <c r="A814" s="36"/>
      <c r="B814" s="36"/>
      <c r="C814" s="38"/>
      <c r="D814" s="37"/>
      <c r="E814" s="41"/>
      <c r="F814" s="47"/>
    </row>
    <row r="815" spans="1:6" ht="16" thickBot="1" x14ac:dyDescent="0.25">
      <c r="A815" s="36"/>
      <c r="B815" s="36"/>
      <c r="C815" s="38"/>
      <c r="D815" s="37"/>
      <c r="E815" s="41"/>
      <c r="F815" s="47"/>
    </row>
    <row r="816" spans="1:6" ht="16" thickBot="1" x14ac:dyDescent="0.25">
      <c r="A816" s="36"/>
      <c r="B816" s="36"/>
      <c r="C816" s="38"/>
      <c r="D816" s="37"/>
      <c r="E816" s="41"/>
      <c r="F816" s="47"/>
    </row>
    <row r="817" spans="1:6" ht="16" thickBot="1" x14ac:dyDescent="0.25">
      <c r="A817" s="36"/>
      <c r="B817" s="36"/>
      <c r="C817" s="38"/>
      <c r="D817" s="37"/>
      <c r="E817" s="42"/>
      <c r="F817" s="47"/>
    </row>
    <row r="818" spans="1:6" ht="16" thickBot="1" x14ac:dyDescent="0.25">
      <c r="A818" s="36"/>
      <c r="B818" s="36"/>
      <c r="C818" s="38"/>
      <c r="D818" s="37"/>
      <c r="E818" s="42"/>
      <c r="F818" s="47"/>
    </row>
    <row r="819" spans="1:6" ht="16" thickBot="1" x14ac:dyDescent="0.25">
      <c r="A819" s="36"/>
      <c r="B819" s="36"/>
      <c r="C819" s="38"/>
      <c r="D819" s="37"/>
      <c r="E819" s="42"/>
      <c r="F819" s="47"/>
    </row>
    <row r="820" spans="1:6" ht="16" thickBot="1" x14ac:dyDescent="0.25">
      <c r="A820" s="36"/>
      <c r="B820" s="36"/>
      <c r="C820" s="38"/>
      <c r="D820" s="37"/>
      <c r="E820" s="41"/>
      <c r="F820" s="47"/>
    </row>
    <row r="821" spans="1:6" ht="16" thickBot="1" x14ac:dyDescent="0.25">
      <c r="A821" s="36"/>
      <c r="B821" s="36"/>
      <c r="C821" s="38"/>
      <c r="D821" s="37"/>
      <c r="E821" s="41"/>
      <c r="F821" s="47"/>
    </row>
    <row r="822" spans="1:6" ht="16" thickBot="1" x14ac:dyDescent="0.25">
      <c r="A822" s="36"/>
      <c r="B822" s="36"/>
      <c r="C822" s="38"/>
      <c r="D822" s="37"/>
      <c r="E822" s="41"/>
      <c r="F822" s="47"/>
    </row>
    <row r="823" spans="1:6" ht="16" thickBot="1" x14ac:dyDescent="0.25">
      <c r="A823" s="36"/>
      <c r="B823" s="36"/>
      <c r="C823" s="38"/>
      <c r="D823" s="37"/>
      <c r="E823" s="42"/>
      <c r="F823" s="47"/>
    </row>
    <row r="824" spans="1:6" ht="16" thickBot="1" x14ac:dyDescent="0.25">
      <c r="A824" s="36"/>
      <c r="B824" s="36"/>
      <c r="C824" s="38"/>
      <c r="D824" s="37"/>
      <c r="E824" s="41"/>
      <c r="F824" s="47"/>
    </row>
    <row r="825" spans="1:6" ht="16" thickBot="1" x14ac:dyDescent="0.25">
      <c r="A825" s="36"/>
      <c r="B825" s="36"/>
      <c r="C825" s="38"/>
      <c r="D825" s="37"/>
      <c r="E825" s="42"/>
      <c r="F825" s="47"/>
    </row>
    <row r="826" spans="1:6" ht="16" thickBot="1" x14ac:dyDescent="0.25">
      <c r="A826" s="36"/>
      <c r="B826" s="36"/>
      <c r="C826" s="38"/>
      <c r="D826" s="37"/>
      <c r="E826" s="42"/>
      <c r="F826" s="47"/>
    </row>
    <row r="827" spans="1:6" ht="16" thickBot="1" x14ac:dyDescent="0.25">
      <c r="A827" s="36"/>
      <c r="B827" s="36"/>
      <c r="C827" s="38"/>
      <c r="D827" s="37"/>
      <c r="E827" s="41"/>
      <c r="F827" s="47"/>
    </row>
    <row r="828" spans="1:6" ht="16" thickBot="1" x14ac:dyDescent="0.25">
      <c r="A828" s="36"/>
      <c r="B828" s="36"/>
      <c r="C828" s="38"/>
      <c r="D828" s="37"/>
      <c r="E828" s="41"/>
      <c r="F828" s="47"/>
    </row>
    <row r="829" spans="1:6" ht="16" thickBot="1" x14ac:dyDescent="0.25">
      <c r="A829" s="36"/>
      <c r="B829" s="36"/>
      <c r="C829" s="38"/>
      <c r="D829" s="37"/>
      <c r="E829" s="42"/>
      <c r="F829" s="47"/>
    </row>
    <row r="830" spans="1:6" ht="16" thickBot="1" x14ac:dyDescent="0.25">
      <c r="A830" s="36"/>
      <c r="B830" s="36"/>
      <c r="C830" s="38"/>
      <c r="D830" s="37"/>
      <c r="E830" s="42"/>
      <c r="F830" s="47"/>
    </row>
    <row r="831" spans="1:6" ht="16" thickBot="1" x14ac:dyDescent="0.25">
      <c r="A831" s="36"/>
      <c r="B831" s="36"/>
      <c r="C831" s="38"/>
      <c r="D831" s="37"/>
      <c r="E831" s="42"/>
      <c r="F831" s="47"/>
    </row>
    <row r="832" spans="1:6" ht="16" thickBot="1" x14ac:dyDescent="0.25">
      <c r="A832" s="36"/>
      <c r="B832" s="36"/>
      <c r="C832" s="38"/>
      <c r="D832" s="37"/>
      <c r="E832" s="42"/>
      <c r="F832" s="47"/>
    </row>
    <row r="833" spans="1:6" ht="16" thickBot="1" x14ac:dyDescent="0.25">
      <c r="A833" s="36"/>
      <c r="B833" s="36"/>
      <c r="C833" s="38"/>
      <c r="D833" s="37"/>
      <c r="E833" s="42"/>
      <c r="F833" s="47"/>
    </row>
    <row r="834" spans="1:6" ht="16" thickBot="1" x14ac:dyDescent="0.25">
      <c r="A834" s="36"/>
      <c r="B834" s="36"/>
      <c r="C834" s="38"/>
      <c r="D834" s="37"/>
      <c r="E834" s="41"/>
      <c r="F834" s="47"/>
    </row>
    <row r="835" spans="1:6" ht="16" thickBot="1" x14ac:dyDescent="0.25">
      <c r="A835" s="36"/>
      <c r="B835" s="36"/>
      <c r="C835" s="38"/>
      <c r="D835" s="37"/>
      <c r="E835" s="41"/>
      <c r="F835" s="47"/>
    </row>
    <row r="836" spans="1:6" ht="16" thickBot="1" x14ac:dyDescent="0.25">
      <c r="A836" s="36"/>
      <c r="B836" s="36"/>
      <c r="C836" s="38"/>
      <c r="D836" s="37"/>
      <c r="E836" s="41"/>
      <c r="F836" s="47"/>
    </row>
    <row r="837" spans="1:6" ht="16" thickBot="1" x14ac:dyDescent="0.25">
      <c r="A837" s="36"/>
      <c r="B837" s="36"/>
      <c r="C837" s="38"/>
      <c r="D837" s="37"/>
      <c r="E837" s="41"/>
      <c r="F837" s="47"/>
    </row>
    <row r="838" spans="1:6" ht="16" thickBot="1" x14ac:dyDescent="0.25">
      <c r="A838" s="36"/>
      <c r="B838" s="36"/>
      <c r="C838" s="38"/>
      <c r="D838" s="37"/>
      <c r="E838" s="41"/>
      <c r="F838" s="47"/>
    </row>
    <row r="839" spans="1:6" ht="16" thickBot="1" x14ac:dyDescent="0.25">
      <c r="A839" s="36"/>
      <c r="B839" s="36"/>
      <c r="C839" s="38"/>
      <c r="D839" s="37"/>
      <c r="E839" s="41"/>
      <c r="F839" s="47"/>
    </row>
    <row r="840" spans="1:6" ht="16" thickBot="1" x14ac:dyDescent="0.25">
      <c r="A840" s="36"/>
      <c r="B840" s="36"/>
      <c r="C840" s="38"/>
      <c r="D840" s="37"/>
      <c r="E840" s="42"/>
      <c r="F840" s="47"/>
    </row>
    <row r="841" spans="1:6" ht="16" thickBot="1" x14ac:dyDescent="0.25">
      <c r="A841" s="36"/>
      <c r="B841" s="36"/>
      <c r="C841" s="38"/>
      <c r="D841" s="37"/>
      <c r="E841" s="42"/>
      <c r="F841" s="47"/>
    </row>
    <row r="842" spans="1:6" ht="16" thickBot="1" x14ac:dyDescent="0.25">
      <c r="A842" s="36"/>
      <c r="B842" s="36"/>
      <c r="C842" s="38"/>
      <c r="D842" s="37"/>
      <c r="E842" s="42"/>
      <c r="F842" s="47"/>
    </row>
    <row r="843" spans="1:6" ht="16" thickBot="1" x14ac:dyDescent="0.25">
      <c r="A843" s="36"/>
      <c r="B843" s="36"/>
      <c r="C843" s="38"/>
      <c r="D843" s="37"/>
      <c r="E843" s="42"/>
      <c r="F843" s="47"/>
    </row>
    <row r="844" spans="1:6" ht="16" thickBot="1" x14ac:dyDescent="0.25">
      <c r="A844" s="36"/>
      <c r="B844" s="36"/>
      <c r="C844" s="38"/>
      <c r="D844" s="37"/>
      <c r="E844" s="42"/>
      <c r="F844" s="47"/>
    </row>
    <row r="845" spans="1:6" ht="16" thickBot="1" x14ac:dyDescent="0.25">
      <c r="A845" s="36"/>
      <c r="B845" s="36"/>
      <c r="C845" s="38"/>
      <c r="D845" s="37"/>
      <c r="E845" s="42"/>
      <c r="F845" s="47"/>
    </row>
    <row r="846" spans="1:6" ht="16" thickBot="1" x14ac:dyDescent="0.25">
      <c r="A846" s="36"/>
      <c r="B846" s="36"/>
      <c r="C846" s="38"/>
      <c r="D846" s="37"/>
      <c r="E846" s="42"/>
      <c r="F846" s="47"/>
    </row>
    <row r="847" spans="1:6" ht="16" thickBot="1" x14ac:dyDescent="0.25">
      <c r="A847" s="36"/>
      <c r="B847" s="36"/>
      <c r="C847" s="38"/>
      <c r="D847" s="37"/>
      <c r="E847" s="42"/>
      <c r="F847" s="47"/>
    </row>
    <row r="848" spans="1:6" ht="16" thickBot="1" x14ac:dyDescent="0.25">
      <c r="A848" s="36"/>
      <c r="B848" s="36"/>
      <c r="C848" s="38"/>
      <c r="D848" s="37"/>
      <c r="E848" s="41"/>
      <c r="F848" s="47"/>
    </row>
    <row r="849" spans="1:6" ht="16" thickBot="1" x14ac:dyDescent="0.25">
      <c r="A849" s="36"/>
      <c r="B849" s="36"/>
      <c r="C849" s="38"/>
      <c r="D849" s="37"/>
      <c r="E849" s="41"/>
      <c r="F849" s="47"/>
    </row>
    <row r="850" spans="1:6" ht="16" thickBot="1" x14ac:dyDescent="0.25">
      <c r="A850" s="36"/>
      <c r="B850" s="36"/>
      <c r="C850" s="38"/>
      <c r="D850" s="37"/>
      <c r="E850" s="41"/>
      <c r="F850" s="47"/>
    </row>
    <row r="851" spans="1:6" ht="16" thickBot="1" x14ac:dyDescent="0.25">
      <c r="A851" s="36"/>
      <c r="B851" s="36"/>
      <c r="C851" s="38"/>
      <c r="D851" s="37"/>
      <c r="E851" s="41"/>
      <c r="F851" s="47"/>
    </row>
    <row r="852" spans="1:6" ht="16" thickBot="1" x14ac:dyDescent="0.25">
      <c r="A852" s="36"/>
      <c r="B852" s="36"/>
      <c r="C852" s="38"/>
      <c r="D852" s="37"/>
      <c r="E852" s="41"/>
      <c r="F852" s="47"/>
    </row>
    <row r="853" spans="1:6" ht="16" thickBot="1" x14ac:dyDescent="0.25">
      <c r="A853" s="36"/>
      <c r="B853" s="36"/>
      <c r="C853" s="38"/>
      <c r="D853" s="37"/>
      <c r="E853" s="41"/>
      <c r="F853" s="47"/>
    </row>
    <row r="854" spans="1:6" ht="16" thickBot="1" x14ac:dyDescent="0.25">
      <c r="A854" s="36"/>
      <c r="B854" s="36"/>
      <c r="C854" s="38"/>
      <c r="D854" s="37"/>
      <c r="E854" s="41"/>
      <c r="F854" s="47"/>
    </row>
    <row r="855" spans="1:6" ht="16" thickBot="1" x14ac:dyDescent="0.25">
      <c r="A855" s="36"/>
      <c r="B855" s="36"/>
      <c r="C855" s="38"/>
      <c r="D855" s="37"/>
      <c r="E855" s="41"/>
      <c r="F855" s="47"/>
    </row>
    <row r="856" spans="1:6" ht="16" thickBot="1" x14ac:dyDescent="0.25">
      <c r="A856" s="36"/>
      <c r="B856" s="36"/>
      <c r="C856" s="38"/>
      <c r="D856" s="37"/>
      <c r="E856" s="41"/>
      <c r="F856" s="47"/>
    </row>
    <row r="857" spans="1:6" ht="16" thickBot="1" x14ac:dyDescent="0.25">
      <c r="A857" s="36"/>
      <c r="B857" s="36"/>
      <c r="C857" s="38"/>
      <c r="D857" s="37"/>
      <c r="E857" s="41"/>
      <c r="F857" s="47"/>
    </row>
    <row r="858" spans="1:6" ht="16" thickBot="1" x14ac:dyDescent="0.25">
      <c r="A858" s="36"/>
      <c r="B858" s="36"/>
      <c r="C858" s="38"/>
      <c r="D858" s="37"/>
      <c r="E858" s="41"/>
      <c r="F858" s="47"/>
    </row>
    <row r="859" spans="1:6" ht="16" thickBot="1" x14ac:dyDescent="0.25">
      <c r="A859" s="36"/>
      <c r="B859" s="36"/>
      <c r="C859" s="38"/>
      <c r="D859" s="37"/>
      <c r="E859" s="42"/>
      <c r="F859" s="47"/>
    </row>
    <row r="860" spans="1:6" ht="16" thickBot="1" x14ac:dyDescent="0.25">
      <c r="A860" s="36"/>
      <c r="B860" s="36"/>
      <c r="C860" s="38"/>
      <c r="D860" s="37"/>
      <c r="E860" s="42"/>
      <c r="F860" s="47"/>
    </row>
    <row r="861" spans="1:6" ht="16" thickBot="1" x14ac:dyDescent="0.25">
      <c r="A861" s="36"/>
      <c r="B861" s="36"/>
      <c r="C861" s="38"/>
      <c r="D861" s="37"/>
      <c r="E861" s="42"/>
      <c r="F861" s="47"/>
    </row>
    <row r="862" spans="1:6" ht="16" thickBot="1" x14ac:dyDescent="0.25">
      <c r="A862" s="36"/>
      <c r="B862" s="36"/>
      <c r="C862" s="38"/>
      <c r="D862" s="37"/>
      <c r="E862" s="41"/>
      <c r="F862" s="47"/>
    </row>
    <row r="863" spans="1:6" ht="16" thickBot="1" x14ac:dyDescent="0.25">
      <c r="A863" s="36"/>
      <c r="B863" s="36"/>
      <c r="C863" s="38"/>
      <c r="D863" s="37"/>
      <c r="E863" s="41"/>
      <c r="F863" s="47"/>
    </row>
    <row r="864" spans="1:6" ht="16" thickBot="1" x14ac:dyDescent="0.25">
      <c r="A864" s="36"/>
      <c r="B864" s="36"/>
      <c r="C864" s="38"/>
      <c r="D864" s="37"/>
      <c r="E864" s="41"/>
      <c r="F864" s="47"/>
    </row>
    <row r="865" spans="1:6" ht="16" thickBot="1" x14ac:dyDescent="0.25">
      <c r="A865" s="36"/>
      <c r="B865" s="36"/>
      <c r="C865" s="38"/>
      <c r="D865" s="37"/>
      <c r="E865" s="41"/>
      <c r="F865" s="47"/>
    </row>
    <row r="866" spans="1:6" ht="16" thickBot="1" x14ac:dyDescent="0.25">
      <c r="A866" s="36"/>
      <c r="B866" s="36"/>
      <c r="C866" s="38"/>
      <c r="D866" s="37"/>
      <c r="E866" s="41"/>
      <c r="F866" s="47"/>
    </row>
    <row r="867" spans="1:6" ht="16" thickBot="1" x14ac:dyDescent="0.25">
      <c r="A867" s="36"/>
      <c r="B867" s="36"/>
      <c r="C867" s="38"/>
      <c r="D867" s="37"/>
      <c r="E867" s="41"/>
      <c r="F867" s="47"/>
    </row>
    <row r="868" spans="1:6" ht="16" thickBot="1" x14ac:dyDescent="0.25">
      <c r="A868" s="36"/>
      <c r="B868" s="36"/>
      <c r="C868" s="38"/>
      <c r="D868" s="37"/>
      <c r="E868" s="42"/>
      <c r="F868" s="47"/>
    </row>
    <row r="869" spans="1:6" ht="16" thickBot="1" x14ac:dyDescent="0.25">
      <c r="A869" s="36"/>
      <c r="B869" s="36"/>
      <c r="C869" s="38"/>
      <c r="D869" s="37"/>
      <c r="E869" s="42"/>
      <c r="F869" s="47"/>
    </row>
    <row r="870" spans="1:6" ht="16" thickBot="1" x14ac:dyDescent="0.25">
      <c r="A870" s="36"/>
      <c r="B870" s="36"/>
      <c r="C870" s="38"/>
      <c r="D870" s="37"/>
      <c r="E870" s="41"/>
      <c r="F870" s="47"/>
    </row>
    <row r="871" spans="1:6" ht="16" thickBot="1" x14ac:dyDescent="0.25">
      <c r="A871" s="36"/>
      <c r="B871" s="36"/>
      <c r="C871" s="38"/>
      <c r="D871" s="37"/>
      <c r="E871" s="41"/>
      <c r="F871" s="47"/>
    </row>
    <row r="872" spans="1:6" ht="16" thickBot="1" x14ac:dyDescent="0.25">
      <c r="A872" s="36"/>
      <c r="B872" s="36"/>
      <c r="C872" s="38"/>
      <c r="D872" s="37"/>
      <c r="E872" s="41"/>
      <c r="F872" s="47"/>
    </row>
    <row r="873" spans="1:6" ht="16" thickBot="1" x14ac:dyDescent="0.25">
      <c r="A873" s="36"/>
      <c r="B873" s="36"/>
      <c r="C873" s="38"/>
      <c r="D873" s="37"/>
      <c r="E873" s="41"/>
      <c r="F873" s="47"/>
    </row>
    <row r="874" spans="1:6" ht="16" thickBot="1" x14ac:dyDescent="0.25">
      <c r="A874" s="36"/>
      <c r="B874" s="36"/>
      <c r="C874" s="38"/>
      <c r="D874" s="37"/>
      <c r="E874" s="42"/>
      <c r="F874" s="47"/>
    </row>
    <row r="875" spans="1:6" ht="16" thickBot="1" x14ac:dyDescent="0.25">
      <c r="A875" s="36"/>
      <c r="B875" s="36"/>
      <c r="C875" s="38"/>
      <c r="D875" s="37"/>
      <c r="E875" s="42"/>
      <c r="F875" s="47"/>
    </row>
    <row r="876" spans="1:6" ht="16" thickBot="1" x14ac:dyDescent="0.25">
      <c r="A876" s="36"/>
      <c r="B876" s="36"/>
      <c r="C876" s="38"/>
      <c r="D876" s="37"/>
      <c r="E876" s="42"/>
      <c r="F876" s="47"/>
    </row>
    <row r="877" spans="1:6" ht="16" thickBot="1" x14ac:dyDescent="0.25">
      <c r="A877" s="36"/>
      <c r="B877" s="36"/>
      <c r="C877" s="38"/>
      <c r="D877" s="37"/>
      <c r="E877" s="42"/>
      <c r="F877" s="47"/>
    </row>
    <row r="878" spans="1:6" ht="16" thickBot="1" x14ac:dyDescent="0.25">
      <c r="A878" s="36"/>
      <c r="B878" s="36"/>
      <c r="C878" s="38"/>
      <c r="D878" s="37"/>
      <c r="E878" s="42"/>
      <c r="F878" s="47"/>
    </row>
    <row r="879" spans="1:6" ht="16" thickBot="1" x14ac:dyDescent="0.25">
      <c r="A879" s="36"/>
      <c r="B879" s="36"/>
      <c r="C879" s="38"/>
      <c r="D879" s="37"/>
      <c r="E879" s="42"/>
      <c r="F879" s="47"/>
    </row>
    <row r="880" spans="1:6" ht="16" thickBot="1" x14ac:dyDescent="0.25">
      <c r="A880" s="36"/>
      <c r="B880" s="36"/>
      <c r="C880" s="38"/>
      <c r="D880" s="37"/>
      <c r="E880" s="42"/>
      <c r="F880" s="47"/>
    </row>
    <row r="881" spans="1:6" ht="16" thickBot="1" x14ac:dyDescent="0.25">
      <c r="A881" s="36"/>
      <c r="B881" s="36"/>
      <c r="C881" s="38"/>
      <c r="D881" s="37"/>
      <c r="E881" s="42"/>
      <c r="F881" s="47"/>
    </row>
    <row r="882" spans="1:6" ht="16" thickBot="1" x14ac:dyDescent="0.25">
      <c r="A882" s="36"/>
      <c r="B882" s="36"/>
      <c r="C882" s="38"/>
      <c r="D882" s="37"/>
      <c r="E882" s="41"/>
      <c r="F882" s="47"/>
    </row>
    <row r="883" spans="1:6" ht="16" thickBot="1" x14ac:dyDescent="0.25">
      <c r="A883" s="36"/>
      <c r="B883" s="36"/>
      <c r="C883" s="38"/>
      <c r="D883" s="37"/>
      <c r="E883" s="41"/>
      <c r="F883" s="47"/>
    </row>
    <row r="884" spans="1:6" ht="16" thickBot="1" x14ac:dyDescent="0.25">
      <c r="A884" s="36"/>
      <c r="B884" s="36"/>
      <c r="C884" s="38"/>
      <c r="D884" s="37"/>
      <c r="E884" s="41"/>
      <c r="F884" s="47"/>
    </row>
    <row r="885" spans="1:6" ht="16" thickBot="1" x14ac:dyDescent="0.25">
      <c r="A885" s="36"/>
      <c r="B885" s="36"/>
      <c r="C885" s="38"/>
      <c r="D885" s="37"/>
      <c r="E885" s="42"/>
      <c r="F885" s="47"/>
    </row>
    <row r="886" spans="1:6" ht="16" thickBot="1" x14ac:dyDescent="0.25">
      <c r="A886" s="36"/>
      <c r="B886" s="36"/>
      <c r="C886" s="38"/>
      <c r="D886" s="37"/>
      <c r="E886" s="42"/>
      <c r="F886" s="47"/>
    </row>
    <row r="887" spans="1:6" ht="16" thickBot="1" x14ac:dyDescent="0.25">
      <c r="A887" s="36"/>
      <c r="B887" s="36"/>
      <c r="C887" s="38"/>
      <c r="D887" s="37"/>
      <c r="E887" s="42"/>
      <c r="F887" s="47"/>
    </row>
    <row r="888" spans="1:6" ht="16" thickBot="1" x14ac:dyDescent="0.25">
      <c r="A888" s="36"/>
      <c r="B888" s="36"/>
      <c r="C888" s="38"/>
      <c r="D888" s="37"/>
      <c r="E888" s="42"/>
      <c r="F888" s="47"/>
    </row>
    <row r="889" spans="1:6" ht="16" thickBot="1" x14ac:dyDescent="0.25">
      <c r="A889" s="36"/>
      <c r="B889" s="36"/>
      <c r="C889" s="38"/>
      <c r="D889" s="37"/>
      <c r="E889" s="42"/>
      <c r="F889" s="47"/>
    </row>
    <row r="890" spans="1:6" ht="16" thickBot="1" x14ac:dyDescent="0.25">
      <c r="A890" s="36"/>
      <c r="B890" s="36"/>
      <c r="C890" s="38"/>
      <c r="D890" s="37"/>
      <c r="E890" s="42"/>
      <c r="F890" s="47"/>
    </row>
    <row r="891" spans="1:6" ht="16" thickBot="1" x14ac:dyDescent="0.25">
      <c r="A891" s="36"/>
      <c r="B891" s="36"/>
      <c r="C891" s="38"/>
      <c r="D891" s="37"/>
      <c r="E891" s="42"/>
      <c r="F891" s="47"/>
    </row>
    <row r="892" spans="1:6" ht="16" thickBot="1" x14ac:dyDescent="0.25">
      <c r="A892" s="36"/>
      <c r="B892" s="36"/>
      <c r="C892" s="38"/>
      <c r="D892" s="37"/>
      <c r="E892" s="42"/>
      <c r="F892" s="47"/>
    </row>
    <row r="893" spans="1:6" ht="16" thickBot="1" x14ac:dyDescent="0.25">
      <c r="A893" s="36"/>
      <c r="B893" s="36"/>
      <c r="C893" s="38"/>
      <c r="D893" s="37"/>
      <c r="E893" s="42"/>
      <c r="F893" s="47"/>
    </row>
    <row r="894" spans="1:6" ht="16" thickBot="1" x14ac:dyDescent="0.25">
      <c r="A894" s="36"/>
      <c r="B894" s="36"/>
      <c r="C894" s="38"/>
      <c r="D894" s="37"/>
      <c r="E894" s="42"/>
      <c r="F894" s="47"/>
    </row>
    <row r="895" spans="1:6" ht="16" thickBot="1" x14ac:dyDescent="0.25">
      <c r="A895" s="36"/>
      <c r="B895" s="36"/>
      <c r="C895" s="38"/>
      <c r="D895" s="37"/>
      <c r="E895" s="41"/>
      <c r="F895" s="47"/>
    </row>
    <row r="896" spans="1:6" ht="16" thickBot="1" x14ac:dyDescent="0.25">
      <c r="A896" s="36"/>
      <c r="B896" s="36"/>
      <c r="C896" s="38"/>
      <c r="D896" s="37"/>
      <c r="E896" s="41"/>
      <c r="F896" s="47"/>
    </row>
    <row r="897" spans="1:6" ht="16" thickBot="1" x14ac:dyDescent="0.25">
      <c r="A897" s="36"/>
      <c r="B897" s="36"/>
      <c r="C897" s="38"/>
      <c r="D897" s="37"/>
      <c r="E897" s="41"/>
      <c r="F897" s="47"/>
    </row>
    <row r="898" spans="1:6" ht="16" thickBot="1" x14ac:dyDescent="0.25">
      <c r="A898" s="36"/>
      <c r="B898" s="36"/>
      <c r="C898" s="38"/>
      <c r="D898" s="37"/>
      <c r="E898" s="41"/>
      <c r="F898" s="47"/>
    </row>
    <row r="899" spans="1:6" ht="16" thickBot="1" x14ac:dyDescent="0.25">
      <c r="A899" s="36"/>
      <c r="B899" s="36"/>
      <c r="C899" s="38"/>
      <c r="D899" s="37"/>
      <c r="E899" s="41"/>
      <c r="F899" s="47"/>
    </row>
    <row r="900" spans="1:6" ht="16" thickBot="1" x14ac:dyDescent="0.25">
      <c r="A900" s="36"/>
      <c r="B900" s="36"/>
      <c r="C900" s="38"/>
      <c r="D900" s="37"/>
      <c r="E900" s="41"/>
      <c r="F900" s="47"/>
    </row>
    <row r="901" spans="1:6" ht="16" thickBot="1" x14ac:dyDescent="0.25">
      <c r="A901" s="36"/>
      <c r="B901" s="36"/>
      <c r="C901" s="38"/>
      <c r="D901" s="37"/>
      <c r="E901" s="41"/>
      <c r="F901" s="47"/>
    </row>
    <row r="902" spans="1:6" ht="16" thickBot="1" x14ac:dyDescent="0.25">
      <c r="A902" s="36"/>
      <c r="B902" s="36"/>
      <c r="C902" s="38"/>
      <c r="D902" s="37"/>
      <c r="E902" s="42"/>
      <c r="F902" s="47"/>
    </row>
    <row r="903" spans="1:6" ht="16" thickBot="1" x14ac:dyDescent="0.25">
      <c r="A903" s="36"/>
      <c r="B903" s="36"/>
      <c r="C903" s="38"/>
      <c r="D903" s="37"/>
      <c r="E903" s="42"/>
      <c r="F903" s="47"/>
    </row>
    <row r="904" spans="1:6" ht="16" thickBot="1" x14ac:dyDescent="0.25">
      <c r="A904" s="36"/>
      <c r="B904" s="36"/>
      <c r="C904" s="38"/>
      <c r="D904" s="37"/>
      <c r="E904" s="42"/>
      <c r="F904" s="47"/>
    </row>
    <row r="905" spans="1:6" ht="16" thickBot="1" x14ac:dyDescent="0.25">
      <c r="A905" s="36"/>
      <c r="B905" s="36"/>
      <c r="C905" s="38"/>
      <c r="D905" s="37"/>
      <c r="E905" s="42"/>
      <c r="F905" s="47"/>
    </row>
    <row r="906" spans="1:6" ht="16" thickBot="1" x14ac:dyDescent="0.25">
      <c r="A906" s="36"/>
      <c r="B906" s="36"/>
      <c r="C906" s="38"/>
      <c r="D906" s="37"/>
      <c r="E906" s="42"/>
      <c r="F906" s="47"/>
    </row>
    <row r="907" spans="1:6" ht="16" thickBot="1" x14ac:dyDescent="0.25">
      <c r="A907" s="36"/>
      <c r="B907" s="36"/>
      <c r="C907" s="38"/>
      <c r="D907" s="37"/>
      <c r="E907" s="42"/>
      <c r="F907" s="47"/>
    </row>
    <row r="908" spans="1:6" ht="16" thickBot="1" x14ac:dyDescent="0.25">
      <c r="A908" s="36"/>
      <c r="B908" s="36"/>
      <c r="C908" s="38"/>
      <c r="D908" s="37"/>
      <c r="E908" s="42"/>
      <c r="F908" s="47"/>
    </row>
    <row r="909" spans="1:6" ht="16" thickBot="1" x14ac:dyDescent="0.25">
      <c r="A909" s="36"/>
      <c r="B909" s="36"/>
      <c r="C909" s="38"/>
      <c r="D909" s="37"/>
      <c r="E909" s="42"/>
      <c r="F909" s="47"/>
    </row>
    <row r="910" spans="1:6" ht="16" thickBot="1" x14ac:dyDescent="0.25">
      <c r="A910" s="36"/>
      <c r="B910" s="36"/>
      <c r="C910" s="38"/>
      <c r="D910" s="37"/>
      <c r="E910" s="41"/>
      <c r="F910" s="47"/>
    </row>
    <row r="911" spans="1:6" ht="16" thickBot="1" x14ac:dyDescent="0.25">
      <c r="A911" s="36"/>
      <c r="B911" s="36"/>
      <c r="C911" s="38"/>
      <c r="D911" s="37"/>
      <c r="E911" s="41"/>
      <c r="F911" s="47"/>
    </row>
    <row r="912" spans="1:6" ht="16" thickBot="1" x14ac:dyDescent="0.25">
      <c r="A912" s="36"/>
      <c r="B912" s="36"/>
      <c r="C912" s="38"/>
      <c r="D912" s="37"/>
      <c r="E912" s="41"/>
      <c r="F912" s="47"/>
    </row>
    <row r="913" spans="1:6" ht="16" thickBot="1" x14ac:dyDescent="0.25">
      <c r="A913" s="36"/>
      <c r="B913" s="36"/>
      <c r="C913" s="38"/>
      <c r="D913" s="37"/>
      <c r="E913" s="41"/>
      <c r="F913" s="47"/>
    </row>
    <row r="914" spans="1:6" ht="16" thickBot="1" x14ac:dyDescent="0.25">
      <c r="A914" s="36"/>
      <c r="B914" s="36"/>
      <c r="C914" s="38"/>
      <c r="D914" s="37"/>
      <c r="E914" s="42"/>
      <c r="F914" s="47"/>
    </row>
    <row r="915" spans="1:6" ht="16" thickBot="1" x14ac:dyDescent="0.25">
      <c r="A915" s="36"/>
      <c r="B915" s="36"/>
      <c r="C915" s="38"/>
      <c r="D915" s="37"/>
      <c r="E915" s="42"/>
      <c r="F915" s="47"/>
    </row>
    <row r="916" spans="1:6" ht="16" thickBot="1" x14ac:dyDescent="0.25">
      <c r="A916" s="36"/>
      <c r="B916" s="36"/>
      <c r="C916" s="38"/>
      <c r="D916" s="37"/>
      <c r="E916" s="42"/>
      <c r="F916" s="47"/>
    </row>
    <row r="917" spans="1:6" ht="16" thickBot="1" x14ac:dyDescent="0.25">
      <c r="A917" s="36"/>
      <c r="B917" s="36"/>
      <c r="C917" s="38"/>
      <c r="D917" s="37"/>
      <c r="E917" s="42"/>
      <c r="F917" s="47"/>
    </row>
    <row r="918" spans="1:6" ht="16" thickBot="1" x14ac:dyDescent="0.25">
      <c r="A918" s="36"/>
      <c r="B918" s="36"/>
      <c r="C918" s="38"/>
      <c r="D918" s="37"/>
      <c r="E918" s="42"/>
      <c r="F918" s="47"/>
    </row>
    <row r="919" spans="1:6" ht="16" thickBot="1" x14ac:dyDescent="0.25">
      <c r="A919" s="36"/>
      <c r="B919" s="36"/>
      <c r="C919" s="38"/>
      <c r="D919" s="37"/>
      <c r="E919" s="41"/>
      <c r="F919" s="47"/>
    </row>
    <row r="920" spans="1:6" ht="16" thickBot="1" x14ac:dyDescent="0.25">
      <c r="A920" s="36"/>
      <c r="B920" s="36"/>
      <c r="C920" s="38"/>
      <c r="D920" s="37"/>
      <c r="E920" s="41"/>
      <c r="F920" s="47"/>
    </row>
    <row r="921" spans="1:6" ht="16" thickBot="1" x14ac:dyDescent="0.25">
      <c r="A921" s="36"/>
      <c r="B921" s="36"/>
      <c r="C921" s="38"/>
      <c r="D921" s="37"/>
      <c r="E921" s="41"/>
      <c r="F921" s="47"/>
    </row>
    <row r="922" spans="1:6" ht="16" thickBot="1" x14ac:dyDescent="0.25">
      <c r="A922" s="36"/>
      <c r="B922" s="36"/>
      <c r="C922" s="38"/>
      <c r="D922" s="37"/>
      <c r="E922" s="42"/>
      <c r="F922" s="47"/>
    </row>
    <row r="923" spans="1:6" ht="16" thickBot="1" x14ac:dyDescent="0.25">
      <c r="A923" s="36"/>
      <c r="B923" s="36"/>
      <c r="C923" s="38"/>
      <c r="D923" s="37"/>
      <c r="E923" s="42"/>
      <c r="F923" s="47"/>
    </row>
    <row r="924" spans="1:6" ht="16" thickBot="1" x14ac:dyDescent="0.25">
      <c r="A924" s="36"/>
      <c r="B924" s="36"/>
      <c r="C924" s="38"/>
      <c r="D924" s="37"/>
      <c r="E924" s="42"/>
      <c r="F924" s="47"/>
    </row>
    <row r="925" spans="1:6" ht="16" thickBot="1" x14ac:dyDescent="0.25">
      <c r="A925" s="36"/>
      <c r="B925" s="36"/>
      <c r="C925" s="38"/>
      <c r="D925" s="37"/>
      <c r="E925" s="42"/>
      <c r="F925" s="47"/>
    </row>
    <row r="926" spans="1:6" ht="16" thickBot="1" x14ac:dyDescent="0.25">
      <c r="A926" s="36"/>
      <c r="B926" s="36"/>
      <c r="C926" s="38"/>
      <c r="D926" s="37"/>
      <c r="E926" s="41"/>
      <c r="F926" s="47"/>
    </row>
    <row r="927" spans="1:6" ht="16" thickBot="1" x14ac:dyDescent="0.25">
      <c r="A927" s="36"/>
      <c r="B927" s="36"/>
      <c r="C927" s="38"/>
      <c r="D927" s="37"/>
      <c r="E927" s="41"/>
      <c r="F927" s="47"/>
    </row>
    <row r="928" spans="1:6" ht="16" thickBot="1" x14ac:dyDescent="0.25">
      <c r="A928" s="36"/>
      <c r="B928" s="36"/>
      <c r="C928" s="38"/>
      <c r="D928" s="37"/>
      <c r="E928" s="41"/>
      <c r="F928" s="47"/>
    </row>
    <row r="929" spans="1:6" ht="16" thickBot="1" x14ac:dyDescent="0.25">
      <c r="A929" s="36"/>
      <c r="B929" s="36"/>
      <c r="C929" s="38"/>
      <c r="D929" s="37"/>
      <c r="E929" s="41"/>
      <c r="F929" s="47"/>
    </row>
    <row r="930" spans="1:6" ht="16" thickBot="1" x14ac:dyDescent="0.25">
      <c r="A930" s="36"/>
      <c r="B930" s="36"/>
      <c r="C930" s="38"/>
      <c r="D930" s="37"/>
      <c r="E930" s="41"/>
      <c r="F930" s="47"/>
    </row>
    <row r="931" spans="1:6" ht="16" thickBot="1" x14ac:dyDescent="0.25">
      <c r="A931" s="36"/>
      <c r="B931" s="36"/>
      <c r="C931" s="38"/>
      <c r="D931" s="37"/>
      <c r="E931" s="41"/>
      <c r="F931" s="47"/>
    </row>
    <row r="932" spans="1:6" ht="16" thickBot="1" x14ac:dyDescent="0.25">
      <c r="A932" s="36"/>
      <c r="B932" s="36"/>
      <c r="C932" s="38"/>
      <c r="D932" s="37"/>
      <c r="E932" s="41"/>
      <c r="F932" s="47"/>
    </row>
    <row r="933" spans="1:6" ht="16" thickBot="1" x14ac:dyDescent="0.25">
      <c r="A933" s="36"/>
      <c r="B933" s="36"/>
      <c r="C933" s="38"/>
      <c r="D933" s="37"/>
      <c r="E933" s="41"/>
      <c r="F933" s="47"/>
    </row>
    <row r="934" spans="1:6" ht="16" thickBot="1" x14ac:dyDescent="0.25">
      <c r="A934" s="36"/>
      <c r="B934" s="36"/>
      <c r="C934" s="38"/>
      <c r="D934" s="37"/>
      <c r="E934" s="41"/>
      <c r="F934" s="47"/>
    </row>
    <row r="935" spans="1:6" ht="16" thickBot="1" x14ac:dyDescent="0.25">
      <c r="A935" s="36"/>
      <c r="B935" s="36"/>
      <c r="C935" s="38"/>
      <c r="D935" s="37"/>
      <c r="E935" s="42"/>
      <c r="F935" s="47"/>
    </row>
    <row r="936" spans="1:6" ht="16" thickBot="1" x14ac:dyDescent="0.25">
      <c r="A936" s="36"/>
      <c r="B936" s="36"/>
      <c r="C936" s="38"/>
      <c r="D936" s="37"/>
      <c r="E936" s="41"/>
      <c r="F936" s="47"/>
    </row>
    <row r="937" spans="1:6" ht="16" thickBot="1" x14ac:dyDescent="0.25">
      <c r="A937" s="36"/>
      <c r="B937" s="36"/>
      <c r="C937" s="38"/>
      <c r="D937" s="37"/>
      <c r="E937" s="42"/>
      <c r="F937" s="47"/>
    </row>
    <row r="938" spans="1:6" ht="16" thickBot="1" x14ac:dyDescent="0.25">
      <c r="A938" s="36"/>
      <c r="B938" s="36"/>
      <c r="C938" s="38"/>
      <c r="D938" s="37"/>
      <c r="E938" s="42"/>
      <c r="F938" s="47"/>
    </row>
    <row r="939" spans="1:6" ht="16" thickBot="1" x14ac:dyDescent="0.25">
      <c r="A939" s="36"/>
      <c r="B939" s="36"/>
      <c r="C939" s="38"/>
      <c r="D939" s="37"/>
      <c r="E939" s="42"/>
      <c r="F939" s="47"/>
    </row>
    <row r="940" spans="1:6" ht="16" thickBot="1" x14ac:dyDescent="0.25">
      <c r="A940" s="36"/>
      <c r="B940" s="36"/>
      <c r="C940" s="38"/>
      <c r="D940" s="37"/>
      <c r="E940" s="42"/>
      <c r="F940" s="47"/>
    </row>
    <row r="941" spans="1:6" ht="16" thickBot="1" x14ac:dyDescent="0.25">
      <c r="A941" s="36"/>
      <c r="B941" s="36"/>
      <c r="C941" s="38"/>
      <c r="D941" s="37"/>
      <c r="E941" s="41"/>
      <c r="F941" s="47"/>
    </row>
    <row r="942" spans="1:6" ht="16" thickBot="1" x14ac:dyDescent="0.25">
      <c r="A942" s="36"/>
      <c r="B942" s="36"/>
      <c r="C942" s="38"/>
      <c r="D942" s="37"/>
      <c r="E942" s="41"/>
      <c r="F942" s="47"/>
    </row>
    <row r="943" spans="1:6" ht="16" thickBot="1" x14ac:dyDescent="0.25">
      <c r="A943" s="36"/>
      <c r="B943" s="36"/>
      <c r="C943" s="38"/>
      <c r="D943" s="37"/>
      <c r="E943" s="41"/>
      <c r="F943" s="47"/>
    </row>
    <row r="944" spans="1:6" ht="16" thickBot="1" x14ac:dyDescent="0.25">
      <c r="A944" s="36"/>
      <c r="B944" s="36"/>
      <c r="C944" s="38"/>
      <c r="D944" s="37"/>
      <c r="E944" s="42"/>
      <c r="F944" s="47"/>
    </row>
    <row r="945" spans="1:6" ht="16" thickBot="1" x14ac:dyDescent="0.25">
      <c r="A945" s="36"/>
      <c r="B945" s="36"/>
      <c r="C945" s="38"/>
      <c r="D945" s="37"/>
      <c r="E945" s="42"/>
      <c r="F945" s="47"/>
    </row>
    <row r="946" spans="1:6" ht="16" thickBot="1" x14ac:dyDescent="0.25">
      <c r="A946" s="36"/>
      <c r="B946" s="36"/>
      <c r="C946" s="38"/>
      <c r="D946" s="37"/>
      <c r="E946" s="42"/>
      <c r="F946" s="47"/>
    </row>
    <row r="947" spans="1:6" ht="16" thickBot="1" x14ac:dyDescent="0.25">
      <c r="A947" s="36"/>
      <c r="B947" s="36"/>
      <c r="C947" s="38"/>
      <c r="D947" s="37"/>
      <c r="E947" s="42"/>
      <c r="F947" s="47"/>
    </row>
    <row r="948" spans="1:6" ht="16" thickBot="1" x14ac:dyDescent="0.25">
      <c r="A948" s="36"/>
      <c r="B948" s="36"/>
      <c r="C948" s="38"/>
      <c r="D948" s="37"/>
      <c r="E948" s="42"/>
      <c r="F948" s="47"/>
    </row>
    <row r="949" spans="1:6" ht="16" thickBot="1" x14ac:dyDescent="0.25">
      <c r="A949" s="36"/>
      <c r="B949" s="36"/>
      <c r="C949" s="38"/>
      <c r="D949" s="37"/>
      <c r="E949" s="42"/>
      <c r="F949" s="47"/>
    </row>
    <row r="950" spans="1:6" ht="16" thickBot="1" x14ac:dyDescent="0.25">
      <c r="A950" s="36"/>
      <c r="B950" s="36"/>
      <c r="C950" s="38"/>
      <c r="D950" s="37"/>
      <c r="E950" s="42"/>
      <c r="F950" s="47"/>
    </row>
    <row r="951" spans="1:6" ht="16" thickBot="1" x14ac:dyDescent="0.25">
      <c r="A951" s="36"/>
      <c r="B951" s="36"/>
      <c r="C951" s="38"/>
      <c r="D951" s="37"/>
      <c r="E951" s="42"/>
      <c r="F951" s="47"/>
    </row>
    <row r="952" spans="1:6" ht="16" thickBot="1" x14ac:dyDescent="0.25">
      <c r="A952" s="36"/>
      <c r="B952" s="36"/>
      <c r="C952" s="38"/>
      <c r="D952" s="37"/>
      <c r="E952" s="42"/>
      <c r="F952" s="47"/>
    </row>
    <row r="953" spans="1:6" ht="16" thickBot="1" x14ac:dyDescent="0.25">
      <c r="A953" s="36"/>
      <c r="B953" s="36"/>
      <c r="C953" s="38"/>
      <c r="D953" s="37"/>
      <c r="E953" s="42"/>
      <c r="F953" s="47"/>
    </row>
    <row r="954" spans="1:6" ht="16" thickBot="1" x14ac:dyDescent="0.25">
      <c r="A954" s="36"/>
      <c r="B954" s="36"/>
      <c r="C954" s="38"/>
      <c r="D954" s="37"/>
      <c r="E954" s="42"/>
      <c r="F954" s="47"/>
    </row>
    <row r="955" spans="1:6" ht="16" thickBot="1" x14ac:dyDescent="0.25">
      <c r="A955" s="36"/>
      <c r="B955" s="36"/>
      <c r="C955" s="38"/>
      <c r="D955" s="37"/>
      <c r="E955" s="42"/>
      <c r="F955" s="47"/>
    </row>
    <row r="956" spans="1:6" ht="16" thickBot="1" x14ac:dyDescent="0.25">
      <c r="A956" s="36"/>
      <c r="B956" s="36"/>
      <c r="C956" s="38"/>
      <c r="D956" s="37"/>
      <c r="E956" s="42"/>
      <c r="F956" s="47"/>
    </row>
    <row r="957" spans="1:6" ht="16" thickBot="1" x14ac:dyDescent="0.25">
      <c r="A957" s="36"/>
      <c r="B957" s="36"/>
      <c r="C957" s="38"/>
      <c r="D957" s="37"/>
      <c r="E957" s="42"/>
      <c r="F957" s="47"/>
    </row>
    <row r="958" spans="1:6" ht="16" thickBot="1" x14ac:dyDescent="0.25">
      <c r="A958" s="36"/>
      <c r="B958" s="36"/>
      <c r="C958" s="38"/>
      <c r="D958" s="37"/>
      <c r="E958" s="42"/>
      <c r="F958" s="47"/>
    </row>
    <row r="959" spans="1:6" ht="16" thickBot="1" x14ac:dyDescent="0.25">
      <c r="A959" s="36"/>
      <c r="B959" s="36"/>
      <c r="C959" s="38"/>
      <c r="D959" s="37"/>
      <c r="E959" s="42"/>
      <c r="F959" s="47"/>
    </row>
    <row r="960" spans="1:6" ht="16" thickBot="1" x14ac:dyDescent="0.25">
      <c r="A960" s="36"/>
      <c r="B960" s="36"/>
      <c r="C960" s="38"/>
      <c r="D960" s="37"/>
      <c r="E960" s="42"/>
      <c r="F960" s="47"/>
    </row>
    <row r="961" spans="1:6" ht="16" thickBot="1" x14ac:dyDescent="0.25">
      <c r="A961" s="36"/>
      <c r="B961" s="36"/>
      <c r="C961" s="38"/>
      <c r="D961" s="37"/>
      <c r="E961" s="42"/>
      <c r="F961" s="47"/>
    </row>
    <row r="962" spans="1:6" ht="16" thickBot="1" x14ac:dyDescent="0.25">
      <c r="A962" s="36"/>
      <c r="B962" s="36"/>
      <c r="C962" s="38"/>
      <c r="D962" s="37"/>
      <c r="E962" s="42"/>
      <c r="F962" s="47"/>
    </row>
    <row r="963" spans="1:6" ht="16" thickBot="1" x14ac:dyDescent="0.25">
      <c r="A963" s="36"/>
      <c r="B963" s="36"/>
      <c r="C963" s="38"/>
      <c r="D963" s="37"/>
      <c r="E963" s="42"/>
      <c r="F963" s="47"/>
    </row>
    <row r="964" spans="1:6" ht="16" thickBot="1" x14ac:dyDescent="0.25">
      <c r="A964" s="36"/>
      <c r="B964" s="36"/>
      <c r="C964" s="38"/>
      <c r="D964" s="37"/>
      <c r="E964" s="42"/>
      <c r="F964" s="47"/>
    </row>
    <row r="965" spans="1:6" ht="16" thickBot="1" x14ac:dyDescent="0.25">
      <c r="A965" s="36"/>
      <c r="B965" s="36"/>
      <c r="C965" s="38"/>
      <c r="D965" s="37"/>
      <c r="E965" s="42"/>
      <c r="F965" s="47"/>
    </row>
    <row r="966" spans="1:6" ht="16" thickBot="1" x14ac:dyDescent="0.25">
      <c r="A966" s="36"/>
      <c r="B966" s="36"/>
      <c r="C966" s="38"/>
      <c r="D966" s="37"/>
      <c r="E966" s="41"/>
      <c r="F966" s="47"/>
    </row>
    <row r="967" spans="1:6" ht="16" thickBot="1" x14ac:dyDescent="0.25">
      <c r="A967" s="36"/>
      <c r="B967" s="36"/>
      <c r="C967" s="38"/>
      <c r="D967" s="37"/>
      <c r="E967" s="41"/>
      <c r="F967" s="47"/>
    </row>
    <row r="968" spans="1:6" ht="16" thickBot="1" x14ac:dyDescent="0.25">
      <c r="A968" s="36"/>
      <c r="B968" s="36"/>
      <c r="C968" s="38"/>
      <c r="D968" s="37"/>
      <c r="E968" s="41"/>
      <c r="F968" s="47"/>
    </row>
    <row r="969" spans="1:6" ht="16" thickBot="1" x14ac:dyDescent="0.25">
      <c r="A969" s="36"/>
      <c r="B969" s="36"/>
      <c r="C969" s="38"/>
      <c r="D969" s="37"/>
      <c r="E969" s="41"/>
      <c r="F969" s="47"/>
    </row>
    <row r="970" spans="1:6" ht="16" thickBot="1" x14ac:dyDescent="0.25">
      <c r="A970" s="36"/>
      <c r="B970" s="36"/>
      <c r="C970" s="38"/>
      <c r="D970" s="37"/>
      <c r="E970" s="41"/>
      <c r="F970" s="47"/>
    </row>
    <row r="971" spans="1:6" ht="16" thickBot="1" x14ac:dyDescent="0.25">
      <c r="A971" s="36"/>
      <c r="B971" s="36"/>
      <c r="C971" s="38"/>
      <c r="D971" s="37"/>
      <c r="E971" s="41"/>
      <c r="F971" s="47"/>
    </row>
    <row r="972" spans="1:6" ht="16" thickBot="1" x14ac:dyDescent="0.25">
      <c r="A972" s="36"/>
      <c r="B972" s="36"/>
      <c r="C972" s="38"/>
      <c r="D972" s="37"/>
      <c r="E972" s="41"/>
      <c r="F972" s="47"/>
    </row>
    <row r="973" spans="1:6" ht="16" thickBot="1" x14ac:dyDescent="0.25">
      <c r="A973" s="36"/>
      <c r="B973" s="36"/>
      <c r="C973" s="38"/>
      <c r="D973" s="37"/>
      <c r="E973" s="41"/>
      <c r="F973" s="47"/>
    </row>
    <row r="974" spans="1:6" ht="16" thickBot="1" x14ac:dyDescent="0.25">
      <c r="A974" s="36"/>
      <c r="B974" s="36"/>
      <c r="C974" s="38"/>
      <c r="D974" s="37"/>
      <c r="E974" s="41"/>
      <c r="F974" s="47"/>
    </row>
    <row r="975" spans="1:6" ht="16" thickBot="1" x14ac:dyDescent="0.25">
      <c r="A975" s="36"/>
      <c r="B975" s="36"/>
      <c r="C975" s="38"/>
      <c r="D975" s="37"/>
      <c r="E975" s="41"/>
      <c r="F975" s="47"/>
    </row>
    <row r="976" spans="1:6" ht="16" thickBot="1" x14ac:dyDescent="0.25">
      <c r="A976" s="36"/>
      <c r="B976" s="36"/>
      <c r="C976" s="38"/>
      <c r="D976" s="37"/>
      <c r="E976" s="42"/>
      <c r="F976" s="47"/>
    </row>
    <row r="977" spans="1:6" ht="16" thickBot="1" x14ac:dyDescent="0.25">
      <c r="A977" s="36"/>
      <c r="B977" s="36"/>
      <c r="C977" s="38"/>
      <c r="D977" s="37"/>
      <c r="E977" s="42"/>
      <c r="F977" s="47"/>
    </row>
    <row r="978" spans="1:6" ht="16" thickBot="1" x14ac:dyDescent="0.25">
      <c r="A978" s="36"/>
      <c r="B978" s="36"/>
      <c r="C978" s="38"/>
      <c r="D978" s="37"/>
      <c r="E978" s="42"/>
      <c r="F978" s="47"/>
    </row>
    <row r="979" spans="1:6" ht="16" thickBot="1" x14ac:dyDescent="0.25">
      <c r="A979" s="36"/>
      <c r="B979" s="36"/>
      <c r="C979" s="38"/>
      <c r="D979" s="37"/>
      <c r="E979" s="42"/>
      <c r="F979" s="47"/>
    </row>
    <row r="980" spans="1:6" ht="16" thickBot="1" x14ac:dyDescent="0.25">
      <c r="A980" s="36"/>
      <c r="B980" s="36"/>
      <c r="C980" s="38"/>
      <c r="D980" s="37"/>
      <c r="E980" s="41"/>
      <c r="F980" s="47"/>
    </row>
    <row r="981" spans="1:6" ht="16" thickBot="1" x14ac:dyDescent="0.25">
      <c r="A981" s="36"/>
      <c r="B981" s="36"/>
      <c r="C981" s="38"/>
      <c r="D981" s="37"/>
      <c r="E981" s="41"/>
      <c r="F981" s="47"/>
    </row>
    <row r="982" spans="1:6" ht="16" thickBot="1" x14ac:dyDescent="0.25">
      <c r="A982" s="36"/>
      <c r="B982" s="36"/>
      <c r="C982" s="38"/>
      <c r="D982" s="37"/>
      <c r="E982" s="41"/>
      <c r="F982" s="47"/>
    </row>
    <row r="983" spans="1:6" ht="16" thickBot="1" x14ac:dyDescent="0.25">
      <c r="A983" s="36"/>
      <c r="B983" s="36"/>
      <c r="C983" s="38"/>
      <c r="D983" s="37"/>
      <c r="E983" s="42"/>
      <c r="F983" s="47"/>
    </row>
    <row r="984" spans="1:6" ht="16" thickBot="1" x14ac:dyDescent="0.25">
      <c r="A984" s="36"/>
      <c r="B984" s="36"/>
      <c r="C984" s="38"/>
      <c r="D984" s="37"/>
      <c r="E984" s="42"/>
      <c r="F984" s="47"/>
    </row>
    <row r="985" spans="1:6" ht="16" thickBot="1" x14ac:dyDescent="0.25">
      <c r="A985" s="36"/>
      <c r="B985" s="36"/>
      <c r="C985" s="38"/>
      <c r="D985" s="37"/>
      <c r="E985" s="41"/>
      <c r="F985" s="47"/>
    </row>
    <row r="986" spans="1:6" ht="16" thickBot="1" x14ac:dyDescent="0.25">
      <c r="A986" s="36"/>
      <c r="B986" s="36"/>
      <c r="C986" s="38"/>
      <c r="D986" s="37"/>
      <c r="E986" s="41"/>
      <c r="F986" s="47"/>
    </row>
    <row r="987" spans="1:6" ht="16" thickBot="1" x14ac:dyDescent="0.25">
      <c r="A987" s="36"/>
      <c r="B987" s="36"/>
      <c r="C987" s="38"/>
      <c r="D987" s="37"/>
      <c r="E987" s="41"/>
      <c r="F987" s="47"/>
    </row>
    <row r="988" spans="1:6" ht="16" thickBot="1" x14ac:dyDescent="0.25">
      <c r="A988" s="36"/>
      <c r="B988" s="36"/>
      <c r="C988" s="38"/>
      <c r="D988" s="37"/>
      <c r="E988" s="41"/>
      <c r="F988" s="47"/>
    </row>
    <row r="989" spans="1:6" ht="16" thickBot="1" x14ac:dyDescent="0.25">
      <c r="A989" s="36"/>
      <c r="B989" s="36"/>
      <c r="C989" s="38"/>
      <c r="D989" s="37"/>
      <c r="E989" s="41"/>
      <c r="F989" s="47"/>
    </row>
    <row r="990" spans="1:6" ht="16" thickBot="1" x14ac:dyDescent="0.25">
      <c r="A990" s="36"/>
      <c r="B990" s="36"/>
      <c r="C990" s="38"/>
      <c r="D990" s="37"/>
      <c r="E990" s="41"/>
      <c r="F990" s="47"/>
    </row>
    <row r="991" spans="1:6" ht="16" thickBot="1" x14ac:dyDescent="0.25">
      <c r="A991" s="36"/>
      <c r="B991" s="36"/>
      <c r="C991" s="38"/>
      <c r="D991" s="37"/>
      <c r="E991" s="41"/>
      <c r="F991" s="47"/>
    </row>
    <row r="992" spans="1:6" ht="16" thickBot="1" x14ac:dyDescent="0.25">
      <c r="A992" s="36"/>
      <c r="B992" s="36"/>
      <c r="C992" s="38"/>
      <c r="D992" s="37"/>
      <c r="E992" s="42"/>
      <c r="F992" s="47"/>
    </row>
    <row r="993" spans="1:6" ht="16" thickBot="1" x14ac:dyDescent="0.25">
      <c r="A993" s="36"/>
      <c r="B993" s="36"/>
      <c r="C993" s="38"/>
      <c r="D993" s="37"/>
      <c r="E993" s="42"/>
      <c r="F993" s="47"/>
    </row>
    <row r="994" spans="1:6" ht="16" thickBot="1" x14ac:dyDescent="0.25">
      <c r="A994" s="36"/>
      <c r="B994" s="36"/>
      <c r="C994" s="38"/>
      <c r="D994" s="37"/>
      <c r="E994" s="42"/>
      <c r="F994" s="47"/>
    </row>
    <row r="995" spans="1:6" ht="16" thickBot="1" x14ac:dyDescent="0.25">
      <c r="A995" s="36"/>
      <c r="B995" s="36"/>
      <c r="C995" s="38"/>
      <c r="D995" s="37"/>
      <c r="E995" s="42"/>
      <c r="F995" s="47"/>
    </row>
    <row r="996" spans="1:6" ht="16" thickBot="1" x14ac:dyDescent="0.25">
      <c r="A996" s="36"/>
      <c r="B996" s="36"/>
      <c r="C996" s="38"/>
      <c r="D996" s="37"/>
      <c r="E996" s="42"/>
      <c r="F996" s="47"/>
    </row>
    <row r="997" spans="1:6" ht="16" thickBot="1" x14ac:dyDescent="0.25">
      <c r="A997" s="36"/>
      <c r="B997" s="36"/>
      <c r="C997" s="38"/>
      <c r="D997" s="37"/>
      <c r="E997" s="42"/>
      <c r="F997" s="47"/>
    </row>
    <row r="998" spans="1:6" ht="16" thickBot="1" x14ac:dyDescent="0.25">
      <c r="A998" s="36"/>
      <c r="B998" s="36"/>
      <c r="C998" s="38"/>
      <c r="D998" s="37"/>
      <c r="E998" s="42"/>
      <c r="F998" s="47"/>
    </row>
    <row r="999" spans="1:6" ht="16" thickBot="1" x14ac:dyDescent="0.25">
      <c r="A999" s="36"/>
      <c r="B999" s="36"/>
      <c r="C999" s="38"/>
      <c r="D999" s="37"/>
      <c r="E999" s="42"/>
      <c r="F999" s="47"/>
    </row>
    <row r="1000" spans="1:6" ht="16" thickBot="1" x14ac:dyDescent="0.25">
      <c r="A1000" s="36"/>
      <c r="B1000" s="36"/>
      <c r="C1000" s="38"/>
      <c r="D1000" s="37"/>
      <c r="E1000" s="42"/>
      <c r="F1000" s="47"/>
    </row>
    <row r="1001" spans="1:6" ht="16" thickBot="1" x14ac:dyDescent="0.25">
      <c r="A1001" s="36"/>
      <c r="B1001" s="36"/>
      <c r="C1001" s="38"/>
      <c r="D1001" s="37"/>
      <c r="E1001" s="41"/>
      <c r="F1001" s="47"/>
    </row>
    <row r="1002" spans="1:6" ht="16" thickBot="1" x14ac:dyDescent="0.25">
      <c r="A1002" s="36"/>
      <c r="B1002" s="36"/>
      <c r="C1002" s="38"/>
      <c r="D1002" s="37"/>
      <c r="E1002" s="42"/>
      <c r="F1002" s="47"/>
    </row>
    <row r="1003" spans="1:6" ht="16" thickBot="1" x14ac:dyDescent="0.25">
      <c r="A1003" s="36"/>
      <c r="B1003" s="36"/>
      <c r="C1003" s="38"/>
      <c r="D1003" s="37"/>
      <c r="E1003" s="42"/>
      <c r="F1003" s="47"/>
    </row>
    <row r="1004" spans="1:6" ht="16" thickBot="1" x14ac:dyDescent="0.25">
      <c r="A1004" s="36"/>
      <c r="B1004" s="36"/>
      <c r="C1004" s="38"/>
      <c r="D1004" s="37"/>
      <c r="E1004" s="41"/>
      <c r="F1004" s="47"/>
    </row>
    <row r="1005" spans="1:6" ht="16" thickBot="1" x14ac:dyDescent="0.25">
      <c r="A1005" s="36"/>
      <c r="B1005" s="36"/>
      <c r="C1005" s="38"/>
      <c r="D1005" s="37"/>
      <c r="E1005" s="42"/>
      <c r="F1005" s="47"/>
    </row>
    <row r="1006" spans="1:6" ht="16" thickBot="1" x14ac:dyDescent="0.25">
      <c r="A1006" s="36"/>
      <c r="B1006" s="36"/>
      <c r="C1006" s="38"/>
      <c r="D1006" s="37"/>
      <c r="E1006" s="42"/>
      <c r="F1006" s="47"/>
    </row>
    <row r="1007" spans="1:6" ht="16" thickBot="1" x14ac:dyDescent="0.25">
      <c r="A1007" s="36"/>
      <c r="B1007" s="36"/>
      <c r="C1007" s="38"/>
      <c r="D1007" s="37"/>
      <c r="E1007" s="42"/>
      <c r="F1007" s="47"/>
    </row>
    <row r="1008" spans="1:6" ht="16" thickBot="1" x14ac:dyDescent="0.25">
      <c r="A1008" s="36"/>
      <c r="B1008" s="36"/>
      <c r="C1008" s="38"/>
      <c r="D1008" s="37"/>
      <c r="E1008" s="42"/>
      <c r="F1008" s="47"/>
    </row>
    <row r="1009" spans="1:6" ht="16" thickBot="1" x14ac:dyDescent="0.25">
      <c r="A1009" s="36"/>
      <c r="B1009" s="36"/>
      <c r="C1009" s="38"/>
      <c r="D1009" s="37"/>
      <c r="E1009" s="42"/>
      <c r="F1009" s="47"/>
    </row>
    <row r="1010" spans="1:6" ht="16" thickBot="1" x14ac:dyDescent="0.25">
      <c r="A1010" s="36"/>
      <c r="B1010" s="36"/>
      <c r="C1010" s="38"/>
      <c r="D1010" s="37"/>
      <c r="E1010" s="41"/>
      <c r="F1010" s="47"/>
    </row>
    <row r="1011" spans="1:6" ht="16" thickBot="1" x14ac:dyDescent="0.25">
      <c r="A1011" s="36"/>
      <c r="B1011" s="36"/>
      <c r="C1011" s="38"/>
      <c r="D1011" s="37"/>
      <c r="E1011" s="42"/>
      <c r="F1011" s="47"/>
    </row>
    <row r="1012" spans="1:6" ht="16" thickBot="1" x14ac:dyDescent="0.25">
      <c r="A1012" s="36"/>
      <c r="B1012" s="36"/>
      <c r="C1012" s="38"/>
      <c r="D1012" s="37"/>
      <c r="E1012" s="41"/>
      <c r="F1012" s="47"/>
    </row>
    <row r="1013" spans="1:6" ht="16" thickBot="1" x14ac:dyDescent="0.25">
      <c r="A1013" s="36"/>
      <c r="B1013" s="36"/>
      <c r="C1013" s="38"/>
      <c r="D1013" s="37"/>
      <c r="E1013" s="42"/>
      <c r="F1013" s="47"/>
    </row>
    <row r="1014" spans="1:6" ht="16" thickBot="1" x14ac:dyDescent="0.25">
      <c r="A1014" s="36"/>
      <c r="B1014" s="36"/>
      <c r="C1014" s="38"/>
      <c r="D1014" s="37"/>
      <c r="E1014" s="42"/>
      <c r="F1014" s="47"/>
    </row>
    <row r="1015" spans="1:6" ht="16" thickBot="1" x14ac:dyDescent="0.25">
      <c r="A1015" s="36"/>
      <c r="B1015" s="36"/>
      <c r="C1015" s="38"/>
      <c r="D1015" s="37"/>
      <c r="E1015" s="41"/>
      <c r="F1015" s="47"/>
    </row>
    <row r="1016" spans="1:6" ht="16" thickBot="1" x14ac:dyDescent="0.25">
      <c r="A1016" s="36"/>
      <c r="B1016" s="36"/>
      <c r="C1016" s="38"/>
      <c r="D1016" s="37"/>
      <c r="E1016" s="42"/>
      <c r="F1016" s="47"/>
    </row>
    <row r="1017" spans="1:6" ht="16" thickBot="1" x14ac:dyDescent="0.25">
      <c r="A1017" s="36"/>
      <c r="B1017" s="36"/>
      <c r="C1017" s="38"/>
      <c r="D1017" s="37"/>
      <c r="E1017" s="42"/>
      <c r="F1017" s="47"/>
    </row>
    <row r="1018" spans="1:6" ht="16" thickBot="1" x14ac:dyDescent="0.25">
      <c r="A1018" s="36"/>
      <c r="B1018" s="36"/>
      <c r="C1018" s="38"/>
      <c r="D1018" s="37"/>
      <c r="E1018" s="41"/>
      <c r="F1018" s="47"/>
    </row>
    <row r="1019" spans="1:6" ht="16" thickBot="1" x14ac:dyDescent="0.25">
      <c r="A1019" s="36"/>
      <c r="B1019" s="36"/>
      <c r="C1019" s="38"/>
      <c r="D1019" s="37"/>
      <c r="E1019" s="42"/>
      <c r="F1019" s="47"/>
    </row>
    <row r="1020" spans="1:6" ht="16" thickBot="1" x14ac:dyDescent="0.25">
      <c r="A1020" s="36"/>
      <c r="B1020" s="36"/>
      <c r="C1020" s="38"/>
      <c r="D1020" s="37"/>
      <c r="E1020" s="42"/>
      <c r="F1020" s="47"/>
    </row>
    <row r="1021" spans="1:6" ht="16" thickBot="1" x14ac:dyDescent="0.25">
      <c r="A1021" s="36"/>
      <c r="B1021" s="36"/>
      <c r="C1021" s="38"/>
      <c r="D1021" s="37"/>
      <c r="E1021" s="41"/>
      <c r="F1021" s="47"/>
    </row>
    <row r="1022" spans="1:6" ht="16" thickBot="1" x14ac:dyDescent="0.25">
      <c r="A1022" s="36"/>
      <c r="B1022" s="36"/>
      <c r="C1022" s="38"/>
      <c r="D1022" s="37"/>
      <c r="E1022" s="41"/>
      <c r="F1022" s="47"/>
    </row>
    <row r="1023" spans="1:6" ht="16" thickBot="1" x14ac:dyDescent="0.25">
      <c r="A1023" s="36"/>
      <c r="B1023" s="36"/>
      <c r="C1023" s="38"/>
      <c r="D1023" s="37"/>
      <c r="E1023" s="41"/>
      <c r="F1023" s="47"/>
    </row>
    <row r="1024" spans="1:6" ht="16" thickBot="1" x14ac:dyDescent="0.25">
      <c r="A1024" s="36"/>
      <c r="B1024" s="36"/>
      <c r="C1024" s="38"/>
      <c r="D1024" s="37"/>
      <c r="E1024" s="42"/>
      <c r="F1024" s="47"/>
    </row>
    <row r="1025" spans="1:6" ht="16" thickBot="1" x14ac:dyDescent="0.25">
      <c r="A1025" s="36"/>
      <c r="B1025" s="36"/>
      <c r="C1025" s="38"/>
      <c r="D1025" s="37"/>
      <c r="E1025" s="42"/>
      <c r="F1025" s="47"/>
    </row>
    <row r="1026" spans="1:6" ht="16" thickBot="1" x14ac:dyDescent="0.25">
      <c r="A1026" s="36"/>
      <c r="B1026" s="36"/>
      <c r="C1026" s="38"/>
      <c r="D1026" s="37"/>
      <c r="E1026" s="41"/>
      <c r="F1026" s="47"/>
    </row>
    <row r="1027" spans="1:6" ht="16" thickBot="1" x14ac:dyDescent="0.25">
      <c r="A1027" s="36"/>
      <c r="B1027" s="36"/>
      <c r="C1027" s="38"/>
      <c r="D1027" s="37"/>
      <c r="E1027" s="41"/>
      <c r="F1027" s="47"/>
    </row>
    <row r="1028" spans="1:6" ht="16" thickBot="1" x14ac:dyDescent="0.25">
      <c r="A1028" s="36"/>
      <c r="B1028" s="36"/>
      <c r="C1028" s="38"/>
      <c r="D1028" s="37"/>
      <c r="E1028" s="41"/>
      <c r="F1028" s="47"/>
    </row>
    <row r="1029" spans="1:6" ht="16" thickBot="1" x14ac:dyDescent="0.25">
      <c r="A1029" s="36"/>
      <c r="B1029" s="36"/>
      <c r="C1029" s="38"/>
      <c r="D1029" s="37"/>
      <c r="E1029" s="41"/>
      <c r="F1029" s="47"/>
    </row>
    <row r="1030" spans="1:6" ht="16" thickBot="1" x14ac:dyDescent="0.25">
      <c r="A1030" s="36"/>
      <c r="B1030" s="36"/>
      <c r="C1030" s="38"/>
      <c r="D1030" s="37"/>
      <c r="E1030" s="41"/>
      <c r="F1030" s="47"/>
    </row>
    <row r="1031" spans="1:6" ht="16" thickBot="1" x14ac:dyDescent="0.25">
      <c r="A1031" s="36"/>
      <c r="B1031" s="36"/>
      <c r="C1031" s="38"/>
      <c r="D1031" s="37"/>
      <c r="E1031" s="42"/>
      <c r="F1031" s="47"/>
    </row>
    <row r="1032" spans="1:6" ht="16" thickBot="1" x14ac:dyDescent="0.25">
      <c r="A1032" s="36"/>
      <c r="B1032" s="36"/>
      <c r="C1032" s="38"/>
      <c r="D1032" s="37"/>
      <c r="E1032" s="42"/>
      <c r="F1032" s="47"/>
    </row>
    <row r="1033" spans="1:6" ht="16" thickBot="1" x14ac:dyDescent="0.25">
      <c r="A1033" s="36"/>
      <c r="B1033" s="36"/>
      <c r="C1033" s="38"/>
      <c r="D1033" s="37"/>
      <c r="E1033" s="41"/>
      <c r="F1033" s="47"/>
    </row>
    <row r="1034" spans="1:6" ht="16" thickBot="1" x14ac:dyDescent="0.25">
      <c r="A1034" s="36"/>
      <c r="B1034" s="36"/>
      <c r="C1034" s="38"/>
      <c r="D1034" s="37"/>
      <c r="E1034" s="42"/>
      <c r="F1034" s="47"/>
    </row>
    <row r="1035" spans="1:6" ht="16" thickBot="1" x14ac:dyDescent="0.25">
      <c r="A1035" s="36"/>
      <c r="B1035" s="36"/>
      <c r="C1035" s="38"/>
      <c r="D1035" s="37"/>
      <c r="E1035" s="42"/>
      <c r="F1035" s="47"/>
    </row>
    <row r="1036" spans="1:6" ht="16" thickBot="1" x14ac:dyDescent="0.25">
      <c r="A1036" s="36"/>
      <c r="B1036" s="36"/>
      <c r="C1036" s="38"/>
      <c r="D1036" s="37"/>
      <c r="E1036" s="41"/>
      <c r="F1036" s="47"/>
    </row>
    <row r="1037" spans="1:6" ht="16" thickBot="1" x14ac:dyDescent="0.25">
      <c r="A1037" s="36"/>
      <c r="B1037" s="36"/>
      <c r="C1037" s="38"/>
      <c r="D1037" s="37"/>
      <c r="E1037" s="41"/>
      <c r="F1037" s="47"/>
    </row>
    <row r="1038" spans="1:6" ht="16" thickBot="1" x14ac:dyDescent="0.25">
      <c r="A1038" s="36"/>
      <c r="B1038" s="36"/>
      <c r="C1038" s="38"/>
      <c r="D1038" s="37"/>
      <c r="E1038" s="41"/>
      <c r="F1038" s="47"/>
    </row>
    <row r="1039" spans="1:6" ht="16" thickBot="1" x14ac:dyDescent="0.25">
      <c r="A1039" s="36"/>
      <c r="B1039" s="36"/>
      <c r="C1039" s="38"/>
      <c r="D1039" s="37"/>
      <c r="E1039" s="42"/>
      <c r="F1039" s="47"/>
    </row>
    <row r="1040" spans="1:6" ht="16" thickBot="1" x14ac:dyDescent="0.25">
      <c r="A1040" s="36"/>
      <c r="B1040" s="36"/>
      <c r="C1040" s="38"/>
      <c r="D1040" s="37"/>
      <c r="E1040" s="42"/>
      <c r="F1040" s="47"/>
    </row>
    <row r="1041" spans="1:6" ht="16" thickBot="1" x14ac:dyDescent="0.25">
      <c r="A1041" s="36"/>
      <c r="B1041" s="36"/>
      <c r="C1041" s="38"/>
      <c r="D1041" s="37"/>
      <c r="E1041" s="42"/>
      <c r="F1041" s="47"/>
    </row>
    <row r="1042" spans="1:6" ht="16" thickBot="1" x14ac:dyDescent="0.25">
      <c r="A1042" s="36"/>
      <c r="B1042" s="36"/>
      <c r="C1042" s="38"/>
      <c r="D1042" s="37"/>
      <c r="E1042" s="42"/>
      <c r="F1042" s="47"/>
    </row>
    <row r="1043" spans="1:6" ht="16" thickBot="1" x14ac:dyDescent="0.25">
      <c r="A1043" s="36"/>
      <c r="B1043" s="36"/>
      <c r="C1043" s="38"/>
      <c r="D1043" s="37"/>
      <c r="E1043" s="42"/>
      <c r="F1043" s="47"/>
    </row>
    <row r="1044" spans="1:6" ht="16" thickBot="1" x14ac:dyDescent="0.25">
      <c r="A1044" s="36"/>
      <c r="B1044" s="36"/>
      <c r="C1044" s="38"/>
      <c r="D1044" s="37"/>
      <c r="E1044" s="42"/>
      <c r="F1044" s="47"/>
    </row>
    <row r="1045" spans="1:6" ht="16" thickBot="1" x14ac:dyDescent="0.25">
      <c r="A1045" s="36"/>
      <c r="B1045" s="36"/>
      <c r="C1045" s="38"/>
      <c r="D1045" s="37"/>
      <c r="E1045" s="42"/>
      <c r="F1045" s="47"/>
    </row>
    <row r="1046" spans="1:6" ht="16" thickBot="1" x14ac:dyDescent="0.25">
      <c r="A1046" s="36"/>
      <c r="B1046" s="36"/>
      <c r="C1046" s="38"/>
      <c r="D1046" s="37"/>
      <c r="E1046" s="41"/>
      <c r="F1046" s="47"/>
    </row>
    <row r="1047" spans="1:6" ht="16" thickBot="1" x14ac:dyDescent="0.25">
      <c r="A1047" s="36"/>
      <c r="B1047" s="36"/>
      <c r="C1047" s="38"/>
      <c r="D1047" s="37"/>
      <c r="E1047" s="41"/>
      <c r="F1047" s="47"/>
    </row>
    <row r="1048" spans="1:6" ht="16" thickBot="1" x14ac:dyDescent="0.25">
      <c r="A1048" s="36"/>
      <c r="B1048" s="36"/>
      <c r="C1048" s="38"/>
      <c r="D1048" s="37"/>
      <c r="E1048" s="41"/>
      <c r="F1048" s="47"/>
    </row>
    <row r="1049" spans="1:6" ht="16" thickBot="1" x14ac:dyDescent="0.25">
      <c r="A1049" s="36"/>
      <c r="B1049" s="36"/>
      <c r="C1049" s="38"/>
      <c r="D1049" s="37"/>
      <c r="E1049" s="41"/>
      <c r="F1049" s="47"/>
    </row>
    <row r="1050" spans="1:6" ht="16" thickBot="1" x14ac:dyDescent="0.25">
      <c r="A1050" s="36"/>
      <c r="B1050" s="36"/>
      <c r="C1050" s="38"/>
      <c r="D1050" s="37"/>
      <c r="E1050" s="41"/>
      <c r="F1050" s="47"/>
    </row>
    <row r="1051" spans="1:6" ht="16" thickBot="1" x14ac:dyDescent="0.25">
      <c r="A1051" s="36"/>
      <c r="B1051" s="36"/>
      <c r="C1051" s="38"/>
      <c r="D1051" s="37"/>
      <c r="E1051" s="41"/>
      <c r="F1051" s="47"/>
    </row>
    <row r="1052" spans="1:6" ht="16" thickBot="1" x14ac:dyDescent="0.25">
      <c r="A1052" s="36"/>
      <c r="B1052" s="36"/>
      <c r="C1052" s="38"/>
      <c r="D1052" s="37"/>
      <c r="E1052" s="41"/>
      <c r="F1052" s="47"/>
    </row>
    <row r="1053" spans="1:6" ht="16" thickBot="1" x14ac:dyDescent="0.25">
      <c r="A1053" s="36"/>
      <c r="B1053" s="36"/>
      <c r="C1053" s="38"/>
      <c r="D1053" s="37"/>
      <c r="E1053" s="42"/>
      <c r="F1053" s="47"/>
    </row>
    <row r="1054" spans="1:6" ht="16" thickBot="1" x14ac:dyDescent="0.25">
      <c r="A1054" s="36"/>
      <c r="B1054" s="36"/>
      <c r="C1054" s="38"/>
      <c r="D1054" s="37"/>
      <c r="E1054" s="42"/>
      <c r="F1054" s="47"/>
    </row>
    <row r="1055" spans="1:6" ht="16" thickBot="1" x14ac:dyDescent="0.25">
      <c r="A1055" s="36"/>
      <c r="B1055" s="36"/>
      <c r="C1055" s="38"/>
      <c r="D1055" s="37"/>
      <c r="E1055" s="42"/>
      <c r="F1055" s="47"/>
    </row>
    <row r="1056" spans="1:6" ht="16" thickBot="1" x14ac:dyDescent="0.25">
      <c r="A1056" s="36"/>
      <c r="B1056" s="36"/>
      <c r="C1056" s="38"/>
      <c r="D1056" s="37"/>
      <c r="E1056" s="42"/>
      <c r="F1056" s="47"/>
    </row>
    <row r="1057" spans="1:6" ht="16" thickBot="1" x14ac:dyDescent="0.25">
      <c r="A1057" s="36"/>
      <c r="B1057" s="36"/>
      <c r="C1057" s="38"/>
      <c r="D1057" s="37"/>
      <c r="E1057" s="42"/>
      <c r="F1057" s="47"/>
    </row>
    <row r="1058" spans="1:6" ht="16" thickBot="1" x14ac:dyDescent="0.25">
      <c r="A1058" s="36"/>
      <c r="B1058" s="36"/>
      <c r="C1058" s="38"/>
      <c r="D1058" s="37"/>
      <c r="E1058" s="42"/>
      <c r="F1058" s="47"/>
    </row>
    <row r="1059" spans="1:6" ht="16" thickBot="1" x14ac:dyDescent="0.25">
      <c r="A1059" s="36"/>
      <c r="B1059" s="36"/>
      <c r="C1059" s="38"/>
      <c r="D1059" s="37"/>
      <c r="E1059" s="42"/>
      <c r="F1059" s="47"/>
    </row>
    <row r="1060" spans="1:6" ht="16" thickBot="1" x14ac:dyDescent="0.25">
      <c r="A1060" s="36"/>
      <c r="B1060" s="36"/>
      <c r="C1060" s="38"/>
      <c r="D1060" s="37"/>
      <c r="E1060" s="41"/>
      <c r="F1060" s="47"/>
    </row>
    <row r="1061" spans="1:6" ht="16" thickBot="1" x14ac:dyDescent="0.25">
      <c r="A1061" s="36"/>
      <c r="B1061" s="36"/>
      <c r="C1061" s="38"/>
      <c r="D1061" s="37"/>
      <c r="E1061" s="41"/>
      <c r="F1061" s="47"/>
    </row>
    <row r="1062" spans="1:6" ht="16" thickBot="1" x14ac:dyDescent="0.25">
      <c r="A1062" s="36"/>
      <c r="B1062" s="36"/>
      <c r="C1062" s="38"/>
      <c r="D1062" s="37"/>
      <c r="E1062" s="41"/>
      <c r="F1062" s="47"/>
    </row>
    <row r="1063" spans="1:6" ht="16" thickBot="1" x14ac:dyDescent="0.25">
      <c r="A1063" s="36"/>
      <c r="B1063" s="36"/>
      <c r="C1063" s="38"/>
      <c r="D1063" s="37"/>
      <c r="E1063" s="41"/>
      <c r="F1063" s="47"/>
    </row>
    <row r="1064" spans="1:6" ht="16" thickBot="1" x14ac:dyDescent="0.25">
      <c r="A1064" s="36"/>
      <c r="B1064" s="36"/>
      <c r="C1064" s="38"/>
      <c r="D1064" s="37"/>
      <c r="E1064" s="41"/>
      <c r="F1064" s="47"/>
    </row>
    <row r="1065" spans="1:6" ht="16" thickBot="1" x14ac:dyDescent="0.25">
      <c r="A1065" s="36"/>
      <c r="B1065" s="36"/>
      <c r="C1065" s="38"/>
      <c r="D1065" s="37"/>
      <c r="E1065" s="41"/>
      <c r="F1065" s="47"/>
    </row>
    <row r="1066" spans="1:6" ht="16" thickBot="1" x14ac:dyDescent="0.25">
      <c r="A1066" s="36"/>
      <c r="B1066" s="36"/>
      <c r="C1066" s="38"/>
      <c r="D1066" s="37"/>
      <c r="E1066" s="41"/>
      <c r="F1066" s="47"/>
    </row>
    <row r="1067" spans="1:6" ht="16" thickBot="1" x14ac:dyDescent="0.25">
      <c r="A1067" s="36"/>
      <c r="B1067" s="36"/>
      <c r="C1067" s="38"/>
      <c r="D1067" s="37"/>
      <c r="E1067" s="41"/>
      <c r="F1067" s="47"/>
    </row>
    <row r="1068" spans="1:6" ht="16" thickBot="1" x14ac:dyDescent="0.25">
      <c r="A1068" s="36"/>
      <c r="B1068" s="36"/>
      <c r="C1068" s="38"/>
      <c r="D1068" s="37"/>
      <c r="E1068" s="42"/>
      <c r="F1068" s="47"/>
    </row>
    <row r="1069" spans="1:6" ht="16" thickBot="1" x14ac:dyDescent="0.25">
      <c r="A1069" s="36"/>
      <c r="B1069" s="36"/>
      <c r="C1069" s="38"/>
      <c r="D1069" s="37"/>
      <c r="E1069" s="41"/>
      <c r="F1069" s="47"/>
    </row>
    <row r="1070" spans="1:6" ht="16" thickBot="1" x14ac:dyDescent="0.25">
      <c r="A1070" s="36"/>
      <c r="B1070" s="36"/>
      <c r="C1070" s="38"/>
      <c r="D1070" s="37"/>
      <c r="E1070" s="41"/>
      <c r="F1070" s="47"/>
    </row>
    <row r="1071" spans="1:6" ht="16" thickBot="1" x14ac:dyDescent="0.25">
      <c r="A1071" s="36"/>
      <c r="B1071" s="36"/>
      <c r="C1071" s="38"/>
      <c r="D1071" s="37"/>
      <c r="E1071" s="41"/>
      <c r="F1071" s="47"/>
    </row>
    <row r="1072" spans="1:6" ht="16" thickBot="1" x14ac:dyDescent="0.25">
      <c r="A1072" s="36"/>
      <c r="B1072" s="36"/>
      <c r="C1072" s="38"/>
      <c r="D1072" s="37"/>
      <c r="E1072" s="41"/>
      <c r="F1072" s="47"/>
    </row>
    <row r="1073" spans="1:6" ht="16" thickBot="1" x14ac:dyDescent="0.25">
      <c r="A1073" s="36"/>
      <c r="B1073" s="36"/>
      <c r="C1073" s="38"/>
      <c r="D1073" s="37"/>
      <c r="E1073" s="41"/>
      <c r="F1073" s="47"/>
    </row>
    <row r="1074" spans="1:6" ht="16" thickBot="1" x14ac:dyDescent="0.25">
      <c r="A1074" s="36"/>
      <c r="B1074" s="36"/>
      <c r="C1074" s="38"/>
      <c r="D1074" s="37"/>
      <c r="E1074" s="42"/>
      <c r="F1074" s="47"/>
    </row>
    <row r="1075" spans="1:6" ht="16" thickBot="1" x14ac:dyDescent="0.25">
      <c r="A1075" s="36"/>
      <c r="B1075" s="36"/>
      <c r="C1075" s="38"/>
      <c r="D1075" s="37"/>
      <c r="E1075" s="42"/>
      <c r="F1075" s="47"/>
    </row>
    <row r="1076" spans="1:6" ht="16" thickBot="1" x14ac:dyDescent="0.25">
      <c r="A1076" s="36"/>
      <c r="B1076" s="36"/>
      <c r="C1076" s="38"/>
      <c r="D1076" s="37"/>
      <c r="E1076" s="42"/>
      <c r="F1076" s="47"/>
    </row>
    <row r="1077" spans="1:6" ht="16" thickBot="1" x14ac:dyDescent="0.25">
      <c r="A1077" s="36"/>
      <c r="B1077" s="36"/>
      <c r="C1077" s="38"/>
      <c r="D1077" s="37"/>
      <c r="E1077" s="42"/>
      <c r="F1077" s="47"/>
    </row>
    <row r="1078" spans="1:6" ht="16" thickBot="1" x14ac:dyDescent="0.25">
      <c r="A1078" s="36"/>
      <c r="B1078" s="36"/>
      <c r="C1078" s="38"/>
      <c r="D1078" s="37"/>
      <c r="E1078" s="42"/>
      <c r="F1078" s="47"/>
    </row>
    <row r="1079" spans="1:6" ht="16" thickBot="1" x14ac:dyDescent="0.25">
      <c r="A1079" s="36"/>
      <c r="B1079" s="36"/>
      <c r="C1079" s="38"/>
      <c r="D1079" s="37"/>
      <c r="E1079" s="42"/>
      <c r="F1079" s="47"/>
    </row>
    <row r="1080" spans="1:6" ht="16" thickBot="1" x14ac:dyDescent="0.25">
      <c r="A1080" s="36"/>
      <c r="B1080" s="36"/>
      <c r="C1080" s="38"/>
      <c r="D1080" s="37"/>
      <c r="E1080" s="42"/>
      <c r="F1080" s="47"/>
    </row>
    <row r="1081" spans="1:6" ht="16" thickBot="1" x14ac:dyDescent="0.25">
      <c r="A1081" s="36"/>
      <c r="B1081" s="36"/>
      <c r="C1081" s="38"/>
      <c r="D1081" s="37"/>
      <c r="E1081" s="42"/>
      <c r="F1081" s="47"/>
    </row>
    <row r="1082" spans="1:6" ht="16" thickBot="1" x14ac:dyDescent="0.25">
      <c r="A1082" s="36"/>
      <c r="B1082" s="36"/>
      <c r="C1082" s="38"/>
      <c r="D1082" s="37"/>
      <c r="E1082" s="41"/>
      <c r="F1082" s="47"/>
    </row>
    <row r="1083" spans="1:6" ht="16" thickBot="1" x14ac:dyDescent="0.25">
      <c r="A1083" s="36"/>
      <c r="B1083" s="36"/>
      <c r="C1083" s="38"/>
      <c r="D1083" s="37"/>
      <c r="E1083" s="41"/>
      <c r="F1083" s="47"/>
    </row>
    <row r="1084" spans="1:6" ht="16" thickBot="1" x14ac:dyDescent="0.25">
      <c r="A1084" s="36"/>
      <c r="B1084" s="36"/>
      <c r="C1084" s="38"/>
      <c r="D1084" s="37"/>
      <c r="E1084" s="42"/>
      <c r="F1084" s="47"/>
    </row>
    <row r="1085" spans="1:6" ht="16" thickBot="1" x14ac:dyDescent="0.25">
      <c r="A1085" s="36"/>
      <c r="B1085" s="36"/>
      <c r="C1085" s="38"/>
      <c r="D1085" s="37"/>
      <c r="E1085" s="42"/>
      <c r="F1085" s="47"/>
    </row>
    <row r="1086" spans="1:6" ht="16" thickBot="1" x14ac:dyDescent="0.25">
      <c r="A1086" s="36"/>
      <c r="B1086" s="36"/>
      <c r="C1086" s="38"/>
      <c r="D1086" s="37"/>
      <c r="E1086" s="42"/>
      <c r="F1086" s="47"/>
    </row>
    <row r="1087" spans="1:6" ht="16" thickBot="1" x14ac:dyDescent="0.25">
      <c r="A1087" s="36"/>
      <c r="B1087" s="36"/>
      <c r="C1087" s="38"/>
      <c r="D1087" s="37"/>
      <c r="E1087" s="42"/>
      <c r="F1087" s="47"/>
    </row>
    <row r="1088" spans="1:6" ht="16" thickBot="1" x14ac:dyDescent="0.25">
      <c r="A1088" s="36"/>
      <c r="B1088" s="36"/>
      <c r="C1088" s="38"/>
      <c r="D1088" s="37"/>
      <c r="E1088" s="42"/>
      <c r="F1088" s="47"/>
    </row>
    <row r="1089" spans="1:6" ht="16" thickBot="1" x14ac:dyDescent="0.25">
      <c r="A1089" s="36"/>
      <c r="B1089" s="36"/>
      <c r="C1089" s="38"/>
      <c r="D1089" s="37"/>
      <c r="E1089" s="42"/>
      <c r="F1089" s="47"/>
    </row>
    <row r="1090" spans="1:6" ht="16" thickBot="1" x14ac:dyDescent="0.25">
      <c r="A1090" s="36"/>
      <c r="B1090" s="36"/>
      <c r="C1090" s="38"/>
      <c r="D1090" s="37"/>
      <c r="E1090" s="42"/>
      <c r="F1090" s="47"/>
    </row>
    <row r="1091" spans="1:6" ht="16" thickBot="1" x14ac:dyDescent="0.25">
      <c r="A1091" s="36"/>
      <c r="B1091" s="36"/>
      <c r="C1091" s="38"/>
      <c r="D1091" s="37"/>
      <c r="E1091" s="42"/>
      <c r="F1091" s="47"/>
    </row>
    <row r="1092" spans="1:6" ht="16" thickBot="1" x14ac:dyDescent="0.25">
      <c r="A1092" s="36"/>
      <c r="B1092" s="36"/>
      <c r="C1092" s="38"/>
      <c r="D1092" s="37"/>
      <c r="E1092" s="42"/>
      <c r="F1092" s="47"/>
    </row>
    <row r="1093" spans="1:6" ht="16" thickBot="1" x14ac:dyDescent="0.25">
      <c r="A1093" s="36"/>
      <c r="B1093" s="36"/>
      <c r="C1093" s="38"/>
      <c r="D1093" s="37"/>
      <c r="E1093" s="42"/>
      <c r="F1093" s="47"/>
    </row>
    <row r="1094" spans="1:6" ht="16" thickBot="1" x14ac:dyDescent="0.25">
      <c r="A1094" s="36"/>
      <c r="B1094" s="36"/>
      <c r="C1094" s="38"/>
      <c r="D1094" s="37"/>
      <c r="E1094" s="42"/>
      <c r="F1094" s="47"/>
    </row>
    <row r="1095" spans="1:6" ht="16" thickBot="1" x14ac:dyDescent="0.25">
      <c r="A1095" s="36"/>
      <c r="B1095" s="36"/>
      <c r="C1095" s="38"/>
      <c r="D1095" s="37"/>
      <c r="E1095" s="42"/>
      <c r="F1095" s="47"/>
    </row>
    <row r="1096" spans="1:6" ht="16" thickBot="1" x14ac:dyDescent="0.25">
      <c r="A1096" s="36"/>
      <c r="B1096" s="36"/>
      <c r="C1096" s="38"/>
      <c r="D1096" s="37"/>
      <c r="E1096" s="42"/>
      <c r="F1096" s="47"/>
    </row>
    <row r="1097" spans="1:6" ht="16" thickBot="1" x14ac:dyDescent="0.25">
      <c r="A1097" s="36"/>
      <c r="B1097" s="36"/>
      <c r="C1097" s="38"/>
      <c r="D1097" s="37"/>
      <c r="E1097" s="42"/>
      <c r="F1097" s="47"/>
    </row>
    <row r="1098" spans="1:6" ht="16" thickBot="1" x14ac:dyDescent="0.25">
      <c r="A1098" s="36"/>
      <c r="B1098" s="36"/>
      <c r="C1098" s="38"/>
      <c r="D1098" s="37"/>
      <c r="E1098" s="42"/>
      <c r="F1098" s="47"/>
    </row>
    <row r="1099" spans="1:6" ht="16" thickBot="1" x14ac:dyDescent="0.25">
      <c r="A1099" s="36"/>
      <c r="B1099" s="36"/>
      <c r="C1099" s="38"/>
      <c r="D1099" s="37"/>
      <c r="E1099" s="42"/>
      <c r="F1099" s="47"/>
    </row>
    <row r="1100" spans="1:6" ht="16" thickBot="1" x14ac:dyDescent="0.25">
      <c r="A1100" s="36"/>
      <c r="B1100" s="36"/>
      <c r="C1100" s="38"/>
      <c r="D1100" s="37"/>
      <c r="E1100" s="42"/>
      <c r="F1100" s="47"/>
    </row>
    <row r="1101" spans="1:6" ht="16" thickBot="1" x14ac:dyDescent="0.25">
      <c r="A1101" s="36"/>
      <c r="B1101" s="36"/>
      <c r="C1101" s="38"/>
      <c r="D1101" s="37"/>
      <c r="E1101" s="41"/>
      <c r="F1101" s="47"/>
    </row>
    <row r="1102" spans="1:6" ht="16" thickBot="1" x14ac:dyDescent="0.25">
      <c r="A1102" s="36"/>
      <c r="B1102" s="36"/>
      <c r="C1102" s="38"/>
      <c r="D1102" s="37"/>
      <c r="E1102" s="42"/>
      <c r="F1102" s="47"/>
    </row>
    <row r="1103" spans="1:6" ht="16" thickBot="1" x14ac:dyDescent="0.25">
      <c r="A1103" s="36"/>
      <c r="B1103" s="36"/>
      <c r="C1103" s="38"/>
      <c r="D1103" s="37"/>
      <c r="E1103" s="41"/>
      <c r="F1103" s="47"/>
    </row>
    <row r="1104" spans="1:6" ht="16" thickBot="1" x14ac:dyDescent="0.25">
      <c r="A1104" s="36"/>
      <c r="B1104" s="36"/>
      <c r="C1104" s="38"/>
      <c r="D1104" s="37"/>
      <c r="E1104" s="41"/>
      <c r="F1104" s="47"/>
    </row>
    <row r="1105" spans="1:6" ht="16" thickBot="1" x14ac:dyDescent="0.25">
      <c r="A1105" s="36"/>
      <c r="B1105" s="36"/>
      <c r="C1105" s="38"/>
      <c r="D1105" s="37"/>
      <c r="E1105" s="41"/>
      <c r="F1105" s="47"/>
    </row>
    <row r="1106" spans="1:6" ht="16" thickBot="1" x14ac:dyDescent="0.25">
      <c r="A1106" s="36"/>
      <c r="B1106" s="36"/>
      <c r="C1106" s="38"/>
      <c r="D1106" s="37"/>
      <c r="E1106" s="41"/>
      <c r="F1106" s="47"/>
    </row>
    <row r="1107" spans="1:6" ht="16" thickBot="1" x14ac:dyDescent="0.25">
      <c r="A1107" s="36"/>
      <c r="B1107" s="36"/>
      <c r="C1107" s="38"/>
      <c r="D1107" s="37"/>
      <c r="E1107" s="42"/>
      <c r="F1107" s="47"/>
    </row>
    <row r="1108" spans="1:6" ht="16" thickBot="1" x14ac:dyDescent="0.25">
      <c r="A1108" s="36"/>
      <c r="B1108" s="36"/>
      <c r="C1108" s="38"/>
      <c r="D1108" s="37"/>
      <c r="E1108" s="42"/>
      <c r="F1108" s="47"/>
    </row>
    <row r="1109" spans="1:6" ht="16" thickBot="1" x14ac:dyDescent="0.25">
      <c r="A1109" s="36"/>
      <c r="B1109" s="36"/>
      <c r="C1109" s="38"/>
      <c r="D1109" s="37"/>
      <c r="E1109" s="42"/>
      <c r="F1109" s="47"/>
    </row>
    <row r="1110" spans="1:6" ht="16" thickBot="1" x14ac:dyDescent="0.25">
      <c r="A1110" s="36"/>
      <c r="B1110" s="36"/>
      <c r="C1110" s="38"/>
      <c r="D1110" s="37"/>
      <c r="E1110" s="42"/>
      <c r="F1110" s="47"/>
    </row>
    <row r="1111" spans="1:6" ht="16" thickBot="1" x14ac:dyDescent="0.25">
      <c r="A1111" s="36"/>
      <c r="B1111" s="36"/>
      <c r="C1111" s="38"/>
      <c r="D1111" s="37"/>
      <c r="E1111" s="42"/>
      <c r="F1111" s="47"/>
    </row>
    <row r="1112" spans="1:6" ht="16" thickBot="1" x14ac:dyDescent="0.25">
      <c r="A1112" s="36"/>
      <c r="B1112" s="36"/>
      <c r="C1112" s="38"/>
      <c r="D1112" s="37"/>
      <c r="E1112" s="41"/>
      <c r="F1112" s="47"/>
    </row>
    <row r="1113" spans="1:6" ht="16" thickBot="1" x14ac:dyDescent="0.25">
      <c r="A1113" s="36"/>
      <c r="B1113" s="36"/>
      <c r="C1113" s="38"/>
      <c r="D1113" s="37"/>
      <c r="E1113" s="41"/>
      <c r="F1113" s="47"/>
    </row>
    <row r="1114" spans="1:6" ht="16" thickBot="1" x14ac:dyDescent="0.25">
      <c r="A1114" s="36"/>
      <c r="B1114" s="36"/>
      <c r="C1114" s="38"/>
      <c r="D1114" s="37"/>
      <c r="E1114" s="41"/>
      <c r="F1114" s="47"/>
    </row>
    <row r="1115" spans="1:6" ht="16" thickBot="1" x14ac:dyDescent="0.25">
      <c r="A1115" s="36"/>
      <c r="B1115" s="36"/>
      <c r="C1115" s="38"/>
      <c r="D1115" s="37"/>
      <c r="E1115" s="41"/>
      <c r="F1115" s="47"/>
    </row>
    <row r="1116" spans="1:6" ht="16" thickBot="1" x14ac:dyDescent="0.25">
      <c r="A1116" s="36"/>
      <c r="B1116" s="36"/>
      <c r="C1116" s="38"/>
      <c r="D1116" s="37"/>
      <c r="E1116" s="42"/>
      <c r="F1116" s="47"/>
    </row>
    <row r="1117" spans="1:6" ht="16" thickBot="1" x14ac:dyDescent="0.25">
      <c r="A1117" s="36"/>
      <c r="B1117" s="36"/>
      <c r="C1117" s="38"/>
      <c r="D1117" s="37"/>
      <c r="E1117" s="42"/>
      <c r="F1117" s="47"/>
    </row>
    <row r="1118" spans="1:6" ht="16" thickBot="1" x14ac:dyDescent="0.25">
      <c r="A1118" s="36"/>
      <c r="B1118" s="36"/>
      <c r="C1118" s="38"/>
      <c r="D1118" s="37"/>
      <c r="E1118" s="42"/>
      <c r="F1118" s="47"/>
    </row>
    <row r="1119" spans="1:6" ht="16" thickBot="1" x14ac:dyDescent="0.25">
      <c r="A1119" s="36"/>
      <c r="B1119" s="36"/>
      <c r="C1119" s="38"/>
      <c r="D1119" s="37"/>
      <c r="E1119" s="42"/>
      <c r="F1119" s="47"/>
    </row>
    <row r="1120" spans="1:6" ht="16" thickBot="1" x14ac:dyDescent="0.25">
      <c r="A1120" s="36"/>
      <c r="B1120" s="36"/>
      <c r="C1120" s="38"/>
      <c r="D1120" s="37"/>
      <c r="E1120" s="42"/>
      <c r="F1120" s="47"/>
    </row>
    <row r="1121" spans="1:6" ht="16" thickBot="1" x14ac:dyDescent="0.25">
      <c r="A1121" s="36"/>
      <c r="B1121" s="36"/>
      <c r="C1121" s="38"/>
      <c r="D1121" s="37"/>
      <c r="E1121" s="41"/>
      <c r="F1121" s="47"/>
    </row>
    <row r="1122" spans="1:6" ht="16" thickBot="1" x14ac:dyDescent="0.25">
      <c r="A1122" s="36"/>
      <c r="B1122" s="36"/>
      <c r="C1122" s="38"/>
      <c r="D1122" s="37"/>
      <c r="E1122" s="41"/>
      <c r="F1122" s="47"/>
    </row>
    <row r="1123" spans="1:6" ht="16" thickBot="1" x14ac:dyDescent="0.25">
      <c r="A1123" s="36"/>
      <c r="B1123" s="36"/>
      <c r="C1123" s="38"/>
      <c r="D1123" s="37"/>
      <c r="E1123" s="41"/>
      <c r="F1123" s="47"/>
    </row>
    <row r="1124" spans="1:6" ht="16" thickBot="1" x14ac:dyDescent="0.25">
      <c r="A1124" s="36"/>
      <c r="B1124" s="36"/>
      <c r="C1124" s="38"/>
      <c r="D1124" s="37"/>
      <c r="E1124" s="41"/>
      <c r="F1124" s="47"/>
    </row>
    <row r="1125" spans="1:6" ht="16" thickBot="1" x14ac:dyDescent="0.25">
      <c r="A1125" s="36"/>
      <c r="B1125" s="36"/>
      <c r="C1125" s="38"/>
      <c r="D1125" s="37"/>
      <c r="E1125" s="41"/>
      <c r="F1125" s="47"/>
    </row>
    <row r="1126" spans="1:6" ht="16" thickBot="1" x14ac:dyDescent="0.25">
      <c r="A1126" s="36"/>
      <c r="B1126" s="36"/>
      <c r="C1126" s="38"/>
      <c r="D1126" s="37"/>
      <c r="E1126" s="41"/>
      <c r="F1126" s="47"/>
    </row>
    <row r="1127" spans="1:6" ht="16" thickBot="1" x14ac:dyDescent="0.25">
      <c r="A1127" s="36"/>
      <c r="B1127" s="36"/>
      <c r="C1127" s="38"/>
      <c r="D1127" s="37"/>
      <c r="E1127" s="41"/>
      <c r="F1127" s="47"/>
    </row>
    <row r="1128" spans="1:6" ht="16" thickBot="1" x14ac:dyDescent="0.25">
      <c r="A1128" s="36"/>
      <c r="B1128" s="36"/>
      <c r="C1128" s="38"/>
      <c r="D1128" s="37"/>
      <c r="E1128" s="41"/>
      <c r="F1128" s="47"/>
    </row>
    <row r="1129" spans="1:6" ht="16" thickBot="1" x14ac:dyDescent="0.25">
      <c r="A1129" s="36"/>
      <c r="B1129" s="36"/>
      <c r="C1129" s="38"/>
      <c r="D1129" s="37"/>
      <c r="E1129" s="42"/>
      <c r="F1129" s="47"/>
    </row>
    <row r="1130" spans="1:6" ht="16" thickBot="1" x14ac:dyDescent="0.25">
      <c r="A1130" s="36"/>
      <c r="B1130" s="36"/>
      <c r="C1130" s="38"/>
      <c r="D1130" s="37"/>
      <c r="E1130" s="42"/>
      <c r="F1130" s="47"/>
    </row>
    <row r="1131" spans="1:6" ht="16" thickBot="1" x14ac:dyDescent="0.25">
      <c r="A1131" s="36"/>
      <c r="B1131" s="36"/>
      <c r="C1131" s="38"/>
      <c r="D1131" s="37"/>
      <c r="E1131" s="42"/>
      <c r="F1131" s="47"/>
    </row>
    <row r="1132" spans="1:6" ht="16" thickBot="1" x14ac:dyDescent="0.25">
      <c r="A1132" s="36"/>
      <c r="B1132" s="36"/>
      <c r="C1132" s="38"/>
      <c r="D1132" s="37"/>
      <c r="E1132" s="42"/>
      <c r="F1132" s="47"/>
    </row>
    <row r="1133" spans="1:6" ht="16" thickBot="1" x14ac:dyDescent="0.25">
      <c r="A1133" s="36"/>
      <c r="B1133" s="36"/>
      <c r="C1133" s="38"/>
      <c r="D1133" s="37"/>
      <c r="E1133" s="41"/>
      <c r="F1133" s="47"/>
    </row>
    <row r="1134" spans="1:6" ht="16" thickBot="1" x14ac:dyDescent="0.25">
      <c r="A1134" s="36"/>
      <c r="B1134" s="36"/>
      <c r="C1134" s="38"/>
      <c r="D1134" s="37"/>
      <c r="E1134" s="41"/>
      <c r="F1134" s="47"/>
    </row>
    <row r="1135" spans="1:6" ht="16" thickBot="1" x14ac:dyDescent="0.25">
      <c r="A1135" s="36"/>
      <c r="B1135" s="36"/>
      <c r="C1135" s="38"/>
      <c r="D1135" s="37"/>
      <c r="E1135" s="42"/>
      <c r="F1135" s="47"/>
    </row>
    <row r="1136" spans="1:6" ht="16" thickBot="1" x14ac:dyDescent="0.25">
      <c r="A1136" s="36"/>
      <c r="B1136" s="36"/>
      <c r="C1136" s="38"/>
      <c r="D1136" s="37"/>
      <c r="E1136" s="42"/>
      <c r="F1136" s="47"/>
    </row>
    <row r="1137" spans="1:6" ht="16" thickBot="1" x14ac:dyDescent="0.25">
      <c r="A1137" s="36"/>
      <c r="B1137" s="36"/>
      <c r="C1137" s="38"/>
      <c r="D1137" s="37"/>
      <c r="E1137" s="42"/>
      <c r="F1137" s="47"/>
    </row>
    <row r="1138" spans="1:6" ht="16" thickBot="1" x14ac:dyDescent="0.25">
      <c r="A1138" s="36"/>
      <c r="B1138" s="36"/>
      <c r="C1138" s="38"/>
      <c r="D1138" s="37"/>
      <c r="E1138" s="42"/>
      <c r="F1138" s="47"/>
    </row>
    <row r="1139" spans="1:6" ht="16" thickBot="1" x14ac:dyDescent="0.25">
      <c r="A1139" s="36"/>
      <c r="B1139" s="36"/>
      <c r="C1139" s="38"/>
      <c r="D1139" s="37"/>
      <c r="E1139" s="42"/>
      <c r="F1139" s="47"/>
    </row>
    <row r="1140" spans="1:6" ht="16" thickBot="1" x14ac:dyDescent="0.25">
      <c r="A1140" s="36"/>
      <c r="B1140" s="36"/>
      <c r="C1140" s="38"/>
      <c r="D1140" s="37"/>
      <c r="E1140" s="41"/>
      <c r="F1140" s="47"/>
    </row>
    <row r="1141" spans="1:6" ht="16" thickBot="1" x14ac:dyDescent="0.25">
      <c r="A1141" s="36"/>
      <c r="B1141" s="36"/>
      <c r="C1141" s="38"/>
      <c r="D1141" s="37"/>
      <c r="E1141" s="41"/>
      <c r="F1141" s="47"/>
    </row>
    <row r="1142" spans="1:6" ht="16" thickBot="1" x14ac:dyDescent="0.25">
      <c r="A1142" s="36"/>
      <c r="B1142" s="36"/>
      <c r="C1142" s="38"/>
      <c r="D1142" s="37"/>
      <c r="E1142" s="42"/>
      <c r="F1142" s="47"/>
    </row>
    <row r="1143" spans="1:6" ht="16" thickBot="1" x14ac:dyDescent="0.25">
      <c r="A1143" s="36"/>
      <c r="B1143" s="36"/>
      <c r="C1143" s="38"/>
      <c r="D1143" s="37"/>
      <c r="E1143" s="42"/>
      <c r="F1143" s="47"/>
    </row>
    <row r="1144" spans="1:6" ht="16" thickBot="1" x14ac:dyDescent="0.25">
      <c r="A1144" s="36"/>
      <c r="B1144" s="36"/>
      <c r="C1144" s="38"/>
      <c r="D1144" s="37"/>
      <c r="E1144" s="42"/>
      <c r="F1144" s="47"/>
    </row>
    <row r="1145" spans="1:6" ht="16" thickBot="1" x14ac:dyDescent="0.25">
      <c r="A1145" s="36"/>
      <c r="B1145" s="36"/>
      <c r="C1145" s="38"/>
      <c r="D1145" s="37"/>
      <c r="E1145" s="42"/>
      <c r="F1145" s="47"/>
    </row>
    <row r="1146" spans="1:6" ht="16" thickBot="1" x14ac:dyDescent="0.25">
      <c r="A1146" s="36"/>
      <c r="B1146" s="36"/>
      <c r="C1146" s="38"/>
      <c r="D1146" s="37"/>
      <c r="E1146" s="42"/>
      <c r="F1146" s="47"/>
    </row>
    <row r="1147" spans="1:6" ht="16" thickBot="1" x14ac:dyDescent="0.25">
      <c r="A1147" s="36"/>
      <c r="B1147" s="36"/>
      <c r="C1147" s="38"/>
      <c r="D1147" s="37"/>
      <c r="E1147" s="42"/>
      <c r="F1147" s="47"/>
    </row>
    <row r="1148" spans="1:6" ht="16" thickBot="1" x14ac:dyDescent="0.25">
      <c r="A1148" s="36"/>
      <c r="B1148" s="36"/>
      <c r="C1148" s="38"/>
      <c r="D1148" s="37"/>
      <c r="E1148" s="41"/>
      <c r="F1148" s="47"/>
    </row>
    <row r="1149" spans="1:6" ht="16" thickBot="1" x14ac:dyDescent="0.25">
      <c r="A1149" s="36"/>
      <c r="B1149" s="36"/>
      <c r="C1149" s="38"/>
      <c r="D1149" s="37"/>
      <c r="E1149" s="42"/>
      <c r="F1149" s="47"/>
    </row>
    <row r="1150" spans="1:6" ht="16" thickBot="1" x14ac:dyDescent="0.25">
      <c r="A1150" s="36"/>
      <c r="B1150" s="36"/>
      <c r="C1150" s="38"/>
      <c r="D1150" s="37"/>
      <c r="E1150" s="41"/>
      <c r="F1150" s="47"/>
    </row>
    <row r="1151" spans="1:6" ht="16" thickBot="1" x14ac:dyDescent="0.25">
      <c r="A1151" s="36"/>
      <c r="B1151" s="36"/>
      <c r="C1151" s="38"/>
      <c r="D1151" s="37"/>
      <c r="E1151" s="42"/>
      <c r="F1151" s="47"/>
    </row>
    <row r="1152" spans="1:6" ht="16" thickBot="1" x14ac:dyDescent="0.25">
      <c r="A1152" s="36"/>
      <c r="B1152" s="36"/>
      <c r="C1152" s="38"/>
      <c r="D1152" s="37"/>
      <c r="E1152" s="41"/>
      <c r="F1152" s="47"/>
    </row>
    <row r="1153" spans="1:6" ht="16" thickBot="1" x14ac:dyDescent="0.25">
      <c r="A1153" s="36"/>
      <c r="B1153" s="36"/>
      <c r="C1153" s="38"/>
      <c r="D1153" s="37"/>
      <c r="E1153" s="41"/>
      <c r="F1153" s="47"/>
    </row>
    <row r="1154" spans="1:6" ht="16" thickBot="1" x14ac:dyDescent="0.25">
      <c r="A1154" s="36"/>
      <c r="B1154" s="36"/>
      <c r="C1154" s="38"/>
      <c r="D1154" s="37"/>
      <c r="E1154" s="41"/>
      <c r="F1154" s="47"/>
    </row>
    <row r="1155" spans="1:6" ht="16" thickBot="1" x14ac:dyDescent="0.25">
      <c r="A1155" s="36"/>
      <c r="B1155" s="36"/>
      <c r="C1155" s="38"/>
      <c r="D1155" s="37"/>
      <c r="E1155" s="41"/>
      <c r="F1155" s="47"/>
    </row>
    <row r="1156" spans="1:6" ht="16" thickBot="1" x14ac:dyDescent="0.25">
      <c r="A1156" s="36"/>
      <c r="B1156" s="36"/>
      <c r="C1156" s="38"/>
      <c r="D1156" s="37"/>
      <c r="E1156" s="41"/>
      <c r="F1156" s="47"/>
    </row>
    <row r="1157" spans="1:6" ht="16" thickBot="1" x14ac:dyDescent="0.25">
      <c r="A1157" s="36"/>
      <c r="B1157" s="36"/>
      <c r="C1157" s="38"/>
      <c r="D1157" s="37"/>
      <c r="E1157" s="41"/>
      <c r="F1157" s="47"/>
    </row>
    <row r="1158" spans="1:6" ht="16" thickBot="1" x14ac:dyDescent="0.25">
      <c r="A1158" s="36"/>
      <c r="B1158" s="36"/>
      <c r="C1158" s="38"/>
      <c r="D1158" s="37"/>
      <c r="E1158" s="41"/>
      <c r="F1158" s="47"/>
    </row>
    <row r="1159" spans="1:6" ht="16" thickBot="1" x14ac:dyDescent="0.25">
      <c r="A1159" s="36"/>
      <c r="B1159" s="36"/>
      <c r="C1159" s="38"/>
      <c r="D1159" s="37"/>
      <c r="E1159" s="42"/>
      <c r="F1159" s="47"/>
    </row>
    <row r="1160" spans="1:6" ht="16" thickBot="1" x14ac:dyDescent="0.25">
      <c r="A1160" s="36"/>
      <c r="B1160" s="36"/>
      <c r="C1160" s="38"/>
      <c r="D1160" s="37"/>
      <c r="E1160" s="42"/>
      <c r="F1160" s="47"/>
    </row>
    <row r="1161" spans="1:6" ht="16" thickBot="1" x14ac:dyDescent="0.25">
      <c r="A1161" s="36"/>
      <c r="B1161" s="36"/>
      <c r="C1161" s="38"/>
      <c r="D1161" s="37"/>
      <c r="E1161" s="42"/>
      <c r="F1161" s="47"/>
    </row>
    <row r="1162" spans="1:6" ht="16" thickBot="1" x14ac:dyDescent="0.25">
      <c r="A1162" s="36"/>
      <c r="B1162" s="36"/>
      <c r="C1162" s="38"/>
      <c r="D1162" s="37"/>
      <c r="E1162" s="42"/>
      <c r="F1162" s="47"/>
    </row>
    <row r="1163" spans="1:6" ht="16" thickBot="1" x14ac:dyDescent="0.25">
      <c r="A1163" s="36"/>
      <c r="B1163" s="36"/>
      <c r="C1163" s="38"/>
      <c r="D1163" s="37"/>
      <c r="E1163" s="42"/>
      <c r="F1163" s="47"/>
    </row>
    <row r="1164" spans="1:6" ht="16" thickBot="1" x14ac:dyDescent="0.25">
      <c r="A1164" s="36"/>
      <c r="B1164" s="36"/>
      <c r="C1164" s="38"/>
      <c r="D1164" s="37"/>
      <c r="E1164" s="42"/>
      <c r="F1164" s="47"/>
    </row>
    <row r="1165" spans="1:6" ht="16" thickBot="1" x14ac:dyDescent="0.25">
      <c r="A1165" s="36"/>
      <c r="B1165" s="36"/>
      <c r="C1165" s="38"/>
      <c r="D1165" s="37"/>
      <c r="E1165" s="42"/>
      <c r="F1165" s="47"/>
    </row>
    <row r="1166" spans="1:6" ht="16" thickBot="1" x14ac:dyDescent="0.25">
      <c r="A1166" s="36"/>
      <c r="B1166" s="36"/>
      <c r="C1166" s="38"/>
      <c r="D1166" s="37"/>
      <c r="E1166" s="42"/>
      <c r="F1166" s="47"/>
    </row>
    <row r="1167" spans="1:6" ht="16" thickBot="1" x14ac:dyDescent="0.25">
      <c r="A1167" s="36"/>
      <c r="B1167" s="36"/>
      <c r="C1167" s="38"/>
      <c r="D1167" s="37"/>
      <c r="E1167" s="42"/>
      <c r="F1167" s="47"/>
    </row>
    <row r="1168" spans="1:6" ht="16" thickBot="1" x14ac:dyDescent="0.25">
      <c r="A1168" s="36"/>
      <c r="B1168" s="36"/>
      <c r="C1168" s="38"/>
      <c r="D1168" s="37"/>
      <c r="E1168" s="42"/>
      <c r="F1168" s="47"/>
    </row>
    <row r="1169" spans="1:6" ht="16" thickBot="1" x14ac:dyDescent="0.25">
      <c r="A1169" s="36"/>
      <c r="B1169" s="36"/>
      <c r="C1169" s="38"/>
      <c r="D1169" s="37"/>
      <c r="E1169" s="42"/>
      <c r="F1169" s="47"/>
    </row>
    <row r="1170" spans="1:6" ht="16" thickBot="1" x14ac:dyDescent="0.25">
      <c r="A1170" s="36"/>
      <c r="B1170" s="36"/>
      <c r="C1170" s="38"/>
      <c r="D1170" s="37"/>
      <c r="E1170" s="42"/>
      <c r="F1170" s="47"/>
    </row>
    <row r="1171" spans="1:6" ht="16" thickBot="1" x14ac:dyDescent="0.25">
      <c r="A1171" s="36"/>
      <c r="B1171" s="36"/>
      <c r="C1171" s="38"/>
      <c r="D1171" s="37"/>
      <c r="E1171" s="42"/>
      <c r="F1171" s="47"/>
    </row>
    <row r="1172" spans="1:6" ht="16" thickBot="1" x14ac:dyDescent="0.25">
      <c r="A1172" s="36"/>
      <c r="B1172" s="36"/>
      <c r="C1172" s="38"/>
      <c r="D1172" s="37"/>
      <c r="E1172" s="42"/>
      <c r="F1172" s="47"/>
    </row>
    <row r="1173" spans="1:6" ht="16" thickBot="1" x14ac:dyDescent="0.25">
      <c r="A1173" s="36"/>
      <c r="B1173" s="36"/>
      <c r="C1173" s="38"/>
      <c r="D1173" s="37"/>
      <c r="E1173" s="42"/>
      <c r="F1173" s="47"/>
    </row>
    <row r="1174" spans="1:6" ht="16" thickBot="1" x14ac:dyDescent="0.25">
      <c r="A1174" s="36"/>
      <c r="B1174" s="36"/>
      <c r="C1174" s="38"/>
      <c r="D1174" s="37"/>
      <c r="E1174" s="42"/>
      <c r="F1174" s="47"/>
    </row>
    <row r="1175" spans="1:6" ht="16" thickBot="1" x14ac:dyDescent="0.25">
      <c r="A1175" s="36"/>
      <c r="B1175" s="36"/>
      <c r="C1175" s="38"/>
      <c r="D1175" s="37"/>
      <c r="E1175" s="41"/>
      <c r="F1175" s="47"/>
    </row>
    <row r="1176" spans="1:6" ht="16" thickBot="1" x14ac:dyDescent="0.25">
      <c r="A1176" s="36"/>
      <c r="B1176" s="36"/>
      <c r="C1176" s="38"/>
      <c r="D1176" s="37"/>
      <c r="E1176" s="42"/>
      <c r="F1176" s="47"/>
    </row>
    <row r="1177" spans="1:6" ht="16" thickBot="1" x14ac:dyDescent="0.25">
      <c r="A1177" s="36"/>
      <c r="B1177" s="36"/>
      <c r="C1177" s="38"/>
      <c r="D1177" s="37"/>
      <c r="E1177" s="42"/>
      <c r="F1177" s="47"/>
    </row>
    <row r="1178" spans="1:6" ht="16" thickBot="1" x14ac:dyDescent="0.25">
      <c r="A1178" s="36"/>
      <c r="B1178" s="36"/>
      <c r="C1178" s="38"/>
      <c r="D1178" s="37"/>
      <c r="E1178" s="42"/>
      <c r="F1178" s="47"/>
    </row>
    <row r="1179" spans="1:6" ht="16" thickBot="1" x14ac:dyDescent="0.25">
      <c r="A1179" s="36"/>
      <c r="B1179" s="36"/>
      <c r="C1179" s="38"/>
      <c r="D1179" s="37"/>
      <c r="E1179" s="42"/>
      <c r="F1179" s="47"/>
    </row>
    <row r="1180" spans="1:6" ht="16" thickBot="1" x14ac:dyDescent="0.25">
      <c r="A1180" s="36"/>
      <c r="B1180" s="36"/>
      <c r="C1180" s="38"/>
      <c r="D1180" s="37"/>
      <c r="E1180" s="42"/>
      <c r="F1180" s="47"/>
    </row>
    <row r="1181" spans="1:6" ht="16" thickBot="1" x14ac:dyDescent="0.25">
      <c r="A1181" s="36"/>
      <c r="B1181" s="36"/>
      <c r="C1181" s="38"/>
      <c r="D1181" s="37"/>
      <c r="E1181" s="42"/>
      <c r="F1181" s="47"/>
    </row>
    <row r="1182" spans="1:6" ht="16" thickBot="1" x14ac:dyDescent="0.25">
      <c r="A1182" s="36"/>
      <c r="B1182" s="36"/>
      <c r="C1182" s="38"/>
      <c r="D1182" s="37"/>
      <c r="E1182" s="42"/>
      <c r="F1182" s="47"/>
    </row>
    <row r="1183" spans="1:6" ht="16" thickBot="1" x14ac:dyDescent="0.25">
      <c r="A1183" s="36"/>
      <c r="B1183" s="36"/>
      <c r="C1183" s="38"/>
      <c r="D1183" s="37"/>
      <c r="E1183" s="42"/>
      <c r="F1183" s="47"/>
    </row>
    <row r="1184" spans="1:6" ht="16" thickBot="1" x14ac:dyDescent="0.25">
      <c r="A1184" s="36"/>
      <c r="B1184" s="36"/>
      <c r="C1184" s="38"/>
      <c r="D1184" s="37"/>
      <c r="E1184" s="42"/>
      <c r="F1184" s="47"/>
    </row>
    <row r="1185" spans="1:6" ht="16" thickBot="1" x14ac:dyDescent="0.25">
      <c r="A1185" s="36"/>
      <c r="B1185" s="36"/>
      <c r="C1185" s="38"/>
      <c r="D1185" s="37"/>
      <c r="E1185" s="42"/>
      <c r="F1185" s="47"/>
    </row>
    <row r="1186" spans="1:6" ht="16" thickBot="1" x14ac:dyDescent="0.25">
      <c r="A1186" s="36"/>
      <c r="B1186" s="36"/>
      <c r="C1186" s="38"/>
      <c r="D1186" s="37"/>
      <c r="E1186" s="42"/>
      <c r="F1186" s="47"/>
    </row>
    <row r="1187" spans="1:6" ht="16" thickBot="1" x14ac:dyDescent="0.25">
      <c r="A1187" s="36"/>
      <c r="B1187" s="36"/>
      <c r="C1187" s="38"/>
      <c r="D1187" s="37"/>
      <c r="E1187" s="41"/>
      <c r="F1187" s="47"/>
    </row>
    <row r="1188" spans="1:6" ht="16" thickBot="1" x14ac:dyDescent="0.25">
      <c r="A1188" s="36"/>
      <c r="B1188" s="36"/>
      <c r="C1188" s="38"/>
      <c r="D1188" s="37"/>
      <c r="E1188" s="41"/>
      <c r="F1188" s="47"/>
    </row>
    <row r="1189" spans="1:6" ht="16" thickBot="1" x14ac:dyDescent="0.25">
      <c r="A1189" s="36"/>
      <c r="B1189" s="36"/>
      <c r="C1189" s="38"/>
      <c r="D1189" s="37"/>
      <c r="E1189" s="41"/>
      <c r="F1189" s="47"/>
    </row>
    <row r="1190" spans="1:6" ht="16" thickBot="1" x14ac:dyDescent="0.25">
      <c r="A1190" s="36"/>
      <c r="B1190" s="36"/>
      <c r="C1190" s="38"/>
      <c r="D1190" s="37"/>
      <c r="E1190" s="42"/>
      <c r="F1190" s="47"/>
    </row>
    <row r="1191" spans="1:6" ht="16" thickBot="1" x14ac:dyDescent="0.25">
      <c r="A1191" s="36"/>
      <c r="B1191" s="36"/>
      <c r="C1191" s="38"/>
      <c r="D1191" s="37"/>
      <c r="E1191" s="42"/>
      <c r="F1191" s="47"/>
    </row>
    <row r="1192" spans="1:6" ht="16" thickBot="1" x14ac:dyDescent="0.25">
      <c r="A1192" s="36"/>
      <c r="B1192" s="36"/>
      <c r="C1192" s="38"/>
      <c r="D1192" s="37"/>
      <c r="E1192" s="41"/>
      <c r="F1192" s="47"/>
    </row>
    <row r="1193" spans="1:6" ht="16" thickBot="1" x14ac:dyDescent="0.25">
      <c r="A1193" s="36"/>
      <c r="B1193" s="36"/>
      <c r="C1193" s="38"/>
      <c r="D1193" s="37"/>
      <c r="E1193" s="41"/>
      <c r="F1193" s="47"/>
    </row>
    <row r="1194" spans="1:6" ht="16" thickBot="1" x14ac:dyDescent="0.25">
      <c r="A1194" s="36"/>
      <c r="B1194" s="36"/>
      <c r="C1194" s="38"/>
      <c r="D1194" s="37"/>
      <c r="E1194" s="41"/>
      <c r="F1194" s="47"/>
    </row>
    <row r="1195" spans="1:6" ht="16" thickBot="1" x14ac:dyDescent="0.25">
      <c r="A1195" s="36"/>
      <c r="B1195" s="36"/>
      <c r="C1195" s="38"/>
      <c r="D1195" s="37"/>
      <c r="E1195" s="41"/>
      <c r="F1195" s="47"/>
    </row>
    <row r="1196" spans="1:6" ht="16" thickBot="1" x14ac:dyDescent="0.25">
      <c r="A1196" s="36"/>
      <c r="B1196" s="36"/>
      <c r="C1196" s="38"/>
      <c r="D1196" s="37"/>
      <c r="E1196" s="41"/>
      <c r="F1196" s="47"/>
    </row>
    <row r="1197" spans="1:6" ht="16" thickBot="1" x14ac:dyDescent="0.25">
      <c r="A1197" s="36"/>
      <c r="B1197" s="36"/>
      <c r="C1197" s="38"/>
      <c r="D1197" s="37"/>
      <c r="E1197" s="41"/>
      <c r="F1197" s="47"/>
    </row>
    <row r="1198" spans="1:6" ht="16" thickBot="1" x14ac:dyDescent="0.25">
      <c r="A1198" s="36"/>
      <c r="B1198" s="36"/>
      <c r="C1198" s="38"/>
      <c r="D1198" s="37"/>
      <c r="E1198" s="41"/>
      <c r="F1198" s="47"/>
    </row>
    <row r="1199" spans="1:6" ht="16" thickBot="1" x14ac:dyDescent="0.25">
      <c r="A1199" s="36"/>
      <c r="B1199" s="36"/>
      <c r="C1199" s="38"/>
      <c r="D1199" s="37"/>
      <c r="E1199" s="42"/>
      <c r="F1199" s="47"/>
    </row>
    <row r="1200" spans="1:6" ht="16" thickBot="1" x14ac:dyDescent="0.25">
      <c r="A1200" s="36"/>
      <c r="B1200" s="36"/>
      <c r="C1200" s="38"/>
      <c r="D1200" s="37"/>
      <c r="E1200" s="41"/>
      <c r="F1200" s="47"/>
    </row>
    <row r="1201" spans="1:6" ht="16" thickBot="1" x14ac:dyDescent="0.25">
      <c r="A1201" s="36"/>
      <c r="B1201" s="36"/>
      <c r="C1201" s="38"/>
      <c r="D1201" s="37"/>
      <c r="E1201" s="41"/>
      <c r="F1201" s="47"/>
    </row>
    <row r="1202" spans="1:6" ht="16" thickBot="1" x14ac:dyDescent="0.25">
      <c r="A1202" s="36"/>
      <c r="B1202" s="36"/>
      <c r="C1202" s="38"/>
      <c r="D1202" s="37"/>
      <c r="E1202" s="41"/>
      <c r="F1202" s="47"/>
    </row>
    <row r="1203" spans="1:6" ht="16" thickBot="1" x14ac:dyDescent="0.25">
      <c r="A1203" s="36"/>
      <c r="B1203" s="36"/>
      <c r="C1203" s="38"/>
      <c r="D1203" s="37"/>
      <c r="E1203" s="41"/>
      <c r="F1203" s="47"/>
    </row>
    <row r="1204" spans="1:6" ht="16" thickBot="1" x14ac:dyDescent="0.25">
      <c r="A1204" s="36"/>
      <c r="B1204" s="36"/>
      <c r="C1204" s="38"/>
      <c r="D1204" s="37"/>
      <c r="E1204" s="41"/>
      <c r="F1204" s="47"/>
    </row>
    <row r="1205" spans="1:6" ht="16" thickBot="1" x14ac:dyDescent="0.25">
      <c r="A1205" s="36"/>
      <c r="B1205" s="36"/>
      <c r="C1205" s="38"/>
      <c r="D1205" s="37"/>
      <c r="E1205" s="41"/>
      <c r="F1205" s="47"/>
    </row>
    <row r="1206" spans="1:6" ht="16" thickBot="1" x14ac:dyDescent="0.25">
      <c r="A1206" s="36"/>
      <c r="B1206" s="36"/>
      <c r="C1206" s="38"/>
      <c r="D1206" s="37"/>
      <c r="E1206" s="41"/>
      <c r="F1206" s="47"/>
    </row>
    <row r="1207" spans="1:6" ht="16" thickBot="1" x14ac:dyDescent="0.25">
      <c r="A1207" s="36"/>
      <c r="B1207" s="36"/>
      <c r="C1207" s="38"/>
      <c r="D1207" s="37"/>
      <c r="E1207" s="41"/>
      <c r="F1207" s="47"/>
    </row>
    <row r="1208" spans="1:6" ht="16" thickBot="1" x14ac:dyDescent="0.25">
      <c r="A1208" s="36"/>
      <c r="B1208" s="36"/>
      <c r="C1208" s="38"/>
      <c r="D1208" s="37"/>
      <c r="E1208" s="41"/>
      <c r="F1208" s="47"/>
    </row>
    <row r="1209" spans="1:6" ht="16" thickBot="1" x14ac:dyDescent="0.25">
      <c r="A1209" s="36"/>
      <c r="B1209" s="36"/>
      <c r="C1209" s="38"/>
      <c r="D1209" s="37"/>
      <c r="E1209" s="41"/>
      <c r="F1209" s="47"/>
    </row>
    <row r="1210" spans="1:6" ht="16" thickBot="1" x14ac:dyDescent="0.25">
      <c r="A1210" s="36"/>
      <c r="B1210" s="36"/>
      <c r="C1210" s="38"/>
      <c r="D1210" s="37"/>
      <c r="E1210" s="42"/>
      <c r="F1210" s="47"/>
    </row>
    <row r="1211" spans="1:6" ht="16" thickBot="1" x14ac:dyDescent="0.25">
      <c r="A1211" s="36"/>
      <c r="B1211" s="36"/>
      <c r="C1211" s="38"/>
      <c r="D1211" s="37"/>
      <c r="E1211" s="42"/>
      <c r="F1211" s="47"/>
    </row>
    <row r="1212" spans="1:6" ht="16" thickBot="1" x14ac:dyDescent="0.25">
      <c r="A1212" s="36"/>
      <c r="B1212" s="36"/>
      <c r="C1212" s="38"/>
      <c r="D1212" s="37"/>
      <c r="E1212" s="41"/>
      <c r="F1212" s="47"/>
    </row>
    <row r="1213" spans="1:6" ht="16" thickBot="1" x14ac:dyDescent="0.25">
      <c r="A1213" s="36"/>
      <c r="B1213" s="36"/>
      <c r="C1213" s="38"/>
      <c r="D1213" s="37"/>
      <c r="E1213" s="41"/>
      <c r="F1213" s="47"/>
    </row>
    <row r="1214" spans="1:6" ht="16" thickBot="1" x14ac:dyDescent="0.25">
      <c r="A1214" s="36"/>
      <c r="B1214" s="36"/>
      <c r="C1214" s="38"/>
      <c r="D1214" s="37"/>
      <c r="E1214" s="41"/>
      <c r="F1214" s="47"/>
    </row>
    <row r="1215" spans="1:6" ht="16" thickBot="1" x14ac:dyDescent="0.25">
      <c r="A1215" s="36"/>
      <c r="B1215" s="36"/>
      <c r="C1215" s="38"/>
      <c r="D1215" s="37"/>
      <c r="E1215" s="42"/>
      <c r="F1215" s="47"/>
    </row>
    <row r="1216" spans="1:6" ht="16" thickBot="1" x14ac:dyDescent="0.25">
      <c r="A1216" s="36"/>
      <c r="B1216" s="36"/>
      <c r="C1216" s="38"/>
      <c r="D1216" s="37"/>
      <c r="E1216" s="42"/>
      <c r="F1216" s="47"/>
    </row>
    <row r="1217" spans="1:6" ht="16" thickBot="1" x14ac:dyDescent="0.25">
      <c r="A1217" s="36"/>
      <c r="B1217" s="36"/>
      <c r="C1217" s="38"/>
      <c r="D1217" s="37"/>
      <c r="E1217" s="41"/>
      <c r="F1217" s="47"/>
    </row>
    <row r="1218" spans="1:6" ht="16" thickBot="1" x14ac:dyDescent="0.25">
      <c r="A1218" s="36"/>
      <c r="B1218" s="36"/>
      <c r="C1218" s="38"/>
      <c r="D1218" s="37"/>
      <c r="E1218" s="41"/>
      <c r="F1218" s="47"/>
    </row>
    <row r="1219" spans="1:6" ht="16" thickBot="1" x14ac:dyDescent="0.25">
      <c r="A1219" s="36"/>
      <c r="B1219" s="36"/>
      <c r="C1219" s="38"/>
      <c r="D1219" s="37"/>
      <c r="E1219" s="41"/>
      <c r="F1219" s="47"/>
    </row>
    <row r="1220" spans="1:6" ht="16" thickBot="1" x14ac:dyDescent="0.25">
      <c r="A1220" s="36"/>
      <c r="B1220" s="36"/>
      <c r="C1220" s="38"/>
      <c r="D1220" s="37"/>
      <c r="E1220" s="41"/>
      <c r="F1220" s="47"/>
    </row>
    <row r="1221" spans="1:6" ht="16" thickBot="1" x14ac:dyDescent="0.25">
      <c r="A1221" s="36"/>
      <c r="B1221" s="36"/>
      <c r="C1221" s="38"/>
      <c r="D1221" s="37"/>
      <c r="E1221" s="41"/>
      <c r="F1221" s="47"/>
    </row>
    <row r="1222" spans="1:6" ht="16" thickBot="1" x14ac:dyDescent="0.25">
      <c r="A1222" s="36"/>
      <c r="B1222" s="36"/>
      <c r="C1222" s="38"/>
      <c r="D1222" s="37"/>
      <c r="E1222" s="41"/>
      <c r="F1222" s="47"/>
    </row>
    <row r="1223" spans="1:6" ht="16" thickBot="1" x14ac:dyDescent="0.25">
      <c r="A1223" s="36"/>
      <c r="B1223" s="36"/>
      <c r="C1223" s="38"/>
      <c r="D1223" s="37"/>
      <c r="E1223" s="41"/>
      <c r="F1223" s="47"/>
    </row>
    <row r="1224" spans="1:6" ht="16" thickBot="1" x14ac:dyDescent="0.25">
      <c r="A1224" s="36"/>
      <c r="B1224" s="36"/>
      <c r="C1224" s="38"/>
      <c r="D1224" s="37"/>
      <c r="E1224" s="42"/>
      <c r="F1224" s="47"/>
    </row>
    <row r="1225" spans="1:6" ht="16" thickBot="1" x14ac:dyDescent="0.25">
      <c r="A1225" s="36"/>
      <c r="B1225" s="36"/>
      <c r="C1225" s="38"/>
      <c r="D1225" s="37"/>
      <c r="E1225" s="42"/>
      <c r="F1225" s="47"/>
    </row>
    <row r="1226" spans="1:6" ht="16" thickBot="1" x14ac:dyDescent="0.25">
      <c r="A1226" s="36"/>
      <c r="B1226" s="36"/>
      <c r="C1226" s="38"/>
      <c r="D1226" s="37"/>
      <c r="E1226" s="42"/>
      <c r="F1226" s="47"/>
    </row>
    <row r="1227" spans="1:6" ht="16" thickBot="1" x14ac:dyDescent="0.25">
      <c r="A1227" s="36"/>
      <c r="B1227" s="36"/>
      <c r="C1227" s="38"/>
      <c r="D1227" s="37"/>
      <c r="E1227" s="42"/>
      <c r="F1227" s="47"/>
    </row>
    <row r="1228" spans="1:6" ht="16" thickBot="1" x14ac:dyDescent="0.25">
      <c r="A1228" s="36"/>
      <c r="B1228" s="36"/>
      <c r="C1228" s="38"/>
      <c r="D1228" s="37"/>
      <c r="E1228" s="42"/>
      <c r="F1228" s="47"/>
    </row>
    <row r="1229" spans="1:6" ht="16" thickBot="1" x14ac:dyDescent="0.25">
      <c r="A1229" s="36"/>
      <c r="B1229" s="36"/>
      <c r="C1229" s="38"/>
      <c r="D1229" s="37"/>
      <c r="E1229" s="42"/>
      <c r="F1229" s="47"/>
    </row>
    <row r="1230" spans="1:6" ht="16" thickBot="1" x14ac:dyDescent="0.25">
      <c r="A1230" s="36"/>
      <c r="B1230" s="36"/>
      <c r="C1230" s="38"/>
      <c r="D1230" s="37"/>
      <c r="E1230" s="42"/>
      <c r="F1230" s="47"/>
    </row>
    <row r="1231" spans="1:6" ht="16" thickBot="1" x14ac:dyDescent="0.25">
      <c r="A1231" s="36"/>
      <c r="B1231" s="36"/>
      <c r="C1231" s="38"/>
      <c r="D1231" s="37"/>
      <c r="E1231" s="42"/>
      <c r="F1231" s="47"/>
    </row>
    <row r="1232" spans="1:6" ht="16" thickBot="1" x14ac:dyDescent="0.25">
      <c r="A1232" s="36"/>
      <c r="B1232" s="36"/>
      <c r="C1232" s="38"/>
      <c r="D1232" s="37"/>
      <c r="E1232" s="42"/>
      <c r="F1232" s="47"/>
    </row>
    <row r="1233" spans="1:6" ht="16" thickBot="1" x14ac:dyDescent="0.25">
      <c r="A1233" s="36"/>
      <c r="B1233" s="36"/>
      <c r="C1233" s="38"/>
      <c r="D1233" s="37"/>
      <c r="E1233" s="42"/>
      <c r="F1233" s="47"/>
    </row>
    <row r="1234" spans="1:6" ht="16" thickBot="1" x14ac:dyDescent="0.25">
      <c r="A1234" s="36"/>
      <c r="B1234" s="36"/>
      <c r="C1234" s="38"/>
      <c r="D1234" s="37"/>
      <c r="E1234" s="42"/>
      <c r="F1234" s="47"/>
    </row>
    <row r="1235" spans="1:6" ht="16" thickBot="1" x14ac:dyDescent="0.25">
      <c r="A1235" s="36"/>
      <c r="B1235" s="36"/>
      <c r="C1235" s="38"/>
      <c r="D1235" s="37"/>
      <c r="E1235" s="42"/>
      <c r="F1235" s="47"/>
    </row>
    <row r="1236" spans="1:6" ht="16" thickBot="1" x14ac:dyDescent="0.25">
      <c r="A1236" s="36"/>
      <c r="B1236" s="36"/>
      <c r="C1236" s="38"/>
      <c r="D1236" s="37"/>
      <c r="E1236" s="41"/>
      <c r="F1236" s="47"/>
    </row>
    <row r="1237" spans="1:6" ht="16" thickBot="1" x14ac:dyDescent="0.25">
      <c r="A1237" s="36"/>
      <c r="B1237" s="36"/>
      <c r="C1237" s="38"/>
      <c r="D1237" s="37"/>
      <c r="E1237" s="41"/>
      <c r="F1237" s="47"/>
    </row>
    <row r="1238" spans="1:6" ht="16" thickBot="1" x14ac:dyDescent="0.25">
      <c r="A1238" s="36"/>
      <c r="B1238" s="36"/>
      <c r="C1238" s="38"/>
      <c r="D1238" s="37"/>
      <c r="E1238" s="42"/>
      <c r="F1238" s="47"/>
    </row>
    <row r="1239" spans="1:6" ht="16" thickBot="1" x14ac:dyDescent="0.25">
      <c r="A1239" s="36"/>
      <c r="B1239" s="36"/>
      <c r="C1239" s="38"/>
      <c r="D1239" s="37"/>
      <c r="E1239" s="42"/>
      <c r="F1239" s="47"/>
    </row>
    <row r="1240" spans="1:6" ht="16" thickBot="1" x14ac:dyDescent="0.25">
      <c r="A1240" s="36"/>
      <c r="B1240" s="36"/>
      <c r="C1240" s="38"/>
      <c r="D1240" s="37"/>
      <c r="E1240" s="41"/>
      <c r="F1240" s="47"/>
    </row>
    <row r="1241" spans="1:6" ht="16" thickBot="1" x14ac:dyDescent="0.25">
      <c r="A1241" s="36"/>
      <c r="B1241" s="36"/>
      <c r="C1241" s="38"/>
      <c r="D1241" s="37"/>
      <c r="E1241" s="41"/>
      <c r="F1241" s="47"/>
    </row>
    <row r="1242" spans="1:6" ht="16" thickBot="1" x14ac:dyDescent="0.25">
      <c r="A1242" s="36"/>
      <c r="B1242" s="36"/>
      <c r="C1242" s="38"/>
      <c r="D1242" s="37"/>
      <c r="E1242" s="41"/>
      <c r="F1242" s="47"/>
    </row>
    <row r="1243" spans="1:6" ht="16" thickBot="1" x14ac:dyDescent="0.25">
      <c r="A1243" s="36"/>
      <c r="B1243" s="36"/>
      <c r="C1243" s="38"/>
      <c r="D1243" s="37"/>
      <c r="E1243" s="41"/>
      <c r="F1243" s="47"/>
    </row>
    <row r="1244" spans="1:6" ht="16" thickBot="1" x14ac:dyDescent="0.25">
      <c r="A1244" s="36"/>
      <c r="B1244" s="36"/>
      <c r="C1244" s="38"/>
      <c r="D1244" s="37"/>
      <c r="E1244" s="41"/>
      <c r="F1244" s="47"/>
    </row>
    <row r="1245" spans="1:6" ht="16" thickBot="1" x14ac:dyDescent="0.25">
      <c r="A1245" s="36"/>
      <c r="B1245" s="36"/>
      <c r="C1245" s="38"/>
      <c r="D1245" s="37"/>
      <c r="E1245" s="41"/>
      <c r="F1245" s="47"/>
    </row>
    <row r="1246" spans="1:6" ht="16" thickBot="1" x14ac:dyDescent="0.25">
      <c r="A1246" s="36"/>
      <c r="B1246" s="36"/>
      <c r="C1246" s="38"/>
      <c r="D1246" s="37"/>
      <c r="E1246" s="42"/>
      <c r="F1246" s="47"/>
    </row>
    <row r="1247" spans="1:6" ht="16" thickBot="1" x14ac:dyDescent="0.25">
      <c r="A1247" s="36"/>
      <c r="B1247" s="36"/>
      <c r="C1247" s="38"/>
      <c r="D1247" s="37"/>
      <c r="E1247" s="42"/>
      <c r="F1247" s="47"/>
    </row>
    <row r="1248" spans="1:6" ht="16" thickBot="1" x14ac:dyDescent="0.25">
      <c r="A1248" s="36"/>
      <c r="B1248" s="36"/>
      <c r="C1248" s="38"/>
      <c r="D1248" s="37"/>
      <c r="E1248" s="41"/>
      <c r="F1248" s="47"/>
    </row>
    <row r="1249" spans="1:6" ht="16" thickBot="1" x14ac:dyDescent="0.25">
      <c r="A1249" s="36"/>
      <c r="B1249" s="36"/>
      <c r="C1249" s="38"/>
      <c r="D1249" s="37"/>
      <c r="E1249" s="41"/>
      <c r="F1249" s="47"/>
    </row>
    <row r="1250" spans="1:6" ht="16" thickBot="1" x14ac:dyDescent="0.25">
      <c r="A1250" s="36"/>
      <c r="B1250" s="36"/>
      <c r="C1250" s="38"/>
      <c r="D1250" s="37"/>
      <c r="E1250" s="41"/>
      <c r="F1250" s="47"/>
    </row>
    <row r="1251" spans="1:6" ht="16" thickBot="1" x14ac:dyDescent="0.25">
      <c r="A1251" s="36"/>
      <c r="B1251" s="36"/>
      <c r="C1251" s="38"/>
      <c r="D1251" s="37"/>
      <c r="E1251" s="41"/>
      <c r="F1251" s="47"/>
    </row>
    <row r="1252" spans="1:6" ht="16" thickBot="1" x14ac:dyDescent="0.25">
      <c r="A1252" s="36"/>
      <c r="B1252" s="36"/>
      <c r="C1252" s="38"/>
      <c r="D1252" s="37"/>
      <c r="E1252" s="42"/>
      <c r="F1252" s="47"/>
    </row>
    <row r="1253" spans="1:6" ht="16" thickBot="1" x14ac:dyDescent="0.25">
      <c r="A1253" s="36"/>
      <c r="B1253" s="36"/>
      <c r="C1253" s="38"/>
      <c r="D1253" s="37"/>
      <c r="E1253" s="42"/>
      <c r="F1253" s="47"/>
    </row>
    <row r="1254" spans="1:6" ht="16" thickBot="1" x14ac:dyDescent="0.25">
      <c r="A1254" s="36"/>
      <c r="B1254" s="36"/>
      <c r="C1254" s="38"/>
      <c r="D1254" s="37"/>
      <c r="E1254" s="42"/>
      <c r="F1254" s="47"/>
    </row>
    <row r="1255" spans="1:6" ht="16" thickBot="1" x14ac:dyDescent="0.25">
      <c r="A1255" s="36"/>
      <c r="B1255" s="36"/>
      <c r="C1255" s="38"/>
      <c r="D1255" s="37"/>
      <c r="E1255" s="41"/>
      <c r="F1255" s="47"/>
    </row>
    <row r="1256" spans="1:6" ht="16" thickBot="1" x14ac:dyDescent="0.25">
      <c r="A1256" s="36"/>
      <c r="B1256" s="36"/>
      <c r="C1256" s="38"/>
      <c r="D1256" s="37"/>
      <c r="E1256" s="42"/>
      <c r="F1256" s="47"/>
    </row>
    <row r="1257" spans="1:6" ht="16" thickBot="1" x14ac:dyDescent="0.25">
      <c r="A1257" s="36"/>
      <c r="B1257" s="36"/>
      <c r="C1257" s="38"/>
      <c r="D1257" s="37"/>
      <c r="E1257" s="42"/>
      <c r="F1257" s="47"/>
    </row>
    <row r="1258" spans="1:6" ht="16" thickBot="1" x14ac:dyDescent="0.25">
      <c r="A1258" s="36"/>
      <c r="B1258" s="36"/>
      <c r="C1258" s="38"/>
      <c r="D1258" s="37"/>
      <c r="E1258" s="41"/>
      <c r="F1258" s="47"/>
    </row>
    <row r="1259" spans="1:6" ht="16" thickBot="1" x14ac:dyDescent="0.25">
      <c r="A1259" s="36"/>
      <c r="B1259" s="36"/>
      <c r="C1259" s="38"/>
      <c r="D1259" s="37"/>
      <c r="E1259" s="41"/>
      <c r="F1259" s="47"/>
    </row>
    <row r="1260" spans="1:6" ht="16" thickBot="1" x14ac:dyDescent="0.25">
      <c r="A1260" s="36"/>
      <c r="B1260" s="36"/>
      <c r="C1260" s="38"/>
      <c r="D1260" s="37"/>
      <c r="E1260" s="41"/>
      <c r="F1260" s="47"/>
    </row>
    <row r="1261" spans="1:6" ht="16" thickBot="1" x14ac:dyDescent="0.25">
      <c r="A1261" s="36"/>
      <c r="B1261" s="36"/>
      <c r="C1261" s="38"/>
      <c r="D1261" s="37"/>
      <c r="E1261" s="42"/>
      <c r="F1261" s="47"/>
    </row>
    <row r="1262" spans="1:6" ht="16" thickBot="1" x14ac:dyDescent="0.25">
      <c r="A1262" s="36"/>
      <c r="B1262" s="36"/>
      <c r="C1262" s="38"/>
      <c r="D1262" s="37"/>
      <c r="E1262" s="41"/>
      <c r="F1262" s="47"/>
    </row>
    <row r="1263" spans="1:6" ht="16" thickBot="1" x14ac:dyDescent="0.25">
      <c r="A1263" s="36"/>
      <c r="B1263" s="36"/>
      <c r="C1263" s="38"/>
      <c r="D1263" s="37"/>
      <c r="E1263" s="42"/>
      <c r="F1263" s="47"/>
    </row>
    <row r="1264" spans="1:6" ht="16" thickBot="1" x14ac:dyDescent="0.25">
      <c r="A1264" s="36"/>
      <c r="B1264" s="36"/>
      <c r="C1264" s="38"/>
      <c r="D1264" s="37"/>
      <c r="E1264" s="42"/>
      <c r="F1264" s="47"/>
    </row>
    <row r="1265" spans="1:6" ht="16" thickBot="1" x14ac:dyDescent="0.25">
      <c r="A1265" s="36"/>
      <c r="B1265" s="36"/>
      <c r="C1265" s="38"/>
      <c r="D1265" s="37"/>
      <c r="E1265" s="41"/>
      <c r="F1265" s="47"/>
    </row>
    <row r="1266" spans="1:6" ht="16" thickBot="1" x14ac:dyDescent="0.25">
      <c r="A1266" s="36"/>
      <c r="B1266" s="36"/>
      <c r="C1266" s="38"/>
      <c r="D1266" s="37"/>
      <c r="E1266" s="42"/>
      <c r="F1266" s="47"/>
    </row>
    <row r="1267" spans="1:6" ht="16" thickBot="1" x14ac:dyDescent="0.25">
      <c r="A1267" s="36"/>
      <c r="B1267" s="36"/>
      <c r="C1267" s="38"/>
      <c r="D1267" s="37"/>
      <c r="E1267" s="41"/>
      <c r="F1267" s="47"/>
    </row>
    <row r="1268" spans="1:6" ht="16" thickBot="1" x14ac:dyDescent="0.25">
      <c r="A1268" s="36"/>
      <c r="B1268" s="36"/>
      <c r="C1268" s="38"/>
      <c r="D1268" s="37"/>
      <c r="E1268" s="41"/>
      <c r="F1268" s="47"/>
    </row>
    <row r="1269" spans="1:6" ht="16" thickBot="1" x14ac:dyDescent="0.25">
      <c r="A1269" s="36"/>
      <c r="B1269" s="36"/>
      <c r="C1269" s="38"/>
      <c r="D1269" s="37"/>
      <c r="E1269" s="41"/>
      <c r="F1269" s="47"/>
    </row>
    <row r="1270" spans="1:6" ht="16" thickBot="1" x14ac:dyDescent="0.25">
      <c r="A1270" s="36"/>
      <c r="B1270" s="36"/>
      <c r="C1270" s="38"/>
      <c r="D1270" s="37"/>
      <c r="E1270" s="41"/>
      <c r="F1270" s="47"/>
    </row>
    <row r="1271" spans="1:6" ht="16" thickBot="1" x14ac:dyDescent="0.25">
      <c r="A1271" s="36"/>
      <c r="B1271" s="36"/>
      <c r="C1271" s="38"/>
      <c r="D1271" s="37"/>
      <c r="E1271" s="41"/>
      <c r="F1271" s="47"/>
    </row>
    <row r="1272" spans="1:6" ht="16" thickBot="1" x14ac:dyDescent="0.25">
      <c r="A1272" s="36"/>
      <c r="B1272" s="36"/>
      <c r="C1272" s="38"/>
      <c r="D1272" s="37"/>
      <c r="E1272" s="41"/>
      <c r="F1272" s="47"/>
    </row>
    <row r="1273" spans="1:6" ht="16" thickBot="1" x14ac:dyDescent="0.25">
      <c r="A1273" s="36"/>
      <c r="B1273" s="36"/>
      <c r="C1273" s="38"/>
      <c r="D1273" s="37"/>
      <c r="E1273" s="41"/>
      <c r="F1273" s="47"/>
    </row>
    <row r="1274" spans="1:6" ht="16" thickBot="1" x14ac:dyDescent="0.25">
      <c r="A1274" s="36"/>
      <c r="B1274" s="36"/>
      <c r="C1274" s="38"/>
      <c r="D1274" s="37"/>
      <c r="E1274" s="42"/>
      <c r="F1274" s="47"/>
    </row>
    <row r="1275" spans="1:6" ht="16" thickBot="1" x14ac:dyDescent="0.25">
      <c r="A1275" s="36"/>
      <c r="B1275" s="36"/>
      <c r="C1275" s="38"/>
      <c r="D1275" s="37"/>
      <c r="E1275" s="42"/>
      <c r="F1275" s="47"/>
    </row>
    <row r="1276" spans="1:6" ht="16" thickBot="1" x14ac:dyDescent="0.25">
      <c r="A1276" s="36"/>
      <c r="B1276" s="36"/>
      <c r="C1276" s="38"/>
      <c r="D1276" s="37"/>
      <c r="E1276" s="42"/>
      <c r="F1276" s="47"/>
    </row>
    <row r="1277" spans="1:6" ht="16" thickBot="1" x14ac:dyDescent="0.25">
      <c r="A1277" s="36"/>
      <c r="B1277" s="36"/>
      <c r="C1277" s="38"/>
      <c r="D1277" s="37"/>
      <c r="E1277" s="42"/>
      <c r="F1277" s="47"/>
    </row>
    <row r="1278" spans="1:6" ht="16" thickBot="1" x14ac:dyDescent="0.25">
      <c r="A1278" s="36"/>
      <c r="B1278" s="36"/>
      <c r="C1278" s="38"/>
      <c r="D1278" s="37"/>
      <c r="E1278" s="41"/>
      <c r="F1278" s="47"/>
    </row>
    <row r="1279" spans="1:6" ht="16" thickBot="1" x14ac:dyDescent="0.25">
      <c r="A1279" s="36"/>
      <c r="B1279" s="36"/>
      <c r="C1279" s="38"/>
      <c r="D1279" s="37"/>
      <c r="E1279" s="41"/>
      <c r="F1279" s="47"/>
    </row>
    <row r="1280" spans="1:6" ht="16" thickBot="1" x14ac:dyDescent="0.25">
      <c r="A1280" s="36"/>
      <c r="B1280" s="36"/>
      <c r="C1280" s="38"/>
      <c r="D1280" s="37"/>
      <c r="E1280" s="41"/>
      <c r="F1280" s="47"/>
    </row>
    <row r="1281" spans="1:6" ht="16" thickBot="1" x14ac:dyDescent="0.25">
      <c r="A1281" s="36"/>
      <c r="B1281" s="36"/>
      <c r="C1281" s="38"/>
      <c r="D1281" s="37"/>
      <c r="E1281" s="41"/>
      <c r="F1281" s="47"/>
    </row>
    <row r="1282" spans="1:6" ht="16" thickBot="1" x14ac:dyDescent="0.25">
      <c r="A1282" s="36"/>
      <c r="B1282" s="36"/>
      <c r="C1282" s="38"/>
      <c r="D1282" s="37"/>
      <c r="E1282" s="41"/>
      <c r="F1282" s="47"/>
    </row>
    <row r="1283" spans="1:6" ht="16" thickBot="1" x14ac:dyDescent="0.25">
      <c r="A1283" s="36"/>
      <c r="B1283" s="36"/>
      <c r="C1283" s="38"/>
      <c r="D1283" s="37"/>
      <c r="E1283" s="41"/>
      <c r="F1283" s="47"/>
    </row>
    <row r="1284" spans="1:6" ht="16" thickBot="1" x14ac:dyDescent="0.25">
      <c r="A1284" s="36"/>
      <c r="B1284" s="36"/>
      <c r="C1284" s="38"/>
      <c r="D1284" s="37"/>
      <c r="E1284" s="41"/>
      <c r="F1284" s="47"/>
    </row>
    <row r="1285" spans="1:6" ht="16" thickBot="1" x14ac:dyDescent="0.25">
      <c r="A1285" s="36"/>
      <c r="B1285" s="36"/>
      <c r="C1285" s="38"/>
      <c r="D1285" s="37"/>
      <c r="E1285" s="42"/>
      <c r="F1285" s="47"/>
    </row>
    <row r="1286" spans="1:6" ht="16" thickBot="1" x14ac:dyDescent="0.25">
      <c r="A1286" s="36"/>
      <c r="B1286" s="36"/>
      <c r="C1286" s="38"/>
      <c r="D1286" s="37"/>
      <c r="E1286" s="42"/>
      <c r="F1286" s="47"/>
    </row>
    <row r="1287" spans="1:6" ht="16" thickBot="1" x14ac:dyDescent="0.25">
      <c r="A1287" s="36"/>
      <c r="B1287" s="36"/>
      <c r="C1287" s="38"/>
      <c r="D1287" s="37"/>
      <c r="E1287" s="42"/>
      <c r="F1287" s="47"/>
    </row>
    <row r="1288" spans="1:6" ht="16" thickBot="1" x14ac:dyDescent="0.25">
      <c r="A1288" s="36"/>
      <c r="B1288" s="36"/>
      <c r="C1288" s="38"/>
      <c r="D1288" s="37"/>
      <c r="E1288" s="41"/>
      <c r="F1288" s="47"/>
    </row>
    <row r="1289" spans="1:6" ht="16" thickBot="1" x14ac:dyDescent="0.25">
      <c r="A1289" s="36"/>
      <c r="B1289" s="36"/>
      <c r="C1289" s="38"/>
      <c r="D1289" s="37"/>
      <c r="E1289" s="42"/>
      <c r="F1289" s="47"/>
    </row>
    <row r="1290" spans="1:6" ht="16" thickBot="1" x14ac:dyDescent="0.25">
      <c r="A1290" s="36"/>
      <c r="B1290" s="36"/>
      <c r="C1290" s="38"/>
      <c r="D1290" s="37"/>
      <c r="E1290" s="42"/>
      <c r="F1290" s="47"/>
    </row>
    <row r="1291" spans="1:6" ht="16" thickBot="1" x14ac:dyDescent="0.25">
      <c r="A1291" s="36"/>
      <c r="B1291" s="36"/>
      <c r="C1291" s="38"/>
      <c r="D1291" s="37"/>
      <c r="E1291" s="42"/>
      <c r="F1291" s="47"/>
    </row>
    <row r="1292" spans="1:6" ht="16" thickBot="1" x14ac:dyDescent="0.25">
      <c r="A1292" s="36"/>
      <c r="B1292" s="36"/>
      <c r="C1292" s="38"/>
      <c r="D1292" s="37"/>
      <c r="E1292" s="41"/>
      <c r="F1292" s="47"/>
    </row>
    <row r="1293" spans="1:6" ht="16" thickBot="1" x14ac:dyDescent="0.25">
      <c r="A1293" s="36"/>
      <c r="B1293" s="36"/>
      <c r="C1293" s="38"/>
      <c r="D1293" s="37"/>
      <c r="E1293" s="41"/>
      <c r="F1293" s="47"/>
    </row>
    <row r="1294" spans="1:6" ht="16" thickBot="1" x14ac:dyDescent="0.25">
      <c r="A1294" s="36"/>
      <c r="B1294" s="36"/>
      <c r="C1294" s="38"/>
      <c r="D1294" s="37"/>
      <c r="E1294" s="41"/>
      <c r="F1294" s="47"/>
    </row>
    <row r="1295" spans="1:6" ht="16" thickBot="1" x14ac:dyDescent="0.25">
      <c r="A1295" s="36"/>
      <c r="B1295" s="36"/>
      <c r="C1295" s="38"/>
      <c r="D1295" s="37"/>
      <c r="E1295" s="41"/>
      <c r="F1295" s="47"/>
    </row>
    <row r="1296" spans="1:6" ht="16" thickBot="1" x14ac:dyDescent="0.25">
      <c r="A1296" s="36"/>
      <c r="B1296" s="36"/>
      <c r="C1296" s="38"/>
      <c r="D1296" s="37"/>
      <c r="E1296" s="41"/>
      <c r="F1296" s="47"/>
    </row>
    <row r="1297" spans="1:6" ht="16" thickBot="1" x14ac:dyDescent="0.25">
      <c r="A1297" s="36"/>
      <c r="B1297" s="36"/>
      <c r="C1297" s="38"/>
      <c r="D1297" s="37"/>
      <c r="E1297" s="41"/>
      <c r="F1297" s="47"/>
    </row>
    <row r="1298" spans="1:6" ht="16" thickBot="1" x14ac:dyDescent="0.25">
      <c r="A1298" s="36"/>
      <c r="B1298" s="36"/>
      <c r="C1298" s="38"/>
      <c r="D1298" s="37"/>
      <c r="E1298" s="41"/>
      <c r="F1298" s="47"/>
    </row>
    <row r="1299" spans="1:6" ht="16" thickBot="1" x14ac:dyDescent="0.25">
      <c r="A1299" s="36"/>
      <c r="B1299" s="36"/>
      <c r="C1299" s="38"/>
      <c r="D1299" s="37"/>
      <c r="E1299" s="41"/>
      <c r="F1299" s="47"/>
    </row>
    <row r="1300" spans="1:6" ht="16" thickBot="1" x14ac:dyDescent="0.25">
      <c r="A1300" s="36"/>
      <c r="B1300" s="36"/>
      <c r="C1300" s="38"/>
      <c r="D1300" s="37"/>
      <c r="E1300" s="41"/>
      <c r="F1300" s="47"/>
    </row>
    <row r="1301" spans="1:6" ht="16" thickBot="1" x14ac:dyDescent="0.25">
      <c r="A1301" s="36"/>
      <c r="B1301" s="36"/>
      <c r="C1301" s="38"/>
      <c r="D1301" s="37"/>
      <c r="E1301" s="41"/>
      <c r="F1301" s="47"/>
    </row>
    <row r="1302" spans="1:6" ht="16" thickBot="1" x14ac:dyDescent="0.25">
      <c r="A1302" s="36"/>
      <c r="B1302" s="36"/>
      <c r="C1302" s="38"/>
      <c r="D1302" s="37"/>
      <c r="E1302" s="42"/>
      <c r="F1302" s="47"/>
    </row>
    <row r="1303" spans="1:6" ht="16" thickBot="1" x14ac:dyDescent="0.25">
      <c r="A1303" s="36"/>
      <c r="B1303" s="36"/>
      <c r="C1303" s="38"/>
      <c r="D1303" s="37"/>
      <c r="E1303" s="42"/>
      <c r="F1303" s="47"/>
    </row>
    <row r="1304" spans="1:6" ht="16" thickBot="1" x14ac:dyDescent="0.25">
      <c r="A1304" s="36"/>
      <c r="B1304" s="36"/>
      <c r="C1304" s="38"/>
      <c r="D1304" s="37"/>
      <c r="E1304" s="42"/>
      <c r="F1304" s="47"/>
    </row>
    <row r="1305" spans="1:6" ht="16" thickBot="1" x14ac:dyDescent="0.25">
      <c r="A1305" s="36"/>
      <c r="B1305" s="36"/>
      <c r="C1305" s="38"/>
      <c r="D1305" s="37"/>
      <c r="E1305" s="42"/>
      <c r="F1305" s="47"/>
    </row>
    <row r="1306" spans="1:6" ht="16" thickBot="1" x14ac:dyDescent="0.25">
      <c r="A1306" s="36"/>
      <c r="B1306" s="36"/>
      <c r="C1306" s="38"/>
      <c r="D1306" s="37"/>
      <c r="E1306" s="42"/>
      <c r="F1306" s="47"/>
    </row>
    <row r="1307" spans="1:6" ht="16" thickBot="1" x14ac:dyDescent="0.25">
      <c r="A1307" s="36"/>
      <c r="B1307" s="36"/>
      <c r="C1307" s="38"/>
      <c r="D1307" s="37"/>
      <c r="E1307" s="41"/>
      <c r="F1307" s="47"/>
    </row>
    <row r="1308" spans="1:6" ht="16" thickBot="1" x14ac:dyDescent="0.25">
      <c r="A1308" s="36"/>
      <c r="B1308" s="36"/>
      <c r="C1308" s="38"/>
      <c r="D1308" s="37"/>
      <c r="E1308" s="41"/>
      <c r="F1308" s="47"/>
    </row>
    <row r="1309" spans="1:6" ht="16" thickBot="1" x14ac:dyDescent="0.25">
      <c r="A1309" s="36"/>
      <c r="B1309" s="36"/>
      <c r="C1309" s="38"/>
      <c r="D1309" s="37"/>
      <c r="E1309" s="41"/>
      <c r="F1309" s="47"/>
    </row>
    <row r="1310" spans="1:6" ht="16" thickBot="1" x14ac:dyDescent="0.25">
      <c r="A1310" s="36"/>
      <c r="B1310" s="36"/>
      <c r="C1310" s="38"/>
      <c r="D1310" s="37"/>
      <c r="E1310" s="41"/>
      <c r="F1310" s="47"/>
    </row>
    <row r="1311" spans="1:6" ht="16" thickBot="1" x14ac:dyDescent="0.25">
      <c r="A1311" s="36"/>
      <c r="B1311" s="36"/>
      <c r="C1311" s="38"/>
      <c r="D1311" s="37"/>
      <c r="E1311" s="42"/>
      <c r="F1311" s="47"/>
    </row>
    <row r="1312" spans="1:6" ht="16" thickBot="1" x14ac:dyDescent="0.25">
      <c r="A1312" s="36"/>
      <c r="B1312" s="36"/>
      <c r="C1312" s="38"/>
      <c r="D1312" s="37"/>
      <c r="E1312" s="42"/>
      <c r="F1312" s="47"/>
    </row>
    <row r="1313" spans="1:6" ht="16" thickBot="1" x14ac:dyDescent="0.25">
      <c r="A1313" s="36"/>
      <c r="B1313" s="36"/>
      <c r="C1313" s="38"/>
      <c r="D1313" s="37"/>
      <c r="E1313" s="41"/>
      <c r="F1313" s="47"/>
    </row>
    <row r="1314" spans="1:6" ht="16" thickBot="1" x14ac:dyDescent="0.25">
      <c r="A1314" s="36"/>
      <c r="B1314" s="36"/>
      <c r="C1314" s="38"/>
      <c r="D1314" s="37"/>
      <c r="E1314" s="42"/>
      <c r="F1314" s="47"/>
    </row>
    <row r="1315" spans="1:6" ht="16" thickBot="1" x14ac:dyDescent="0.25">
      <c r="A1315" s="36"/>
      <c r="B1315" s="36"/>
      <c r="C1315" s="38"/>
      <c r="D1315" s="37"/>
      <c r="E1315" s="41"/>
      <c r="F1315" s="47"/>
    </row>
    <row r="1316" spans="1:6" ht="16" thickBot="1" x14ac:dyDescent="0.25">
      <c r="A1316" s="36"/>
      <c r="B1316" s="36"/>
      <c r="C1316" s="38"/>
      <c r="D1316" s="37"/>
      <c r="E1316" s="42"/>
      <c r="F1316" s="47"/>
    </row>
    <row r="1317" spans="1:6" ht="16" thickBot="1" x14ac:dyDescent="0.25">
      <c r="A1317" s="36"/>
      <c r="B1317" s="36"/>
      <c r="C1317" s="38"/>
      <c r="D1317" s="37"/>
      <c r="E1317" s="41"/>
      <c r="F1317" s="47"/>
    </row>
    <row r="1318" spans="1:6" ht="16" thickBot="1" x14ac:dyDescent="0.25">
      <c r="A1318" s="36"/>
      <c r="B1318" s="36"/>
      <c r="C1318" s="38"/>
      <c r="D1318" s="37"/>
      <c r="E1318" s="41"/>
      <c r="F1318" s="47"/>
    </row>
    <row r="1319" spans="1:6" ht="16" thickBot="1" x14ac:dyDescent="0.25">
      <c r="A1319" s="36"/>
      <c r="B1319" s="36"/>
      <c r="C1319" s="38"/>
      <c r="D1319" s="37"/>
      <c r="E1319" s="41"/>
      <c r="F1319" s="47"/>
    </row>
    <row r="1320" spans="1:6" ht="16" thickBot="1" x14ac:dyDescent="0.25">
      <c r="A1320" s="36"/>
      <c r="B1320" s="36"/>
      <c r="C1320" s="38"/>
      <c r="D1320" s="37"/>
      <c r="E1320" s="41"/>
      <c r="F1320" s="47"/>
    </row>
    <row r="1321" spans="1:6" ht="16" thickBot="1" x14ac:dyDescent="0.25">
      <c r="A1321" s="36"/>
      <c r="B1321" s="36"/>
      <c r="C1321" s="38"/>
      <c r="D1321" s="37"/>
      <c r="E1321" s="42"/>
      <c r="F1321" s="47"/>
    </row>
    <row r="1322" spans="1:6" ht="16" thickBot="1" x14ac:dyDescent="0.25">
      <c r="A1322" s="36"/>
      <c r="B1322" s="36"/>
      <c r="C1322" s="38"/>
      <c r="D1322" s="37"/>
      <c r="E1322" s="42"/>
      <c r="F1322" s="47"/>
    </row>
    <row r="1323" spans="1:6" ht="16" thickBot="1" x14ac:dyDescent="0.25">
      <c r="A1323" s="36"/>
      <c r="B1323" s="36"/>
      <c r="C1323" s="38"/>
      <c r="D1323" s="37"/>
      <c r="E1323" s="42"/>
      <c r="F1323" s="47"/>
    </row>
    <row r="1324" spans="1:6" ht="16" thickBot="1" x14ac:dyDescent="0.25">
      <c r="A1324" s="36"/>
      <c r="B1324" s="36"/>
      <c r="C1324" s="38"/>
      <c r="D1324" s="37"/>
      <c r="E1324" s="42"/>
      <c r="F1324" s="47"/>
    </row>
    <row r="1325" spans="1:6" ht="16" thickBot="1" x14ac:dyDescent="0.25">
      <c r="A1325" s="36"/>
      <c r="B1325" s="36"/>
      <c r="C1325" s="38"/>
      <c r="D1325" s="37"/>
      <c r="E1325" s="42"/>
      <c r="F1325" s="47"/>
    </row>
    <row r="1326" spans="1:6" ht="16" thickBot="1" x14ac:dyDescent="0.25">
      <c r="A1326" s="36"/>
      <c r="B1326" s="36"/>
      <c r="C1326" s="38"/>
      <c r="D1326" s="37"/>
      <c r="E1326" s="41"/>
      <c r="F1326" s="47"/>
    </row>
    <row r="1327" spans="1:6" ht="16" thickBot="1" x14ac:dyDescent="0.25">
      <c r="A1327" s="36"/>
      <c r="B1327" s="36"/>
      <c r="C1327" s="38"/>
      <c r="D1327" s="37"/>
      <c r="E1327" s="42"/>
      <c r="F1327" s="47"/>
    </row>
    <row r="1328" spans="1:6" ht="16" thickBot="1" x14ac:dyDescent="0.25">
      <c r="A1328" s="36"/>
      <c r="B1328" s="36"/>
      <c r="C1328" s="38"/>
      <c r="D1328" s="37"/>
      <c r="E1328" s="42"/>
      <c r="F1328" s="47"/>
    </row>
    <row r="1329" spans="1:6" ht="16" thickBot="1" x14ac:dyDescent="0.25">
      <c r="A1329" s="36"/>
      <c r="B1329" s="36"/>
      <c r="C1329" s="38"/>
      <c r="D1329" s="37"/>
      <c r="E1329" s="42"/>
      <c r="F1329" s="47"/>
    </row>
    <row r="1330" spans="1:6" ht="16" thickBot="1" x14ac:dyDescent="0.25">
      <c r="A1330" s="36"/>
      <c r="B1330" s="36"/>
      <c r="C1330" s="38"/>
      <c r="D1330" s="37"/>
      <c r="E1330" s="42"/>
      <c r="F1330" s="47"/>
    </row>
    <row r="1331" spans="1:6" ht="16" thickBot="1" x14ac:dyDescent="0.25">
      <c r="A1331" s="36"/>
      <c r="B1331" s="36"/>
      <c r="C1331" s="38"/>
      <c r="D1331" s="37"/>
      <c r="E1331" s="42"/>
      <c r="F1331" s="47"/>
    </row>
    <row r="1332" spans="1:6" ht="16" thickBot="1" x14ac:dyDescent="0.25">
      <c r="A1332" s="36"/>
      <c r="B1332" s="36"/>
      <c r="C1332" s="38"/>
      <c r="D1332" s="37"/>
      <c r="E1332" s="42"/>
      <c r="F1332" s="47"/>
    </row>
    <row r="1333" spans="1:6" ht="16" thickBot="1" x14ac:dyDescent="0.25">
      <c r="A1333" s="36"/>
      <c r="B1333" s="36"/>
      <c r="C1333" s="38"/>
      <c r="D1333" s="37"/>
      <c r="E1333" s="42"/>
      <c r="F1333" s="47"/>
    </row>
    <row r="1334" spans="1:6" ht="16" thickBot="1" x14ac:dyDescent="0.25">
      <c r="A1334" s="36"/>
      <c r="B1334" s="36"/>
      <c r="C1334" s="38"/>
      <c r="D1334" s="37"/>
      <c r="E1334" s="42"/>
      <c r="F1334" s="47"/>
    </row>
    <row r="1335" spans="1:6" ht="16" thickBot="1" x14ac:dyDescent="0.25">
      <c r="A1335" s="36"/>
      <c r="B1335" s="36"/>
      <c r="C1335" s="38"/>
      <c r="D1335" s="37"/>
      <c r="E1335" s="42"/>
      <c r="F1335" s="47"/>
    </row>
    <row r="1336" spans="1:6" ht="16" thickBot="1" x14ac:dyDescent="0.25">
      <c r="A1336" s="36"/>
      <c r="B1336" s="36"/>
      <c r="C1336" s="38"/>
      <c r="D1336" s="37"/>
      <c r="E1336" s="42"/>
      <c r="F1336" s="47"/>
    </row>
    <row r="1337" spans="1:6" ht="16" thickBot="1" x14ac:dyDescent="0.25">
      <c r="A1337" s="36"/>
      <c r="B1337" s="36"/>
      <c r="C1337" s="38"/>
      <c r="D1337" s="37"/>
      <c r="E1337" s="42"/>
      <c r="F1337" s="47"/>
    </row>
    <row r="1338" spans="1:6" ht="16" thickBot="1" x14ac:dyDescent="0.25">
      <c r="A1338" s="36"/>
      <c r="B1338" s="36"/>
      <c r="C1338" s="38"/>
      <c r="D1338" s="37"/>
      <c r="E1338" s="42"/>
      <c r="F1338" s="47"/>
    </row>
    <row r="1339" spans="1:6" ht="16" thickBot="1" x14ac:dyDescent="0.25">
      <c r="A1339" s="36"/>
      <c r="B1339" s="36"/>
      <c r="C1339" s="38"/>
      <c r="D1339" s="37"/>
      <c r="E1339" s="41"/>
      <c r="F1339" s="47"/>
    </row>
    <row r="1340" spans="1:6" ht="16" thickBot="1" x14ac:dyDescent="0.25">
      <c r="A1340" s="36"/>
      <c r="B1340" s="36"/>
      <c r="C1340" s="38"/>
      <c r="D1340" s="37"/>
      <c r="E1340" s="41"/>
      <c r="F1340" s="47"/>
    </row>
    <row r="1341" spans="1:6" ht="16" thickBot="1" x14ac:dyDescent="0.25">
      <c r="A1341" s="36"/>
      <c r="B1341" s="36"/>
      <c r="C1341" s="38"/>
      <c r="D1341" s="37"/>
      <c r="E1341" s="41"/>
      <c r="F1341" s="47"/>
    </row>
    <row r="1342" spans="1:6" ht="16" thickBot="1" x14ac:dyDescent="0.25">
      <c r="A1342" s="36"/>
      <c r="B1342" s="36"/>
      <c r="C1342" s="38"/>
      <c r="D1342" s="37"/>
      <c r="E1342" s="41"/>
      <c r="F1342" s="47"/>
    </row>
    <row r="1343" spans="1:6" ht="16" thickBot="1" x14ac:dyDescent="0.25">
      <c r="A1343" s="36"/>
      <c r="B1343" s="36"/>
      <c r="C1343" s="38"/>
      <c r="D1343" s="37"/>
      <c r="E1343" s="42"/>
      <c r="F1343" s="47"/>
    </row>
    <row r="1344" spans="1:6" ht="16" thickBot="1" x14ac:dyDescent="0.25">
      <c r="A1344" s="36"/>
      <c r="B1344" s="36"/>
      <c r="C1344" s="38"/>
      <c r="D1344" s="37"/>
      <c r="E1344" s="41"/>
      <c r="F1344" s="47"/>
    </row>
    <row r="1345" spans="1:6" ht="16" thickBot="1" x14ac:dyDescent="0.25">
      <c r="A1345" s="36"/>
      <c r="B1345" s="36"/>
      <c r="C1345" s="38"/>
      <c r="D1345" s="37"/>
      <c r="E1345" s="42"/>
      <c r="F1345" s="47"/>
    </row>
    <row r="1346" spans="1:6" ht="16" thickBot="1" x14ac:dyDescent="0.25">
      <c r="A1346" s="36"/>
      <c r="B1346" s="36"/>
      <c r="C1346" s="38"/>
      <c r="D1346" s="37"/>
      <c r="E1346" s="42"/>
      <c r="F1346" s="47"/>
    </row>
    <row r="1347" spans="1:6" ht="16" thickBot="1" x14ac:dyDescent="0.25">
      <c r="A1347" s="36"/>
      <c r="B1347" s="36"/>
      <c r="C1347" s="38"/>
      <c r="D1347" s="37"/>
      <c r="E1347" s="41"/>
      <c r="F1347" s="47"/>
    </row>
    <row r="1348" spans="1:6" ht="16" thickBot="1" x14ac:dyDescent="0.25">
      <c r="A1348" s="36"/>
      <c r="B1348" s="36"/>
      <c r="C1348" s="38"/>
      <c r="D1348" s="37"/>
      <c r="E1348" s="41"/>
      <c r="F1348" s="47"/>
    </row>
    <row r="1349" spans="1:6" ht="16" thickBot="1" x14ac:dyDescent="0.25">
      <c r="A1349" s="36"/>
      <c r="B1349" s="36"/>
      <c r="C1349" s="38"/>
      <c r="D1349" s="37"/>
      <c r="E1349" s="41"/>
      <c r="F1349" s="47"/>
    </row>
    <row r="1350" spans="1:6" ht="16" thickBot="1" x14ac:dyDescent="0.25">
      <c r="A1350" s="36"/>
      <c r="B1350" s="36"/>
      <c r="C1350" s="38"/>
      <c r="D1350" s="37"/>
      <c r="E1350" s="41"/>
      <c r="F1350" s="47"/>
    </row>
    <row r="1351" spans="1:6" ht="16" thickBot="1" x14ac:dyDescent="0.25">
      <c r="A1351" s="36"/>
      <c r="B1351" s="36"/>
      <c r="C1351" s="38"/>
      <c r="D1351" s="37"/>
      <c r="E1351" s="41"/>
      <c r="F1351" s="47"/>
    </row>
    <row r="1352" spans="1:6" ht="16" thickBot="1" x14ac:dyDescent="0.25">
      <c r="A1352" s="36"/>
      <c r="B1352" s="36"/>
      <c r="C1352" s="38"/>
      <c r="D1352" s="37"/>
      <c r="E1352" s="42"/>
      <c r="F1352" s="47"/>
    </row>
    <row r="1353" spans="1:6" ht="16" thickBot="1" x14ac:dyDescent="0.25">
      <c r="A1353" s="36"/>
      <c r="B1353" s="36"/>
      <c r="C1353" s="38"/>
      <c r="D1353" s="37"/>
      <c r="E1353" s="41"/>
      <c r="F1353" s="47"/>
    </row>
    <row r="1354" spans="1:6" ht="16" thickBot="1" x14ac:dyDescent="0.25">
      <c r="A1354" s="36"/>
      <c r="B1354" s="36"/>
      <c r="C1354" s="38"/>
      <c r="D1354" s="37"/>
      <c r="E1354" s="42"/>
      <c r="F1354" s="47"/>
    </row>
    <row r="1355" spans="1:6" ht="16" thickBot="1" x14ac:dyDescent="0.25">
      <c r="A1355" s="36"/>
      <c r="B1355" s="36"/>
      <c r="C1355" s="38"/>
      <c r="D1355" s="37"/>
      <c r="E1355" s="42"/>
      <c r="F1355" s="47"/>
    </row>
    <row r="1356" spans="1:6" ht="16" thickBot="1" x14ac:dyDescent="0.25">
      <c r="A1356" s="36"/>
      <c r="B1356" s="36"/>
      <c r="C1356" s="38"/>
      <c r="D1356" s="37"/>
      <c r="E1356" s="42"/>
      <c r="F1356" s="47"/>
    </row>
    <row r="1357" spans="1:6" ht="16" thickBot="1" x14ac:dyDescent="0.25">
      <c r="A1357" s="36"/>
      <c r="B1357" s="36"/>
      <c r="C1357" s="38"/>
      <c r="D1357" s="37"/>
      <c r="E1357" s="41"/>
      <c r="F1357" s="47"/>
    </row>
    <row r="1358" spans="1:6" ht="16" thickBot="1" x14ac:dyDescent="0.25">
      <c r="A1358" s="36"/>
      <c r="B1358" s="36"/>
      <c r="C1358" s="38"/>
      <c r="D1358" s="37"/>
      <c r="E1358" s="42"/>
      <c r="F1358" s="47"/>
    </row>
    <row r="1359" spans="1:6" ht="16" thickBot="1" x14ac:dyDescent="0.25">
      <c r="A1359" s="36"/>
      <c r="B1359" s="36"/>
      <c r="C1359" s="38"/>
      <c r="D1359" s="37"/>
      <c r="E1359" s="42"/>
      <c r="F1359" s="47"/>
    </row>
    <row r="1360" spans="1:6" ht="16" thickBot="1" x14ac:dyDescent="0.25">
      <c r="A1360" s="36"/>
      <c r="B1360" s="36"/>
      <c r="C1360" s="38"/>
      <c r="D1360" s="37"/>
      <c r="E1360" s="41"/>
      <c r="F1360" s="47"/>
    </row>
    <row r="1361" spans="1:6" ht="16" thickBot="1" x14ac:dyDescent="0.25">
      <c r="A1361" s="36"/>
      <c r="B1361" s="36"/>
      <c r="C1361" s="38"/>
      <c r="D1361" s="37"/>
      <c r="E1361" s="41"/>
      <c r="F1361" s="47"/>
    </row>
    <row r="1362" spans="1:6" ht="16" thickBot="1" x14ac:dyDescent="0.25">
      <c r="A1362" s="36"/>
      <c r="B1362" s="36"/>
      <c r="C1362" s="38"/>
      <c r="D1362" s="37"/>
      <c r="E1362" s="41"/>
      <c r="F1362" s="47"/>
    </row>
    <row r="1363" spans="1:6" ht="16" thickBot="1" x14ac:dyDescent="0.25">
      <c r="A1363" s="36"/>
      <c r="B1363" s="36"/>
      <c r="C1363" s="38"/>
      <c r="D1363" s="37"/>
      <c r="E1363" s="41"/>
      <c r="F1363" s="47"/>
    </row>
    <row r="1364" spans="1:6" ht="16" thickBot="1" x14ac:dyDescent="0.25">
      <c r="A1364" s="36"/>
      <c r="B1364" s="36"/>
      <c r="C1364" s="38"/>
      <c r="D1364" s="37"/>
      <c r="E1364" s="41"/>
      <c r="F1364" s="47"/>
    </row>
    <row r="1365" spans="1:6" ht="16" thickBot="1" x14ac:dyDescent="0.25">
      <c r="A1365" s="36"/>
      <c r="B1365" s="36"/>
      <c r="C1365" s="38"/>
      <c r="D1365" s="37"/>
      <c r="E1365" s="42"/>
      <c r="F1365" s="47"/>
    </row>
    <row r="1366" spans="1:6" ht="16" thickBot="1" x14ac:dyDescent="0.25">
      <c r="A1366" s="36"/>
      <c r="B1366" s="36"/>
      <c r="C1366" s="38"/>
      <c r="D1366" s="37"/>
      <c r="E1366" s="41"/>
      <c r="F1366" s="47"/>
    </row>
    <row r="1367" spans="1:6" ht="16" thickBot="1" x14ac:dyDescent="0.25">
      <c r="A1367" s="36"/>
      <c r="B1367" s="36"/>
      <c r="C1367" s="38"/>
      <c r="D1367" s="37"/>
      <c r="E1367" s="41"/>
      <c r="F1367" s="47"/>
    </row>
    <row r="1368" spans="1:6" ht="16" thickBot="1" x14ac:dyDescent="0.25">
      <c r="A1368" s="36"/>
      <c r="B1368" s="36"/>
      <c r="C1368" s="38"/>
      <c r="D1368" s="37"/>
      <c r="E1368" s="41"/>
      <c r="F1368" s="47"/>
    </row>
    <row r="1369" spans="1:6" ht="16" thickBot="1" x14ac:dyDescent="0.25">
      <c r="A1369" s="36"/>
      <c r="B1369" s="36"/>
      <c r="C1369" s="38"/>
      <c r="D1369" s="37"/>
      <c r="E1369" s="41"/>
      <c r="F1369" s="47"/>
    </row>
    <row r="1370" spans="1:6" ht="16" thickBot="1" x14ac:dyDescent="0.25">
      <c r="A1370" s="36"/>
      <c r="B1370" s="36"/>
      <c r="C1370" s="38"/>
      <c r="D1370" s="37"/>
      <c r="E1370" s="41"/>
      <c r="F1370" s="47"/>
    </row>
    <row r="1371" spans="1:6" ht="16" thickBot="1" x14ac:dyDescent="0.25">
      <c r="A1371" s="36"/>
      <c r="B1371" s="36"/>
      <c r="C1371" s="38"/>
      <c r="D1371" s="37"/>
      <c r="E1371" s="41"/>
      <c r="F1371" s="47"/>
    </row>
    <row r="1372" spans="1:6" ht="16" thickBot="1" x14ac:dyDescent="0.25">
      <c r="A1372" s="36"/>
      <c r="B1372" s="36"/>
      <c r="C1372" s="38"/>
      <c r="D1372" s="37"/>
      <c r="E1372" s="42"/>
      <c r="F1372" s="47"/>
    </row>
    <row r="1373" spans="1:6" ht="16" thickBot="1" x14ac:dyDescent="0.25">
      <c r="A1373" s="36"/>
      <c r="B1373" s="36"/>
      <c r="C1373" s="38"/>
      <c r="D1373" s="37"/>
      <c r="E1373" s="41"/>
      <c r="F1373" s="47"/>
    </row>
    <row r="1374" spans="1:6" ht="16" thickBot="1" x14ac:dyDescent="0.25">
      <c r="A1374" s="36"/>
      <c r="B1374" s="36"/>
      <c r="C1374" s="38"/>
      <c r="D1374" s="37"/>
      <c r="E1374" s="41"/>
      <c r="F1374" s="47"/>
    </row>
    <row r="1375" spans="1:6" ht="16" thickBot="1" x14ac:dyDescent="0.25">
      <c r="A1375" s="36"/>
      <c r="B1375" s="36"/>
      <c r="C1375" s="38"/>
      <c r="D1375" s="37"/>
      <c r="E1375" s="41"/>
      <c r="F1375" s="47"/>
    </row>
    <row r="1376" spans="1:6" ht="16" thickBot="1" x14ac:dyDescent="0.25">
      <c r="A1376" s="36"/>
      <c r="B1376" s="36"/>
      <c r="C1376" s="38"/>
      <c r="D1376" s="37"/>
      <c r="E1376" s="41"/>
      <c r="F1376" s="47"/>
    </row>
    <row r="1377" spans="1:6" ht="16" thickBot="1" x14ac:dyDescent="0.25">
      <c r="A1377" s="36"/>
      <c r="B1377" s="36"/>
      <c r="C1377" s="38"/>
      <c r="D1377" s="37"/>
      <c r="E1377" s="41"/>
      <c r="F1377" s="47"/>
    </row>
    <row r="1378" spans="1:6" ht="16" thickBot="1" x14ac:dyDescent="0.25">
      <c r="A1378" s="36"/>
      <c r="B1378" s="36"/>
      <c r="C1378" s="38"/>
      <c r="D1378" s="37"/>
      <c r="E1378" s="41"/>
      <c r="F1378" s="47"/>
    </row>
    <row r="1379" spans="1:6" ht="16" thickBot="1" x14ac:dyDescent="0.25">
      <c r="A1379" s="36"/>
      <c r="B1379" s="36"/>
      <c r="C1379" s="38"/>
      <c r="D1379" s="37"/>
      <c r="E1379" s="41"/>
      <c r="F1379" s="47"/>
    </row>
    <row r="1380" spans="1:6" ht="16" thickBot="1" x14ac:dyDescent="0.25">
      <c r="A1380" s="36"/>
      <c r="B1380" s="36"/>
      <c r="C1380" s="38"/>
      <c r="D1380" s="37"/>
      <c r="E1380" s="42"/>
      <c r="F1380" s="47"/>
    </row>
    <row r="1381" spans="1:6" ht="16" thickBot="1" x14ac:dyDescent="0.25">
      <c r="A1381" s="36"/>
      <c r="B1381" s="36"/>
      <c r="C1381" s="38"/>
      <c r="D1381" s="37"/>
      <c r="E1381" s="42"/>
      <c r="F1381" s="47"/>
    </row>
    <row r="1382" spans="1:6" ht="16" thickBot="1" x14ac:dyDescent="0.25">
      <c r="A1382" s="36"/>
      <c r="B1382" s="36"/>
      <c r="C1382" s="38"/>
      <c r="D1382" s="37"/>
      <c r="E1382" s="42"/>
      <c r="F1382" s="47"/>
    </row>
    <row r="1383" spans="1:6" ht="16" thickBot="1" x14ac:dyDescent="0.25">
      <c r="A1383" s="36"/>
      <c r="B1383" s="36"/>
      <c r="C1383" s="38"/>
      <c r="D1383" s="37"/>
      <c r="E1383" s="42"/>
      <c r="F1383" s="47"/>
    </row>
    <row r="1384" spans="1:6" ht="16" thickBot="1" x14ac:dyDescent="0.25">
      <c r="A1384" s="36"/>
      <c r="B1384" s="36"/>
      <c r="C1384" s="38"/>
      <c r="D1384" s="37"/>
      <c r="E1384" s="42"/>
      <c r="F1384" s="47"/>
    </row>
    <row r="1385" spans="1:6" ht="16" thickBot="1" x14ac:dyDescent="0.25">
      <c r="A1385" s="36"/>
      <c r="B1385" s="36"/>
      <c r="C1385" s="38"/>
      <c r="D1385" s="37"/>
      <c r="E1385" s="42"/>
      <c r="F1385" s="47"/>
    </row>
    <row r="1386" spans="1:6" ht="16" thickBot="1" x14ac:dyDescent="0.25">
      <c r="A1386" s="36"/>
      <c r="B1386" s="36"/>
      <c r="C1386" s="38"/>
      <c r="D1386" s="37"/>
      <c r="E1386" s="42"/>
      <c r="F1386" s="47"/>
    </row>
    <row r="1387" spans="1:6" ht="16" thickBot="1" x14ac:dyDescent="0.25">
      <c r="A1387" s="36"/>
      <c r="B1387" s="36"/>
      <c r="C1387" s="38"/>
      <c r="D1387" s="37"/>
      <c r="E1387" s="42"/>
      <c r="F1387" s="47"/>
    </row>
    <row r="1388" spans="1:6" ht="16" thickBot="1" x14ac:dyDescent="0.25">
      <c r="A1388" s="36"/>
      <c r="B1388" s="36"/>
      <c r="C1388" s="38"/>
      <c r="D1388" s="37"/>
      <c r="E1388" s="41"/>
      <c r="F1388" s="47"/>
    </row>
    <row r="1389" spans="1:6" ht="16" thickBot="1" x14ac:dyDescent="0.25">
      <c r="A1389" s="36"/>
      <c r="B1389" s="36"/>
      <c r="C1389" s="38"/>
      <c r="D1389" s="37"/>
      <c r="E1389" s="41"/>
      <c r="F1389" s="47"/>
    </row>
    <row r="1390" spans="1:6" ht="16" thickBot="1" x14ac:dyDescent="0.25">
      <c r="A1390" s="36"/>
      <c r="B1390" s="36"/>
      <c r="C1390" s="38"/>
      <c r="D1390" s="37"/>
      <c r="E1390" s="41"/>
      <c r="F1390" s="47"/>
    </row>
    <row r="1391" spans="1:6" ht="16" thickBot="1" x14ac:dyDescent="0.25">
      <c r="A1391" s="36"/>
      <c r="B1391" s="36"/>
      <c r="C1391" s="38"/>
      <c r="D1391" s="37"/>
      <c r="E1391" s="41"/>
      <c r="F1391" s="47"/>
    </row>
    <row r="1392" spans="1:6" ht="16" thickBot="1" x14ac:dyDescent="0.25">
      <c r="A1392" s="36"/>
      <c r="B1392" s="36"/>
      <c r="C1392" s="38"/>
      <c r="D1392" s="37"/>
      <c r="E1392" s="41"/>
      <c r="F1392" s="47"/>
    </row>
    <row r="1393" spans="1:6" ht="16" thickBot="1" x14ac:dyDescent="0.25">
      <c r="A1393" s="36"/>
      <c r="B1393" s="36"/>
      <c r="C1393" s="38"/>
      <c r="D1393" s="37"/>
      <c r="E1393" s="41"/>
      <c r="F1393" s="47"/>
    </row>
    <row r="1394" spans="1:6" ht="16" thickBot="1" x14ac:dyDescent="0.25">
      <c r="A1394" s="36"/>
      <c r="B1394" s="36"/>
      <c r="C1394" s="38"/>
      <c r="D1394" s="37"/>
      <c r="E1394" s="41"/>
      <c r="F1394" s="47"/>
    </row>
    <row r="1395" spans="1:6" ht="16" thickBot="1" x14ac:dyDescent="0.25">
      <c r="A1395" s="36"/>
      <c r="B1395" s="36"/>
      <c r="C1395" s="38"/>
      <c r="D1395" s="37"/>
      <c r="E1395" s="41"/>
      <c r="F1395" s="47"/>
    </row>
    <row r="1396" spans="1:6" ht="16" thickBot="1" x14ac:dyDescent="0.25">
      <c r="A1396" s="36"/>
      <c r="B1396" s="36"/>
      <c r="C1396" s="38"/>
      <c r="D1396" s="37"/>
      <c r="E1396" s="41"/>
      <c r="F1396" s="47"/>
    </row>
    <row r="1397" spans="1:6" ht="16" thickBot="1" x14ac:dyDescent="0.25">
      <c r="A1397" s="36"/>
      <c r="B1397" s="36"/>
      <c r="C1397" s="38"/>
      <c r="D1397" s="37"/>
      <c r="E1397" s="42"/>
      <c r="F1397" s="47"/>
    </row>
    <row r="1398" spans="1:6" ht="16" thickBot="1" x14ac:dyDescent="0.25">
      <c r="A1398" s="36"/>
      <c r="B1398" s="36"/>
      <c r="C1398" s="38"/>
      <c r="D1398" s="37"/>
      <c r="E1398" s="42"/>
      <c r="F1398" s="47"/>
    </row>
    <row r="1399" spans="1:6" ht="16" thickBot="1" x14ac:dyDescent="0.25">
      <c r="A1399" s="36"/>
      <c r="B1399" s="36"/>
      <c r="C1399" s="38"/>
      <c r="D1399" s="37"/>
      <c r="E1399" s="42"/>
      <c r="F1399" s="47"/>
    </row>
    <row r="1400" spans="1:6" ht="16" thickBot="1" x14ac:dyDescent="0.25">
      <c r="A1400" s="36"/>
      <c r="B1400" s="36"/>
      <c r="C1400" s="38"/>
      <c r="D1400" s="37"/>
      <c r="E1400" s="42"/>
      <c r="F1400" s="47"/>
    </row>
    <row r="1401" spans="1:6" ht="16" thickBot="1" x14ac:dyDescent="0.25">
      <c r="A1401" s="36"/>
      <c r="B1401" s="36"/>
      <c r="C1401" s="38"/>
      <c r="D1401" s="37"/>
      <c r="E1401" s="41"/>
      <c r="F1401" s="47"/>
    </row>
    <row r="1402" spans="1:6" ht="16" thickBot="1" x14ac:dyDescent="0.25">
      <c r="A1402" s="36"/>
      <c r="B1402" s="36"/>
      <c r="C1402" s="38"/>
      <c r="D1402" s="37"/>
      <c r="E1402" s="41"/>
      <c r="F1402" s="47"/>
    </row>
    <row r="1403" spans="1:6" ht="16" thickBot="1" x14ac:dyDescent="0.25">
      <c r="A1403" s="36"/>
      <c r="B1403" s="36"/>
      <c r="C1403" s="38"/>
      <c r="D1403" s="37"/>
      <c r="E1403" s="41"/>
      <c r="F1403" s="47"/>
    </row>
    <row r="1404" spans="1:6" ht="16" thickBot="1" x14ac:dyDescent="0.25">
      <c r="A1404" s="36"/>
      <c r="B1404" s="36"/>
      <c r="C1404" s="38"/>
      <c r="D1404" s="37"/>
      <c r="E1404" s="41"/>
      <c r="F1404" s="47"/>
    </row>
    <row r="1405" spans="1:6" ht="16" thickBot="1" x14ac:dyDescent="0.25">
      <c r="A1405" s="36"/>
      <c r="B1405" s="36"/>
      <c r="C1405" s="38"/>
      <c r="D1405" s="37"/>
      <c r="E1405" s="42"/>
      <c r="F1405" s="47"/>
    </row>
    <row r="1406" spans="1:6" ht="16" thickBot="1" x14ac:dyDescent="0.25">
      <c r="A1406" s="36"/>
      <c r="B1406" s="36"/>
      <c r="C1406" s="38"/>
      <c r="D1406" s="37"/>
      <c r="E1406" s="41"/>
      <c r="F1406" s="47"/>
    </row>
    <row r="1407" spans="1:6" ht="16" thickBot="1" x14ac:dyDescent="0.25">
      <c r="A1407" s="36"/>
      <c r="B1407" s="36"/>
      <c r="C1407" s="38"/>
      <c r="D1407" s="37"/>
      <c r="E1407" s="41"/>
      <c r="F1407" s="47"/>
    </row>
    <row r="1408" spans="1:6" ht="16" thickBot="1" x14ac:dyDescent="0.25">
      <c r="A1408" s="36"/>
      <c r="B1408" s="36"/>
      <c r="C1408" s="38"/>
      <c r="D1408" s="37"/>
      <c r="E1408" s="42"/>
      <c r="F1408" s="47"/>
    </row>
    <row r="1409" spans="1:6" ht="16" thickBot="1" x14ac:dyDescent="0.25">
      <c r="A1409" s="36"/>
      <c r="B1409" s="36"/>
      <c r="C1409" s="38"/>
      <c r="D1409" s="37"/>
      <c r="E1409" s="42"/>
      <c r="F1409" s="47"/>
    </row>
    <row r="1410" spans="1:6" ht="16" thickBot="1" x14ac:dyDescent="0.25">
      <c r="A1410" s="36"/>
      <c r="B1410" s="36"/>
      <c r="C1410" s="38"/>
      <c r="D1410" s="37"/>
      <c r="E1410" s="42"/>
      <c r="F1410" s="47"/>
    </row>
    <row r="1411" spans="1:6" ht="16" thickBot="1" x14ac:dyDescent="0.25">
      <c r="A1411" s="36"/>
      <c r="B1411" s="36"/>
      <c r="C1411" s="38"/>
      <c r="D1411" s="37"/>
      <c r="E1411" s="42"/>
      <c r="F1411" s="47"/>
    </row>
    <row r="1412" spans="1:6" ht="16" thickBot="1" x14ac:dyDescent="0.25">
      <c r="A1412" s="36"/>
      <c r="B1412" s="36"/>
      <c r="C1412" s="38"/>
      <c r="D1412" s="37"/>
      <c r="E1412" s="42"/>
      <c r="F1412" s="47"/>
    </row>
    <row r="1413" spans="1:6" ht="16" thickBot="1" x14ac:dyDescent="0.25">
      <c r="A1413" s="36"/>
      <c r="B1413" s="36"/>
      <c r="C1413" s="38"/>
      <c r="D1413" s="37"/>
      <c r="E1413" s="41"/>
      <c r="F1413" s="47"/>
    </row>
    <row r="1414" spans="1:6" ht="16" thickBot="1" x14ac:dyDescent="0.25">
      <c r="A1414" s="36"/>
      <c r="B1414" s="36"/>
      <c r="C1414" s="38"/>
      <c r="D1414" s="37"/>
      <c r="E1414" s="41"/>
      <c r="F1414" s="47"/>
    </row>
    <row r="1415" spans="1:6" ht="16" thickBot="1" x14ac:dyDescent="0.25">
      <c r="A1415" s="36"/>
      <c r="B1415" s="36"/>
      <c r="C1415" s="38"/>
      <c r="D1415" s="37"/>
      <c r="E1415" s="41"/>
      <c r="F1415" s="47"/>
    </row>
    <row r="1416" spans="1:6" ht="16" thickBot="1" x14ac:dyDescent="0.25">
      <c r="A1416" s="36"/>
      <c r="B1416" s="36"/>
      <c r="C1416" s="38"/>
      <c r="D1416" s="37"/>
      <c r="E1416" s="41"/>
      <c r="F1416" s="47"/>
    </row>
    <row r="1417" spans="1:6" ht="16" thickBot="1" x14ac:dyDescent="0.25">
      <c r="A1417" s="36"/>
      <c r="B1417" s="36"/>
      <c r="C1417" s="38"/>
      <c r="D1417" s="37"/>
      <c r="E1417" s="41"/>
      <c r="F1417" s="47"/>
    </row>
    <row r="1418" spans="1:6" ht="16" thickBot="1" x14ac:dyDescent="0.25">
      <c r="A1418" s="36"/>
      <c r="B1418" s="36"/>
      <c r="C1418" s="38"/>
      <c r="D1418" s="37"/>
      <c r="E1418" s="41"/>
      <c r="F1418" s="47"/>
    </row>
    <row r="1419" spans="1:6" ht="16" thickBot="1" x14ac:dyDescent="0.25">
      <c r="A1419" s="36"/>
      <c r="B1419" s="36"/>
      <c r="C1419" s="38"/>
      <c r="D1419" s="37"/>
      <c r="E1419" s="41"/>
      <c r="F1419" s="47"/>
    </row>
    <row r="1420" spans="1:6" ht="16" thickBot="1" x14ac:dyDescent="0.25">
      <c r="A1420" s="36"/>
      <c r="B1420" s="36"/>
      <c r="C1420" s="38"/>
      <c r="D1420" s="37"/>
      <c r="E1420" s="41"/>
      <c r="F1420" s="47"/>
    </row>
    <row r="1421" spans="1:6" ht="16" thickBot="1" x14ac:dyDescent="0.25">
      <c r="A1421" s="36"/>
      <c r="B1421" s="36"/>
      <c r="C1421" s="38"/>
      <c r="D1421" s="37"/>
      <c r="E1421" s="42"/>
      <c r="F1421" s="47"/>
    </row>
    <row r="1422" spans="1:6" ht="16" thickBot="1" x14ac:dyDescent="0.25">
      <c r="A1422" s="36"/>
      <c r="B1422" s="36"/>
      <c r="C1422" s="38"/>
      <c r="D1422" s="37"/>
      <c r="E1422" s="41"/>
      <c r="F1422" s="47"/>
    </row>
    <row r="1423" spans="1:6" ht="16" thickBot="1" x14ac:dyDescent="0.25">
      <c r="A1423" s="36"/>
      <c r="B1423" s="36"/>
      <c r="C1423" s="38"/>
      <c r="D1423" s="37"/>
      <c r="E1423" s="41"/>
      <c r="F1423" s="47"/>
    </row>
    <row r="1424" spans="1:6" ht="16" thickBot="1" x14ac:dyDescent="0.25">
      <c r="A1424" s="36"/>
      <c r="B1424" s="36"/>
      <c r="C1424" s="38"/>
      <c r="D1424" s="37"/>
      <c r="E1424" s="42"/>
      <c r="F1424" s="47"/>
    </row>
    <row r="1425" spans="1:6" ht="16" thickBot="1" x14ac:dyDescent="0.25">
      <c r="A1425" s="36"/>
      <c r="B1425" s="36"/>
      <c r="C1425" s="38"/>
      <c r="D1425" s="37"/>
      <c r="E1425" s="42"/>
      <c r="F1425" s="47"/>
    </row>
    <row r="1426" spans="1:6" ht="16" thickBot="1" x14ac:dyDescent="0.25">
      <c r="A1426" s="36"/>
      <c r="B1426" s="36"/>
      <c r="C1426" s="38"/>
      <c r="D1426" s="37"/>
      <c r="E1426" s="42"/>
      <c r="F1426" s="47"/>
    </row>
    <row r="1427" spans="1:6" ht="16" thickBot="1" x14ac:dyDescent="0.25">
      <c r="A1427" s="36"/>
      <c r="B1427" s="36"/>
      <c r="C1427" s="38"/>
      <c r="D1427" s="37"/>
      <c r="E1427" s="41"/>
      <c r="F1427" s="47"/>
    </row>
    <row r="1428" spans="1:6" ht="16" thickBot="1" x14ac:dyDescent="0.25">
      <c r="A1428" s="36"/>
      <c r="B1428" s="36"/>
      <c r="C1428" s="38"/>
      <c r="D1428" s="37"/>
      <c r="E1428" s="41"/>
      <c r="F1428" s="47"/>
    </row>
    <row r="1429" spans="1:6" ht="16" thickBot="1" x14ac:dyDescent="0.25">
      <c r="A1429" s="36"/>
      <c r="B1429" s="36"/>
      <c r="C1429" s="38"/>
      <c r="D1429" s="37"/>
      <c r="E1429" s="42"/>
      <c r="F1429" s="47"/>
    </row>
    <row r="1430" spans="1:6" ht="16" thickBot="1" x14ac:dyDescent="0.25">
      <c r="A1430" s="36"/>
      <c r="B1430" s="36"/>
      <c r="C1430" s="38"/>
      <c r="D1430" s="37"/>
      <c r="E1430" s="41"/>
      <c r="F1430" s="47"/>
    </row>
    <row r="1431" spans="1:6" ht="16" thickBot="1" x14ac:dyDescent="0.25">
      <c r="A1431" s="36"/>
      <c r="B1431" s="36"/>
      <c r="C1431" s="38"/>
      <c r="D1431" s="37"/>
      <c r="E1431" s="42"/>
      <c r="F1431" s="47"/>
    </row>
    <row r="1432" spans="1:6" ht="16" thickBot="1" x14ac:dyDescent="0.25">
      <c r="A1432" s="36"/>
      <c r="B1432" s="36"/>
      <c r="C1432" s="38"/>
      <c r="D1432" s="37"/>
      <c r="E1432" s="42"/>
      <c r="F1432" s="47"/>
    </row>
    <row r="1433" spans="1:6" ht="16" thickBot="1" x14ac:dyDescent="0.25">
      <c r="A1433" s="36"/>
      <c r="B1433" s="36"/>
      <c r="C1433" s="38"/>
      <c r="D1433" s="37"/>
      <c r="E1433" s="42"/>
      <c r="F1433" s="47"/>
    </row>
    <row r="1434" spans="1:6" ht="16" thickBot="1" x14ac:dyDescent="0.25">
      <c r="A1434" s="36"/>
      <c r="B1434" s="36"/>
      <c r="C1434" s="38"/>
      <c r="D1434" s="37"/>
      <c r="E1434" s="42"/>
      <c r="F1434" s="47"/>
    </row>
    <row r="1435" spans="1:6" ht="16" thickBot="1" x14ac:dyDescent="0.25">
      <c r="A1435" s="36"/>
      <c r="B1435" s="36"/>
      <c r="C1435" s="38"/>
      <c r="D1435" s="37"/>
      <c r="E1435" s="42"/>
      <c r="F1435" s="47"/>
    </row>
    <row r="1436" spans="1:6" ht="16" thickBot="1" x14ac:dyDescent="0.25">
      <c r="A1436" s="36"/>
      <c r="B1436" s="36"/>
      <c r="C1436" s="38"/>
      <c r="D1436" s="37"/>
      <c r="E1436" s="42"/>
      <c r="F1436" s="47"/>
    </row>
    <row r="1437" spans="1:6" ht="16" thickBot="1" x14ac:dyDescent="0.25">
      <c r="A1437" s="36"/>
      <c r="B1437" s="36"/>
      <c r="C1437" s="38"/>
      <c r="D1437" s="37"/>
      <c r="E1437" s="42"/>
      <c r="F1437" s="47"/>
    </row>
    <row r="1438" spans="1:6" ht="16" thickBot="1" x14ac:dyDescent="0.25">
      <c r="A1438" s="36"/>
      <c r="B1438" s="36"/>
      <c r="C1438" s="38"/>
      <c r="D1438" s="37"/>
      <c r="E1438" s="42"/>
      <c r="F1438" s="47"/>
    </row>
    <row r="1439" spans="1:6" ht="16" thickBot="1" x14ac:dyDescent="0.25">
      <c r="A1439" s="36"/>
      <c r="B1439" s="36"/>
      <c r="C1439" s="38"/>
      <c r="D1439" s="37"/>
      <c r="E1439" s="42"/>
      <c r="F1439" s="47"/>
    </row>
    <row r="1440" spans="1:6" ht="16" thickBot="1" x14ac:dyDescent="0.25">
      <c r="A1440" s="36"/>
      <c r="B1440" s="36"/>
      <c r="C1440" s="38"/>
      <c r="D1440" s="37"/>
      <c r="E1440" s="42"/>
      <c r="F1440" s="47"/>
    </row>
    <row r="1441" spans="1:6" ht="16" thickBot="1" x14ac:dyDescent="0.25">
      <c r="A1441" s="36"/>
      <c r="B1441" s="36"/>
      <c r="C1441" s="38"/>
      <c r="D1441" s="37"/>
      <c r="E1441" s="41"/>
      <c r="F1441" s="47"/>
    </row>
    <row r="1442" spans="1:6" ht="16" thickBot="1" x14ac:dyDescent="0.25">
      <c r="A1442" s="36"/>
      <c r="B1442" s="36"/>
      <c r="C1442" s="38"/>
      <c r="D1442" s="37"/>
      <c r="E1442" s="41"/>
      <c r="F1442" s="47"/>
    </row>
    <row r="1443" spans="1:6" ht="16" thickBot="1" x14ac:dyDescent="0.25">
      <c r="A1443" s="36"/>
      <c r="B1443" s="36"/>
      <c r="C1443" s="38"/>
      <c r="D1443" s="37"/>
      <c r="E1443" s="41"/>
      <c r="F1443" s="47"/>
    </row>
    <row r="1444" spans="1:6" ht="16" thickBot="1" x14ac:dyDescent="0.25">
      <c r="A1444" s="36"/>
      <c r="B1444" s="36"/>
      <c r="C1444" s="38"/>
      <c r="D1444" s="37"/>
      <c r="E1444" s="41"/>
      <c r="F1444" s="47"/>
    </row>
    <row r="1445" spans="1:6" ht="16" thickBot="1" x14ac:dyDescent="0.25">
      <c r="A1445" s="36"/>
      <c r="B1445" s="36"/>
      <c r="C1445" s="38"/>
      <c r="D1445" s="37"/>
      <c r="E1445" s="42"/>
      <c r="F1445" s="47"/>
    </row>
    <row r="1446" spans="1:6" ht="16" thickBot="1" x14ac:dyDescent="0.25">
      <c r="A1446" s="36"/>
      <c r="B1446" s="36"/>
      <c r="C1446" s="38"/>
      <c r="D1446" s="37"/>
      <c r="E1446" s="42"/>
      <c r="F1446" s="47"/>
    </row>
    <row r="1447" spans="1:6" ht="16" thickBot="1" x14ac:dyDescent="0.25">
      <c r="A1447" s="36"/>
      <c r="B1447" s="36"/>
      <c r="C1447" s="38"/>
      <c r="D1447" s="37"/>
      <c r="E1447" s="42"/>
      <c r="F1447" s="47"/>
    </row>
    <row r="1448" spans="1:6" ht="16" thickBot="1" x14ac:dyDescent="0.25">
      <c r="A1448" s="36"/>
      <c r="B1448" s="36"/>
      <c r="C1448" s="38"/>
      <c r="D1448" s="37"/>
      <c r="E1448" s="42"/>
      <c r="F1448" s="47"/>
    </row>
    <row r="1449" spans="1:6" ht="16" thickBot="1" x14ac:dyDescent="0.25">
      <c r="A1449" s="36"/>
      <c r="B1449" s="36"/>
      <c r="C1449" s="38"/>
      <c r="D1449" s="37"/>
      <c r="E1449" s="42"/>
      <c r="F1449" s="47"/>
    </row>
    <row r="1450" spans="1:6" ht="16" thickBot="1" x14ac:dyDescent="0.25">
      <c r="A1450" s="36"/>
      <c r="B1450" s="36"/>
      <c r="C1450" s="38"/>
      <c r="D1450" s="37"/>
      <c r="E1450" s="42"/>
      <c r="F1450" s="47"/>
    </row>
    <row r="1451" spans="1:6" ht="16" thickBot="1" x14ac:dyDescent="0.25">
      <c r="A1451" s="36"/>
      <c r="B1451" s="36"/>
      <c r="C1451" s="38"/>
      <c r="D1451" s="37"/>
      <c r="E1451" s="42"/>
      <c r="F1451" s="47"/>
    </row>
    <row r="1452" spans="1:6" ht="16" thickBot="1" x14ac:dyDescent="0.25">
      <c r="A1452" s="36"/>
      <c r="B1452" s="36"/>
      <c r="C1452" s="38"/>
      <c r="D1452" s="37"/>
      <c r="E1452" s="42"/>
      <c r="F1452" s="47"/>
    </row>
    <row r="1453" spans="1:6" ht="16" thickBot="1" x14ac:dyDescent="0.25">
      <c r="A1453" s="36"/>
      <c r="B1453" s="36"/>
      <c r="C1453" s="38"/>
      <c r="D1453" s="37"/>
      <c r="E1453" s="42"/>
      <c r="F1453" s="47"/>
    </row>
    <row r="1454" spans="1:6" ht="16" thickBot="1" x14ac:dyDescent="0.25">
      <c r="A1454" s="36"/>
      <c r="B1454" s="36"/>
      <c r="C1454" s="38"/>
      <c r="D1454" s="37"/>
      <c r="E1454" s="42"/>
      <c r="F1454" s="47"/>
    </row>
    <row r="1455" spans="1:6" ht="16" thickBot="1" x14ac:dyDescent="0.25">
      <c r="A1455" s="36"/>
      <c r="B1455" s="36"/>
      <c r="C1455" s="38"/>
      <c r="D1455" s="37"/>
      <c r="E1455" s="42"/>
      <c r="F1455" s="47"/>
    </row>
    <row r="1456" spans="1:6" ht="16" thickBot="1" x14ac:dyDescent="0.25">
      <c r="A1456" s="36"/>
      <c r="B1456" s="36"/>
      <c r="C1456" s="38"/>
      <c r="D1456" s="37"/>
      <c r="E1456" s="42"/>
      <c r="F1456" s="47"/>
    </row>
    <row r="1457" spans="1:6" ht="16" thickBot="1" x14ac:dyDescent="0.25">
      <c r="A1457" s="36"/>
      <c r="B1457" s="36"/>
      <c r="C1457" s="38"/>
      <c r="D1457" s="37"/>
      <c r="E1457" s="42"/>
      <c r="F1457" s="47"/>
    </row>
    <row r="1458" spans="1:6" ht="16" thickBot="1" x14ac:dyDescent="0.25">
      <c r="A1458" s="36"/>
      <c r="B1458" s="36"/>
      <c r="C1458" s="38"/>
      <c r="D1458" s="37"/>
      <c r="E1458" s="42"/>
      <c r="F1458" s="47"/>
    </row>
    <row r="1459" spans="1:6" ht="16" thickBot="1" x14ac:dyDescent="0.25">
      <c r="A1459" s="36"/>
      <c r="B1459" s="36"/>
      <c r="C1459" s="38"/>
      <c r="D1459" s="37"/>
      <c r="E1459" s="41"/>
      <c r="F1459" s="47"/>
    </row>
    <row r="1460" spans="1:6" ht="16" thickBot="1" x14ac:dyDescent="0.25">
      <c r="A1460" s="36"/>
      <c r="B1460" s="36"/>
      <c r="C1460" s="38"/>
      <c r="D1460" s="37"/>
      <c r="E1460" s="41"/>
      <c r="F1460" s="47"/>
    </row>
    <row r="1461" spans="1:6" ht="16" thickBot="1" x14ac:dyDescent="0.25">
      <c r="A1461" s="36"/>
      <c r="B1461" s="36"/>
      <c r="C1461" s="38"/>
      <c r="D1461" s="37"/>
      <c r="E1461" s="41"/>
      <c r="F1461" s="47"/>
    </row>
    <row r="1462" spans="1:6" ht="16" thickBot="1" x14ac:dyDescent="0.25">
      <c r="A1462" s="36"/>
      <c r="B1462" s="36"/>
      <c r="C1462" s="38"/>
      <c r="D1462" s="37"/>
      <c r="E1462" s="41"/>
      <c r="F1462" s="47"/>
    </row>
    <row r="1463" spans="1:6" ht="16" thickBot="1" x14ac:dyDescent="0.25">
      <c r="A1463" s="36"/>
      <c r="B1463" s="36"/>
      <c r="C1463" s="38"/>
      <c r="D1463" s="37"/>
      <c r="E1463" s="41"/>
      <c r="F1463" s="47"/>
    </row>
    <row r="1464" spans="1:6" ht="16" thickBot="1" x14ac:dyDescent="0.25">
      <c r="A1464" s="36"/>
      <c r="B1464" s="36"/>
      <c r="C1464" s="38"/>
      <c r="D1464" s="37"/>
      <c r="E1464" s="42"/>
      <c r="F1464" s="47"/>
    </row>
    <row r="1465" spans="1:6" ht="16" thickBot="1" x14ac:dyDescent="0.25">
      <c r="A1465" s="36"/>
      <c r="B1465" s="36"/>
      <c r="C1465" s="38"/>
      <c r="D1465" s="37"/>
      <c r="E1465" s="42"/>
      <c r="F1465" s="47"/>
    </row>
    <row r="1466" spans="1:6" ht="16" thickBot="1" x14ac:dyDescent="0.25">
      <c r="A1466" s="36"/>
      <c r="B1466" s="36"/>
      <c r="C1466" s="38"/>
      <c r="D1466" s="37"/>
      <c r="E1466" s="42"/>
      <c r="F1466" s="47"/>
    </row>
    <row r="1467" spans="1:6" ht="16" thickBot="1" x14ac:dyDescent="0.25">
      <c r="A1467" s="36"/>
      <c r="B1467" s="36"/>
      <c r="C1467" s="38"/>
      <c r="D1467" s="37"/>
      <c r="E1467" s="42"/>
      <c r="F1467" s="47"/>
    </row>
    <row r="1468" spans="1:6" ht="16" thickBot="1" x14ac:dyDescent="0.25">
      <c r="A1468" s="36"/>
      <c r="B1468" s="36"/>
      <c r="C1468" s="38"/>
      <c r="D1468" s="37"/>
      <c r="E1468" s="42"/>
      <c r="F1468" s="47"/>
    </row>
    <row r="1469" spans="1:6" ht="16" thickBot="1" x14ac:dyDescent="0.25">
      <c r="A1469" s="36"/>
      <c r="B1469" s="36"/>
      <c r="C1469" s="38"/>
      <c r="D1469" s="37"/>
      <c r="E1469" s="42"/>
      <c r="F1469" s="47"/>
    </row>
    <row r="1470" spans="1:6" ht="16" thickBot="1" x14ac:dyDescent="0.25">
      <c r="A1470" s="36"/>
      <c r="B1470" s="36"/>
      <c r="C1470" s="38"/>
      <c r="D1470" s="37"/>
      <c r="E1470" s="42"/>
      <c r="F1470" s="47"/>
    </row>
    <row r="1471" spans="1:6" ht="16" thickBot="1" x14ac:dyDescent="0.25">
      <c r="A1471" s="36"/>
      <c r="B1471" s="36"/>
      <c r="C1471" s="38"/>
      <c r="D1471" s="37"/>
      <c r="E1471" s="42"/>
      <c r="F1471" s="47"/>
    </row>
    <row r="1472" spans="1:6" ht="16" thickBot="1" x14ac:dyDescent="0.25">
      <c r="A1472" s="36"/>
      <c r="B1472" s="36"/>
      <c r="C1472" s="38"/>
      <c r="D1472" s="37"/>
      <c r="E1472" s="42"/>
      <c r="F1472" s="47"/>
    </row>
    <row r="1473" spans="1:6" ht="16" thickBot="1" x14ac:dyDescent="0.25">
      <c r="A1473" s="36"/>
      <c r="B1473" s="36"/>
      <c r="C1473" s="38"/>
      <c r="D1473" s="37"/>
      <c r="E1473" s="42"/>
      <c r="F1473" s="47"/>
    </row>
    <row r="1474" spans="1:6" ht="16" thickBot="1" x14ac:dyDescent="0.25">
      <c r="A1474" s="36"/>
      <c r="B1474" s="36"/>
      <c r="C1474" s="38"/>
      <c r="D1474" s="37"/>
      <c r="E1474" s="41"/>
      <c r="F1474" s="47"/>
    </row>
    <row r="1475" spans="1:6" ht="16" thickBot="1" x14ac:dyDescent="0.25">
      <c r="A1475" s="36"/>
      <c r="B1475" s="36"/>
      <c r="C1475" s="38"/>
      <c r="D1475" s="37"/>
      <c r="E1475" s="41"/>
      <c r="F1475" s="47"/>
    </row>
    <row r="1476" spans="1:6" ht="16" thickBot="1" x14ac:dyDescent="0.25">
      <c r="A1476" s="36"/>
      <c r="B1476" s="36"/>
      <c r="C1476" s="38"/>
      <c r="D1476" s="37"/>
      <c r="E1476" s="42"/>
      <c r="F1476" s="47"/>
    </row>
    <row r="1477" spans="1:6" ht="16" thickBot="1" x14ac:dyDescent="0.25">
      <c r="A1477" s="36"/>
      <c r="B1477" s="36"/>
      <c r="C1477" s="38"/>
      <c r="D1477" s="37"/>
      <c r="E1477" s="42"/>
      <c r="F1477" s="47"/>
    </row>
    <row r="1478" spans="1:6" ht="16" thickBot="1" x14ac:dyDescent="0.25">
      <c r="A1478" s="36"/>
      <c r="B1478" s="36"/>
      <c r="C1478" s="38"/>
      <c r="D1478" s="37"/>
      <c r="E1478" s="42"/>
      <c r="F1478" s="47"/>
    </row>
    <row r="1479" spans="1:6" ht="16" thickBot="1" x14ac:dyDescent="0.25">
      <c r="A1479" s="36"/>
      <c r="B1479" s="36"/>
      <c r="C1479" s="38"/>
      <c r="D1479" s="37"/>
      <c r="E1479" s="42"/>
      <c r="F1479" s="47"/>
    </row>
    <row r="1480" spans="1:6" ht="16" thickBot="1" x14ac:dyDescent="0.25">
      <c r="A1480" s="36"/>
      <c r="B1480" s="36"/>
      <c r="C1480" s="38"/>
      <c r="D1480" s="37"/>
      <c r="E1480" s="42"/>
      <c r="F1480" s="47"/>
    </row>
    <row r="1481" spans="1:6" ht="16" thickBot="1" x14ac:dyDescent="0.25">
      <c r="A1481" s="36"/>
      <c r="B1481" s="36"/>
      <c r="C1481" s="38"/>
      <c r="D1481" s="37"/>
      <c r="E1481" s="42"/>
      <c r="F1481" s="47"/>
    </row>
    <row r="1482" spans="1:6" ht="16" thickBot="1" x14ac:dyDescent="0.25">
      <c r="A1482" s="36"/>
      <c r="B1482" s="36"/>
      <c r="C1482" s="38"/>
      <c r="D1482" s="37"/>
      <c r="E1482" s="42"/>
      <c r="F1482" s="47"/>
    </row>
    <row r="1483" spans="1:6" ht="16" thickBot="1" x14ac:dyDescent="0.25">
      <c r="A1483" s="36"/>
      <c r="B1483" s="36"/>
      <c r="C1483" s="38"/>
      <c r="D1483" s="37"/>
      <c r="E1483" s="41"/>
      <c r="F1483" s="47"/>
    </row>
    <row r="1484" spans="1:6" ht="16" thickBot="1" x14ac:dyDescent="0.25">
      <c r="A1484" s="36"/>
      <c r="B1484" s="36"/>
      <c r="C1484" s="38"/>
      <c r="D1484" s="37"/>
      <c r="E1484" s="41"/>
      <c r="F1484" s="47"/>
    </row>
    <row r="1485" spans="1:6" ht="16" thickBot="1" x14ac:dyDescent="0.25">
      <c r="A1485" s="36"/>
      <c r="B1485" s="36"/>
      <c r="C1485" s="38"/>
      <c r="D1485" s="37"/>
      <c r="E1485" s="41"/>
      <c r="F1485" s="47"/>
    </row>
    <row r="1486" spans="1:6" ht="16" thickBot="1" x14ac:dyDescent="0.25">
      <c r="A1486" s="36"/>
      <c r="B1486" s="36"/>
      <c r="C1486" s="38"/>
      <c r="D1486" s="37"/>
      <c r="E1486" s="41"/>
      <c r="F1486" s="47"/>
    </row>
    <row r="1487" spans="1:6" ht="16" thickBot="1" x14ac:dyDescent="0.25">
      <c r="A1487" s="36"/>
      <c r="B1487" s="36"/>
      <c r="C1487" s="38"/>
      <c r="D1487" s="37"/>
      <c r="E1487" s="41"/>
      <c r="F1487" s="47"/>
    </row>
    <row r="1488" spans="1:6" ht="16" thickBot="1" x14ac:dyDescent="0.25">
      <c r="A1488" s="36"/>
      <c r="B1488" s="36"/>
      <c r="C1488" s="38"/>
      <c r="D1488" s="37"/>
      <c r="E1488" s="41"/>
      <c r="F1488" s="47"/>
    </row>
    <row r="1489" spans="1:6" ht="16" thickBot="1" x14ac:dyDescent="0.25">
      <c r="A1489" s="36"/>
      <c r="B1489" s="36"/>
      <c r="C1489" s="38"/>
      <c r="D1489" s="37"/>
      <c r="E1489" s="41"/>
      <c r="F1489" s="47"/>
    </row>
    <row r="1490" spans="1:6" ht="16" thickBot="1" x14ac:dyDescent="0.25">
      <c r="A1490" s="36"/>
      <c r="B1490" s="36"/>
      <c r="C1490" s="38"/>
      <c r="D1490" s="37"/>
      <c r="E1490" s="41"/>
      <c r="F1490" s="47"/>
    </row>
    <row r="1491" spans="1:6" ht="16" thickBot="1" x14ac:dyDescent="0.25">
      <c r="A1491" s="36"/>
      <c r="B1491" s="36"/>
      <c r="C1491" s="38"/>
      <c r="D1491" s="37"/>
      <c r="E1491" s="41"/>
      <c r="F1491" s="47"/>
    </row>
    <row r="1492" spans="1:6" ht="16" thickBot="1" x14ac:dyDescent="0.25">
      <c r="A1492" s="36"/>
      <c r="B1492" s="36"/>
      <c r="C1492" s="38"/>
      <c r="D1492" s="37"/>
      <c r="E1492" s="41"/>
      <c r="F1492" s="47"/>
    </row>
    <row r="1493" spans="1:6" ht="16" thickBot="1" x14ac:dyDescent="0.25">
      <c r="A1493" s="36"/>
      <c r="B1493" s="36"/>
      <c r="C1493" s="38"/>
      <c r="D1493" s="37"/>
      <c r="E1493" s="41"/>
      <c r="F1493" s="47"/>
    </row>
    <row r="1494" spans="1:6" ht="16" thickBot="1" x14ac:dyDescent="0.25">
      <c r="A1494" s="36"/>
      <c r="B1494" s="36"/>
      <c r="C1494" s="38"/>
      <c r="D1494" s="37"/>
      <c r="E1494" s="41"/>
      <c r="F1494" s="47"/>
    </row>
    <row r="1495" spans="1:6" ht="16" thickBot="1" x14ac:dyDescent="0.25">
      <c r="A1495" s="36"/>
      <c r="B1495" s="36"/>
      <c r="C1495" s="38"/>
      <c r="D1495" s="37"/>
      <c r="E1495" s="41"/>
      <c r="F1495" s="47"/>
    </row>
    <row r="1496" spans="1:6" ht="16" thickBot="1" x14ac:dyDescent="0.25">
      <c r="A1496" s="36"/>
      <c r="B1496" s="36"/>
      <c r="C1496" s="38"/>
      <c r="D1496" s="37"/>
      <c r="E1496" s="41"/>
      <c r="F1496" s="47"/>
    </row>
    <row r="1497" spans="1:6" ht="16" thickBot="1" x14ac:dyDescent="0.25">
      <c r="A1497" s="36"/>
      <c r="B1497" s="36"/>
      <c r="C1497" s="38"/>
      <c r="D1497" s="37"/>
      <c r="E1497" s="41"/>
      <c r="F1497" s="47"/>
    </row>
    <row r="1498" spans="1:6" ht="16" thickBot="1" x14ac:dyDescent="0.25">
      <c r="A1498" s="36"/>
      <c r="B1498" s="36"/>
      <c r="C1498" s="38"/>
      <c r="D1498" s="37"/>
      <c r="E1498" s="41"/>
      <c r="F1498" s="47"/>
    </row>
    <row r="1499" spans="1:6" ht="16" thickBot="1" x14ac:dyDescent="0.25">
      <c r="A1499" s="36"/>
      <c r="B1499" s="36"/>
      <c r="C1499" s="38"/>
      <c r="D1499" s="37"/>
      <c r="E1499" s="41"/>
      <c r="F1499" s="47"/>
    </row>
    <row r="1500" spans="1:6" ht="16" thickBot="1" x14ac:dyDescent="0.25">
      <c r="A1500" s="36"/>
      <c r="B1500" s="36"/>
      <c r="C1500" s="38"/>
      <c r="D1500" s="37"/>
      <c r="E1500" s="41"/>
      <c r="F1500" s="47"/>
    </row>
    <row r="1501" spans="1:6" ht="16" thickBot="1" x14ac:dyDescent="0.25">
      <c r="A1501" s="36"/>
      <c r="B1501" s="36"/>
      <c r="C1501" s="38"/>
      <c r="D1501" s="37"/>
      <c r="E1501" s="42"/>
      <c r="F1501" s="47"/>
    </row>
    <row r="1502" spans="1:6" ht="16" thickBot="1" x14ac:dyDescent="0.25">
      <c r="A1502" s="36"/>
      <c r="B1502" s="36"/>
      <c r="C1502" s="38"/>
      <c r="D1502" s="37"/>
      <c r="E1502" s="42"/>
      <c r="F1502" s="47"/>
    </row>
    <row r="1503" spans="1:6" ht="16" thickBot="1" x14ac:dyDescent="0.25">
      <c r="A1503" s="36"/>
      <c r="B1503" s="36"/>
      <c r="C1503" s="38"/>
      <c r="D1503" s="37"/>
      <c r="E1503" s="42"/>
      <c r="F1503" s="47"/>
    </row>
    <row r="1504" spans="1:6" ht="16" thickBot="1" x14ac:dyDescent="0.25">
      <c r="A1504" s="36"/>
      <c r="B1504" s="36"/>
      <c r="C1504" s="38"/>
      <c r="D1504" s="37"/>
      <c r="E1504" s="41"/>
      <c r="F1504" s="47"/>
    </row>
    <row r="1505" spans="1:6" ht="16" thickBot="1" x14ac:dyDescent="0.25">
      <c r="A1505" s="36"/>
      <c r="B1505" s="36"/>
      <c r="C1505" s="38"/>
      <c r="D1505" s="37"/>
      <c r="E1505" s="41"/>
      <c r="F1505" s="47"/>
    </row>
    <row r="1506" spans="1:6" ht="16" thickBot="1" x14ac:dyDescent="0.25">
      <c r="A1506" s="36"/>
      <c r="B1506" s="36"/>
      <c r="C1506" s="38"/>
      <c r="D1506" s="37"/>
      <c r="E1506" s="41"/>
      <c r="F1506" s="47"/>
    </row>
    <row r="1507" spans="1:6" ht="16" thickBot="1" x14ac:dyDescent="0.25">
      <c r="A1507" s="36"/>
      <c r="B1507" s="36"/>
      <c r="C1507" s="38"/>
      <c r="D1507" s="37"/>
      <c r="E1507" s="41"/>
      <c r="F1507" s="47"/>
    </row>
    <row r="1508" spans="1:6" ht="16" thickBot="1" x14ac:dyDescent="0.25">
      <c r="A1508" s="36"/>
      <c r="B1508" s="36"/>
      <c r="C1508" s="38"/>
      <c r="D1508" s="37"/>
      <c r="E1508" s="41"/>
      <c r="F1508" s="47"/>
    </row>
    <row r="1509" spans="1:6" ht="16" thickBot="1" x14ac:dyDescent="0.25">
      <c r="A1509" s="36"/>
      <c r="B1509" s="36"/>
      <c r="C1509" s="38"/>
      <c r="D1509" s="37"/>
      <c r="E1509" s="41"/>
      <c r="F1509" s="47"/>
    </row>
    <row r="1510" spans="1:6" ht="16" thickBot="1" x14ac:dyDescent="0.25">
      <c r="A1510" s="36"/>
      <c r="B1510" s="36"/>
      <c r="C1510" s="38"/>
      <c r="D1510" s="37"/>
      <c r="E1510" s="42"/>
      <c r="F1510" s="47"/>
    </row>
    <row r="1511" spans="1:6" ht="16" thickBot="1" x14ac:dyDescent="0.25">
      <c r="A1511" s="36"/>
      <c r="B1511" s="36"/>
      <c r="C1511" s="38"/>
      <c r="D1511" s="37"/>
      <c r="E1511" s="42"/>
      <c r="F1511" s="47"/>
    </row>
    <row r="1512" spans="1:6" ht="16" thickBot="1" x14ac:dyDescent="0.25">
      <c r="A1512" s="36"/>
      <c r="B1512" s="36"/>
      <c r="C1512" s="38"/>
      <c r="D1512" s="37"/>
      <c r="E1512" s="42"/>
      <c r="F1512" s="47"/>
    </row>
    <row r="1513" spans="1:6" ht="16" thickBot="1" x14ac:dyDescent="0.25">
      <c r="A1513" s="36"/>
      <c r="B1513" s="36"/>
      <c r="C1513" s="38"/>
      <c r="D1513" s="37"/>
      <c r="E1513" s="42"/>
      <c r="F1513" s="47"/>
    </row>
    <row r="1514" spans="1:6" ht="16" thickBot="1" x14ac:dyDescent="0.25">
      <c r="A1514" s="36"/>
      <c r="B1514" s="36"/>
      <c r="C1514" s="38"/>
      <c r="D1514" s="37"/>
      <c r="E1514" s="41"/>
      <c r="F1514" s="47"/>
    </row>
    <row r="1515" spans="1:6" ht="16" thickBot="1" x14ac:dyDescent="0.25">
      <c r="A1515" s="36"/>
      <c r="B1515" s="36"/>
      <c r="C1515" s="38"/>
      <c r="D1515" s="37"/>
      <c r="E1515" s="42"/>
      <c r="F1515" s="47"/>
    </row>
    <row r="1516" spans="1:6" ht="16" thickBot="1" x14ac:dyDescent="0.25">
      <c r="A1516" s="36"/>
      <c r="B1516" s="36"/>
      <c r="C1516" s="38"/>
      <c r="D1516" s="37"/>
      <c r="E1516" s="42"/>
      <c r="F1516" s="47"/>
    </row>
    <row r="1517" spans="1:6" ht="16" thickBot="1" x14ac:dyDescent="0.25">
      <c r="A1517" s="36"/>
      <c r="B1517" s="36"/>
      <c r="C1517" s="38"/>
      <c r="D1517" s="37"/>
      <c r="E1517" s="41"/>
      <c r="F1517" s="47"/>
    </row>
    <row r="1518" spans="1:6" ht="16" thickBot="1" x14ac:dyDescent="0.25">
      <c r="A1518" s="36"/>
      <c r="B1518" s="36"/>
      <c r="C1518" s="38"/>
      <c r="D1518" s="37"/>
      <c r="E1518" s="42"/>
      <c r="F1518" s="47"/>
    </row>
    <row r="1519" spans="1:6" ht="16" thickBot="1" x14ac:dyDescent="0.25">
      <c r="A1519" s="36"/>
      <c r="B1519" s="36"/>
      <c r="C1519" s="38"/>
      <c r="D1519" s="37"/>
      <c r="E1519" s="42"/>
      <c r="F1519" s="47"/>
    </row>
    <row r="1520" spans="1:6" ht="16" thickBot="1" x14ac:dyDescent="0.25">
      <c r="A1520" s="36"/>
      <c r="B1520" s="36"/>
      <c r="C1520" s="38"/>
      <c r="D1520" s="37"/>
      <c r="E1520" s="42"/>
      <c r="F1520" s="47"/>
    </row>
    <row r="1521" spans="1:6" ht="16" thickBot="1" x14ac:dyDescent="0.25">
      <c r="A1521" s="36"/>
      <c r="B1521" s="36"/>
      <c r="C1521" s="38"/>
      <c r="D1521" s="37"/>
      <c r="E1521" s="42"/>
      <c r="F1521" s="47"/>
    </row>
    <row r="1522" spans="1:6" ht="16" thickBot="1" x14ac:dyDescent="0.25">
      <c r="A1522" s="36"/>
      <c r="B1522" s="36"/>
      <c r="C1522" s="38"/>
      <c r="D1522" s="37"/>
      <c r="E1522" s="42"/>
      <c r="F1522" s="47"/>
    </row>
    <row r="1523" spans="1:6" ht="16" thickBot="1" x14ac:dyDescent="0.25">
      <c r="A1523" s="36"/>
      <c r="B1523" s="36"/>
      <c r="C1523" s="38"/>
      <c r="D1523" s="37"/>
      <c r="E1523" s="42"/>
      <c r="F1523" s="47"/>
    </row>
    <row r="1524" spans="1:6" ht="16" thickBot="1" x14ac:dyDescent="0.25">
      <c r="A1524" s="36"/>
      <c r="B1524" s="36"/>
      <c r="C1524" s="38"/>
      <c r="D1524" s="37"/>
      <c r="E1524" s="42"/>
      <c r="F1524" s="47"/>
    </row>
    <row r="1525" spans="1:6" ht="16" thickBot="1" x14ac:dyDescent="0.25">
      <c r="A1525" s="36"/>
      <c r="B1525" s="36"/>
      <c r="C1525" s="38"/>
      <c r="D1525" s="37"/>
      <c r="E1525" s="42"/>
      <c r="F1525" s="47"/>
    </row>
    <row r="1526" spans="1:6" ht="16" thickBot="1" x14ac:dyDescent="0.25">
      <c r="A1526" s="36"/>
      <c r="B1526" s="36"/>
      <c r="C1526" s="38"/>
      <c r="D1526" s="37"/>
      <c r="E1526" s="42"/>
      <c r="F1526" s="47"/>
    </row>
    <row r="1527" spans="1:6" ht="16" thickBot="1" x14ac:dyDescent="0.25">
      <c r="A1527" s="36"/>
      <c r="B1527" s="36"/>
      <c r="C1527" s="38"/>
      <c r="D1527" s="37"/>
      <c r="E1527" s="42"/>
      <c r="F1527" s="47"/>
    </row>
    <row r="1528" spans="1:6" ht="16" thickBot="1" x14ac:dyDescent="0.25">
      <c r="A1528" s="36"/>
      <c r="B1528" s="36"/>
      <c r="C1528" s="38"/>
      <c r="D1528" s="37"/>
      <c r="E1528" s="41"/>
      <c r="F1528" s="47"/>
    </row>
    <row r="1529" spans="1:6" ht="16" thickBot="1" x14ac:dyDescent="0.25">
      <c r="A1529" s="36"/>
      <c r="B1529" s="36"/>
      <c r="C1529" s="38"/>
      <c r="D1529" s="37"/>
      <c r="E1529" s="41"/>
      <c r="F1529" s="47"/>
    </row>
    <row r="1530" spans="1:6" ht="16" thickBot="1" x14ac:dyDescent="0.25">
      <c r="A1530" s="36"/>
      <c r="B1530" s="36"/>
      <c r="C1530" s="38"/>
      <c r="D1530" s="37"/>
      <c r="E1530" s="41"/>
      <c r="F1530" s="47"/>
    </row>
    <row r="1531" spans="1:6" ht="16" thickBot="1" x14ac:dyDescent="0.25">
      <c r="A1531" s="36"/>
      <c r="B1531" s="36"/>
      <c r="C1531" s="38"/>
      <c r="D1531" s="37"/>
      <c r="E1531" s="41"/>
      <c r="F1531" s="47"/>
    </row>
    <row r="1532" spans="1:6" ht="16" thickBot="1" x14ac:dyDescent="0.25">
      <c r="A1532" s="36"/>
      <c r="B1532" s="36"/>
      <c r="C1532" s="38"/>
      <c r="D1532" s="37"/>
      <c r="E1532" s="41"/>
      <c r="F1532" s="47"/>
    </row>
    <row r="1533" spans="1:6" ht="16" thickBot="1" x14ac:dyDescent="0.25">
      <c r="A1533" s="36"/>
      <c r="B1533" s="36"/>
      <c r="C1533" s="38"/>
      <c r="D1533" s="37"/>
      <c r="E1533" s="41"/>
      <c r="F1533" s="47"/>
    </row>
    <row r="1534" spans="1:6" ht="16" thickBot="1" x14ac:dyDescent="0.25">
      <c r="A1534" s="36"/>
      <c r="B1534" s="36"/>
      <c r="C1534" s="38"/>
      <c r="D1534" s="37"/>
      <c r="E1534" s="41"/>
      <c r="F1534" s="47"/>
    </row>
    <row r="1535" spans="1:6" ht="16" thickBot="1" x14ac:dyDescent="0.25">
      <c r="A1535" s="36"/>
      <c r="B1535" s="36"/>
      <c r="C1535" s="38"/>
      <c r="D1535" s="37"/>
      <c r="E1535" s="41"/>
      <c r="F1535" s="47"/>
    </row>
    <row r="1536" spans="1:6" ht="16" thickBot="1" x14ac:dyDescent="0.25">
      <c r="A1536" s="36"/>
      <c r="B1536" s="36"/>
      <c r="C1536" s="38"/>
      <c r="D1536" s="37"/>
      <c r="E1536" s="42"/>
      <c r="F1536" s="47"/>
    </row>
    <row r="1537" spans="1:6" ht="16" thickBot="1" x14ac:dyDescent="0.25">
      <c r="A1537" s="36"/>
      <c r="B1537" s="36"/>
      <c r="C1537" s="38"/>
      <c r="D1537" s="37"/>
      <c r="E1537" s="42"/>
      <c r="F1537" s="47"/>
    </row>
    <row r="1538" spans="1:6" ht="16" thickBot="1" x14ac:dyDescent="0.25">
      <c r="A1538" s="36"/>
      <c r="B1538" s="36"/>
      <c r="C1538" s="38"/>
      <c r="D1538" s="37"/>
      <c r="E1538" s="42"/>
      <c r="F1538" s="47"/>
    </row>
    <row r="1539" spans="1:6" ht="16" thickBot="1" x14ac:dyDescent="0.25">
      <c r="A1539" s="36"/>
      <c r="B1539" s="36"/>
      <c r="C1539" s="38"/>
      <c r="D1539" s="37"/>
      <c r="E1539" s="42"/>
      <c r="F1539" s="47"/>
    </row>
    <row r="1540" spans="1:6" ht="16" thickBot="1" x14ac:dyDescent="0.25">
      <c r="A1540" s="36"/>
      <c r="B1540" s="36"/>
      <c r="C1540" s="38"/>
      <c r="D1540" s="37"/>
      <c r="E1540" s="42"/>
      <c r="F1540" s="47"/>
    </row>
    <row r="1541" spans="1:6" ht="16" thickBot="1" x14ac:dyDescent="0.25">
      <c r="A1541" s="36"/>
      <c r="B1541" s="36"/>
      <c r="C1541" s="38"/>
      <c r="D1541" s="37"/>
      <c r="E1541" s="42"/>
      <c r="F1541" s="47"/>
    </row>
    <row r="1542" spans="1:6" ht="16" thickBot="1" x14ac:dyDescent="0.25">
      <c r="A1542" s="36"/>
      <c r="B1542" s="36"/>
      <c r="C1542" s="38"/>
      <c r="D1542" s="37"/>
      <c r="E1542" s="42"/>
      <c r="F1542" s="47"/>
    </row>
    <row r="1543" spans="1:6" ht="16" thickBot="1" x14ac:dyDescent="0.25">
      <c r="A1543" s="36"/>
      <c r="B1543" s="36"/>
      <c r="C1543" s="38"/>
      <c r="D1543" s="37"/>
      <c r="E1543" s="41"/>
      <c r="F1543" s="47"/>
    </row>
    <row r="1544" spans="1:6" ht="16" thickBot="1" x14ac:dyDescent="0.25">
      <c r="A1544" s="36"/>
      <c r="B1544" s="36"/>
      <c r="C1544" s="38"/>
      <c r="D1544" s="37"/>
      <c r="E1544" s="41"/>
      <c r="F1544" s="47"/>
    </row>
    <row r="1545" spans="1:6" ht="16" thickBot="1" x14ac:dyDescent="0.25">
      <c r="A1545" s="36"/>
      <c r="B1545" s="36"/>
      <c r="C1545" s="38"/>
      <c r="D1545" s="37"/>
      <c r="E1545" s="41"/>
      <c r="F1545" s="47"/>
    </row>
    <row r="1546" spans="1:6" ht="16" thickBot="1" x14ac:dyDescent="0.25">
      <c r="A1546" s="36"/>
      <c r="B1546" s="36"/>
      <c r="C1546" s="38"/>
      <c r="D1546" s="37"/>
      <c r="E1546" s="42"/>
      <c r="F1546" s="47"/>
    </row>
    <row r="1547" spans="1:6" ht="16" thickBot="1" x14ac:dyDescent="0.25">
      <c r="A1547" s="36"/>
      <c r="B1547" s="36"/>
      <c r="C1547" s="38"/>
      <c r="D1547" s="37"/>
      <c r="E1547" s="42"/>
      <c r="F1547" s="47"/>
    </row>
    <row r="1548" spans="1:6" ht="16" thickBot="1" x14ac:dyDescent="0.25">
      <c r="A1548" s="36"/>
      <c r="B1548" s="36"/>
      <c r="C1548" s="38"/>
      <c r="D1548" s="37"/>
      <c r="E1548" s="41"/>
      <c r="F1548" s="47"/>
    </row>
    <row r="1549" spans="1:6" ht="16" thickBot="1" x14ac:dyDescent="0.25">
      <c r="A1549" s="36"/>
      <c r="B1549" s="36"/>
      <c r="C1549" s="38"/>
      <c r="D1549" s="37"/>
      <c r="E1549" s="41"/>
      <c r="F1549" s="47"/>
    </row>
    <row r="1550" spans="1:6" ht="16" thickBot="1" x14ac:dyDescent="0.25">
      <c r="A1550" s="36"/>
      <c r="B1550" s="36"/>
      <c r="C1550" s="38"/>
      <c r="D1550" s="37"/>
      <c r="E1550" s="41"/>
      <c r="F1550" s="47"/>
    </row>
    <row r="1551" spans="1:6" ht="16" thickBot="1" x14ac:dyDescent="0.25">
      <c r="A1551" s="36"/>
      <c r="B1551" s="36"/>
      <c r="C1551" s="38"/>
      <c r="D1551" s="37"/>
      <c r="E1551" s="41"/>
      <c r="F1551" s="47"/>
    </row>
    <row r="1552" spans="1:6" ht="16" thickBot="1" x14ac:dyDescent="0.25">
      <c r="A1552" s="36"/>
      <c r="B1552" s="36"/>
      <c r="C1552" s="38"/>
      <c r="D1552" s="37"/>
      <c r="E1552" s="41"/>
      <c r="F1552" s="47"/>
    </row>
    <row r="1553" spans="1:6" ht="16" thickBot="1" x14ac:dyDescent="0.25">
      <c r="A1553" s="36"/>
      <c r="B1553" s="36"/>
      <c r="C1553" s="38"/>
      <c r="D1553" s="37"/>
      <c r="E1553" s="41"/>
      <c r="F1553" s="47"/>
    </row>
    <row r="1554" spans="1:6" ht="16" thickBot="1" x14ac:dyDescent="0.25">
      <c r="A1554" s="36"/>
      <c r="B1554" s="36"/>
      <c r="C1554" s="38"/>
      <c r="D1554" s="37"/>
      <c r="E1554" s="42"/>
      <c r="F1554" s="47"/>
    </row>
    <row r="1555" spans="1:6" ht="16" thickBot="1" x14ac:dyDescent="0.25">
      <c r="A1555" s="36"/>
      <c r="B1555" s="36"/>
      <c r="C1555" s="38"/>
      <c r="D1555" s="37"/>
      <c r="E1555" s="41"/>
      <c r="F1555" s="47"/>
    </row>
    <row r="1556" spans="1:6" ht="16" thickBot="1" x14ac:dyDescent="0.25">
      <c r="A1556" s="36"/>
      <c r="B1556" s="36"/>
      <c r="C1556" s="38"/>
      <c r="D1556" s="37"/>
      <c r="E1556" s="42"/>
      <c r="F1556" s="47"/>
    </row>
    <row r="1557" spans="1:6" ht="16" thickBot="1" x14ac:dyDescent="0.25">
      <c r="A1557" s="36"/>
      <c r="B1557" s="36"/>
      <c r="C1557" s="38"/>
      <c r="D1557" s="37"/>
      <c r="E1557" s="42"/>
      <c r="F1557" s="47"/>
    </row>
    <row r="1558" spans="1:6" ht="16" thickBot="1" x14ac:dyDescent="0.25">
      <c r="A1558" s="36"/>
      <c r="B1558" s="36"/>
      <c r="C1558" s="38"/>
      <c r="D1558" s="37"/>
      <c r="E1558" s="42"/>
      <c r="F1558" s="47"/>
    </row>
    <row r="1559" spans="1:6" ht="16" thickBot="1" x14ac:dyDescent="0.25">
      <c r="A1559" s="36"/>
      <c r="B1559" s="36"/>
      <c r="C1559" s="38"/>
      <c r="D1559" s="37"/>
      <c r="E1559" s="42"/>
      <c r="F1559" s="47"/>
    </row>
    <row r="1560" spans="1:6" ht="16" thickBot="1" x14ac:dyDescent="0.25">
      <c r="A1560" s="36"/>
      <c r="B1560" s="36"/>
      <c r="C1560" s="38"/>
      <c r="D1560" s="37"/>
      <c r="E1560" s="42"/>
      <c r="F1560" s="47"/>
    </row>
    <row r="1561" spans="1:6" ht="16" thickBot="1" x14ac:dyDescent="0.25">
      <c r="A1561" s="36"/>
      <c r="B1561" s="36"/>
      <c r="C1561" s="38"/>
      <c r="D1561" s="37"/>
      <c r="E1561" s="42"/>
      <c r="F1561" s="47"/>
    </row>
    <row r="1562" spans="1:6" ht="16" thickBot="1" x14ac:dyDescent="0.25">
      <c r="A1562" s="36"/>
      <c r="B1562" s="36"/>
      <c r="C1562" s="38"/>
      <c r="D1562" s="37"/>
      <c r="E1562" s="42"/>
      <c r="F1562" s="47"/>
    </row>
    <row r="1563" spans="1:6" ht="16" thickBot="1" x14ac:dyDescent="0.25">
      <c r="A1563" s="36"/>
      <c r="B1563" s="36"/>
      <c r="C1563" s="38"/>
      <c r="D1563" s="37"/>
      <c r="E1563" s="42"/>
      <c r="F1563" s="47"/>
    </row>
    <row r="1564" spans="1:6" ht="16" thickBot="1" x14ac:dyDescent="0.25">
      <c r="A1564" s="36"/>
      <c r="B1564" s="36"/>
      <c r="C1564" s="38"/>
      <c r="D1564" s="37"/>
      <c r="E1564" s="42"/>
      <c r="F1564" s="47"/>
    </row>
    <row r="1565" spans="1:6" ht="16" thickBot="1" x14ac:dyDescent="0.25">
      <c r="A1565" s="36"/>
      <c r="B1565" s="36"/>
      <c r="C1565" s="38"/>
      <c r="D1565" s="37"/>
      <c r="E1565" s="41"/>
      <c r="F1565" s="47"/>
    </row>
    <row r="1566" spans="1:6" ht="16" thickBot="1" x14ac:dyDescent="0.25">
      <c r="A1566" s="36"/>
      <c r="B1566" s="36"/>
      <c r="C1566" s="38"/>
      <c r="D1566" s="37"/>
      <c r="E1566" s="41"/>
      <c r="F1566" s="47"/>
    </row>
    <row r="1567" spans="1:6" ht="16" thickBot="1" x14ac:dyDescent="0.25">
      <c r="A1567" s="36"/>
      <c r="B1567" s="36"/>
      <c r="C1567" s="38"/>
      <c r="D1567" s="37"/>
      <c r="E1567" s="41"/>
      <c r="F1567" s="47"/>
    </row>
    <row r="1568" spans="1:6" ht="16" thickBot="1" x14ac:dyDescent="0.25">
      <c r="A1568" s="36"/>
      <c r="B1568" s="36"/>
      <c r="C1568" s="38"/>
      <c r="D1568" s="37"/>
      <c r="E1568" s="41"/>
      <c r="F1568" s="47"/>
    </row>
    <row r="1569" spans="1:6" ht="16" thickBot="1" x14ac:dyDescent="0.25">
      <c r="A1569" s="36"/>
      <c r="B1569" s="36"/>
      <c r="C1569" s="38"/>
      <c r="D1569" s="37"/>
      <c r="E1569" s="41"/>
      <c r="F1569" s="47"/>
    </row>
    <row r="1570" spans="1:6" ht="16" thickBot="1" x14ac:dyDescent="0.25">
      <c r="A1570" s="36"/>
      <c r="B1570" s="36"/>
      <c r="C1570" s="38"/>
      <c r="D1570" s="37"/>
      <c r="E1570" s="41"/>
      <c r="F1570" s="47"/>
    </row>
    <row r="1571" spans="1:6" ht="16" thickBot="1" x14ac:dyDescent="0.25">
      <c r="A1571" s="36"/>
      <c r="B1571" s="36"/>
      <c r="C1571" s="38"/>
      <c r="D1571" s="37"/>
      <c r="E1571" s="42"/>
      <c r="F1571" s="47"/>
    </row>
    <row r="1572" spans="1:6" ht="16" thickBot="1" x14ac:dyDescent="0.25">
      <c r="A1572" s="36"/>
      <c r="B1572" s="36"/>
      <c r="C1572" s="38"/>
      <c r="D1572" s="37"/>
      <c r="E1572" s="42"/>
      <c r="F1572" s="47"/>
    </row>
    <row r="1573" spans="1:6" ht="16" thickBot="1" x14ac:dyDescent="0.25">
      <c r="A1573" s="36"/>
      <c r="B1573" s="36"/>
      <c r="C1573" s="38"/>
      <c r="D1573" s="37"/>
      <c r="E1573" s="41"/>
      <c r="F1573" s="47"/>
    </row>
    <row r="1574" spans="1:6" ht="16" thickBot="1" x14ac:dyDescent="0.25">
      <c r="A1574" s="36"/>
      <c r="B1574" s="36"/>
      <c r="C1574" s="38"/>
      <c r="D1574" s="37"/>
      <c r="E1574" s="41"/>
      <c r="F1574" s="47"/>
    </row>
    <row r="1575" spans="1:6" ht="16" thickBot="1" x14ac:dyDescent="0.25">
      <c r="A1575" s="36"/>
      <c r="B1575" s="36"/>
      <c r="C1575" s="38"/>
      <c r="D1575" s="37"/>
      <c r="E1575" s="41"/>
      <c r="F1575" s="47"/>
    </row>
    <row r="1576" spans="1:6" ht="16" thickBot="1" x14ac:dyDescent="0.25">
      <c r="A1576" s="36"/>
      <c r="B1576" s="36"/>
      <c r="C1576" s="38"/>
      <c r="D1576" s="37"/>
      <c r="E1576" s="41"/>
      <c r="F1576" s="47"/>
    </row>
    <row r="1577" spans="1:6" ht="16" thickBot="1" x14ac:dyDescent="0.25">
      <c r="A1577" s="36"/>
      <c r="B1577" s="36"/>
      <c r="C1577" s="38"/>
      <c r="D1577" s="37"/>
      <c r="E1577" s="41"/>
      <c r="F1577" s="47"/>
    </row>
    <row r="1578" spans="1:6" ht="16" thickBot="1" x14ac:dyDescent="0.25">
      <c r="A1578" s="36"/>
      <c r="B1578" s="36"/>
      <c r="C1578" s="38"/>
      <c r="D1578" s="37"/>
      <c r="E1578" s="42"/>
      <c r="F1578" s="47"/>
    </row>
    <row r="1579" spans="1:6" ht="16" thickBot="1" x14ac:dyDescent="0.25">
      <c r="A1579" s="36"/>
      <c r="B1579" s="36"/>
      <c r="C1579" s="38"/>
      <c r="D1579" s="37"/>
      <c r="E1579" s="41"/>
      <c r="F1579" s="47"/>
    </row>
    <row r="1580" spans="1:6" ht="16" thickBot="1" x14ac:dyDescent="0.25">
      <c r="A1580" s="36"/>
      <c r="B1580" s="36"/>
      <c r="C1580" s="38"/>
      <c r="D1580" s="37"/>
      <c r="E1580" s="41"/>
      <c r="F1580" s="47"/>
    </row>
    <row r="1581" spans="1:6" ht="16" thickBot="1" x14ac:dyDescent="0.25">
      <c r="A1581" s="36"/>
      <c r="B1581" s="36"/>
      <c r="C1581" s="38"/>
      <c r="D1581" s="37"/>
      <c r="E1581" s="41"/>
      <c r="F1581" s="47"/>
    </row>
    <row r="1582" spans="1:6" ht="16" thickBot="1" x14ac:dyDescent="0.25">
      <c r="A1582" s="36"/>
      <c r="B1582" s="36"/>
      <c r="C1582" s="38"/>
      <c r="D1582" s="37"/>
      <c r="E1582" s="42"/>
      <c r="F1582" s="47"/>
    </row>
    <row r="1583" spans="1:6" ht="16" thickBot="1" x14ac:dyDescent="0.25">
      <c r="A1583" s="36"/>
      <c r="B1583" s="36"/>
      <c r="C1583" s="38"/>
      <c r="D1583" s="37"/>
      <c r="E1583" s="42"/>
      <c r="F1583" s="47"/>
    </row>
    <row r="1584" spans="1:6" ht="16" thickBot="1" x14ac:dyDescent="0.25">
      <c r="A1584" s="36"/>
      <c r="B1584" s="36"/>
      <c r="C1584" s="38"/>
      <c r="D1584" s="37"/>
      <c r="E1584" s="41"/>
      <c r="F1584" s="47"/>
    </row>
    <row r="1585" spans="1:6" ht="16" thickBot="1" x14ac:dyDescent="0.25">
      <c r="A1585" s="36"/>
      <c r="B1585" s="36"/>
      <c r="C1585" s="38"/>
      <c r="D1585" s="37"/>
      <c r="E1585" s="41"/>
      <c r="F1585" s="47"/>
    </row>
    <row r="1586" spans="1:6" ht="16" thickBot="1" x14ac:dyDescent="0.25">
      <c r="A1586" s="36"/>
      <c r="B1586" s="36"/>
      <c r="C1586" s="38"/>
      <c r="D1586" s="37"/>
      <c r="E1586" s="41"/>
      <c r="F1586" s="47"/>
    </row>
    <row r="1587" spans="1:6" ht="16" thickBot="1" x14ac:dyDescent="0.25">
      <c r="A1587" s="36"/>
      <c r="B1587" s="36"/>
      <c r="C1587" s="38"/>
      <c r="D1587" s="37"/>
      <c r="E1587" s="41"/>
      <c r="F1587" s="47"/>
    </row>
    <row r="1588" spans="1:6" ht="16" thickBot="1" x14ac:dyDescent="0.25">
      <c r="A1588" s="36"/>
      <c r="B1588" s="36"/>
      <c r="C1588" s="38"/>
      <c r="D1588" s="37"/>
      <c r="E1588" s="42"/>
      <c r="F1588" s="47"/>
    </row>
    <row r="1589" spans="1:6" ht="16" thickBot="1" x14ac:dyDescent="0.25">
      <c r="A1589" s="36"/>
      <c r="B1589" s="36"/>
      <c r="C1589" s="38"/>
      <c r="D1589" s="37"/>
      <c r="E1589" s="42"/>
      <c r="F1589" s="47"/>
    </row>
    <row r="1590" spans="1:6" ht="16" thickBot="1" x14ac:dyDescent="0.25">
      <c r="A1590" s="36"/>
      <c r="B1590" s="36"/>
      <c r="C1590" s="38"/>
      <c r="D1590" s="37"/>
      <c r="E1590" s="42"/>
      <c r="F1590" s="47"/>
    </row>
    <row r="1591" spans="1:6" ht="16" thickBot="1" x14ac:dyDescent="0.25">
      <c r="A1591" s="36"/>
      <c r="B1591" s="36"/>
      <c r="C1591" s="38"/>
      <c r="D1591" s="37"/>
      <c r="E1591" s="42"/>
      <c r="F1591" s="47"/>
    </row>
    <row r="1592" spans="1:6" ht="16" thickBot="1" x14ac:dyDescent="0.25">
      <c r="A1592" s="36"/>
      <c r="B1592" s="36"/>
      <c r="C1592" s="38"/>
      <c r="D1592" s="37"/>
      <c r="E1592" s="42"/>
      <c r="F1592" s="47"/>
    </row>
    <row r="1593" spans="1:6" ht="16" thickBot="1" x14ac:dyDescent="0.25">
      <c r="A1593" s="36"/>
      <c r="B1593" s="36"/>
      <c r="C1593" s="38"/>
      <c r="D1593" s="37"/>
      <c r="E1593" s="42"/>
      <c r="F1593" s="47"/>
    </row>
    <row r="1594" spans="1:6" ht="16" thickBot="1" x14ac:dyDescent="0.25">
      <c r="A1594" s="36"/>
      <c r="B1594" s="36"/>
      <c r="C1594" s="38"/>
      <c r="D1594" s="37"/>
      <c r="E1594" s="42"/>
      <c r="F1594" s="47"/>
    </row>
    <row r="1595" spans="1:6" ht="16" thickBot="1" x14ac:dyDescent="0.25">
      <c r="A1595" s="36"/>
      <c r="B1595" s="36"/>
      <c r="C1595" s="38"/>
      <c r="D1595" s="37"/>
      <c r="E1595" s="42"/>
      <c r="F1595" s="47"/>
    </row>
    <row r="1596" spans="1:6" ht="16" thickBot="1" x14ac:dyDescent="0.25">
      <c r="A1596" s="36"/>
      <c r="B1596" s="36"/>
      <c r="C1596" s="38"/>
      <c r="D1596" s="37"/>
      <c r="E1596" s="42"/>
      <c r="F1596" s="47"/>
    </row>
    <row r="1597" spans="1:6" ht="16" thickBot="1" x14ac:dyDescent="0.25">
      <c r="A1597" s="36"/>
      <c r="B1597" s="36"/>
      <c r="C1597" s="38"/>
      <c r="D1597" s="37"/>
      <c r="E1597" s="42"/>
      <c r="F1597" s="47"/>
    </row>
    <row r="1598" spans="1:6" ht="16" thickBot="1" x14ac:dyDescent="0.25">
      <c r="A1598" s="36"/>
      <c r="B1598" s="36"/>
      <c r="C1598" s="38"/>
      <c r="D1598" s="37"/>
      <c r="E1598" s="42"/>
      <c r="F1598" s="47"/>
    </row>
    <row r="1599" spans="1:6" ht="16" thickBot="1" x14ac:dyDescent="0.25">
      <c r="A1599" s="36"/>
      <c r="B1599" s="36"/>
      <c r="C1599" s="38"/>
      <c r="D1599" s="37"/>
      <c r="E1599" s="42"/>
      <c r="F1599" s="47"/>
    </row>
    <row r="1600" spans="1:6" ht="16" thickBot="1" x14ac:dyDescent="0.25">
      <c r="A1600" s="36"/>
      <c r="B1600" s="36"/>
      <c r="C1600" s="38"/>
      <c r="D1600" s="37"/>
      <c r="E1600" s="42"/>
      <c r="F1600" s="47"/>
    </row>
    <row r="1601" spans="1:6" ht="16" thickBot="1" x14ac:dyDescent="0.25">
      <c r="A1601" s="36"/>
      <c r="B1601" s="36"/>
      <c r="C1601" s="38"/>
      <c r="D1601" s="37"/>
      <c r="E1601" s="42"/>
      <c r="F1601" s="47"/>
    </row>
    <row r="1602" spans="1:6" ht="16" thickBot="1" x14ac:dyDescent="0.25">
      <c r="A1602" s="36"/>
      <c r="B1602" s="36"/>
      <c r="C1602" s="38"/>
      <c r="D1602" s="37"/>
      <c r="E1602" s="42"/>
      <c r="F1602" s="47"/>
    </row>
    <row r="1603" spans="1:6" ht="16" thickBot="1" x14ac:dyDescent="0.25">
      <c r="A1603" s="36"/>
      <c r="B1603" s="36"/>
      <c r="C1603" s="38"/>
      <c r="D1603" s="37"/>
      <c r="E1603" s="42"/>
      <c r="F1603" s="47"/>
    </row>
    <row r="1604" spans="1:6" ht="16" thickBot="1" x14ac:dyDescent="0.25">
      <c r="A1604" s="36"/>
      <c r="B1604" s="36"/>
      <c r="C1604" s="38"/>
      <c r="D1604" s="37"/>
      <c r="E1604" s="42"/>
      <c r="F1604" s="47"/>
    </row>
    <row r="1605" spans="1:6" ht="16" thickBot="1" x14ac:dyDescent="0.25">
      <c r="A1605" s="36"/>
      <c r="B1605" s="36"/>
      <c r="C1605" s="38"/>
      <c r="D1605" s="37"/>
      <c r="E1605" s="42"/>
      <c r="F1605" s="47"/>
    </row>
    <row r="1606" spans="1:6" ht="16" thickBot="1" x14ac:dyDescent="0.25">
      <c r="A1606" s="36"/>
      <c r="B1606" s="36"/>
      <c r="C1606" s="38"/>
      <c r="D1606" s="37"/>
      <c r="E1606" s="42"/>
      <c r="F1606" s="47"/>
    </row>
    <row r="1607" spans="1:6" ht="16" thickBot="1" x14ac:dyDescent="0.25">
      <c r="A1607" s="36"/>
      <c r="B1607" s="36"/>
      <c r="C1607" s="38"/>
      <c r="D1607" s="37"/>
      <c r="E1607" s="41"/>
      <c r="F1607" s="47"/>
    </row>
    <row r="1608" spans="1:6" ht="16" thickBot="1" x14ac:dyDescent="0.25">
      <c r="A1608" s="36"/>
      <c r="B1608" s="36"/>
      <c r="C1608" s="38"/>
      <c r="D1608" s="37"/>
      <c r="E1608" s="42"/>
      <c r="F1608" s="47"/>
    </row>
    <row r="1609" spans="1:6" ht="16" thickBot="1" x14ac:dyDescent="0.25">
      <c r="A1609" s="36"/>
      <c r="B1609" s="36"/>
      <c r="C1609" s="38"/>
      <c r="D1609" s="37"/>
      <c r="E1609" s="42"/>
      <c r="F1609" s="47"/>
    </row>
    <row r="1610" spans="1:6" ht="16" thickBot="1" x14ac:dyDescent="0.25">
      <c r="A1610" s="36"/>
      <c r="B1610" s="36"/>
      <c r="C1610" s="38"/>
      <c r="D1610" s="37"/>
      <c r="E1610" s="42"/>
      <c r="F1610" s="47"/>
    </row>
    <row r="1611" spans="1:6" ht="16" thickBot="1" x14ac:dyDescent="0.25">
      <c r="A1611" s="36"/>
      <c r="B1611" s="36"/>
      <c r="C1611" s="38"/>
      <c r="D1611" s="37"/>
      <c r="E1611" s="42"/>
      <c r="F1611" s="47"/>
    </row>
    <row r="1612" spans="1:6" ht="16" thickBot="1" x14ac:dyDescent="0.25">
      <c r="A1612" s="36"/>
      <c r="B1612" s="36"/>
      <c r="C1612" s="38"/>
      <c r="D1612" s="37"/>
      <c r="E1612" s="42"/>
      <c r="F1612" s="47"/>
    </row>
    <row r="1613" spans="1:6" ht="16" thickBot="1" x14ac:dyDescent="0.25">
      <c r="A1613" s="36"/>
      <c r="B1613" s="36"/>
      <c r="C1613" s="38"/>
      <c r="D1613" s="37"/>
      <c r="E1613" s="42"/>
      <c r="F1613" s="47"/>
    </row>
    <row r="1614" spans="1:6" ht="16" thickBot="1" x14ac:dyDescent="0.25">
      <c r="A1614" s="36"/>
      <c r="B1614" s="36"/>
      <c r="C1614" s="38"/>
      <c r="D1614" s="37"/>
      <c r="E1614" s="42"/>
      <c r="F1614" s="47"/>
    </row>
    <row r="1615" spans="1:6" ht="16" thickBot="1" x14ac:dyDescent="0.25">
      <c r="A1615" s="36"/>
      <c r="B1615" s="36"/>
      <c r="C1615" s="38"/>
      <c r="D1615" s="37"/>
      <c r="E1615" s="42"/>
      <c r="F1615" s="47"/>
    </row>
    <row r="1616" spans="1:6" ht="16" thickBot="1" x14ac:dyDescent="0.25">
      <c r="A1616" s="36"/>
      <c r="B1616" s="36"/>
      <c r="C1616" s="38"/>
      <c r="D1616" s="37"/>
      <c r="E1616" s="41"/>
      <c r="F1616" s="47"/>
    </row>
    <row r="1617" spans="1:6" ht="16" thickBot="1" x14ac:dyDescent="0.25">
      <c r="A1617" s="36"/>
      <c r="B1617" s="36"/>
      <c r="C1617" s="38"/>
      <c r="D1617" s="37"/>
      <c r="E1617" s="41"/>
      <c r="F1617" s="47"/>
    </row>
    <row r="1618" spans="1:6" ht="16" thickBot="1" x14ac:dyDescent="0.25">
      <c r="A1618" s="36"/>
      <c r="B1618" s="36"/>
      <c r="C1618" s="38"/>
      <c r="D1618" s="37"/>
      <c r="E1618" s="41"/>
      <c r="F1618" s="47"/>
    </row>
    <row r="1619" spans="1:6" ht="16" thickBot="1" x14ac:dyDescent="0.25">
      <c r="A1619" s="36"/>
      <c r="B1619" s="36"/>
      <c r="C1619" s="38"/>
      <c r="D1619" s="37"/>
      <c r="E1619" s="41"/>
      <c r="F1619" s="47"/>
    </row>
    <row r="1620" spans="1:6" ht="16" thickBot="1" x14ac:dyDescent="0.25">
      <c r="A1620" s="36"/>
      <c r="B1620" s="36"/>
      <c r="C1620" s="38"/>
      <c r="D1620" s="37"/>
      <c r="E1620" s="41"/>
      <c r="F1620" s="47"/>
    </row>
    <row r="1621" spans="1:6" ht="16" thickBot="1" x14ac:dyDescent="0.25">
      <c r="A1621" s="36"/>
      <c r="B1621" s="36"/>
      <c r="C1621" s="38"/>
      <c r="D1621" s="37"/>
      <c r="E1621" s="41"/>
      <c r="F1621" s="47"/>
    </row>
    <row r="1622" spans="1:6" ht="16" thickBot="1" x14ac:dyDescent="0.25">
      <c r="A1622" s="36"/>
      <c r="B1622" s="36"/>
      <c r="C1622" s="38"/>
      <c r="D1622" s="37"/>
      <c r="E1622" s="41"/>
      <c r="F1622" s="47"/>
    </row>
    <row r="1623" spans="1:6" ht="16" thickBot="1" x14ac:dyDescent="0.25">
      <c r="A1623" s="36"/>
      <c r="B1623" s="36"/>
      <c r="C1623" s="38"/>
      <c r="D1623" s="37"/>
      <c r="E1623" s="41"/>
      <c r="F1623" s="47"/>
    </row>
    <row r="1624" spans="1:6" ht="16" thickBot="1" x14ac:dyDescent="0.25">
      <c r="A1624" s="36"/>
      <c r="B1624" s="36"/>
      <c r="C1624" s="38"/>
      <c r="D1624" s="37"/>
      <c r="E1624" s="42"/>
      <c r="F1624" s="47"/>
    </row>
    <row r="1625" spans="1:6" ht="16" thickBot="1" x14ac:dyDescent="0.25">
      <c r="A1625" s="36"/>
      <c r="B1625" s="36"/>
      <c r="C1625" s="38"/>
      <c r="D1625" s="37"/>
      <c r="E1625" s="42"/>
      <c r="F1625" s="47"/>
    </row>
    <row r="1626" spans="1:6" ht="16" thickBot="1" x14ac:dyDescent="0.25">
      <c r="A1626" s="36"/>
      <c r="B1626" s="36"/>
      <c r="C1626" s="38"/>
      <c r="D1626" s="37"/>
      <c r="E1626" s="42"/>
      <c r="F1626" s="47"/>
    </row>
    <row r="1627" spans="1:6" ht="16" thickBot="1" x14ac:dyDescent="0.25">
      <c r="A1627" s="36"/>
      <c r="B1627" s="36"/>
      <c r="C1627" s="38"/>
      <c r="D1627" s="37"/>
      <c r="E1627" s="42"/>
      <c r="F1627" s="47"/>
    </row>
    <row r="1628" spans="1:6" ht="16" thickBot="1" x14ac:dyDescent="0.25">
      <c r="A1628" s="36"/>
      <c r="B1628" s="36"/>
      <c r="C1628" s="38"/>
      <c r="D1628" s="37"/>
      <c r="E1628" s="41"/>
      <c r="F1628" s="47"/>
    </row>
    <row r="1629" spans="1:6" ht="16" thickBot="1" x14ac:dyDescent="0.25">
      <c r="A1629" s="36"/>
      <c r="B1629" s="36"/>
      <c r="C1629" s="38"/>
      <c r="D1629" s="37"/>
      <c r="E1629" s="41"/>
      <c r="F1629" s="47"/>
    </row>
    <row r="1630" spans="1:6" ht="16" thickBot="1" x14ac:dyDescent="0.25">
      <c r="A1630" s="36"/>
      <c r="B1630" s="36"/>
      <c r="C1630" s="38"/>
      <c r="D1630" s="37"/>
      <c r="E1630" s="41"/>
      <c r="F1630" s="47"/>
    </row>
    <row r="1631" spans="1:6" ht="16" thickBot="1" x14ac:dyDescent="0.25">
      <c r="A1631" s="36"/>
      <c r="B1631" s="36"/>
      <c r="C1631" s="38"/>
      <c r="D1631" s="37"/>
      <c r="E1631" s="41"/>
      <c r="F1631" s="47"/>
    </row>
    <row r="1632" spans="1:6" ht="16" thickBot="1" x14ac:dyDescent="0.25">
      <c r="A1632" s="36"/>
      <c r="B1632" s="36"/>
      <c r="C1632" s="38"/>
      <c r="D1632" s="37"/>
      <c r="E1632" s="41"/>
      <c r="F1632" s="47"/>
    </row>
    <row r="1633" spans="1:6" ht="16" thickBot="1" x14ac:dyDescent="0.25">
      <c r="A1633" s="36"/>
      <c r="B1633" s="36"/>
      <c r="C1633" s="38"/>
      <c r="D1633" s="37"/>
      <c r="E1633" s="41"/>
      <c r="F1633" s="47"/>
    </row>
    <row r="1634" spans="1:6" ht="16" thickBot="1" x14ac:dyDescent="0.25">
      <c r="A1634" s="36"/>
      <c r="B1634" s="36"/>
      <c r="C1634" s="38"/>
      <c r="D1634" s="37"/>
      <c r="E1634" s="41"/>
      <c r="F1634" s="47"/>
    </row>
    <row r="1635" spans="1:6" ht="16" thickBot="1" x14ac:dyDescent="0.25">
      <c r="A1635" s="36"/>
      <c r="B1635" s="36"/>
      <c r="C1635" s="38"/>
      <c r="D1635" s="37"/>
      <c r="E1635" s="41"/>
      <c r="F1635" s="47"/>
    </row>
    <row r="1636" spans="1:6" ht="16" thickBot="1" x14ac:dyDescent="0.25">
      <c r="A1636" s="36"/>
      <c r="B1636" s="36"/>
      <c r="C1636" s="38"/>
      <c r="D1636" s="37"/>
      <c r="E1636" s="42"/>
      <c r="F1636" s="47"/>
    </row>
    <row r="1637" spans="1:6" ht="16" thickBot="1" x14ac:dyDescent="0.25">
      <c r="A1637" s="36"/>
      <c r="B1637" s="36"/>
      <c r="C1637" s="38"/>
      <c r="D1637" s="37"/>
      <c r="E1637" s="42"/>
      <c r="F1637" s="47"/>
    </row>
    <row r="1638" spans="1:6" ht="16" thickBot="1" x14ac:dyDescent="0.25">
      <c r="A1638" s="36"/>
      <c r="B1638" s="36"/>
      <c r="C1638" s="38"/>
      <c r="D1638" s="37"/>
      <c r="E1638" s="42"/>
      <c r="F1638" s="47"/>
    </row>
    <row r="1639" spans="1:6" ht="16" thickBot="1" x14ac:dyDescent="0.25">
      <c r="A1639" s="36"/>
      <c r="B1639" s="36"/>
      <c r="C1639" s="38"/>
      <c r="D1639" s="37"/>
      <c r="E1639" s="42"/>
      <c r="F1639" s="47"/>
    </row>
    <row r="1640" spans="1:6" ht="16" thickBot="1" x14ac:dyDescent="0.25">
      <c r="A1640" s="36"/>
      <c r="B1640" s="36"/>
      <c r="C1640" s="38"/>
      <c r="D1640" s="37"/>
      <c r="E1640" s="42"/>
      <c r="F1640" s="47"/>
    </row>
    <row r="1641" spans="1:6" ht="16" thickBot="1" x14ac:dyDescent="0.25">
      <c r="A1641" s="36"/>
      <c r="B1641" s="36"/>
      <c r="C1641" s="38"/>
      <c r="D1641" s="37"/>
      <c r="E1641" s="42"/>
      <c r="F1641" s="47"/>
    </row>
    <row r="1642" spans="1:6" ht="16" thickBot="1" x14ac:dyDescent="0.25">
      <c r="A1642" s="36"/>
      <c r="B1642" s="36"/>
      <c r="C1642" s="38"/>
      <c r="D1642" s="37"/>
      <c r="E1642" s="42"/>
      <c r="F1642" s="47"/>
    </row>
    <row r="1643" spans="1:6" ht="16" thickBot="1" x14ac:dyDescent="0.25">
      <c r="A1643" s="36"/>
      <c r="B1643" s="36"/>
      <c r="C1643" s="38"/>
      <c r="D1643" s="37"/>
      <c r="E1643" s="42"/>
      <c r="F1643" s="47"/>
    </row>
    <row r="1644" spans="1:6" ht="16" thickBot="1" x14ac:dyDescent="0.25">
      <c r="A1644" s="36"/>
      <c r="B1644" s="36"/>
      <c r="C1644" s="38"/>
      <c r="D1644" s="37"/>
      <c r="E1644" s="42"/>
      <c r="F1644" s="47"/>
    </row>
    <row r="1645" spans="1:6" ht="16" thickBot="1" x14ac:dyDescent="0.25">
      <c r="A1645" s="36"/>
      <c r="B1645" s="36"/>
      <c r="C1645" s="38"/>
      <c r="D1645" s="37"/>
      <c r="E1645" s="41"/>
      <c r="F1645" s="47"/>
    </row>
    <row r="1646" spans="1:6" ht="16" thickBot="1" x14ac:dyDescent="0.25">
      <c r="A1646" s="36"/>
      <c r="B1646" s="36"/>
      <c r="C1646" s="38"/>
      <c r="D1646" s="37"/>
      <c r="E1646" s="42"/>
      <c r="F1646" s="47"/>
    </row>
    <row r="1647" spans="1:6" ht="16" thickBot="1" x14ac:dyDescent="0.25">
      <c r="A1647" s="36"/>
      <c r="B1647" s="36"/>
      <c r="C1647" s="38"/>
      <c r="D1647" s="37"/>
      <c r="E1647" s="42"/>
      <c r="F1647" s="47"/>
    </row>
    <row r="1648" spans="1:6" ht="16" thickBot="1" x14ac:dyDescent="0.25">
      <c r="A1648" s="36"/>
      <c r="B1648" s="36"/>
      <c r="C1648" s="38"/>
      <c r="D1648" s="37"/>
      <c r="E1648" s="42"/>
      <c r="F1648" s="47"/>
    </row>
    <row r="1649" spans="1:6" ht="16" thickBot="1" x14ac:dyDescent="0.25">
      <c r="A1649" s="36"/>
      <c r="B1649" s="36"/>
      <c r="C1649" s="38"/>
      <c r="D1649" s="37"/>
      <c r="E1649" s="41"/>
      <c r="F1649" s="47"/>
    </row>
    <row r="1650" spans="1:6" ht="16" thickBot="1" x14ac:dyDescent="0.25">
      <c r="A1650" s="36"/>
      <c r="B1650" s="36"/>
      <c r="C1650" s="38"/>
      <c r="D1650" s="37"/>
      <c r="E1650" s="41"/>
      <c r="F1650" s="47"/>
    </row>
    <row r="1651" spans="1:6" ht="16" thickBot="1" x14ac:dyDescent="0.25">
      <c r="A1651" s="36"/>
      <c r="B1651" s="36"/>
      <c r="C1651" s="38"/>
      <c r="D1651" s="37"/>
      <c r="E1651" s="41"/>
      <c r="F1651" s="47"/>
    </row>
    <row r="1652" spans="1:6" ht="16" thickBot="1" x14ac:dyDescent="0.25">
      <c r="A1652" s="36"/>
      <c r="B1652" s="36"/>
      <c r="C1652" s="38"/>
      <c r="D1652" s="37"/>
      <c r="E1652" s="41"/>
      <c r="F1652" s="47"/>
    </row>
    <row r="1653" spans="1:6" ht="16" thickBot="1" x14ac:dyDescent="0.25">
      <c r="A1653" s="36"/>
      <c r="B1653" s="36"/>
      <c r="C1653" s="38"/>
      <c r="D1653" s="37"/>
      <c r="E1653" s="42"/>
      <c r="F1653" s="47"/>
    </row>
    <row r="1654" spans="1:6" ht="16" thickBot="1" x14ac:dyDescent="0.25">
      <c r="A1654" s="36"/>
      <c r="B1654" s="36"/>
      <c r="C1654" s="38"/>
      <c r="D1654" s="37"/>
      <c r="E1654" s="41"/>
      <c r="F1654" s="47"/>
    </row>
    <row r="1655" spans="1:6" ht="16" thickBot="1" x14ac:dyDescent="0.25">
      <c r="A1655" s="36"/>
      <c r="B1655" s="36"/>
      <c r="C1655" s="38"/>
      <c r="D1655" s="37"/>
      <c r="E1655" s="42"/>
      <c r="F1655" s="47"/>
    </row>
    <row r="1656" spans="1:6" ht="16" thickBot="1" x14ac:dyDescent="0.25">
      <c r="A1656" s="36"/>
      <c r="B1656" s="36"/>
      <c r="C1656" s="38"/>
      <c r="D1656" s="37"/>
      <c r="E1656" s="42"/>
      <c r="F1656" s="47"/>
    </row>
    <row r="1657" spans="1:6" ht="16" thickBot="1" x14ac:dyDescent="0.25">
      <c r="A1657" s="36"/>
      <c r="B1657" s="36"/>
      <c r="C1657" s="38"/>
      <c r="D1657" s="37"/>
      <c r="E1657" s="42"/>
      <c r="F1657" s="47"/>
    </row>
    <row r="1658" spans="1:6" ht="16" thickBot="1" x14ac:dyDescent="0.25">
      <c r="A1658" s="36"/>
      <c r="B1658" s="36"/>
      <c r="C1658" s="38"/>
      <c r="D1658" s="37"/>
      <c r="E1658" s="42"/>
      <c r="F1658" s="47"/>
    </row>
    <row r="1659" spans="1:6" ht="16" thickBot="1" x14ac:dyDescent="0.25">
      <c r="A1659" s="36"/>
      <c r="B1659" s="36"/>
      <c r="C1659" s="38"/>
      <c r="D1659" s="37"/>
      <c r="E1659" s="42"/>
      <c r="F1659" s="47"/>
    </row>
    <row r="1660" spans="1:6" ht="16" thickBot="1" x14ac:dyDescent="0.25">
      <c r="A1660" s="36"/>
      <c r="B1660" s="36"/>
      <c r="C1660" s="38"/>
      <c r="D1660" s="37"/>
      <c r="E1660" s="42"/>
      <c r="F1660" s="47"/>
    </row>
    <row r="1661" spans="1:6" ht="16" thickBot="1" x14ac:dyDescent="0.25">
      <c r="A1661" s="36"/>
      <c r="B1661" s="36"/>
      <c r="C1661" s="38"/>
      <c r="D1661" s="37"/>
      <c r="E1661" s="42"/>
      <c r="F1661" s="47"/>
    </row>
    <row r="1662" spans="1:6" ht="16" thickBot="1" x14ac:dyDescent="0.25">
      <c r="A1662" s="36"/>
      <c r="B1662" s="36"/>
      <c r="C1662" s="38"/>
      <c r="D1662" s="37"/>
      <c r="E1662" s="42"/>
      <c r="F1662" s="47"/>
    </row>
    <row r="1663" spans="1:6" ht="16" thickBot="1" x14ac:dyDescent="0.25">
      <c r="A1663" s="36"/>
      <c r="B1663" s="36"/>
      <c r="C1663" s="38"/>
      <c r="D1663" s="37"/>
      <c r="E1663" s="42"/>
      <c r="F1663" s="47"/>
    </row>
    <row r="1664" spans="1:6" ht="16" thickBot="1" x14ac:dyDescent="0.25">
      <c r="A1664" s="36"/>
      <c r="B1664" s="36"/>
      <c r="C1664" s="38"/>
      <c r="D1664" s="37"/>
      <c r="E1664" s="42"/>
      <c r="F1664" s="47"/>
    </row>
    <row r="1665" spans="1:6" ht="16" thickBot="1" x14ac:dyDescent="0.25">
      <c r="A1665" s="36"/>
      <c r="B1665" s="36"/>
      <c r="C1665" s="38"/>
      <c r="D1665" s="37"/>
      <c r="E1665" s="42"/>
      <c r="F1665" s="47"/>
    </row>
    <row r="1666" spans="1:6" ht="16" thickBot="1" x14ac:dyDescent="0.25">
      <c r="A1666" s="36"/>
      <c r="B1666" s="36"/>
      <c r="C1666" s="38"/>
      <c r="D1666" s="37"/>
      <c r="E1666" s="42"/>
      <c r="F1666" s="47"/>
    </row>
    <row r="1667" spans="1:6" ht="16" thickBot="1" x14ac:dyDescent="0.25">
      <c r="A1667" s="36"/>
      <c r="B1667" s="36"/>
      <c r="C1667" s="38"/>
      <c r="D1667" s="37"/>
      <c r="E1667" s="42"/>
      <c r="F1667" s="47"/>
    </row>
    <row r="1668" spans="1:6" ht="16" thickBot="1" x14ac:dyDescent="0.25">
      <c r="A1668" s="36"/>
      <c r="B1668" s="36"/>
      <c r="C1668" s="38"/>
      <c r="D1668" s="37"/>
      <c r="E1668" s="42"/>
      <c r="F1668" s="47"/>
    </row>
    <row r="1669" spans="1:6" ht="16" thickBot="1" x14ac:dyDescent="0.25">
      <c r="A1669" s="36"/>
      <c r="B1669" s="36"/>
      <c r="C1669" s="38"/>
      <c r="D1669" s="37"/>
      <c r="E1669" s="42"/>
      <c r="F1669" s="47"/>
    </row>
    <row r="1670" spans="1:6" ht="16" thickBot="1" x14ac:dyDescent="0.25">
      <c r="A1670" s="36"/>
      <c r="B1670" s="36"/>
      <c r="C1670" s="38"/>
      <c r="D1670" s="37"/>
      <c r="E1670" s="42"/>
      <c r="F1670" s="47"/>
    </row>
    <row r="1671" spans="1:6" ht="16" thickBot="1" x14ac:dyDescent="0.25">
      <c r="A1671" s="36"/>
      <c r="B1671" s="36"/>
      <c r="C1671" s="38"/>
      <c r="D1671" s="37"/>
      <c r="E1671" s="42"/>
      <c r="F1671" s="47"/>
    </row>
    <row r="1672" spans="1:6" ht="16" thickBot="1" x14ac:dyDescent="0.25">
      <c r="A1672" s="36"/>
      <c r="B1672" s="36"/>
      <c r="C1672" s="38"/>
      <c r="D1672" s="37"/>
      <c r="E1672" s="42"/>
      <c r="F1672" s="47"/>
    </row>
    <row r="1673" spans="1:6" ht="16" thickBot="1" x14ac:dyDescent="0.25">
      <c r="A1673" s="36"/>
      <c r="B1673" s="36"/>
      <c r="C1673" s="38"/>
      <c r="D1673" s="37"/>
      <c r="E1673" s="42"/>
      <c r="F1673" s="47"/>
    </row>
    <row r="1674" spans="1:6" ht="16" thickBot="1" x14ac:dyDescent="0.25">
      <c r="A1674" s="36"/>
      <c r="B1674" s="36"/>
      <c r="C1674" s="38"/>
      <c r="D1674" s="37"/>
      <c r="E1674" s="42"/>
      <c r="F1674" s="47"/>
    </row>
    <row r="1675" spans="1:6" ht="16" thickBot="1" x14ac:dyDescent="0.25">
      <c r="A1675" s="36"/>
      <c r="B1675" s="36"/>
      <c r="C1675" s="38"/>
      <c r="D1675" s="37"/>
      <c r="E1675" s="42"/>
      <c r="F1675" s="47"/>
    </row>
    <row r="1676" spans="1:6" ht="16" thickBot="1" x14ac:dyDescent="0.25">
      <c r="A1676" s="36"/>
      <c r="B1676" s="36"/>
      <c r="C1676" s="38"/>
      <c r="D1676" s="37"/>
      <c r="E1676" s="42"/>
      <c r="F1676" s="47"/>
    </row>
    <row r="1677" spans="1:6" ht="16" thickBot="1" x14ac:dyDescent="0.25">
      <c r="A1677" s="36"/>
      <c r="B1677" s="36"/>
      <c r="C1677" s="38"/>
      <c r="D1677" s="37"/>
      <c r="E1677" s="42"/>
      <c r="F1677" s="47"/>
    </row>
    <row r="1678" spans="1:6" ht="16" thickBot="1" x14ac:dyDescent="0.25">
      <c r="A1678" s="36"/>
      <c r="B1678" s="36"/>
      <c r="C1678" s="38"/>
      <c r="D1678" s="37"/>
      <c r="E1678" s="42"/>
      <c r="F1678" s="47"/>
    </row>
    <row r="1679" spans="1:6" ht="16" thickBot="1" x14ac:dyDescent="0.25">
      <c r="A1679" s="36"/>
      <c r="B1679" s="36"/>
      <c r="C1679" s="38"/>
      <c r="D1679" s="37"/>
      <c r="E1679" s="42"/>
      <c r="F1679" s="47"/>
    </row>
    <row r="1680" spans="1:6" ht="16" thickBot="1" x14ac:dyDescent="0.25">
      <c r="A1680" s="36"/>
      <c r="B1680" s="36"/>
      <c r="C1680" s="38"/>
      <c r="D1680" s="37"/>
      <c r="E1680" s="42"/>
      <c r="F1680" s="47"/>
    </row>
    <row r="1681" spans="1:6" ht="16" thickBot="1" x14ac:dyDescent="0.25">
      <c r="A1681" s="36"/>
      <c r="B1681" s="36"/>
      <c r="C1681" s="38"/>
      <c r="D1681" s="37"/>
      <c r="E1681" s="42"/>
      <c r="F1681" s="47"/>
    </row>
    <row r="1682" spans="1:6" ht="16" thickBot="1" x14ac:dyDescent="0.25">
      <c r="A1682" s="36"/>
      <c r="B1682" s="36"/>
      <c r="C1682" s="38"/>
      <c r="D1682" s="37"/>
      <c r="E1682" s="42"/>
      <c r="F1682" s="47"/>
    </row>
    <row r="1683" spans="1:6" ht="16" thickBot="1" x14ac:dyDescent="0.25">
      <c r="A1683" s="36"/>
      <c r="B1683" s="36"/>
      <c r="C1683" s="38"/>
      <c r="D1683" s="37"/>
      <c r="E1683" s="42"/>
      <c r="F1683" s="47"/>
    </row>
    <row r="1684" spans="1:6" ht="16" thickBot="1" x14ac:dyDescent="0.25">
      <c r="A1684" s="36"/>
      <c r="B1684" s="36"/>
      <c r="C1684" s="38"/>
      <c r="D1684" s="37"/>
      <c r="E1684" s="42"/>
      <c r="F1684" s="47"/>
    </row>
    <row r="1685" spans="1:6" ht="16" thickBot="1" x14ac:dyDescent="0.25">
      <c r="A1685" s="36"/>
      <c r="B1685" s="36"/>
      <c r="C1685" s="38"/>
      <c r="D1685" s="37"/>
      <c r="E1685" s="42"/>
      <c r="F1685" s="47"/>
    </row>
    <row r="1686" spans="1:6" ht="16" thickBot="1" x14ac:dyDescent="0.25">
      <c r="A1686" s="36"/>
      <c r="B1686" s="36"/>
      <c r="C1686" s="38"/>
      <c r="D1686" s="37"/>
      <c r="E1686" s="42"/>
      <c r="F1686" s="47"/>
    </row>
    <row r="1687" spans="1:6" ht="16" thickBot="1" x14ac:dyDescent="0.25">
      <c r="A1687" s="36"/>
      <c r="B1687" s="36"/>
      <c r="C1687" s="38"/>
      <c r="D1687" s="37"/>
      <c r="E1687" s="42"/>
      <c r="F1687" s="47"/>
    </row>
    <row r="1688" spans="1:6" ht="16" thickBot="1" x14ac:dyDescent="0.25">
      <c r="A1688" s="36"/>
      <c r="B1688" s="36"/>
      <c r="C1688" s="38"/>
      <c r="D1688" s="37"/>
      <c r="E1688" s="41"/>
      <c r="F1688" s="47"/>
    </row>
    <row r="1689" spans="1:6" ht="16" thickBot="1" x14ac:dyDescent="0.25">
      <c r="A1689" s="36"/>
      <c r="B1689" s="36"/>
      <c r="C1689" s="38"/>
      <c r="D1689" s="37"/>
      <c r="E1689" s="42"/>
      <c r="F1689" s="47"/>
    </row>
    <row r="1690" spans="1:6" ht="16" thickBot="1" x14ac:dyDescent="0.25">
      <c r="A1690" s="36"/>
      <c r="B1690" s="36"/>
      <c r="C1690" s="38"/>
      <c r="D1690" s="37"/>
      <c r="E1690" s="42"/>
      <c r="F1690" s="47"/>
    </row>
    <row r="1691" spans="1:6" ht="16" thickBot="1" x14ac:dyDescent="0.25">
      <c r="A1691" s="36"/>
      <c r="B1691" s="36"/>
      <c r="C1691" s="38"/>
      <c r="D1691" s="37"/>
      <c r="E1691" s="42"/>
      <c r="F1691" s="47"/>
    </row>
    <row r="1692" spans="1:6" ht="16" thickBot="1" x14ac:dyDescent="0.25">
      <c r="A1692" s="36"/>
      <c r="B1692" s="36"/>
      <c r="C1692" s="38"/>
      <c r="D1692" s="37"/>
      <c r="E1692" s="42"/>
      <c r="F1692" s="47"/>
    </row>
    <row r="1693" spans="1:6" ht="16" thickBot="1" x14ac:dyDescent="0.25">
      <c r="A1693" s="36"/>
      <c r="B1693" s="36"/>
      <c r="C1693" s="38"/>
      <c r="D1693" s="37"/>
      <c r="E1693" s="42"/>
      <c r="F1693" s="47"/>
    </row>
    <row r="1694" spans="1:6" ht="16" thickBot="1" x14ac:dyDescent="0.25">
      <c r="A1694" s="36"/>
      <c r="B1694" s="36"/>
      <c r="C1694" s="38"/>
      <c r="D1694" s="37"/>
      <c r="E1694" s="42"/>
      <c r="F1694" s="47"/>
    </row>
    <row r="1695" spans="1:6" ht="16" thickBot="1" x14ac:dyDescent="0.25">
      <c r="A1695" s="36"/>
      <c r="B1695" s="36"/>
      <c r="C1695" s="38"/>
      <c r="D1695" s="37"/>
      <c r="E1695" s="42"/>
      <c r="F1695" s="47"/>
    </row>
    <row r="1696" spans="1:6" ht="16" thickBot="1" x14ac:dyDescent="0.25">
      <c r="A1696" s="36"/>
      <c r="B1696" s="36"/>
      <c r="C1696" s="38"/>
      <c r="D1696" s="37"/>
      <c r="E1696" s="41"/>
      <c r="F1696" s="47"/>
    </row>
    <row r="1697" spans="1:6" ht="16" thickBot="1" x14ac:dyDescent="0.25">
      <c r="A1697" s="36"/>
      <c r="B1697" s="36"/>
      <c r="C1697" s="38"/>
      <c r="D1697" s="37"/>
      <c r="E1697" s="41"/>
      <c r="F1697" s="47"/>
    </row>
    <row r="1698" spans="1:6" ht="16" thickBot="1" x14ac:dyDescent="0.25">
      <c r="A1698" s="36"/>
      <c r="B1698" s="36"/>
      <c r="C1698" s="38"/>
      <c r="D1698" s="37"/>
      <c r="E1698" s="41"/>
      <c r="F1698" s="47"/>
    </row>
    <row r="1699" spans="1:6" ht="16" thickBot="1" x14ac:dyDescent="0.25">
      <c r="A1699" s="36"/>
      <c r="B1699" s="36"/>
      <c r="C1699" s="38"/>
      <c r="D1699" s="37"/>
      <c r="E1699" s="42"/>
      <c r="F1699" s="47"/>
    </row>
    <row r="1700" spans="1:6" ht="16" thickBot="1" x14ac:dyDescent="0.25">
      <c r="A1700" s="36"/>
      <c r="B1700" s="36"/>
      <c r="C1700" s="38"/>
      <c r="D1700" s="37"/>
      <c r="E1700" s="42"/>
      <c r="F1700" s="47"/>
    </row>
    <row r="1701" spans="1:6" ht="16" thickBot="1" x14ac:dyDescent="0.25">
      <c r="A1701" s="36"/>
      <c r="B1701" s="36"/>
      <c r="C1701" s="38"/>
      <c r="D1701" s="37"/>
      <c r="E1701" s="42"/>
      <c r="F1701" s="47"/>
    </row>
    <row r="1702" spans="1:6" ht="16" thickBot="1" x14ac:dyDescent="0.25">
      <c r="A1702" s="36"/>
      <c r="B1702" s="36"/>
      <c r="C1702" s="38"/>
      <c r="D1702" s="37"/>
      <c r="E1702" s="41"/>
      <c r="F1702" s="47"/>
    </row>
    <row r="1703" spans="1:6" ht="16" thickBot="1" x14ac:dyDescent="0.25">
      <c r="A1703" s="36"/>
      <c r="B1703" s="36"/>
      <c r="C1703" s="38"/>
      <c r="D1703" s="37"/>
      <c r="E1703" s="41"/>
      <c r="F1703" s="47"/>
    </row>
    <row r="1704" spans="1:6" ht="16" thickBot="1" x14ac:dyDescent="0.25">
      <c r="A1704" s="36"/>
      <c r="B1704" s="36"/>
      <c r="C1704" s="38"/>
      <c r="D1704" s="37"/>
      <c r="E1704" s="41"/>
      <c r="F1704" s="47"/>
    </row>
    <row r="1705" spans="1:6" ht="16" thickBot="1" x14ac:dyDescent="0.25">
      <c r="A1705" s="36"/>
      <c r="B1705" s="36"/>
      <c r="C1705" s="38"/>
      <c r="D1705" s="37"/>
      <c r="E1705" s="41"/>
      <c r="F1705" s="47"/>
    </row>
    <row r="1706" spans="1:6" ht="16" thickBot="1" x14ac:dyDescent="0.25">
      <c r="A1706" s="36"/>
      <c r="B1706" s="36"/>
      <c r="C1706" s="38"/>
      <c r="D1706" s="37"/>
      <c r="E1706" s="41"/>
      <c r="F1706" s="47"/>
    </row>
    <row r="1707" spans="1:6" ht="16" thickBot="1" x14ac:dyDescent="0.25">
      <c r="A1707" s="36"/>
      <c r="B1707" s="36"/>
      <c r="C1707" s="38"/>
      <c r="D1707" s="37"/>
      <c r="E1707" s="41"/>
      <c r="F1707" s="47"/>
    </row>
    <row r="1708" spans="1:6" ht="16" thickBot="1" x14ac:dyDescent="0.25">
      <c r="A1708" s="36"/>
      <c r="B1708" s="36"/>
      <c r="C1708" s="38"/>
      <c r="D1708" s="37"/>
      <c r="E1708" s="41"/>
      <c r="F1708" s="47"/>
    </row>
    <row r="1709" spans="1:6" ht="16" thickBot="1" x14ac:dyDescent="0.25">
      <c r="A1709" s="36"/>
      <c r="B1709" s="36"/>
      <c r="C1709" s="38"/>
      <c r="D1709" s="37"/>
      <c r="E1709" s="41"/>
      <c r="F1709" s="47"/>
    </row>
    <row r="1710" spans="1:6" ht="16" thickBot="1" x14ac:dyDescent="0.25">
      <c r="A1710" s="36"/>
      <c r="B1710" s="36"/>
      <c r="C1710" s="38"/>
      <c r="D1710" s="37"/>
      <c r="E1710" s="42"/>
      <c r="F1710" s="47"/>
    </row>
    <row r="1711" spans="1:6" ht="16" thickBot="1" x14ac:dyDescent="0.25">
      <c r="A1711" s="36"/>
      <c r="B1711" s="36"/>
      <c r="C1711" s="38"/>
      <c r="D1711" s="37"/>
      <c r="E1711" s="42"/>
      <c r="F1711" s="47"/>
    </row>
    <row r="1712" spans="1:6" ht="16" thickBot="1" x14ac:dyDescent="0.25">
      <c r="A1712" s="36"/>
      <c r="B1712" s="36"/>
      <c r="C1712" s="38"/>
      <c r="D1712" s="37"/>
      <c r="E1712" s="41"/>
      <c r="F1712" s="47"/>
    </row>
    <row r="1713" spans="1:6" ht="16" thickBot="1" x14ac:dyDescent="0.25">
      <c r="A1713" s="36"/>
      <c r="B1713" s="36"/>
      <c r="C1713" s="38"/>
      <c r="D1713" s="37"/>
      <c r="E1713" s="41"/>
      <c r="F1713" s="47"/>
    </row>
    <row r="1714" spans="1:6" ht="16" thickBot="1" x14ac:dyDescent="0.25">
      <c r="A1714" s="36"/>
      <c r="B1714" s="36"/>
      <c r="C1714" s="38"/>
      <c r="D1714" s="37"/>
      <c r="E1714" s="42"/>
      <c r="F1714" s="47"/>
    </row>
    <row r="1715" spans="1:6" ht="16" thickBot="1" x14ac:dyDescent="0.25">
      <c r="A1715" s="36"/>
      <c r="B1715" s="36"/>
      <c r="C1715" s="38"/>
      <c r="D1715" s="37"/>
      <c r="E1715" s="42"/>
      <c r="F1715" s="47"/>
    </row>
    <row r="1716" spans="1:6" ht="16" thickBot="1" x14ac:dyDescent="0.25">
      <c r="A1716" s="36"/>
      <c r="B1716" s="36"/>
      <c r="C1716" s="38"/>
      <c r="D1716" s="37"/>
      <c r="E1716" s="42"/>
      <c r="F1716" s="47"/>
    </row>
    <row r="1717" spans="1:6" ht="16" thickBot="1" x14ac:dyDescent="0.25">
      <c r="A1717" s="36"/>
      <c r="B1717" s="36"/>
      <c r="C1717" s="38"/>
      <c r="D1717" s="37"/>
      <c r="E1717" s="42"/>
      <c r="F1717" s="47"/>
    </row>
    <row r="1718" spans="1:6" ht="16" thickBot="1" x14ac:dyDescent="0.25">
      <c r="A1718" s="36"/>
      <c r="B1718" s="36"/>
      <c r="C1718" s="38"/>
      <c r="D1718" s="37"/>
      <c r="E1718" s="42"/>
      <c r="F1718" s="47"/>
    </row>
    <row r="1719" spans="1:6" ht="16" thickBot="1" x14ac:dyDescent="0.25">
      <c r="A1719" s="36"/>
      <c r="B1719" s="36"/>
      <c r="C1719" s="38"/>
      <c r="D1719" s="37"/>
      <c r="E1719" s="42"/>
      <c r="F1719" s="47"/>
    </row>
    <row r="1720" spans="1:6" ht="16" thickBot="1" x14ac:dyDescent="0.25">
      <c r="A1720" s="36"/>
      <c r="B1720" s="36"/>
      <c r="C1720" s="38"/>
      <c r="D1720" s="37"/>
      <c r="E1720" s="41"/>
      <c r="F1720" s="47"/>
    </row>
    <row r="1721" spans="1:6" ht="16" thickBot="1" x14ac:dyDescent="0.25">
      <c r="A1721" s="36"/>
      <c r="B1721" s="36"/>
      <c r="C1721" s="38"/>
      <c r="D1721" s="37"/>
      <c r="E1721" s="41"/>
      <c r="F1721" s="47"/>
    </row>
    <row r="1722" spans="1:6" ht="16" thickBot="1" x14ac:dyDescent="0.25">
      <c r="A1722" s="36"/>
      <c r="B1722" s="36"/>
      <c r="C1722" s="38"/>
      <c r="D1722" s="37"/>
      <c r="E1722" s="41"/>
      <c r="F1722" s="47"/>
    </row>
    <row r="1723" spans="1:6" ht="16" thickBot="1" x14ac:dyDescent="0.25">
      <c r="A1723" s="36"/>
      <c r="B1723" s="36"/>
      <c r="C1723" s="38"/>
      <c r="D1723" s="37"/>
      <c r="E1723" s="41"/>
      <c r="F1723" s="47"/>
    </row>
    <row r="1724" spans="1:6" ht="16" thickBot="1" x14ac:dyDescent="0.25">
      <c r="A1724" s="36"/>
      <c r="B1724" s="36"/>
      <c r="C1724" s="38"/>
      <c r="D1724" s="37"/>
      <c r="E1724" s="41"/>
      <c r="F1724" s="47"/>
    </row>
    <row r="1725" spans="1:6" ht="16" thickBot="1" x14ac:dyDescent="0.25">
      <c r="A1725" s="36"/>
      <c r="B1725" s="36"/>
      <c r="C1725" s="38"/>
      <c r="D1725" s="37"/>
      <c r="E1725" s="41"/>
      <c r="F1725" s="47"/>
    </row>
    <row r="1726" spans="1:6" ht="16" thickBot="1" x14ac:dyDescent="0.25">
      <c r="A1726" s="36"/>
      <c r="B1726" s="36"/>
      <c r="C1726" s="38"/>
      <c r="D1726" s="37"/>
      <c r="E1726" s="41"/>
      <c r="F1726" s="47"/>
    </row>
    <row r="1727" spans="1:6" ht="16" thickBot="1" x14ac:dyDescent="0.25">
      <c r="A1727" s="36"/>
      <c r="B1727" s="36"/>
      <c r="C1727" s="38"/>
      <c r="D1727" s="37"/>
      <c r="E1727" s="41"/>
      <c r="F1727" s="47"/>
    </row>
    <row r="1728" spans="1:6" ht="16" thickBot="1" x14ac:dyDescent="0.25">
      <c r="A1728" s="36"/>
      <c r="B1728" s="36"/>
      <c r="C1728" s="38"/>
      <c r="D1728" s="37"/>
      <c r="E1728" s="41"/>
      <c r="F1728" s="47"/>
    </row>
    <row r="1729" spans="1:6" ht="16" thickBot="1" x14ac:dyDescent="0.25">
      <c r="A1729" s="36"/>
      <c r="B1729" s="36"/>
      <c r="C1729" s="38"/>
      <c r="D1729" s="37"/>
      <c r="E1729" s="41"/>
      <c r="F1729" s="47"/>
    </row>
    <row r="1730" spans="1:6" ht="16" thickBot="1" x14ac:dyDescent="0.25">
      <c r="A1730" s="36"/>
      <c r="B1730" s="36"/>
      <c r="C1730" s="38"/>
      <c r="D1730" s="37"/>
      <c r="E1730" s="42"/>
      <c r="F1730" s="47"/>
    </row>
    <row r="1731" spans="1:6" ht="16" thickBot="1" x14ac:dyDescent="0.25">
      <c r="A1731" s="36"/>
      <c r="B1731" s="36"/>
      <c r="C1731" s="38"/>
      <c r="D1731" s="37"/>
      <c r="E1731" s="41"/>
      <c r="F1731" s="47"/>
    </row>
    <row r="1732" spans="1:6" ht="16" thickBot="1" x14ac:dyDescent="0.25">
      <c r="A1732" s="36"/>
      <c r="B1732" s="36"/>
      <c r="C1732" s="38"/>
      <c r="D1732" s="37"/>
      <c r="E1732" s="42"/>
      <c r="F1732" s="47"/>
    </row>
    <row r="1733" spans="1:6" ht="16" thickBot="1" x14ac:dyDescent="0.25">
      <c r="A1733" s="36"/>
      <c r="B1733" s="36"/>
      <c r="C1733" s="38"/>
      <c r="D1733" s="37"/>
      <c r="E1733" s="41"/>
      <c r="F1733" s="47"/>
    </row>
    <row r="1734" spans="1:6" ht="16" thickBot="1" x14ac:dyDescent="0.25">
      <c r="A1734" s="36"/>
      <c r="B1734" s="36"/>
      <c r="C1734" s="38"/>
      <c r="D1734" s="37"/>
      <c r="E1734" s="41"/>
      <c r="F1734" s="47"/>
    </row>
    <row r="1735" spans="1:6" ht="16" thickBot="1" x14ac:dyDescent="0.25">
      <c r="A1735" s="36"/>
      <c r="B1735" s="36"/>
      <c r="C1735" s="38"/>
      <c r="D1735" s="37"/>
      <c r="E1735" s="41"/>
      <c r="F1735" s="47"/>
    </row>
    <row r="1736" spans="1:6" ht="16" thickBot="1" x14ac:dyDescent="0.25">
      <c r="A1736" s="36"/>
      <c r="B1736" s="36"/>
      <c r="C1736" s="38"/>
      <c r="D1736" s="37"/>
      <c r="E1736" s="41"/>
      <c r="F1736" s="47"/>
    </row>
    <row r="1737" spans="1:6" ht="16" thickBot="1" x14ac:dyDescent="0.25">
      <c r="A1737" s="36"/>
      <c r="B1737" s="36"/>
      <c r="C1737" s="38"/>
      <c r="D1737" s="37"/>
      <c r="E1737" s="41"/>
      <c r="F1737" s="47"/>
    </row>
    <row r="1738" spans="1:6" ht="16" thickBot="1" x14ac:dyDescent="0.25">
      <c r="A1738" s="36"/>
      <c r="B1738" s="36"/>
      <c r="C1738" s="38"/>
      <c r="D1738" s="37"/>
      <c r="E1738" s="42"/>
      <c r="F1738" s="47"/>
    </row>
    <row r="1739" spans="1:6" ht="16" thickBot="1" x14ac:dyDescent="0.25">
      <c r="A1739" s="36"/>
      <c r="B1739" s="36"/>
      <c r="C1739" s="38"/>
      <c r="D1739" s="37"/>
      <c r="E1739" s="42"/>
      <c r="F1739" s="47"/>
    </row>
    <row r="1740" spans="1:6" ht="16" thickBot="1" x14ac:dyDescent="0.25">
      <c r="A1740" s="36"/>
      <c r="B1740" s="36"/>
      <c r="C1740" s="38"/>
      <c r="D1740" s="37"/>
      <c r="E1740" s="42"/>
      <c r="F1740" s="47"/>
    </row>
    <row r="1741" spans="1:6" ht="16" thickBot="1" x14ac:dyDescent="0.25">
      <c r="A1741" s="36"/>
      <c r="B1741" s="36"/>
      <c r="C1741" s="38"/>
      <c r="D1741" s="37"/>
      <c r="E1741" s="42"/>
      <c r="F1741" s="47"/>
    </row>
    <row r="1742" spans="1:6" ht="16" thickBot="1" x14ac:dyDescent="0.25">
      <c r="A1742" s="36"/>
      <c r="B1742" s="36"/>
      <c r="C1742" s="38"/>
      <c r="D1742" s="37"/>
      <c r="E1742" s="41"/>
      <c r="F1742" s="47"/>
    </row>
    <row r="1743" spans="1:6" ht="16" thickBot="1" x14ac:dyDescent="0.25">
      <c r="A1743" s="36"/>
      <c r="B1743" s="36"/>
      <c r="C1743" s="38"/>
      <c r="D1743" s="37"/>
      <c r="E1743" s="42"/>
      <c r="F1743" s="47"/>
    </row>
    <row r="1744" spans="1:6" ht="16" thickBot="1" x14ac:dyDescent="0.25">
      <c r="A1744" s="36"/>
      <c r="B1744" s="36"/>
      <c r="C1744" s="38"/>
      <c r="D1744" s="37"/>
      <c r="E1744" s="42"/>
      <c r="F1744" s="47"/>
    </row>
    <row r="1745" spans="1:6" ht="16" thickBot="1" x14ac:dyDescent="0.25">
      <c r="A1745" s="36"/>
      <c r="B1745" s="36"/>
      <c r="C1745" s="38"/>
      <c r="D1745" s="37"/>
      <c r="E1745" s="42"/>
      <c r="F1745" s="47"/>
    </row>
    <row r="1746" spans="1:6" ht="16" thickBot="1" x14ac:dyDescent="0.25">
      <c r="A1746" s="36"/>
      <c r="B1746" s="36"/>
      <c r="C1746" s="38"/>
      <c r="D1746" s="37"/>
      <c r="E1746" s="42"/>
      <c r="F1746" s="47"/>
    </row>
    <row r="1747" spans="1:6" ht="16" thickBot="1" x14ac:dyDescent="0.25">
      <c r="A1747" s="36"/>
      <c r="B1747" s="36"/>
      <c r="C1747" s="38"/>
      <c r="D1747" s="37"/>
      <c r="E1747" s="42"/>
      <c r="F1747" s="47"/>
    </row>
    <row r="1748" spans="1:6" ht="16" thickBot="1" x14ac:dyDescent="0.25">
      <c r="A1748" s="36"/>
      <c r="B1748" s="36"/>
      <c r="C1748" s="38"/>
      <c r="D1748" s="37"/>
      <c r="E1748" s="42"/>
      <c r="F1748" s="47"/>
    </row>
    <row r="1749" spans="1:6" ht="16" thickBot="1" x14ac:dyDescent="0.25">
      <c r="A1749" s="36"/>
      <c r="B1749" s="36"/>
      <c r="C1749" s="38"/>
      <c r="D1749" s="37"/>
      <c r="E1749" s="42"/>
      <c r="F1749" s="47"/>
    </row>
    <row r="1750" spans="1:6" ht="16" thickBot="1" x14ac:dyDescent="0.25">
      <c r="A1750" s="36"/>
      <c r="B1750" s="36"/>
      <c r="C1750" s="38"/>
      <c r="D1750" s="37"/>
      <c r="E1750" s="42"/>
      <c r="F1750" s="47"/>
    </row>
    <row r="1751" spans="1:6" ht="16" thickBot="1" x14ac:dyDescent="0.25">
      <c r="A1751" s="36"/>
      <c r="B1751" s="36"/>
      <c r="C1751" s="38"/>
      <c r="D1751" s="37"/>
      <c r="E1751" s="42"/>
      <c r="F1751" s="47"/>
    </row>
    <row r="1752" spans="1:6" ht="16" thickBot="1" x14ac:dyDescent="0.25">
      <c r="A1752" s="36"/>
      <c r="B1752" s="36"/>
      <c r="C1752" s="38"/>
      <c r="D1752" s="37"/>
      <c r="E1752" s="42"/>
      <c r="F1752" s="47"/>
    </row>
    <row r="1753" spans="1:6" ht="16" thickBot="1" x14ac:dyDescent="0.25">
      <c r="A1753" s="36"/>
      <c r="B1753" s="36"/>
      <c r="C1753" s="38"/>
      <c r="D1753" s="37"/>
      <c r="E1753" s="42"/>
      <c r="F1753" s="47"/>
    </row>
    <row r="1754" spans="1:6" ht="16" thickBot="1" x14ac:dyDescent="0.25">
      <c r="A1754" s="36"/>
      <c r="B1754" s="36"/>
      <c r="C1754" s="38"/>
      <c r="D1754" s="37"/>
      <c r="E1754" s="42"/>
      <c r="F1754" s="47"/>
    </row>
    <row r="1755" spans="1:6" ht="16" thickBot="1" x14ac:dyDescent="0.25">
      <c r="A1755" s="36"/>
      <c r="B1755" s="36"/>
      <c r="C1755" s="38"/>
      <c r="D1755" s="37"/>
      <c r="E1755" s="42"/>
      <c r="F1755" s="47"/>
    </row>
    <row r="1756" spans="1:6" ht="16" thickBot="1" x14ac:dyDescent="0.25">
      <c r="A1756" s="36"/>
      <c r="B1756" s="36"/>
      <c r="C1756" s="38"/>
      <c r="D1756" s="37"/>
      <c r="E1756" s="42"/>
      <c r="F1756" s="47"/>
    </row>
    <row r="1757" spans="1:6" ht="16" thickBot="1" x14ac:dyDescent="0.25">
      <c r="A1757" s="36"/>
      <c r="B1757" s="36"/>
      <c r="C1757" s="38"/>
      <c r="D1757" s="37"/>
      <c r="E1757" s="42"/>
      <c r="F1757" s="47"/>
    </row>
    <row r="1758" spans="1:6" ht="16" thickBot="1" x14ac:dyDescent="0.25">
      <c r="A1758" s="36"/>
      <c r="B1758" s="36"/>
      <c r="C1758" s="38"/>
      <c r="D1758" s="37"/>
      <c r="E1758" s="42"/>
      <c r="F1758" s="47"/>
    </row>
    <row r="1759" spans="1:6" ht="16" thickBot="1" x14ac:dyDescent="0.25">
      <c r="A1759" s="36"/>
      <c r="B1759" s="36"/>
      <c r="C1759" s="38"/>
      <c r="D1759" s="37"/>
      <c r="E1759" s="41"/>
      <c r="F1759" s="47"/>
    </row>
    <row r="1760" spans="1:6" ht="16" thickBot="1" x14ac:dyDescent="0.25">
      <c r="A1760" s="36"/>
      <c r="B1760" s="36"/>
      <c r="C1760" s="38"/>
      <c r="D1760" s="37"/>
      <c r="E1760" s="42"/>
      <c r="F1760" s="47"/>
    </row>
    <row r="1761" spans="1:6" ht="16" thickBot="1" x14ac:dyDescent="0.25">
      <c r="A1761" s="36"/>
      <c r="B1761" s="36"/>
      <c r="C1761" s="38"/>
      <c r="D1761" s="37"/>
      <c r="E1761" s="41"/>
      <c r="F1761" s="47"/>
    </row>
    <row r="1762" spans="1:6" ht="16" thickBot="1" x14ac:dyDescent="0.25">
      <c r="A1762" s="36"/>
      <c r="B1762" s="36"/>
      <c r="C1762" s="38"/>
      <c r="D1762" s="37"/>
      <c r="E1762" s="41"/>
      <c r="F1762" s="47"/>
    </row>
    <row r="1763" spans="1:6" ht="16" thickBot="1" x14ac:dyDescent="0.25">
      <c r="A1763" s="36"/>
      <c r="B1763" s="36"/>
      <c r="C1763" s="38"/>
      <c r="D1763" s="37"/>
      <c r="E1763" s="41"/>
      <c r="F1763" s="47"/>
    </row>
    <row r="1764" spans="1:6" ht="16" thickBot="1" x14ac:dyDescent="0.25">
      <c r="A1764" s="36"/>
      <c r="B1764" s="36"/>
      <c r="C1764" s="38"/>
      <c r="D1764" s="37"/>
      <c r="E1764" s="42"/>
      <c r="F1764" s="47"/>
    </row>
    <row r="1765" spans="1:6" ht="16" thickBot="1" x14ac:dyDescent="0.25">
      <c r="A1765" s="36"/>
      <c r="B1765" s="36"/>
      <c r="C1765" s="38"/>
      <c r="D1765" s="37"/>
      <c r="E1765" s="42"/>
      <c r="F1765" s="47"/>
    </row>
    <row r="1766" spans="1:6" ht="16" thickBot="1" x14ac:dyDescent="0.25">
      <c r="A1766" s="36"/>
      <c r="B1766" s="36"/>
      <c r="C1766" s="38"/>
      <c r="D1766" s="37"/>
      <c r="E1766" s="42"/>
      <c r="F1766" s="47"/>
    </row>
    <row r="1767" spans="1:6" ht="16" thickBot="1" x14ac:dyDescent="0.25">
      <c r="A1767" s="36"/>
      <c r="B1767" s="36"/>
      <c r="C1767" s="38"/>
      <c r="D1767" s="37"/>
      <c r="E1767" s="42"/>
      <c r="F1767" s="47"/>
    </row>
    <row r="1768" spans="1:6" ht="16" thickBot="1" x14ac:dyDescent="0.25">
      <c r="A1768" s="36"/>
      <c r="B1768" s="36"/>
      <c r="C1768" s="38"/>
      <c r="D1768" s="37"/>
      <c r="E1768" s="41"/>
      <c r="F1768" s="47"/>
    </row>
    <row r="1769" spans="1:6" ht="16" thickBot="1" x14ac:dyDescent="0.25">
      <c r="A1769" s="36"/>
      <c r="B1769" s="36"/>
      <c r="C1769" s="38"/>
      <c r="D1769" s="37"/>
      <c r="E1769" s="41"/>
      <c r="F1769" s="47"/>
    </row>
    <row r="1770" spans="1:6" x14ac:dyDescent="0.2">
      <c r="F1770" s="47"/>
    </row>
    <row r="1771" spans="1:6" x14ac:dyDescent="0.2">
      <c r="F1771" s="47"/>
    </row>
    <row r="1772" spans="1:6" x14ac:dyDescent="0.2">
      <c r="F1772" s="47"/>
    </row>
    <row r="1773" spans="1:6" x14ac:dyDescent="0.2">
      <c r="F1773" s="47"/>
    </row>
    <row r="1774" spans="1:6" x14ac:dyDescent="0.2">
      <c r="F1774" s="47"/>
    </row>
    <row r="1775" spans="1:6" x14ac:dyDescent="0.2">
      <c r="F1775" s="47"/>
    </row>
    <row r="1776" spans="1:6" x14ac:dyDescent="0.2">
      <c r="F1776" s="47"/>
    </row>
    <row r="1777" spans="6:6" x14ac:dyDescent="0.2">
      <c r="F1777" s="47"/>
    </row>
    <row r="1778" spans="6:6" x14ac:dyDescent="0.2">
      <c r="F1778" s="47"/>
    </row>
    <row r="1779" spans="6:6" x14ac:dyDescent="0.2">
      <c r="F1779" s="47"/>
    </row>
    <row r="1780" spans="6:6" x14ac:dyDescent="0.2">
      <c r="F1780" s="47"/>
    </row>
    <row r="1781" spans="6:6" x14ac:dyDescent="0.2">
      <c r="F1781" s="47"/>
    </row>
    <row r="1782" spans="6:6" x14ac:dyDescent="0.2">
      <c r="F1782" s="47"/>
    </row>
    <row r="1783" spans="6:6" x14ac:dyDescent="0.2">
      <c r="F1783" s="47"/>
    </row>
    <row r="1784" spans="6:6" x14ac:dyDescent="0.2">
      <c r="F1784" s="47"/>
    </row>
    <row r="1785" spans="6:6" x14ac:dyDescent="0.2">
      <c r="F1785" s="47"/>
    </row>
    <row r="1786" spans="6:6" x14ac:dyDescent="0.2">
      <c r="F1786" s="47"/>
    </row>
    <row r="1787" spans="6:6" x14ac:dyDescent="0.2">
      <c r="F1787" s="47"/>
    </row>
    <row r="1788" spans="6:6" x14ac:dyDescent="0.2">
      <c r="F1788" s="47"/>
    </row>
    <row r="1789" spans="6:6" x14ac:dyDescent="0.2">
      <c r="F1789" s="47"/>
    </row>
    <row r="1790" spans="6:6" x14ac:dyDescent="0.2">
      <c r="F1790" s="47"/>
    </row>
    <row r="1791" spans="6:6" x14ac:dyDescent="0.2">
      <c r="F1791" s="47"/>
    </row>
    <row r="1792" spans="6:6" x14ac:dyDescent="0.2">
      <c r="F1792" s="47"/>
    </row>
    <row r="1793" spans="6:6" x14ac:dyDescent="0.2">
      <c r="F1793" s="47"/>
    </row>
    <row r="1794" spans="6:6" x14ac:dyDescent="0.2">
      <c r="F1794" s="47"/>
    </row>
  </sheetData>
  <mergeCells count="4">
    <mergeCell ref="A1:F1"/>
    <mergeCell ref="A2:F6"/>
    <mergeCell ref="A8:G8"/>
    <mergeCell ref="K10:K29"/>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1:XFD70"/>
  <sheetViews>
    <sheetView workbookViewId="0">
      <selection activeCell="A9" sqref="A9"/>
    </sheetView>
  </sheetViews>
  <sheetFormatPr baseColWidth="10" defaultColWidth="8.83203125" defaultRowHeight="15" x14ac:dyDescent="0.2"/>
  <cols>
    <col min="1" max="1" width="19.83203125" customWidth="1"/>
    <col min="2" max="2" width="29.83203125" customWidth="1"/>
    <col min="3" max="3" width="15.83203125" customWidth="1"/>
    <col min="4" max="4" width="17" customWidth="1"/>
    <col min="5" max="5" width="16" customWidth="1"/>
    <col min="6" max="6" width="14.33203125" customWidth="1"/>
    <col min="7" max="7" width="21.83203125" bestFit="1" customWidth="1"/>
    <col min="8" max="8" width="8" bestFit="1" customWidth="1"/>
    <col min="9" max="9" width="12.5" bestFit="1" customWidth="1"/>
  </cols>
  <sheetData>
    <row r="1" spans="1:16384" ht="23" x14ac:dyDescent="0.2">
      <c r="A1" s="112" t="s">
        <v>73</v>
      </c>
      <c r="B1" s="112"/>
      <c r="C1" s="34"/>
      <c r="D1" s="34"/>
      <c r="E1" s="34"/>
    </row>
    <row r="2" spans="1:16384" ht="14.5" customHeight="1" x14ac:dyDescent="0.2">
      <c r="A2" s="113" t="s">
        <v>207</v>
      </c>
      <c r="B2" s="113"/>
      <c r="C2" s="34"/>
      <c r="D2" s="34"/>
      <c r="E2" s="34"/>
    </row>
    <row r="3" spans="1:16384" x14ac:dyDescent="0.2">
      <c r="A3" s="113"/>
      <c r="B3" s="113"/>
      <c r="C3" s="34"/>
      <c r="D3" s="34"/>
      <c r="E3" s="34"/>
    </row>
    <row r="4" spans="1:16384" s="47" customFormat="1" x14ac:dyDescent="0.2">
      <c r="A4" s="113"/>
      <c r="B4" s="113"/>
    </row>
    <row r="5" spans="1:16384" x14ac:dyDescent="0.2">
      <c r="A5" s="34"/>
      <c r="B5" s="34"/>
    </row>
    <row r="6" spans="1:16384" x14ac:dyDescent="0.2">
      <c r="A6" s="152" t="s">
        <v>206</v>
      </c>
      <c r="B6" s="153"/>
      <c r="D6" s="117" t="s">
        <v>141</v>
      </c>
      <c r="E6" s="117"/>
      <c r="F6" s="117"/>
    </row>
    <row r="7" spans="1:16384" x14ac:dyDescent="0.2">
      <c r="A7" s="12" t="s">
        <v>205</v>
      </c>
      <c r="B7" s="12" t="s">
        <v>202</v>
      </c>
      <c r="D7" s="149" t="s">
        <v>142</v>
      </c>
      <c r="E7" s="150"/>
      <c r="F7" s="151"/>
    </row>
    <row r="8" spans="1:16384" x14ac:dyDescent="0.2">
      <c r="A8" s="49"/>
      <c r="B8" s="24"/>
      <c r="D8" s="58" t="s">
        <v>204</v>
      </c>
      <c r="E8" s="58" t="s">
        <v>203</v>
      </c>
      <c r="F8" s="58" t="s">
        <v>16</v>
      </c>
    </row>
    <row r="9" spans="1:16384" ht="17" customHeight="1" x14ac:dyDescent="0.2">
      <c r="D9" s="108">
        <v>1960</v>
      </c>
      <c r="E9" s="161">
        <v>6.8099999999999996E-4</v>
      </c>
      <c r="F9" s="160" t="s">
        <v>72</v>
      </c>
      <c r="H9" s="47"/>
      <c r="I9" s="47"/>
    </row>
    <row r="10" spans="1:16384" s="34" customFormat="1" ht="17" customHeight="1" x14ac:dyDescent="0.2">
      <c r="D10" s="108">
        <v>1961</v>
      </c>
      <c r="E10" s="161">
        <v>6.8099999999999996E-4</v>
      </c>
      <c r="F10" s="160"/>
    </row>
    <row r="11" spans="1:16384" ht="17" customHeight="1" x14ac:dyDescent="0.2">
      <c r="C11" s="34"/>
      <c r="D11" s="108">
        <v>1962</v>
      </c>
      <c r="E11" s="161">
        <v>6.8099999999999996E-4</v>
      </c>
      <c r="F11" s="160"/>
    </row>
    <row r="12" spans="1:16384" s="29" customFormat="1" ht="17" customHeight="1" x14ac:dyDescent="0.2">
      <c r="D12" s="108">
        <v>1963</v>
      </c>
      <c r="E12" s="161">
        <v>6.8099999999999996E-4</v>
      </c>
      <c r="F12" s="160"/>
      <c r="J12" s="23"/>
      <c r="K12" s="22"/>
      <c r="L12" s="23"/>
      <c r="M12" s="22"/>
      <c r="N12" s="23"/>
      <c r="O12" s="22"/>
      <c r="P12" s="23"/>
      <c r="Q12" s="22"/>
      <c r="R12" s="23"/>
      <c r="S12" s="22"/>
      <c r="T12" s="23"/>
      <c r="U12" s="22"/>
      <c r="V12" s="23"/>
      <c r="W12" s="22"/>
      <c r="X12" s="23"/>
      <c r="Y12" s="22"/>
      <c r="Z12" s="23"/>
      <c r="AA12" s="22"/>
      <c r="AB12" s="23"/>
      <c r="AC12" s="22"/>
      <c r="AD12" s="23"/>
      <c r="AE12" s="22"/>
      <c r="AF12" s="23"/>
      <c r="AG12" s="22"/>
      <c r="AH12" s="23"/>
      <c r="AI12" s="22"/>
      <c r="AJ12" s="23"/>
      <c r="AK12" s="22"/>
      <c r="AL12" s="23"/>
      <c r="AM12" s="22"/>
      <c r="AN12" s="23"/>
      <c r="AO12" s="22"/>
      <c r="AP12" s="23"/>
      <c r="AQ12" s="22"/>
      <c r="AR12" s="23"/>
      <c r="AS12" s="22"/>
      <c r="AT12" s="23"/>
      <c r="AU12" s="22"/>
      <c r="AV12" s="23"/>
      <c r="AW12" s="22"/>
      <c r="AX12" s="23"/>
      <c r="AY12" s="22"/>
      <c r="AZ12" s="23"/>
      <c r="BA12" s="22"/>
      <c r="BB12" s="23"/>
      <c r="BC12" s="22"/>
      <c r="BD12" s="23"/>
      <c r="BE12" s="22"/>
      <c r="BF12" s="23"/>
      <c r="BG12" s="22"/>
      <c r="BH12" s="23"/>
      <c r="BI12" s="22"/>
      <c r="BJ12" s="23"/>
      <c r="BK12" s="22"/>
      <c r="BL12" s="23"/>
      <c r="BM12" s="22"/>
      <c r="BN12" s="23"/>
      <c r="BO12" s="22"/>
      <c r="BP12" s="23"/>
      <c r="BQ12" s="22"/>
      <c r="BR12" s="23"/>
      <c r="BS12" s="22"/>
      <c r="BT12" s="23"/>
      <c r="BU12" s="22"/>
      <c r="BV12" s="23"/>
      <c r="BW12" s="22"/>
      <c r="BX12" s="23"/>
      <c r="BY12" s="22"/>
      <c r="BZ12" s="23"/>
      <c r="CA12" s="22"/>
      <c r="CB12" s="23"/>
      <c r="CC12" s="22"/>
      <c r="CD12" s="23"/>
      <c r="CE12" s="22"/>
      <c r="CF12" s="23"/>
      <c r="CG12" s="22"/>
      <c r="CH12" s="23"/>
      <c r="CI12" s="22"/>
      <c r="CJ12" s="23"/>
      <c r="CK12" s="22"/>
      <c r="CL12" s="23"/>
      <c r="CM12" s="22"/>
      <c r="CN12" s="23"/>
      <c r="CO12" s="22"/>
      <c r="CP12" s="23"/>
      <c r="CQ12" s="22"/>
      <c r="CR12" s="23"/>
      <c r="CS12" s="22"/>
      <c r="CT12" s="23"/>
      <c r="CU12" s="22"/>
      <c r="CV12" s="23"/>
      <c r="CW12" s="22"/>
      <c r="CX12" s="23"/>
      <c r="CY12" s="22"/>
      <c r="CZ12" s="23"/>
      <c r="DA12" s="22"/>
      <c r="DB12" s="23"/>
      <c r="DC12" s="22"/>
      <c r="DD12" s="23"/>
      <c r="DE12" s="22"/>
      <c r="DF12" s="23"/>
      <c r="DG12" s="22"/>
      <c r="DH12" s="23"/>
      <c r="DI12" s="22"/>
      <c r="DJ12" s="23"/>
      <c r="DK12" s="22"/>
      <c r="DL12" s="23"/>
      <c r="DM12" s="22"/>
      <c r="DN12" s="23"/>
      <c r="DO12" s="22"/>
      <c r="DP12" s="23"/>
      <c r="DQ12" s="22"/>
      <c r="DR12" s="23"/>
      <c r="DS12" s="22"/>
      <c r="DT12" s="23"/>
      <c r="DU12" s="22"/>
      <c r="DV12" s="23"/>
      <c r="DW12" s="22"/>
      <c r="DX12" s="23"/>
      <c r="DY12" s="22"/>
      <c r="DZ12" s="23"/>
      <c r="EA12" s="22"/>
      <c r="EB12" s="23"/>
      <c r="EC12" s="22"/>
      <c r="ED12" s="23"/>
      <c r="EE12" s="22"/>
      <c r="EF12" s="23"/>
      <c r="EG12" s="22"/>
      <c r="EH12" s="23"/>
      <c r="EI12" s="22"/>
      <c r="EJ12" s="23"/>
      <c r="EK12" s="22"/>
      <c r="EL12" s="23"/>
      <c r="EM12" s="22"/>
      <c r="EN12" s="23"/>
      <c r="EO12" s="22"/>
      <c r="EP12" s="23"/>
      <c r="EQ12" s="22"/>
      <c r="ER12" s="23"/>
      <c r="ES12" s="22"/>
      <c r="ET12" s="23"/>
      <c r="EU12" s="22"/>
      <c r="EV12" s="23"/>
      <c r="EW12" s="22"/>
      <c r="EX12" s="23"/>
      <c r="EY12" s="22"/>
      <c r="EZ12" s="23"/>
      <c r="FA12" s="22"/>
      <c r="FB12" s="23"/>
      <c r="FC12" s="22"/>
      <c r="FD12" s="23"/>
      <c r="FE12" s="22"/>
      <c r="FF12" s="23"/>
      <c r="FG12" s="22"/>
      <c r="FH12" s="23"/>
      <c r="FI12" s="22"/>
      <c r="FJ12" s="23"/>
      <c r="FK12" s="22"/>
      <c r="FL12" s="23"/>
      <c r="FM12" s="22"/>
      <c r="FN12" s="23"/>
      <c r="FO12" s="22"/>
      <c r="FP12" s="23"/>
      <c r="FQ12" s="22"/>
      <c r="FR12" s="23"/>
      <c r="FS12" s="22"/>
      <c r="FT12" s="23"/>
      <c r="FU12" s="22"/>
      <c r="FV12" s="23"/>
      <c r="FW12" s="22"/>
      <c r="FX12" s="23"/>
      <c r="FY12" s="22"/>
      <c r="FZ12" s="23"/>
      <c r="GA12" s="22"/>
      <c r="GB12" s="23"/>
      <c r="GC12" s="22"/>
      <c r="GD12" s="23"/>
      <c r="GE12" s="22"/>
      <c r="GF12" s="23"/>
      <c r="GG12" s="22"/>
      <c r="GH12" s="23"/>
      <c r="GI12" s="22"/>
      <c r="GJ12" s="23"/>
      <c r="GK12" s="22"/>
      <c r="GL12" s="23"/>
      <c r="GM12" s="22"/>
      <c r="GN12" s="23"/>
      <c r="GO12" s="22"/>
      <c r="GP12" s="23"/>
      <c r="GQ12" s="22"/>
      <c r="GR12" s="23"/>
      <c r="GS12" s="22"/>
      <c r="GT12" s="23"/>
      <c r="GU12" s="22"/>
      <c r="GV12" s="23"/>
      <c r="GW12" s="22"/>
      <c r="GX12" s="23"/>
      <c r="GY12" s="22"/>
      <c r="GZ12" s="23"/>
      <c r="HA12" s="22"/>
      <c r="HB12" s="23"/>
      <c r="HC12" s="22"/>
      <c r="HD12" s="23"/>
      <c r="HE12" s="22"/>
      <c r="HF12" s="23"/>
      <c r="HG12" s="22"/>
      <c r="HH12" s="23"/>
      <c r="HI12" s="22"/>
      <c r="HJ12" s="23"/>
      <c r="HK12" s="22"/>
      <c r="HL12" s="23"/>
      <c r="HM12" s="22"/>
      <c r="HN12" s="23"/>
      <c r="HO12" s="22"/>
      <c r="HP12" s="23"/>
      <c r="HQ12" s="22"/>
      <c r="HR12" s="23"/>
      <c r="HS12" s="22"/>
      <c r="HT12" s="23"/>
      <c r="HU12" s="22"/>
      <c r="HV12" s="23"/>
      <c r="HW12" s="22"/>
      <c r="HX12" s="23"/>
      <c r="HY12" s="22"/>
      <c r="HZ12" s="23"/>
      <c r="IA12" s="22"/>
      <c r="IB12" s="23"/>
      <c r="IC12" s="22"/>
      <c r="ID12" s="23"/>
      <c r="IE12" s="22"/>
      <c r="IF12" s="23"/>
      <c r="IG12" s="22"/>
      <c r="IH12" s="23"/>
      <c r="II12" s="22"/>
      <c r="IJ12" s="23"/>
      <c r="IK12" s="22"/>
      <c r="IL12" s="23"/>
      <c r="IM12" s="22"/>
      <c r="IN12" s="23"/>
      <c r="IO12" s="22"/>
      <c r="IP12" s="23"/>
      <c r="IQ12" s="22"/>
      <c r="IR12" s="23"/>
      <c r="IS12" s="22"/>
      <c r="IT12" s="23"/>
      <c r="IU12" s="22"/>
      <c r="IV12" s="23"/>
      <c r="IW12" s="22"/>
      <c r="IX12" s="23"/>
      <c r="IY12" s="22"/>
      <c r="IZ12" s="23"/>
      <c r="JA12" s="22"/>
      <c r="JB12" s="23"/>
      <c r="JC12" s="22"/>
      <c r="JD12" s="23"/>
      <c r="JE12" s="22"/>
      <c r="JF12" s="23"/>
      <c r="JG12" s="22"/>
      <c r="JH12" s="23"/>
      <c r="JI12" s="22"/>
      <c r="JJ12" s="23"/>
      <c r="JK12" s="22"/>
      <c r="JL12" s="23"/>
      <c r="JM12" s="22"/>
      <c r="JN12" s="23"/>
      <c r="JO12" s="22"/>
      <c r="JP12" s="23"/>
      <c r="JQ12" s="22"/>
      <c r="JR12" s="23"/>
      <c r="JS12" s="22"/>
      <c r="JT12" s="23"/>
      <c r="JU12" s="22"/>
      <c r="JV12" s="23"/>
      <c r="JW12" s="22"/>
      <c r="JX12" s="23"/>
      <c r="JY12" s="22"/>
      <c r="JZ12" s="23"/>
      <c r="KA12" s="22"/>
      <c r="KB12" s="23"/>
      <c r="KC12" s="22"/>
      <c r="KD12" s="23"/>
      <c r="KE12" s="22"/>
      <c r="KF12" s="23"/>
      <c r="KG12" s="22"/>
      <c r="KH12" s="23"/>
      <c r="KI12" s="22"/>
      <c r="KJ12" s="23"/>
      <c r="KK12" s="22"/>
      <c r="KL12" s="23"/>
      <c r="KM12" s="22"/>
      <c r="KN12" s="23"/>
      <c r="KO12" s="22"/>
      <c r="KP12" s="23"/>
      <c r="KQ12" s="22"/>
      <c r="KR12" s="23"/>
      <c r="KS12" s="22"/>
      <c r="KT12" s="23"/>
      <c r="KU12" s="22"/>
      <c r="KV12" s="23"/>
      <c r="KW12" s="22"/>
      <c r="KX12" s="23"/>
      <c r="KY12" s="22"/>
      <c r="KZ12" s="23"/>
      <c r="LA12" s="22"/>
      <c r="LB12" s="23"/>
      <c r="LC12" s="22"/>
      <c r="LD12" s="23"/>
      <c r="LE12" s="22"/>
      <c r="LF12" s="23"/>
      <c r="LG12" s="22"/>
      <c r="LH12" s="23"/>
      <c r="LI12" s="22"/>
      <c r="LJ12" s="23"/>
      <c r="LK12" s="22"/>
      <c r="LL12" s="23"/>
      <c r="LM12" s="22"/>
      <c r="LN12" s="23"/>
      <c r="LO12" s="22"/>
      <c r="LP12" s="23"/>
      <c r="LQ12" s="22"/>
      <c r="LR12" s="23"/>
      <c r="LS12" s="22"/>
      <c r="LT12" s="23"/>
      <c r="LU12" s="22"/>
      <c r="LV12" s="23"/>
      <c r="LW12" s="22"/>
      <c r="LX12" s="23"/>
      <c r="LY12" s="22"/>
      <c r="LZ12" s="23"/>
      <c r="MA12" s="22"/>
      <c r="MB12" s="23"/>
      <c r="MC12" s="22"/>
      <c r="MD12" s="23"/>
      <c r="ME12" s="22"/>
      <c r="MF12" s="23"/>
      <c r="MG12" s="22"/>
      <c r="MH12" s="23"/>
      <c r="MI12" s="22"/>
      <c r="MJ12" s="23"/>
      <c r="MK12" s="22"/>
      <c r="ML12" s="23"/>
      <c r="MM12" s="22"/>
      <c r="MN12" s="23"/>
      <c r="MO12" s="22"/>
      <c r="MP12" s="23"/>
      <c r="MQ12" s="22"/>
      <c r="MR12" s="23"/>
      <c r="MS12" s="22"/>
      <c r="MT12" s="23"/>
      <c r="MU12" s="22"/>
      <c r="MV12" s="23"/>
      <c r="MW12" s="22"/>
      <c r="MX12" s="23"/>
      <c r="MY12" s="22"/>
      <c r="MZ12" s="23"/>
      <c r="NA12" s="22"/>
      <c r="NB12" s="23"/>
      <c r="NC12" s="22"/>
      <c r="ND12" s="23"/>
      <c r="NE12" s="22"/>
      <c r="NF12" s="23"/>
      <c r="NG12" s="22"/>
      <c r="NH12" s="23"/>
      <c r="NI12" s="22"/>
      <c r="NJ12" s="23"/>
      <c r="NK12" s="22"/>
      <c r="NL12" s="23"/>
      <c r="NM12" s="22"/>
      <c r="NN12" s="23"/>
      <c r="NO12" s="22"/>
      <c r="NP12" s="23"/>
      <c r="NQ12" s="22"/>
      <c r="NR12" s="23"/>
      <c r="NS12" s="22"/>
      <c r="NT12" s="23"/>
      <c r="NU12" s="22"/>
      <c r="NV12" s="23"/>
      <c r="NW12" s="22"/>
      <c r="NX12" s="23"/>
      <c r="NY12" s="22"/>
      <c r="NZ12" s="23"/>
      <c r="OA12" s="22"/>
      <c r="OB12" s="23"/>
      <c r="OC12" s="22"/>
      <c r="OD12" s="23"/>
      <c r="OE12" s="22"/>
      <c r="OF12" s="23"/>
      <c r="OG12" s="22"/>
      <c r="OH12" s="23"/>
      <c r="OI12" s="22"/>
      <c r="OJ12" s="23"/>
      <c r="OK12" s="22"/>
      <c r="OL12" s="23"/>
      <c r="OM12" s="22"/>
      <c r="ON12" s="23"/>
      <c r="OO12" s="22"/>
      <c r="OP12" s="23"/>
      <c r="OQ12" s="22"/>
      <c r="OR12" s="23"/>
      <c r="OS12" s="22"/>
      <c r="OT12" s="23"/>
      <c r="OU12" s="22"/>
      <c r="OV12" s="23"/>
      <c r="OW12" s="22"/>
      <c r="OX12" s="23"/>
      <c r="OY12" s="22"/>
      <c r="OZ12" s="23"/>
      <c r="PA12" s="22"/>
      <c r="PB12" s="23"/>
      <c r="PC12" s="22"/>
      <c r="PD12" s="23"/>
      <c r="PE12" s="22"/>
      <c r="PF12" s="23"/>
      <c r="PG12" s="22"/>
      <c r="PH12" s="23"/>
      <c r="PI12" s="22"/>
      <c r="PJ12" s="23"/>
      <c r="PK12" s="22"/>
      <c r="PL12" s="23"/>
      <c r="PM12" s="22"/>
      <c r="PN12" s="23"/>
      <c r="PO12" s="22"/>
      <c r="PP12" s="23"/>
      <c r="PQ12" s="22"/>
      <c r="PR12" s="23"/>
      <c r="PS12" s="22"/>
      <c r="PT12" s="23"/>
      <c r="PU12" s="22"/>
      <c r="PV12" s="23"/>
      <c r="PW12" s="22"/>
      <c r="PX12" s="23"/>
      <c r="PY12" s="22"/>
      <c r="PZ12" s="23"/>
      <c r="QA12" s="22"/>
      <c r="QB12" s="23"/>
      <c r="QC12" s="22"/>
      <c r="QD12" s="23"/>
      <c r="QE12" s="22"/>
      <c r="QF12" s="23"/>
      <c r="QG12" s="22"/>
      <c r="QH12" s="23"/>
      <c r="QI12" s="22"/>
      <c r="QJ12" s="23"/>
      <c r="QK12" s="22"/>
      <c r="QL12" s="23"/>
      <c r="QM12" s="22"/>
      <c r="QN12" s="23"/>
      <c r="QO12" s="22"/>
      <c r="QP12" s="23"/>
      <c r="QQ12" s="22"/>
      <c r="QR12" s="23"/>
      <c r="QS12" s="22"/>
      <c r="QT12" s="23"/>
      <c r="QU12" s="22"/>
      <c r="QV12" s="23"/>
      <c r="QW12" s="22"/>
      <c r="QX12" s="23"/>
      <c r="QY12" s="22"/>
      <c r="QZ12" s="23"/>
      <c r="RA12" s="22"/>
      <c r="RB12" s="23"/>
      <c r="RC12" s="22"/>
      <c r="RD12" s="23"/>
      <c r="RE12" s="22"/>
      <c r="RF12" s="23"/>
      <c r="RG12" s="22"/>
      <c r="RH12" s="23"/>
      <c r="RI12" s="22"/>
      <c r="RJ12" s="23"/>
      <c r="RK12" s="22"/>
      <c r="RL12" s="23"/>
      <c r="RM12" s="22"/>
      <c r="RN12" s="23"/>
      <c r="RO12" s="22"/>
      <c r="RP12" s="23"/>
      <c r="RQ12" s="22"/>
      <c r="RR12" s="23"/>
      <c r="RS12" s="22"/>
      <c r="RT12" s="23"/>
      <c r="RU12" s="22"/>
      <c r="RV12" s="23"/>
      <c r="RW12" s="22"/>
      <c r="RX12" s="23"/>
      <c r="RY12" s="22"/>
      <c r="RZ12" s="23"/>
      <c r="SA12" s="22"/>
      <c r="SB12" s="23"/>
      <c r="SC12" s="22"/>
      <c r="SD12" s="23"/>
      <c r="SE12" s="22"/>
      <c r="SF12" s="23"/>
      <c r="SG12" s="22"/>
      <c r="SH12" s="23"/>
      <c r="SI12" s="22"/>
      <c r="SJ12" s="23"/>
      <c r="SK12" s="22"/>
      <c r="SL12" s="23"/>
      <c r="SM12" s="22"/>
      <c r="SN12" s="23"/>
      <c r="SO12" s="22"/>
      <c r="SP12" s="23"/>
      <c r="SQ12" s="22"/>
      <c r="SR12" s="23"/>
      <c r="SS12" s="22"/>
      <c r="ST12" s="23"/>
      <c r="SU12" s="22"/>
      <c r="SV12" s="23"/>
      <c r="SW12" s="22"/>
      <c r="SX12" s="23"/>
      <c r="SY12" s="22"/>
      <c r="SZ12" s="23"/>
      <c r="TA12" s="22"/>
      <c r="TB12" s="23"/>
      <c r="TC12" s="22"/>
      <c r="TD12" s="23"/>
      <c r="TE12" s="22"/>
      <c r="TF12" s="23"/>
      <c r="TG12" s="22"/>
      <c r="TH12" s="23"/>
      <c r="TI12" s="22"/>
      <c r="TJ12" s="23"/>
      <c r="TK12" s="22"/>
      <c r="TL12" s="23"/>
      <c r="TM12" s="22"/>
      <c r="TN12" s="23"/>
      <c r="TO12" s="22"/>
      <c r="TP12" s="23"/>
      <c r="TQ12" s="22"/>
      <c r="TR12" s="23"/>
      <c r="TS12" s="22"/>
      <c r="TT12" s="23"/>
      <c r="TU12" s="22"/>
      <c r="TV12" s="23"/>
      <c r="TW12" s="22"/>
      <c r="TX12" s="23"/>
      <c r="TY12" s="22"/>
      <c r="TZ12" s="23"/>
      <c r="UA12" s="22"/>
      <c r="UB12" s="23"/>
      <c r="UC12" s="22"/>
      <c r="UD12" s="23"/>
      <c r="UE12" s="22"/>
      <c r="UF12" s="23"/>
      <c r="UG12" s="22"/>
      <c r="UH12" s="23"/>
      <c r="UI12" s="22"/>
      <c r="UJ12" s="23"/>
      <c r="UK12" s="22"/>
      <c r="UL12" s="23"/>
      <c r="UM12" s="22"/>
      <c r="UN12" s="23"/>
      <c r="UO12" s="22"/>
      <c r="UP12" s="23"/>
      <c r="UQ12" s="22"/>
      <c r="UR12" s="23"/>
      <c r="US12" s="22"/>
      <c r="UT12" s="23"/>
      <c r="UU12" s="22"/>
      <c r="UV12" s="23"/>
      <c r="UW12" s="22"/>
      <c r="UX12" s="23"/>
      <c r="UY12" s="22"/>
      <c r="UZ12" s="23"/>
      <c r="VA12" s="22"/>
      <c r="VB12" s="23"/>
      <c r="VC12" s="22"/>
      <c r="VD12" s="23"/>
      <c r="VE12" s="22"/>
      <c r="VF12" s="23"/>
      <c r="VG12" s="22"/>
      <c r="VH12" s="23"/>
      <c r="VI12" s="22"/>
      <c r="VJ12" s="23"/>
      <c r="VK12" s="22"/>
      <c r="VL12" s="23"/>
      <c r="VM12" s="22"/>
      <c r="VN12" s="23"/>
      <c r="VO12" s="22"/>
      <c r="VP12" s="23"/>
      <c r="VQ12" s="22"/>
      <c r="VR12" s="23"/>
      <c r="VS12" s="22"/>
      <c r="VT12" s="23"/>
      <c r="VU12" s="22"/>
      <c r="VV12" s="23"/>
      <c r="VW12" s="22"/>
      <c r="VX12" s="23"/>
      <c r="VY12" s="22"/>
      <c r="VZ12" s="23"/>
      <c r="WA12" s="22"/>
      <c r="WB12" s="23"/>
      <c r="WC12" s="22"/>
      <c r="WD12" s="23"/>
      <c r="WE12" s="22"/>
      <c r="WF12" s="23"/>
      <c r="WG12" s="22"/>
      <c r="WH12" s="23"/>
      <c r="WI12" s="22"/>
      <c r="WJ12" s="23"/>
      <c r="WK12" s="22"/>
      <c r="WL12" s="23"/>
      <c r="WM12" s="22"/>
      <c r="WN12" s="23"/>
      <c r="WO12" s="22"/>
      <c r="WP12" s="23"/>
      <c r="WQ12" s="22"/>
      <c r="WR12" s="23"/>
      <c r="WS12" s="22"/>
      <c r="WT12" s="23"/>
      <c r="WU12" s="22"/>
      <c r="WV12" s="23"/>
      <c r="WW12" s="22"/>
      <c r="WX12" s="23"/>
      <c r="WY12" s="22"/>
      <c r="WZ12" s="23"/>
      <c r="XA12" s="22"/>
      <c r="XB12" s="23"/>
      <c r="XC12" s="22"/>
      <c r="XD12" s="23"/>
      <c r="XE12" s="22"/>
      <c r="XF12" s="23"/>
      <c r="XG12" s="22"/>
      <c r="XH12" s="23"/>
      <c r="XI12" s="22"/>
      <c r="XJ12" s="23"/>
      <c r="XK12" s="22"/>
      <c r="XL12" s="23"/>
      <c r="XM12" s="22"/>
      <c r="XN12" s="23"/>
      <c r="XO12" s="22"/>
      <c r="XP12" s="23"/>
      <c r="XQ12" s="22"/>
      <c r="XR12" s="23"/>
      <c r="XS12" s="22"/>
      <c r="XT12" s="23"/>
      <c r="XU12" s="22"/>
      <c r="XV12" s="23"/>
      <c r="XW12" s="22"/>
      <c r="XX12" s="23"/>
      <c r="XY12" s="22"/>
      <c r="XZ12" s="23"/>
      <c r="YA12" s="22"/>
      <c r="YB12" s="23"/>
      <c r="YC12" s="22"/>
      <c r="YD12" s="23"/>
      <c r="YE12" s="22"/>
      <c r="YF12" s="23"/>
      <c r="YG12" s="22"/>
      <c r="YH12" s="23"/>
      <c r="YI12" s="22"/>
      <c r="YJ12" s="23"/>
      <c r="YK12" s="22"/>
      <c r="YL12" s="23"/>
      <c r="YM12" s="22"/>
      <c r="YN12" s="23"/>
      <c r="YO12" s="22"/>
      <c r="YP12" s="23"/>
      <c r="YQ12" s="22"/>
      <c r="YR12" s="23"/>
      <c r="YS12" s="22"/>
      <c r="YT12" s="23"/>
      <c r="YU12" s="22"/>
      <c r="YV12" s="23"/>
      <c r="YW12" s="22"/>
      <c r="YX12" s="23"/>
      <c r="YY12" s="22"/>
      <c r="YZ12" s="23"/>
      <c r="ZA12" s="22"/>
      <c r="ZB12" s="23"/>
      <c r="ZC12" s="22"/>
      <c r="ZD12" s="23"/>
      <c r="ZE12" s="22"/>
      <c r="ZF12" s="23"/>
      <c r="ZG12" s="22"/>
      <c r="ZH12" s="23"/>
      <c r="ZI12" s="22"/>
      <c r="ZJ12" s="23"/>
      <c r="ZK12" s="22"/>
      <c r="ZL12" s="23"/>
      <c r="ZM12" s="22"/>
      <c r="ZN12" s="23"/>
      <c r="ZO12" s="22"/>
      <c r="ZP12" s="23"/>
      <c r="ZQ12" s="22"/>
      <c r="ZR12" s="23"/>
      <c r="ZS12" s="22"/>
      <c r="ZT12" s="23"/>
      <c r="ZU12" s="22"/>
      <c r="ZV12" s="23"/>
      <c r="ZW12" s="22"/>
      <c r="ZX12" s="23"/>
      <c r="ZY12" s="22"/>
      <c r="ZZ12" s="23"/>
      <c r="AAA12" s="22"/>
      <c r="AAB12" s="23"/>
      <c r="AAC12" s="22"/>
      <c r="AAD12" s="23"/>
      <c r="AAE12" s="22"/>
      <c r="AAF12" s="23"/>
      <c r="AAG12" s="22"/>
      <c r="AAH12" s="23"/>
      <c r="AAI12" s="22"/>
      <c r="AAJ12" s="23"/>
      <c r="AAK12" s="22"/>
      <c r="AAL12" s="23"/>
      <c r="AAM12" s="22"/>
      <c r="AAN12" s="23"/>
      <c r="AAO12" s="22"/>
      <c r="AAP12" s="23"/>
      <c r="AAQ12" s="22"/>
      <c r="AAR12" s="23"/>
      <c r="AAS12" s="22"/>
      <c r="AAT12" s="23"/>
      <c r="AAU12" s="22"/>
      <c r="AAV12" s="23"/>
      <c r="AAW12" s="22"/>
      <c r="AAX12" s="23"/>
      <c r="AAY12" s="22"/>
      <c r="AAZ12" s="23"/>
      <c r="ABA12" s="22"/>
      <c r="ABB12" s="23"/>
      <c r="ABC12" s="22"/>
      <c r="ABD12" s="23"/>
      <c r="ABE12" s="22"/>
      <c r="ABF12" s="23"/>
      <c r="ABG12" s="22"/>
      <c r="ABH12" s="23"/>
      <c r="ABI12" s="22"/>
      <c r="ABJ12" s="23"/>
      <c r="ABK12" s="22"/>
      <c r="ABL12" s="23"/>
      <c r="ABM12" s="22"/>
      <c r="ABN12" s="23"/>
      <c r="ABO12" s="22"/>
      <c r="ABP12" s="23"/>
      <c r="ABQ12" s="22"/>
      <c r="ABR12" s="23"/>
      <c r="ABS12" s="22"/>
      <c r="ABT12" s="23"/>
      <c r="ABU12" s="22"/>
      <c r="ABV12" s="23"/>
      <c r="ABW12" s="22"/>
      <c r="ABX12" s="23"/>
      <c r="ABY12" s="22"/>
      <c r="ABZ12" s="23"/>
      <c r="ACA12" s="22"/>
      <c r="ACB12" s="23"/>
      <c r="ACC12" s="22"/>
      <c r="ACD12" s="23"/>
      <c r="ACE12" s="22"/>
      <c r="ACF12" s="23"/>
      <c r="ACG12" s="22"/>
      <c r="ACH12" s="23"/>
      <c r="ACI12" s="22"/>
      <c r="ACJ12" s="23"/>
      <c r="ACK12" s="22"/>
      <c r="ACL12" s="23"/>
      <c r="ACM12" s="22"/>
      <c r="ACN12" s="23"/>
      <c r="ACO12" s="22"/>
      <c r="ACP12" s="23"/>
      <c r="ACQ12" s="22"/>
      <c r="ACR12" s="23"/>
      <c r="ACS12" s="22"/>
      <c r="ACT12" s="23"/>
      <c r="ACU12" s="22"/>
      <c r="ACV12" s="23"/>
      <c r="ACW12" s="22"/>
      <c r="ACX12" s="23"/>
      <c r="ACY12" s="22"/>
      <c r="ACZ12" s="23"/>
      <c r="ADA12" s="22"/>
      <c r="ADB12" s="23"/>
      <c r="ADC12" s="22"/>
      <c r="ADD12" s="23"/>
      <c r="ADE12" s="22"/>
      <c r="ADF12" s="23"/>
      <c r="ADG12" s="22"/>
      <c r="ADH12" s="23"/>
      <c r="ADI12" s="22"/>
      <c r="ADJ12" s="23"/>
      <c r="ADK12" s="22"/>
      <c r="ADL12" s="23"/>
      <c r="ADM12" s="22"/>
      <c r="ADN12" s="23"/>
      <c r="ADO12" s="22"/>
      <c r="ADP12" s="23"/>
      <c r="ADQ12" s="22"/>
      <c r="ADR12" s="23"/>
      <c r="ADS12" s="22"/>
      <c r="ADT12" s="23"/>
      <c r="ADU12" s="22"/>
      <c r="ADV12" s="23"/>
      <c r="ADW12" s="22"/>
      <c r="ADX12" s="23"/>
      <c r="ADY12" s="22"/>
      <c r="ADZ12" s="23"/>
      <c r="AEA12" s="22"/>
      <c r="AEB12" s="23"/>
      <c r="AEC12" s="22"/>
      <c r="AED12" s="23"/>
      <c r="AEE12" s="22"/>
      <c r="AEF12" s="23"/>
      <c r="AEG12" s="22"/>
      <c r="AEH12" s="23"/>
      <c r="AEI12" s="22"/>
      <c r="AEJ12" s="23"/>
      <c r="AEK12" s="22"/>
      <c r="AEL12" s="23"/>
      <c r="AEM12" s="22"/>
      <c r="AEN12" s="23"/>
      <c r="AEO12" s="22"/>
      <c r="AEP12" s="23"/>
      <c r="AEQ12" s="22"/>
      <c r="AER12" s="23"/>
      <c r="AES12" s="22"/>
      <c r="AET12" s="23"/>
      <c r="AEU12" s="22"/>
      <c r="AEV12" s="23"/>
      <c r="AEW12" s="22"/>
      <c r="AEX12" s="23"/>
      <c r="AEY12" s="22"/>
      <c r="AEZ12" s="23"/>
      <c r="AFA12" s="22"/>
      <c r="AFB12" s="23"/>
      <c r="AFC12" s="22"/>
      <c r="AFD12" s="23"/>
      <c r="AFE12" s="22"/>
      <c r="AFF12" s="23"/>
      <c r="AFG12" s="22"/>
      <c r="AFH12" s="23"/>
      <c r="AFI12" s="22"/>
      <c r="AFJ12" s="23"/>
      <c r="AFK12" s="22"/>
      <c r="AFL12" s="23"/>
      <c r="AFM12" s="22"/>
      <c r="AFN12" s="23"/>
      <c r="AFO12" s="22"/>
      <c r="AFP12" s="23"/>
      <c r="AFQ12" s="22"/>
      <c r="AFR12" s="23"/>
      <c r="AFS12" s="22"/>
      <c r="AFT12" s="23"/>
      <c r="AFU12" s="22"/>
      <c r="AFV12" s="23"/>
      <c r="AFW12" s="22"/>
      <c r="AFX12" s="23"/>
      <c r="AFY12" s="22"/>
      <c r="AFZ12" s="23"/>
      <c r="AGA12" s="22"/>
      <c r="AGB12" s="23"/>
      <c r="AGC12" s="22"/>
      <c r="AGD12" s="23"/>
      <c r="AGE12" s="22"/>
      <c r="AGF12" s="23"/>
      <c r="AGG12" s="22"/>
      <c r="AGH12" s="23"/>
      <c r="AGI12" s="22"/>
      <c r="AGJ12" s="23"/>
      <c r="AGK12" s="22"/>
      <c r="AGL12" s="23"/>
      <c r="AGM12" s="22"/>
      <c r="AGN12" s="23"/>
      <c r="AGO12" s="22"/>
      <c r="AGP12" s="23"/>
      <c r="AGQ12" s="22"/>
      <c r="AGR12" s="23"/>
      <c r="AGS12" s="22"/>
      <c r="AGT12" s="23"/>
      <c r="AGU12" s="22"/>
      <c r="AGV12" s="23"/>
      <c r="AGW12" s="22"/>
      <c r="AGX12" s="23"/>
      <c r="AGY12" s="22"/>
      <c r="AGZ12" s="23"/>
      <c r="AHA12" s="22"/>
      <c r="AHB12" s="23"/>
      <c r="AHC12" s="22"/>
      <c r="AHD12" s="23"/>
      <c r="AHE12" s="22"/>
      <c r="AHF12" s="23"/>
      <c r="AHG12" s="22"/>
      <c r="AHH12" s="23"/>
      <c r="AHI12" s="22"/>
      <c r="AHJ12" s="23"/>
      <c r="AHK12" s="22"/>
      <c r="AHL12" s="23"/>
      <c r="AHM12" s="22"/>
      <c r="AHN12" s="23"/>
      <c r="AHO12" s="22"/>
      <c r="AHP12" s="23"/>
      <c r="AHQ12" s="22"/>
      <c r="AHR12" s="23"/>
      <c r="AHS12" s="22"/>
      <c r="AHT12" s="23"/>
      <c r="AHU12" s="22"/>
      <c r="AHV12" s="23"/>
      <c r="AHW12" s="22"/>
      <c r="AHX12" s="23"/>
      <c r="AHY12" s="22"/>
      <c r="AHZ12" s="23"/>
      <c r="AIA12" s="22"/>
      <c r="AIB12" s="23"/>
      <c r="AIC12" s="22"/>
      <c r="AID12" s="23"/>
      <c r="AIE12" s="22"/>
      <c r="AIF12" s="23"/>
      <c r="AIG12" s="22"/>
      <c r="AIH12" s="23"/>
      <c r="AII12" s="22"/>
      <c r="AIJ12" s="23"/>
      <c r="AIK12" s="22"/>
      <c r="AIL12" s="23"/>
      <c r="AIM12" s="22"/>
      <c r="AIN12" s="23"/>
      <c r="AIO12" s="22"/>
      <c r="AIP12" s="23"/>
      <c r="AIQ12" s="22"/>
      <c r="AIR12" s="23"/>
      <c r="AIS12" s="22"/>
      <c r="AIT12" s="23"/>
      <c r="AIU12" s="22"/>
      <c r="AIV12" s="23"/>
      <c r="AIW12" s="22"/>
      <c r="AIX12" s="23"/>
      <c r="AIY12" s="22"/>
      <c r="AIZ12" s="23"/>
      <c r="AJA12" s="22"/>
      <c r="AJB12" s="23"/>
      <c r="AJC12" s="22"/>
      <c r="AJD12" s="23"/>
      <c r="AJE12" s="22"/>
      <c r="AJF12" s="23"/>
      <c r="AJG12" s="22"/>
      <c r="AJH12" s="23"/>
      <c r="AJI12" s="22"/>
      <c r="AJJ12" s="23"/>
      <c r="AJK12" s="22"/>
      <c r="AJL12" s="23"/>
      <c r="AJM12" s="22"/>
      <c r="AJN12" s="23"/>
      <c r="AJO12" s="22"/>
      <c r="AJP12" s="23"/>
      <c r="AJQ12" s="22"/>
      <c r="AJR12" s="23"/>
      <c r="AJS12" s="22"/>
      <c r="AJT12" s="23"/>
      <c r="AJU12" s="22"/>
      <c r="AJV12" s="23"/>
      <c r="AJW12" s="22"/>
      <c r="AJX12" s="23"/>
      <c r="AJY12" s="22"/>
      <c r="AJZ12" s="23"/>
      <c r="AKA12" s="22"/>
      <c r="AKB12" s="23"/>
      <c r="AKC12" s="22"/>
      <c r="AKD12" s="23"/>
      <c r="AKE12" s="22"/>
      <c r="AKF12" s="23"/>
      <c r="AKG12" s="22"/>
      <c r="AKH12" s="23"/>
      <c r="AKI12" s="22"/>
      <c r="AKJ12" s="23"/>
      <c r="AKK12" s="22"/>
      <c r="AKL12" s="23"/>
      <c r="AKM12" s="22"/>
      <c r="AKN12" s="23"/>
      <c r="AKO12" s="22"/>
      <c r="AKP12" s="23"/>
      <c r="AKQ12" s="22"/>
      <c r="AKR12" s="23"/>
      <c r="AKS12" s="22"/>
      <c r="AKT12" s="23"/>
      <c r="AKU12" s="22"/>
      <c r="AKV12" s="23"/>
      <c r="AKW12" s="22"/>
      <c r="AKX12" s="23"/>
      <c r="AKY12" s="22"/>
      <c r="AKZ12" s="23"/>
      <c r="ALA12" s="22"/>
      <c r="ALB12" s="23"/>
      <c r="ALC12" s="22"/>
      <c r="ALD12" s="23"/>
      <c r="ALE12" s="22"/>
      <c r="ALF12" s="23"/>
      <c r="ALG12" s="22"/>
      <c r="ALH12" s="23"/>
      <c r="ALI12" s="22"/>
      <c r="ALJ12" s="23"/>
      <c r="ALK12" s="22"/>
      <c r="ALL12" s="23"/>
      <c r="ALM12" s="22"/>
      <c r="ALN12" s="23"/>
      <c r="ALO12" s="22"/>
      <c r="ALP12" s="23"/>
      <c r="ALQ12" s="22"/>
      <c r="ALR12" s="23"/>
      <c r="ALS12" s="22"/>
      <c r="ALT12" s="23"/>
      <c r="ALU12" s="22"/>
      <c r="ALV12" s="23"/>
      <c r="ALW12" s="22"/>
      <c r="ALX12" s="23"/>
      <c r="ALY12" s="22"/>
      <c r="ALZ12" s="23"/>
      <c r="AMA12" s="22"/>
      <c r="AMB12" s="23"/>
      <c r="AMC12" s="22"/>
      <c r="AMD12" s="23"/>
      <c r="AME12" s="22"/>
      <c r="AMF12" s="23"/>
      <c r="AMG12" s="22"/>
      <c r="AMH12" s="23"/>
      <c r="AMI12" s="22"/>
      <c r="AMJ12" s="23"/>
      <c r="AMK12" s="22"/>
      <c r="AML12" s="23"/>
      <c r="AMM12" s="22"/>
      <c r="AMN12" s="23"/>
      <c r="AMO12" s="22"/>
      <c r="AMP12" s="23"/>
      <c r="AMQ12" s="22"/>
      <c r="AMR12" s="23"/>
      <c r="AMS12" s="22"/>
      <c r="AMT12" s="23"/>
      <c r="AMU12" s="22"/>
      <c r="AMV12" s="23"/>
      <c r="AMW12" s="22"/>
      <c r="AMX12" s="23"/>
      <c r="AMY12" s="22"/>
      <c r="AMZ12" s="23"/>
      <c r="ANA12" s="22"/>
      <c r="ANB12" s="23"/>
      <c r="ANC12" s="22"/>
      <c r="AND12" s="23"/>
      <c r="ANE12" s="22"/>
      <c r="ANF12" s="23"/>
      <c r="ANG12" s="22"/>
      <c r="ANH12" s="23"/>
      <c r="ANI12" s="22"/>
      <c r="ANJ12" s="23"/>
      <c r="ANK12" s="22"/>
      <c r="ANL12" s="23"/>
      <c r="ANM12" s="22"/>
      <c r="ANN12" s="23"/>
      <c r="ANO12" s="22"/>
      <c r="ANP12" s="23"/>
      <c r="ANQ12" s="22"/>
      <c r="ANR12" s="23"/>
      <c r="ANS12" s="22"/>
      <c r="ANT12" s="23"/>
      <c r="ANU12" s="22"/>
      <c r="ANV12" s="23"/>
      <c r="ANW12" s="22"/>
      <c r="ANX12" s="23"/>
      <c r="ANY12" s="22"/>
      <c r="ANZ12" s="23"/>
      <c r="AOA12" s="22"/>
      <c r="AOB12" s="23"/>
      <c r="AOC12" s="22"/>
      <c r="AOD12" s="23"/>
      <c r="AOE12" s="22"/>
      <c r="AOF12" s="23"/>
      <c r="AOG12" s="22"/>
      <c r="AOH12" s="23"/>
      <c r="AOI12" s="22"/>
      <c r="AOJ12" s="23"/>
      <c r="AOK12" s="22"/>
      <c r="AOL12" s="23"/>
      <c r="AOM12" s="22"/>
      <c r="AON12" s="23"/>
      <c r="AOO12" s="22"/>
      <c r="AOP12" s="23"/>
      <c r="AOQ12" s="22"/>
      <c r="AOR12" s="23"/>
      <c r="AOS12" s="22"/>
      <c r="AOT12" s="23"/>
      <c r="AOU12" s="22"/>
      <c r="AOV12" s="23"/>
      <c r="AOW12" s="22"/>
      <c r="AOX12" s="23"/>
      <c r="AOY12" s="22"/>
      <c r="AOZ12" s="23"/>
      <c r="APA12" s="22"/>
      <c r="APB12" s="23"/>
      <c r="APC12" s="22"/>
      <c r="APD12" s="23"/>
      <c r="APE12" s="22"/>
      <c r="APF12" s="23"/>
      <c r="APG12" s="22"/>
      <c r="APH12" s="23"/>
      <c r="API12" s="22"/>
      <c r="APJ12" s="23"/>
      <c r="APK12" s="22"/>
      <c r="APL12" s="23"/>
      <c r="APM12" s="22"/>
      <c r="APN12" s="23"/>
      <c r="APO12" s="22"/>
      <c r="APP12" s="23"/>
      <c r="APQ12" s="22"/>
      <c r="APR12" s="23"/>
      <c r="APS12" s="22"/>
      <c r="APT12" s="23"/>
      <c r="APU12" s="22"/>
      <c r="APV12" s="23"/>
      <c r="APW12" s="22"/>
      <c r="APX12" s="23"/>
      <c r="APY12" s="22"/>
      <c r="APZ12" s="23"/>
      <c r="AQA12" s="22"/>
      <c r="AQB12" s="23"/>
      <c r="AQC12" s="22"/>
      <c r="AQD12" s="23"/>
      <c r="AQE12" s="22"/>
      <c r="AQF12" s="23"/>
      <c r="AQG12" s="22"/>
      <c r="AQH12" s="23"/>
      <c r="AQI12" s="22"/>
      <c r="AQJ12" s="23"/>
      <c r="AQK12" s="22"/>
      <c r="AQL12" s="23"/>
      <c r="AQM12" s="22"/>
      <c r="AQN12" s="23"/>
      <c r="AQO12" s="22"/>
      <c r="AQP12" s="23"/>
      <c r="AQQ12" s="22"/>
      <c r="AQR12" s="23"/>
      <c r="AQS12" s="22"/>
      <c r="AQT12" s="23"/>
      <c r="AQU12" s="22"/>
      <c r="AQV12" s="23"/>
      <c r="AQW12" s="22"/>
      <c r="AQX12" s="23"/>
      <c r="AQY12" s="22"/>
      <c r="AQZ12" s="23"/>
      <c r="ARA12" s="22"/>
      <c r="ARB12" s="23"/>
      <c r="ARC12" s="22"/>
      <c r="ARD12" s="23"/>
      <c r="ARE12" s="22"/>
      <c r="ARF12" s="23"/>
      <c r="ARG12" s="22"/>
      <c r="ARH12" s="23"/>
      <c r="ARI12" s="22"/>
      <c r="ARJ12" s="23"/>
      <c r="ARK12" s="22"/>
      <c r="ARL12" s="23"/>
      <c r="ARM12" s="22"/>
      <c r="ARN12" s="23"/>
      <c r="ARO12" s="22"/>
      <c r="ARP12" s="23"/>
      <c r="ARQ12" s="22"/>
      <c r="ARR12" s="23"/>
      <c r="ARS12" s="22"/>
      <c r="ART12" s="23"/>
      <c r="ARU12" s="22"/>
      <c r="ARV12" s="23"/>
      <c r="ARW12" s="22"/>
      <c r="ARX12" s="23"/>
      <c r="ARY12" s="22"/>
      <c r="ARZ12" s="23"/>
      <c r="ASA12" s="22"/>
      <c r="ASB12" s="23"/>
      <c r="ASC12" s="22"/>
      <c r="ASD12" s="23"/>
      <c r="ASE12" s="22"/>
      <c r="ASF12" s="23"/>
      <c r="ASG12" s="22"/>
      <c r="ASH12" s="23"/>
      <c r="ASI12" s="22"/>
      <c r="ASJ12" s="23"/>
      <c r="ASK12" s="22"/>
      <c r="ASL12" s="23"/>
      <c r="ASM12" s="22"/>
      <c r="ASN12" s="23"/>
      <c r="ASO12" s="22"/>
      <c r="ASP12" s="23"/>
      <c r="ASQ12" s="22"/>
      <c r="ASR12" s="23"/>
      <c r="ASS12" s="22"/>
      <c r="AST12" s="23"/>
      <c r="ASU12" s="22"/>
      <c r="ASV12" s="23"/>
      <c r="ASW12" s="22"/>
      <c r="ASX12" s="23"/>
      <c r="ASY12" s="22"/>
      <c r="ASZ12" s="23"/>
      <c r="ATA12" s="22"/>
      <c r="ATB12" s="23"/>
      <c r="ATC12" s="22"/>
      <c r="ATD12" s="23"/>
      <c r="ATE12" s="22"/>
      <c r="ATF12" s="23"/>
      <c r="ATG12" s="22"/>
      <c r="ATH12" s="23"/>
      <c r="ATI12" s="22"/>
      <c r="ATJ12" s="23"/>
      <c r="ATK12" s="22"/>
      <c r="ATL12" s="23"/>
      <c r="ATM12" s="22"/>
      <c r="ATN12" s="23"/>
      <c r="ATO12" s="22"/>
      <c r="ATP12" s="23"/>
      <c r="ATQ12" s="22"/>
      <c r="ATR12" s="23"/>
      <c r="ATS12" s="22"/>
      <c r="ATT12" s="23"/>
      <c r="ATU12" s="22"/>
      <c r="ATV12" s="23"/>
      <c r="ATW12" s="22"/>
      <c r="ATX12" s="23"/>
      <c r="ATY12" s="22"/>
      <c r="ATZ12" s="23"/>
      <c r="AUA12" s="22"/>
      <c r="AUB12" s="23"/>
      <c r="AUC12" s="22"/>
      <c r="AUD12" s="23"/>
      <c r="AUE12" s="22"/>
      <c r="AUF12" s="23"/>
      <c r="AUG12" s="22"/>
      <c r="AUH12" s="23"/>
      <c r="AUI12" s="22"/>
      <c r="AUJ12" s="23"/>
      <c r="AUK12" s="22"/>
      <c r="AUL12" s="23"/>
      <c r="AUM12" s="22"/>
      <c r="AUN12" s="23"/>
      <c r="AUO12" s="22"/>
      <c r="AUP12" s="23"/>
      <c r="AUQ12" s="22"/>
      <c r="AUR12" s="23"/>
      <c r="AUS12" s="22"/>
      <c r="AUT12" s="23"/>
      <c r="AUU12" s="22"/>
      <c r="AUV12" s="23"/>
      <c r="AUW12" s="22"/>
      <c r="AUX12" s="23"/>
      <c r="AUY12" s="22"/>
      <c r="AUZ12" s="23"/>
      <c r="AVA12" s="22"/>
      <c r="AVB12" s="23"/>
      <c r="AVC12" s="22"/>
      <c r="AVD12" s="23"/>
      <c r="AVE12" s="22"/>
      <c r="AVF12" s="23"/>
      <c r="AVG12" s="22"/>
      <c r="AVH12" s="23"/>
      <c r="AVI12" s="22"/>
      <c r="AVJ12" s="23"/>
      <c r="AVK12" s="22"/>
      <c r="AVL12" s="23"/>
      <c r="AVM12" s="22"/>
      <c r="AVN12" s="23"/>
      <c r="AVO12" s="22"/>
      <c r="AVP12" s="23"/>
      <c r="AVQ12" s="22"/>
      <c r="AVR12" s="23"/>
      <c r="AVS12" s="22"/>
      <c r="AVT12" s="23"/>
      <c r="AVU12" s="22"/>
      <c r="AVV12" s="23"/>
      <c r="AVW12" s="22"/>
      <c r="AVX12" s="23"/>
      <c r="AVY12" s="22"/>
      <c r="AVZ12" s="23"/>
      <c r="AWA12" s="22"/>
      <c r="AWB12" s="23"/>
      <c r="AWC12" s="22"/>
      <c r="AWD12" s="23"/>
      <c r="AWE12" s="22"/>
      <c r="AWF12" s="23"/>
      <c r="AWG12" s="22"/>
      <c r="AWH12" s="23"/>
      <c r="AWI12" s="22"/>
      <c r="AWJ12" s="23"/>
      <c r="AWK12" s="22"/>
      <c r="AWL12" s="23"/>
      <c r="AWM12" s="22"/>
      <c r="AWN12" s="23"/>
      <c r="AWO12" s="22"/>
      <c r="AWP12" s="23"/>
      <c r="AWQ12" s="22"/>
      <c r="AWR12" s="23"/>
      <c r="AWS12" s="22"/>
      <c r="AWT12" s="23"/>
      <c r="AWU12" s="22"/>
      <c r="AWV12" s="23"/>
      <c r="AWW12" s="22"/>
      <c r="AWX12" s="23"/>
      <c r="AWY12" s="22"/>
      <c r="AWZ12" s="23"/>
      <c r="AXA12" s="22"/>
      <c r="AXB12" s="23"/>
      <c r="AXC12" s="22"/>
      <c r="AXD12" s="23"/>
      <c r="AXE12" s="22"/>
      <c r="AXF12" s="23"/>
      <c r="AXG12" s="22"/>
      <c r="AXH12" s="23"/>
      <c r="AXI12" s="22"/>
      <c r="AXJ12" s="23"/>
      <c r="AXK12" s="22"/>
      <c r="AXL12" s="23"/>
      <c r="AXM12" s="22"/>
      <c r="AXN12" s="23"/>
      <c r="AXO12" s="22"/>
      <c r="AXP12" s="23"/>
      <c r="AXQ12" s="22"/>
      <c r="AXR12" s="23"/>
      <c r="AXS12" s="22"/>
      <c r="AXT12" s="23"/>
      <c r="AXU12" s="22"/>
      <c r="AXV12" s="23"/>
      <c r="AXW12" s="22"/>
      <c r="AXX12" s="23"/>
      <c r="AXY12" s="22"/>
      <c r="AXZ12" s="23"/>
      <c r="AYA12" s="22"/>
      <c r="AYB12" s="23"/>
      <c r="AYC12" s="22"/>
      <c r="AYD12" s="23"/>
      <c r="AYE12" s="22"/>
      <c r="AYF12" s="23"/>
      <c r="AYG12" s="22"/>
      <c r="AYH12" s="23"/>
      <c r="AYI12" s="22"/>
      <c r="AYJ12" s="23"/>
      <c r="AYK12" s="22"/>
      <c r="AYL12" s="23"/>
      <c r="AYM12" s="22"/>
      <c r="AYN12" s="23"/>
      <c r="AYO12" s="22"/>
      <c r="AYP12" s="23"/>
      <c r="AYQ12" s="22"/>
      <c r="AYR12" s="23"/>
      <c r="AYS12" s="22"/>
      <c r="AYT12" s="23"/>
      <c r="AYU12" s="22"/>
      <c r="AYV12" s="23"/>
      <c r="AYW12" s="22"/>
      <c r="AYX12" s="23"/>
      <c r="AYY12" s="22"/>
      <c r="AYZ12" s="23"/>
      <c r="AZA12" s="22"/>
      <c r="AZB12" s="23"/>
      <c r="AZC12" s="22"/>
      <c r="AZD12" s="23"/>
      <c r="AZE12" s="22"/>
      <c r="AZF12" s="23"/>
      <c r="AZG12" s="22"/>
      <c r="AZH12" s="23"/>
      <c r="AZI12" s="22"/>
      <c r="AZJ12" s="23"/>
      <c r="AZK12" s="22"/>
      <c r="AZL12" s="23"/>
      <c r="AZM12" s="22"/>
      <c r="AZN12" s="23"/>
      <c r="AZO12" s="22"/>
      <c r="AZP12" s="23"/>
      <c r="AZQ12" s="22"/>
      <c r="AZR12" s="23"/>
      <c r="AZS12" s="22"/>
      <c r="AZT12" s="23"/>
      <c r="AZU12" s="22"/>
      <c r="AZV12" s="23"/>
      <c r="AZW12" s="22"/>
      <c r="AZX12" s="23"/>
      <c r="AZY12" s="22"/>
      <c r="AZZ12" s="23"/>
      <c r="BAA12" s="22"/>
      <c r="BAB12" s="23"/>
      <c r="BAC12" s="22"/>
      <c r="BAD12" s="23"/>
      <c r="BAE12" s="22"/>
      <c r="BAF12" s="23"/>
      <c r="BAG12" s="22"/>
      <c r="BAH12" s="23"/>
      <c r="BAI12" s="22"/>
      <c r="BAJ12" s="23"/>
      <c r="BAK12" s="22"/>
      <c r="BAL12" s="23"/>
      <c r="BAM12" s="22"/>
      <c r="BAN12" s="23"/>
      <c r="BAO12" s="22"/>
      <c r="BAP12" s="23"/>
      <c r="BAQ12" s="22"/>
      <c r="BAR12" s="23"/>
      <c r="BAS12" s="22"/>
      <c r="BAT12" s="23"/>
      <c r="BAU12" s="22"/>
      <c r="BAV12" s="23"/>
      <c r="BAW12" s="22"/>
      <c r="BAX12" s="23"/>
      <c r="BAY12" s="22"/>
      <c r="BAZ12" s="23"/>
      <c r="BBA12" s="22"/>
      <c r="BBB12" s="23"/>
      <c r="BBC12" s="22"/>
      <c r="BBD12" s="23"/>
      <c r="BBE12" s="22"/>
      <c r="BBF12" s="23"/>
      <c r="BBG12" s="22"/>
      <c r="BBH12" s="23"/>
      <c r="BBI12" s="22"/>
      <c r="BBJ12" s="23"/>
      <c r="BBK12" s="22"/>
      <c r="BBL12" s="23"/>
      <c r="BBM12" s="22"/>
      <c r="BBN12" s="23"/>
      <c r="BBO12" s="22"/>
      <c r="BBP12" s="23"/>
      <c r="BBQ12" s="22"/>
      <c r="BBR12" s="23"/>
      <c r="BBS12" s="22"/>
      <c r="BBT12" s="23"/>
      <c r="BBU12" s="22"/>
      <c r="BBV12" s="23"/>
      <c r="BBW12" s="22"/>
      <c r="BBX12" s="23"/>
      <c r="BBY12" s="22"/>
      <c r="BBZ12" s="23"/>
      <c r="BCA12" s="22"/>
      <c r="BCB12" s="23"/>
      <c r="BCC12" s="22"/>
      <c r="BCD12" s="23"/>
      <c r="BCE12" s="22"/>
      <c r="BCF12" s="23"/>
      <c r="BCG12" s="22"/>
      <c r="BCH12" s="23"/>
      <c r="BCI12" s="22"/>
      <c r="BCJ12" s="23"/>
      <c r="BCK12" s="22"/>
      <c r="BCL12" s="23"/>
      <c r="BCM12" s="22"/>
      <c r="BCN12" s="23"/>
      <c r="BCO12" s="22"/>
      <c r="BCP12" s="23"/>
      <c r="BCQ12" s="22"/>
      <c r="BCR12" s="23"/>
      <c r="BCS12" s="22"/>
      <c r="BCT12" s="23"/>
      <c r="BCU12" s="22"/>
      <c r="BCV12" s="23"/>
      <c r="BCW12" s="22"/>
      <c r="BCX12" s="23"/>
      <c r="BCY12" s="22"/>
      <c r="BCZ12" s="23"/>
      <c r="BDA12" s="22"/>
      <c r="BDB12" s="23"/>
      <c r="BDC12" s="22"/>
      <c r="BDD12" s="23"/>
      <c r="BDE12" s="22"/>
      <c r="BDF12" s="23"/>
      <c r="BDG12" s="22"/>
      <c r="BDH12" s="23"/>
      <c r="BDI12" s="22"/>
      <c r="BDJ12" s="23"/>
      <c r="BDK12" s="22"/>
      <c r="BDL12" s="23"/>
      <c r="BDM12" s="22"/>
      <c r="BDN12" s="23"/>
      <c r="BDO12" s="22"/>
      <c r="BDP12" s="23"/>
      <c r="BDQ12" s="22"/>
      <c r="BDR12" s="23"/>
      <c r="BDS12" s="22"/>
      <c r="BDT12" s="23"/>
      <c r="BDU12" s="22"/>
      <c r="BDV12" s="23"/>
      <c r="BDW12" s="22"/>
      <c r="BDX12" s="23"/>
      <c r="BDY12" s="22"/>
      <c r="BDZ12" s="23"/>
      <c r="BEA12" s="22"/>
      <c r="BEB12" s="23"/>
      <c r="BEC12" s="22"/>
      <c r="BED12" s="23"/>
      <c r="BEE12" s="22"/>
      <c r="BEF12" s="23"/>
      <c r="BEG12" s="22"/>
      <c r="BEH12" s="23"/>
      <c r="BEI12" s="22"/>
      <c r="BEJ12" s="23"/>
      <c r="BEK12" s="22"/>
      <c r="BEL12" s="23"/>
      <c r="BEM12" s="22"/>
      <c r="BEN12" s="23"/>
      <c r="BEO12" s="22"/>
      <c r="BEP12" s="23"/>
      <c r="BEQ12" s="22"/>
      <c r="BER12" s="23"/>
      <c r="BES12" s="22"/>
      <c r="BET12" s="23"/>
      <c r="BEU12" s="22"/>
      <c r="BEV12" s="23"/>
      <c r="BEW12" s="22"/>
      <c r="BEX12" s="23"/>
      <c r="BEY12" s="22"/>
      <c r="BEZ12" s="23"/>
      <c r="BFA12" s="22"/>
      <c r="BFB12" s="23"/>
      <c r="BFC12" s="22"/>
      <c r="BFD12" s="23"/>
      <c r="BFE12" s="22"/>
      <c r="BFF12" s="23"/>
      <c r="BFG12" s="22"/>
      <c r="BFH12" s="23"/>
      <c r="BFI12" s="22"/>
      <c r="BFJ12" s="23"/>
      <c r="BFK12" s="22"/>
      <c r="BFL12" s="23"/>
      <c r="BFM12" s="22"/>
      <c r="BFN12" s="23"/>
      <c r="BFO12" s="22"/>
      <c r="BFP12" s="23"/>
      <c r="BFQ12" s="22"/>
      <c r="BFR12" s="23"/>
      <c r="BFS12" s="22"/>
      <c r="BFT12" s="23"/>
      <c r="BFU12" s="22"/>
      <c r="BFV12" s="23"/>
      <c r="BFW12" s="22"/>
      <c r="BFX12" s="23"/>
      <c r="BFY12" s="22"/>
      <c r="BFZ12" s="23"/>
      <c r="BGA12" s="22"/>
      <c r="BGB12" s="23"/>
      <c r="BGC12" s="22"/>
      <c r="BGD12" s="23"/>
      <c r="BGE12" s="22"/>
      <c r="BGF12" s="23"/>
      <c r="BGG12" s="22"/>
      <c r="BGH12" s="23"/>
      <c r="BGI12" s="22"/>
      <c r="BGJ12" s="23"/>
      <c r="BGK12" s="22"/>
      <c r="BGL12" s="23"/>
      <c r="BGM12" s="22"/>
      <c r="BGN12" s="23"/>
      <c r="BGO12" s="22"/>
      <c r="BGP12" s="23"/>
      <c r="BGQ12" s="22"/>
      <c r="BGR12" s="23"/>
      <c r="BGS12" s="22"/>
      <c r="BGT12" s="23"/>
      <c r="BGU12" s="22"/>
      <c r="BGV12" s="23"/>
      <c r="BGW12" s="22"/>
      <c r="BGX12" s="23"/>
      <c r="BGY12" s="22"/>
      <c r="BGZ12" s="23"/>
      <c r="BHA12" s="22"/>
      <c r="BHB12" s="23"/>
      <c r="BHC12" s="22"/>
      <c r="BHD12" s="23"/>
      <c r="BHE12" s="22"/>
      <c r="BHF12" s="23"/>
      <c r="BHG12" s="22"/>
      <c r="BHH12" s="23"/>
      <c r="BHI12" s="22"/>
      <c r="BHJ12" s="23"/>
      <c r="BHK12" s="22"/>
      <c r="BHL12" s="23"/>
      <c r="BHM12" s="22"/>
      <c r="BHN12" s="23"/>
      <c r="BHO12" s="22"/>
      <c r="BHP12" s="23"/>
      <c r="BHQ12" s="22"/>
      <c r="BHR12" s="23"/>
      <c r="BHS12" s="22"/>
      <c r="BHT12" s="23"/>
      <c r="BHU12" s="22"/>
      <c r="BHV12" s="23"/>
      <c r="BHW12" s="22"/>
      <c r="BHX12" s="23"/>
      <c r="BHY12" s="22"/>
      <c r="BHZ12" s="23"/>
      <c r="BIA12" s="22"/>
      <c r="BIB12" s="23"/>
      <c r="BIC12" s="22"/>
      <c r="BID12" s="23"/>
      <c r="BIE12" s="22"/>
      <c r="BIF12" s="23"/>
      <c r="BIG12" s="22"/>
      <c r="BIH12" s="23"/>
      <c r="BII12" s="22"/>
      <c r="BIJ12" s="23"/>
      <c r="BIK12" s="22"/>
      <c r="BIL12" s="23"/>
      <c r="BIM12" s="22"/>
      <c r="BIN12" s="23"/>
      <c r="BIO12" s="22"/>
      <c r="BIP12" s="23"/>
      <c r="BIQ12" s="22"/>
      <c r="BIR12" s="23"/>
      <c r="BIS12" s="22"/>
      <c r="BIT12" s="23"/>
      <c r="BIU12" s="22"/>
      <c r="BIV12" s="23"/>
      <c r="BIW12" s="22"/>
      <c r="BIX12" s="23"/>
      <c r="BIY12" s="22"/>
      <c r="BIZ12" s="23"/>
      <c r="BJA12" s="22"/>
      <c r="BJB12" s="23"/>
      <c r="BJC12" s="22"/>
      <c r="BJD12" s="23"/>
      <c r="BJE12" s="22"/>
      <c r="BJF12" s="23"/>
      <c r="BJG12" s="22"/>
      <c r="BJH12" s="23"/>
      <c r="BJI12" s="22"/>
      <c r="BJJ12" s="23"/>
      <c r="BJK12" s="22"/>
      <c r="BJL12" s="23"/>
      <c r="BJM12" s="22"/>
      <c r="BJN12" s="23"/>
      <c r="BJO12" s="22"/>
      <c r="BJP12" s="23"/>
      <c r="BJQ12" s="22"/>
      <c r="BJR12" s="23"/>
      <c r="BJS12" s="22"/>
      <c r="BJT12" s="23"/>
      <c r="BJU12" s="22"/>
      <c r="BJV12" s="23"/>
      <c r="BJW12" s="22"/>
      <c r="BJX12" s="23"/>
      <c r="BJY12" s="22"/>
      <c r="BJZ12" s="23"/>
      <c r="BKA12" s="22"/>
      <c r="BKB12" s="23"/>
      <c r="BKC12" s="22"/>
      <c r="BKD12" s="23"/>
      <c r="BKE12" s="22"/>
      <c r="BKF12" s="23"/>
      <c r="BKG12" s="22"/>
      <c r="BKH12" s="23"/>
      <c r="BKI12" s="22"/>
      <c r="BKJ12" s="23"/>
      <c r="BKK12" s="22"/>
      <c r="BKL12" s="23"/>
      <c r="BKM12" s="22"/>
      <c r="BKN12" s="23"/>
      <c r="BKO12" s="22"/>
      <c r="BKP12" s="23"/>
      <c r="BKQ12" s="22"/>
      <c r="BKR12" s="23"/>
      <c r="BKS12" s="22"/>
      <c r="BKT12" s="23"/>
      <c r="BKU12" s="22"/>
      <c r="BKV12" s="23"/>
      <c r="BKW12" s="22"/>
      <c r="BKX12" s="23"/>
      <c r="BKY12" s="22"/>
      <c r="BKZ12" s="23"/>
      <c r="BLA12" s="22"/>
      <c r="BLB12" s="23"/>
      <c r="BLC12" s="22"/>
      <c r="BLD12" s="23"/>
      <c r="BLE12" s="22"/>
      <c r="BLF12" s="23"/>
      <c r="BLG12" s="22"/>
      <c r="BLH12" s="23"/>
      <c r="BLI12" s="22"/>
      <c r="BLJ12" s="23"/>
      <c r="BLK12" s="22"/>
      <c r="BLL12" s="23"/>
      <c r="BLM12" s="22"/>
      <c r="BLN12" s="23"/>
      <c r="BLO12" s="22"/>
      <c r="BLP12" s="23"/>
      <c r="BLQ12" s="22"/>
      <c r="BLR12" s="23"/>
      <c r="BLS12" s="22"/>
      <c r="BLT12" s="23"/>
      <c r="BLU12" s="22"/>
      <c r="BLV12" s="23"/>
      <c r="BLW12" s="22"/>
      <c r="BLX12" s="23"/>
      <c r="BLY12" s="22"/>
      <c r="BLZ12" s="23"/>
      <c r="BMA12" s="22"/>
      <c r="BMB12" s="23"/>
      <c r="BMC12" s="22"/>
      <c r="BMD12" s="23"/>
      <c r="BME12" s="22"/>
      <c r="BMF12" s="23"/>
      <c r="BMG12" s="22"/>
      <c r="BMH12" s="23"/>
      <c r="BMI12" s="22"/>
      <c r="BMJ12" s="23"/>
      <c r="BMK12" s="22"/>
      <c r="BML12" s="23"/>
      <c r="BMM12" s="22"/>
      <c r="BMN12" s="23"/>
      <c r="BMO12" s="22"/>
      <c r="BMP12" s="23"/>
      <c r="BMQ12" s="22"/>
      <c r="BMR12" s="23"/>
      <c r="BMS12" s="22"/>
      <c r="BMT12" s="23"/>
      <c r="BMU12" s="22"/>
      <c r="BMV12" s="23"/>
      <c r="BMW12" s="22"/>
      <c r="BMX12" s="23"/>
      <c r="BMY12" s="22"/>
      <c r="BMZ12" s="23"/>
      <c r="BNA12" s="22"/>
      <c r="BNB12" s="23"/>
      <c r="BNC12" s="22"/>
      <c r="BND12" s="23"/>
      <c r="BNE12" s="22"/>
      <c r="BNF12" s="23"/>
      <c r="BNG12" s="22"/>
      <c r="BNH12" s="23"/>
      <c r="BNI12" s="22"/>
      <c r="BNJ12" s="23"/>
      <c r="BNK12" s="22"/>
      <c r="BNL12" s="23"/>
      <c r="BNM12" s="22"/>
      <c r="BNN12" s="23"/>
      <c r="BNO12" s="22"/>
      <c r="BNP12" s="23"/>
      <c r="BNQ12" s="22"/>
      <c r="BNR12" s="23"/>
      <c r="BNS12" s="22"/>
      <c r="BNT12" s="23"/>
      <c r="BNU12" s="22"/>
      <c r="BNV12" s="23"/>
      <c r="BNW12" s="22"/>
      <c r="BNX12" s="23"/>
      <c r="BNY12" s="22"/>
      <c r="BNZ12" s="23"/>
      <c r="BOA12" s="22"/>
      <c r="BOB12" s="23"/>
      <c r="BOC12" s="22"/>
      <c r="BOD12" s="23"/>
      <c r="BOE12" s="22"/>
      <c r="BOF12" s="23"/>
      <c r="BOG12" s="22"/>
      <c r="BOH12" s="23"/>
      <c r="BOI12" s="22"/>
      <c r="BOJ12" s="23"/>
      <c r="BOK12" s="22"/>
      <c r="BOL12" s="23"/>
      <c r="BOM12" s="22"/>
      <c r="BON12" s="23"/>
      <c r="BOO12" s="22"/>
      <c r="BOP12" s="23"/>
      <c r="BOQ12" s="22"/>
      <c r="BOR12" s="23"/>
      <c r="BOS12" s="22"/>
      <c r="BOT12" s="23"/>
      <c r="BOU12" s="22"/>
      <c r="BOV12" s="23"/>
      <c r="BOW12" s="22"/>
      <c r="BOX12" s="23"/>
      <c r="BOY12" s="22"/>
      <c r="BOZ12" s="23"/>
      <c r="BPA12" s="22"/>
      <c r="BPB12" s="23"/>
      <c r="BPC12" s="22"/>
      <c r="BPD12" s="23"/>
      <c r="BPE12" s="22"/>
      <c r="BPF12" s="23"/>
      <c r="BPG12" s="22"/>
      <c r="BPH12" s="23"/>
      <c r="BPI12" s="22"/>
      <c r="BPJ12" s="23"/>
      <c r="BPK12" s="22"/>
      <c r="BPL12" s="23"/>
      <c r="BPM12" s="22"/>
      <c r="BPN12" s="23"/>
      <c r="BPO12" s="22"/>
      <c r="BPP12" s="23"/>
      <c r="BPQ12" s="22"/>
      <c r="BPR12" s="23"/>
      <c r="BPS12" s="22"/>
      <c r="BPT12" s="23"/>
      <c r="BPU12" s="22"/>
      <c r="BPV12" s="23"/>
      <c r="BPW12" s="22"/>
      <c r="BPX12" s="23"/>
      <c r="BPY12" s="22"/>
      <c r="BPZ12" s="23"/>
      <c r="BQA12" s="22"/>
      <c r="BQB12" s="23"/>
      <c r="BQC12" s="22"/>
      <c r="BQD12" s="23"/>
      <c r="BQE12" s="22"/>
      <c r="BQF12" s="23"/>
      <c r="BQG12" s="22"/>
      <c r="BQH12" s="23"/>
      <c r="BQI12" s="22"/>
      <c r="BQJ12" s="23"/>
      <c r="BQK12" s="22"/>
      <c r="BQL12" s="23"/>
      <c r="BQM12" s="22"/>
      <c r="BQN12" s="23"/>
      <c r="BQO12" s="22"/>
      <c r="BQP12" s="23"/>
      <c r="BQQ12" s="22"/>
      <c r="BQR12" s="23"/>
      <c r="BQS12" s="22"/>
      <c r="BQT12" s="23"/>
      <c r="BQU12" s="22"/>
      <c r="BQV12" s="23"/>
      <c r="BQW12" s="22"/>
      <c r="BQX12" s="23"/>
      <c r="BQY12" s="22"/>
      <c r="BQZ12" s="23"/>
      <c r="BRA12" s="22"/>
      <c r="BRB12" s="23"/>
      <c r="BRC12" s="22"/>
      <c r="BRD12" s="23"/>
      <c r="BRE12" s="22"/>
      <c r="BRF12" s="23"/>
      <c r="BRG12" s="22"/>
      <c r="BRH12" s="23"/>
      <c r="BRI12" s="22"/>
      <c r="BRJ12" s="23"/>
      <c r="BRK12" s="22"/>
      <c r="BRL12" s="23"/>
      <c r="BRM12" s="22"/>
      <c r="BRN12" s="23"/>
      <c r="BRO12" s="22"/>
      <c r="BRP12" s="23"/>
      <c r="BRQ12" s="22"/>
      <c r="BRR12" s="23"/>
      <c r="BRS12" s="22"/>
      <c r="BRT12" s="23"/>
      <c r="BRU12" s="22"/>
      <c r="BRV12" s="23"/>
      <c r="BRW12" s="22"/>
      <c r="BRX12" s="23"/>
      <c r="BRY12" s="22"/>
      <c r="BRZ12" s="23"/>
      <c r="BSA12" s="22"/>
      <c r="BSB12" s="23"/>
      <c r="BSC12" s="22"/>
      <c r="BSD12" s="23"/>
      <c r="BSE12" s="22"/>
      <c r="BSF12" s="23"/>
      <c r="BSG12" s="22"/>
      <c r="BSH12" s="23"/>
      <c r="BSI12" s="22"/>
      <c r="BSJ12" s="23"/>
      <c r="BSK12" s="22"/>
      <c r="BSL12" s="23"/>
      <c r="BSM12" s="22"/>
      <c r="BSN12" s="23"/>
      <c r="BSO12" s="22"/>
      <c r="BSP12" s="23"/>
      <c r="BSQ12" s="22"/>
      <c r="BSR12" s="23"/>
      <c r="BSS12" s="22"/>
      <c r="BST12" s="23"/>
      <c r="BSU12" s="22"/>
      <c r="BSV12" s="23"/>
      <c r="BSW12" s="22"/>
      <c r="BSX12" s="23"/>
      <c r="BSY12" s="22"/>
      <c r="BSZ12" s="23"/>
      <c r="BTA12" s="22"/>
      <c r="BTB12" s="23"/>
      <c r="BTC12" s="22"/>
      <c r="BTD12" s="23"/>
      <c r="BTE12" s="22"/>
      <c r="BTF12" s="23"/>
      <c r="BTG12" s="22"/>
      <c r="BTH12" s="23"/>
      <c r="BTI12" s="22"/>
      <c r="BTJ12" s="23"/>
      <c r="BTK12" s="22"/>
      <c r="BTL12" s="23"/>
      <c r="BTM12" s="22"/>
      <c r="BTN12" s="23"/>
      <c r="BTO12" s="22"/>
      <c r="BTP12" s="23"/>
      <c r="BTQ12" s="22"/>
      <c r="BTR12" s="23"/>
      <c r="BTS12" s="22"/>
      <c r="BTT12" s="23"/>
      <c r="BTU12" s="22"/>
      <c r="BTV12" s="23"/>
      <c r="BTW12" s="22"/>
      <c r="BTX12" s="23"/>
      <c r="BTY12" s="22"/>
      <c r="BTZ12" s="23"/>
      <c r="BUA12" s="22"/>
      <c r="BUB12" s="23"/>
      <c r="BUC12" s="22"/>
      <c r="BUD12" s="23"/>
      <c r="BUE12" s="22"/>
      <c r="BUF12" s="23"/>
      <c r="BUG12" s="22"/>
      <c r="BUH12" s="23"/>
      <c r="BUI12" s="22"/>
      <c r="BUJ12" s="23"/>
      <c r="BUK12" s="22"/>
      <c r="BUL12" s="23"/>
      <c r="BUM12" s="22"/>
      <c r="BUN12" s="23"/>
      <c r="BUO12" s="22"/>
      <c r="BUP12" s="23"/>
      <c r="BUQ12" s="22"/>
      <c r="BUR12" s="23"/>
      <c r="BUS12" s="22"/>
      <c r="BUT12" s="23"/>
      <c r="BUU12" s="22"/>
      <c r="BUV12" s="23"/>
      <c r="BUW12" s="22"/>
      <c r="BUX12" s="23"/>
      <c r="BUY12" s="22"/>
      <c r="BUZ12" s="23"/>
      <c r="BVA12" s="22"/>
      <c r="BVB12" s="23"/>
      <c r="BVC12" s="22"/>
      <c r="BVD12" s="23"/>
      <c r="BVE12" s="22"/>
      <c r="BVF12" s="23"/>
      <c r="BVG12" s="22"/>
      <c r="BVH12" s="23"/>
      <c r="BVI12" s="22"/>
      <c r="BVJ12" s="23"/>
      <c r="BVK12" s="22"/>
      <c r="BVL12" s="23"/>
      <c r="BVM12" s="22"/>
      <c r="BVN12" s="23"/>
      <c r="BVO12" s="22"/>
      <c r="BVP12" s="23"/>
      <c r="BVQ12" s="22"/>
      <c r="BVR12" s="23"/>
      <c r="BVS12" s="22"/>
      <c r="BVT12" s="23"/>
      <c r="BVU12" s="22"/>
      <c r="BVV12" s="23"/>
      <c r="BVW12" s="22"/>
      <c r="BVX12" s="23"/>
      <c r="BVY12" s="22"/>
      <c r="BVZ12" s="23"/>
      <c r="BWA12" s="22"/>
      <c r="BWB12" s="23"/>
      <c r="BWC12" s="22"/>
      <c r="BWD12" s="23"/>
      <c r="BWE12" s="22"/>
      <c r="BWF12" s="23"/>
      <c r="BWG12" s="22"/>
      <c r="BWH12" s="23"/>
      <c r="BWI12" s="22"/>
      <c r="BWJ12" s="23"/>
      <c r="BWK12" s="22"/>
      <c r="BWL12" s="23"/>
      <c r="BWM12" s="22"/>
      <c r="BWN12" s="23"/>
      <c r="BWO12" s="22"/>
      <c r="BWP12" s="23"/>
      <c r="BWQ12" s="22"/>
      <c r="BWR12" s="23"/>
      <c r="BWS12" s="22"/>
      <c r="BWT12" s="23"/>
      <c r="BWU12" s="22"/>
      <c r="BWV12" s="23"/>
      <c r="BWW12" s="22"/>
      <c r="BWX12" s="23"/>
      <c r="BWY12" s="22"/>
      <c r="BWZ12" s="23"/>
      <c r="BXA12" s="22"/>
      <c r="BXB12" s="23"/>
      <c r="BXC12" s="22"/>
      <c r="BXD12" s="23"/>
      <c r="BXE12" s="22"/>
      <c r="BXF12" s="23"/>
      <c r="BXG12" s="22"/>
      <c r="BXH12" s="23"/>
      <c r="BXI12" s="22"/>
      <c r="BXJ12" s="23"/>
      <c r="BXK12" s="22"/>
      <c r="BXL12" s="23"/>
      <c r="BXM12" s="22"/>
      <c r="BXN12" s="23"/>
      <c r="BXO12" s="22"/>
      <c r="BXP12" s="23"/>
      <c r="BXQ12" s="22"/>
      <c r="BXR12" s="23"/>
      <c r="BXS12" s="22"/>
      <c r="BXT12" s="23"/>
      <c r="BXU12" s="22"/>
      <c r="BXV12" s="23"/>
      <c r="BXW12" s="22"/>
      <c r="BXX12" s="23"/>
      <c r="BXY12" s="22"/>
      <c r="BXZ12" s="23"/>
      <c r="BYA12" s="22"/>
      <c r="BYB12" s="23"/>
      <c r="BYC12" s="22"/>
      <c r="BYD12" s="23"/>
      <c r="BYE12" s="22"/>
      <c r="BYF12" s="23"/>
      <c r="BYG12" s="22"/>
      <c r="BYH12" s="23"/>
      <c r="BYI12" s="22"/>
      <c r="BYJ12" s="23"/>
      <c r="BYK12" s="22"/>
      <c r="BYL12" s="23"/>
      <c r="BYM12" s="22"/>
      <c r="BYN12" s="23"/>
      <c r="BYO12" s="22"/>
      <c r="BYP12" s="23"/>
      <c r="BYQ12" s="22"/>
      <c r="BYR12" s="23"/>
      <c r="BYS12" s="22"/>
      <c r="BYT12" s="23"/>
      <c r="BYU12" s="22"/>
      <c r="BYV12" s="23"/>
      <c r="BYW12" s="22"/>
      <c r="BYX12" s="23"/>
      <c r="BYY12" s="22"/>
      <c r="BYZ12" s="23"/>
      <c r="BZA12" s="22"/>
      <c r="BZB12" s="23"/>
      <c r="BZC12" s="22"/>
      <c r="BZD12" s="23"/>
      <c r="BZE12" s="22"/>
      <c r="BZF12" s="23"/>
      <c r="BZG12" s="22"/>
      <c r="BZH12" s="23"/>
      <c r="BZI12" s="22"/>
      <c r="BZJ12" s="23"/>
      <c r="BZK12" s="22"/>
      <c r="BZL12" s="23"/>
      <c r="BZM12" s="22"/>
      <c r="BZN12" s="23"/>
      <c r="BZO12" s="22"/>
      <c r="BZP12" s="23"/>
      <c r="BZQ12" s="22"/>
      <c r="BZR12" s="23"/>
      <c r="BZS12" s="22"/>
      <c r="BZT12" s="23"/>
      <c r="BZU12" s="22"/>
      <c r="BZV12" s="23"/>
      <c r="BZW12" s="22"/>
      <c r="BZX12" s="23"/>
      <c r="BZY12" s="22"/>
      <c r="BZZ12" s="23"/>
      <c r="CAA12" s="22"/>
      <c r="CAB12" s="23"/>
      <c r="CAC12" s="22"/>
      <c r="CAD12" s="23"/>
      <c r="CAE12" s="22"/>
      <c r="CAF12" s="23"/>
      <c r="CAG12" s="22"/>
      <c r="CAH12" s="23"/>
      <c r="CAI12" s="22"/>
      <c r="CAJ12" s="23"/>
      <c r="CAK12" s="22"/>
      <c r="CAL12" s="23"/>
      <c r="CAM12" s="22"/>
      <c r="CAN12" s="23"/>
      <c r="CAO12" s="22"/>
      <c r="CAP12" s="23"/>
      <c r="CAQ12" s="22"/>
      <c r="CAR12" s="23"/>
      <c r="CAS12" s="22"/>
      <c r="CAT12" s="23"/>
      <c r="CAU12" s="22"/>
      <c r="CAV12" s="23"/>
      <c r="CAW12" s="22"/>
      <c r="CAX12" s="23"/>
      <c r="CAY12" s="22"/>
      <c r="CAZ12" s="23"/>
      <c r="CBA12" s="22"/>
      <c r="CBB12" s="23"/>
      <c r="CBC12" s="22"/>
      <c r="CBD12" s="23"/>
      <c r="CBE12" s="22"/>
      <c r="CBF12" s="23"/>
      <c r="CBG12" s="22"/>
      <c r="CBH12" s="23"/>
      <c r="CBI12" s="22"/>
      <c r="CBJ12" s="23"/>
      <c r="CBK12" s="22"/>
      <c r="CBL12" s="23"/>
      <c r="CBM12" s="22"/>
      <c r="CBN12" s="23"/>
      <c r="CBO12" s="22"/>
      <c r="CBP12" s="23"/>
      <c r="CBQ12" s="22"/>
      <c r="CBR12" s="23"/>
      <c r="CBS12" s="22"/>
      <c r="CBT12" s="23"/>
      <c r="CBU12" s="22"/>
      <c r="CBV12" s="23"/>
      <c r="CBW12" s="22"/>
      <c r="CBX12" s="23"/>
      <c r="CBY12" s="22"/>
      <c r="CBZ12" s="23"/>
      <c r="CCA12" s="22"/>
      <c r="CCB12" s="23"/>
      <c r="CCC12" s="22"/>
      <c r="CCD12" s="23"/>
      <c r="CCE12" s="22"/>
      <c r="CCF12" s="23"/>
      <c r="CCG12" s="22"/>
      <c r="CCH12" s="23"/>
      <c r="CCI12" s="22"/>
      <c r="CCJ12" s="23"/>
      <c r="CCK12" s="22"/>
      <c r="CCL12" s="23"/>
      <c r="CCM12" s="22"/>
      <c r="CCN12" s="23"/>
      <c r="CCO12" s="22"/>
      <c r="CCP12" s="23"/>
      <c r="CCQ12" s="22"/>
      <c r="CCR12" s="23"/>
      <c r="CCS12" s="22"/>
      <c r="CCT12" s="23"/>
      <c r="CCU12" s="22"/>
      <c r="CCV12" s="23"/>
      <c r="CCW12" s="22"/>
      <c r="CCX12" s="23"/>
      <c r="CCY12" s="22"/>
      <c r="CCZ12" s="23"/>
      <c r="CDA12" s="22"/>
      <c r="CDB12" s="23"/>
      <c r="CDC12" s="22"/>
      <c r="CDD12" s="23"/>
      <c r="CDE12" s="22"/>
      <c r="CDF12" s="23"/>
      <c r="CDG12" s="22"/>
      <c r="CDH12" s="23"/>
      <c r="CDI12" s="22"/>
      <c r="CDJ12" s="23"/>
      <c r="CDK12" s="22"/>
      <c r="CDL12" s="23"/>
      <c r="CDM12" s="22"/>
      <c r="CDN12" s="23"/>
      <c r="CDO12" s="22"/>
      <c r="CDP12" s="23"/>
      <c r="CDQ12" s="22"/>
      <c r="CDR12" s="23"/>
      <c r="CDS12" s="22"/>
      <c r="CDT12" s="23"/>
      <c r="CDU12" s="22"/>
      <c r="CDV12" s="23"/>
      <c r="CDW12" s="22"/>
      <c r="CDX12" s="23"/>
      <c r="CDY12" s="22"/>
      <c r="CDZ12" s="23"/>
      <c r="CEA12" s="22"/>
      <c r="CEB12" s="23"/>
      <c r="CEC12" s="22"/>
      <c r="CED12" s="23"/>
      <c r="CEE12" s="22"/>
      <c r="CEF12" s="23"/>
      <c r="CEG12" s="22"/>
      <c r="CEH12" s="23"/>
      <c r="CEI12" s="22"/>
      <c r="CEJ12" s="23"/>
      <c r="CEK12" s="22"/>
      <c r="CEL12" s="23"/>
      <c r="CEM12" s="22"/>
      <c r="CEN12" s="23"/>
      <c r="CEO12" s="22"/>
      <c r="CEP12" s="23"/>
      <c r="CEQ12" s="22"/>
      <c r="CER12" s="23"/>
      <c r="CES12" s="22"/>
      <c r="CET12" s="23"/>
      <c r="CEU12" s="22"/>
      <c r="CEV12" s="23"/>
      <c r="CEW12" s="22"/>
      <c r="CEX12" s="23"/>
      <c r="CEY12" s="22"/>
      <c r="CEZ12" s="23"/>
      <c r="CFA12" s="22"/>
      <c r="CFB12" s="23"/>
      <c r="CFC12" s="22"/>
      <c r="CFD12" s="23"/>
      <c r="CFE12" s="22"/>
      <c r="CFF12" s="23"/>
      <c r="CFG12" s="22"/>
      <c r="CFH12" s="23"/>
      <c r="CFI12" s="22"/>
      <c r="CFJ12" s="23"/>
      <c r="CFK12" s="22"/>
      <c r="CFL12" s="23"/>
      <c r="CFM12" s="22"/>
      <c r="CFN12" s="23"/>
      <c r="CFO12" s="22"/>
      <c r="CFP12" s="23"/>
      <c r="CFQ12" s="22"/>
      <c r="CFR12" s="23"/>
      <c r="CFS12" s="22"/>
      <c r="CFT12" s="23"/>
      <c r="CFU12" s="22"/>
      <c r="CFV12" s="23"/>
      <c r="CFW12" s="22"/>
      <c r="CFX12" s="23"/>
      <c r="CFY12" s="22"/>
      <c r="CFZ12" s="23"/>
      <c r="CGA12" s="22"/>
      <c r="CGB12" s="23"/>
      <c r="CGC12" s="22"/>
      <c r="CGD12" s="23"/>
      <c r="CGE12" s="22"/>
      <c r="CGF12" s="23"/>
      <c r="CGG12" s="22"/>
      <c r="CGH12" s="23"/>
      <c r="CGI12" s="22"/>
      <c r="CGJ12" s="23"/>
      <c r="CGK12" s="22"/>
      <c r="CGL12" s="23"/>
      <c r="CGM12" s="22"/>
      <c r="CGN12" s="23"/>
      <c r="CGO12" s="22"/>
      <c r="CGP12" s="23"/>
      <c r="CGQ12" s="22"/>
      <c r="CGR12" s="23"/>
      <c r="CGS12" s="22"/>
      <c r="CGT12" s="23"/>
      <c r="CGU12" s="22"/>
      <c r="CGV12" s="23"/>
      <c r="CGW12" s="22"/>
      <c r="CGX12" s="23"/>
      <c r="CGY12" s="22"/>
      <c r="CGZ12" s="23"/>
      <c r="CHA12" s="22"/>
      <c r="CHB12" s="23"/>
      <c r="CHC12" s="22"/>
      <c r="CHD12" s="23"/>
      <c r="CHE12" s="22"/>
      <c r="CHF12" s="23"/>
      <c r="CHG12" s="22"/>
      <c r="CHH12" s="23"/>
      <c r="CHI12" s="22"/>
      <c r="CHJ12" s="23"/>
      <c r="CHK12" s="22"/>
      <c r="CHL12" s="23"/>
      <c r="CHM12" s="22"/>
      <c r="CHN12" s="23"/>
      <c r="CHO12" s="22"/>
      <c r="CHP12" s="23"/>
      <c r="CHQ12" s="22"/>
      <c r="CHR12" s="23"/>
      <c r="CHS12" s="22"/>
      <c r="CHT12" s="23"/>
      <c r="CHU12" s="22"/>
      <c r="CHV12" s="23"/>
      <c r="CHW12" s="22"/>
      <c r="CHX12" s="23"/>
      <c r="CHY12" s="22"/>
      <c r="CHZ12" s="23"/>
      <c r="CIA12" s="22"/>
      <c r="CIB12" s="23"/>
      <c r="CIC12" s="22"/>
      <c r="CID12" s="23"/>
      <c r="CIE12" s="22"/>
      <c r="CIF12" s="23"/>
      <c r="CIG12" s="22"/>
      <c r="CIH12" s="23"/>
      <c r="CII12" s="22"/>
      <c r="CIJ12" s="23"/>
      <c r="CIK12" s="22"/>
      <c r="CIL12" s="23"/>
      <c r="CIM12" s="22"/>
      <c r="CIN12" s="23"/>
      <c r="CIO12" s="22"/>
      <c r="CIP12" s="23"/>
      <c r="CIQ12" s="22"/>
      <c r="CIR12" s="23"/>
      <c r="CIS12" s="22"/>
      <c r="CIT12" s="23"/>
      <c r="CIU12" s="22"/>
      <c r="CIV12" s="23"/>
      <c r="CIW12" s="22"/>
      <c r="CIX12" s="23"/>
      <c r="CIY12" s="22"/>
      <c r="CIZ12" s="23"/>
      <c r="CJA12" s="22"/>
      <c r="CJB12" s="23"/>
      <c r="CJC12" s="22"/>
      <c r="CJD12" s="23"/>
      <c r="CJE12" s="22"/>
      <c r="CJF12" s="23"/>
      <c r="CJG12" s="22"/>
      <c r="CJH12" s="23"/>
      <c r="CJI12" s="22"/>
      <c r="CJJ12" s="23"/>
      <c r="CJK12" s="22"/>
      <c r="CJL12" s="23"/>
      <c r="CJM12" s="22"/>
      <c r="CJN12" s="23"/>
      <c r="CJO12" s="22"/>
      <c r="CJP12" s="23"/>
      <c r="CJQ12" s="22"/>
      <c r="CJR12" s="23"/>
      <c r="CJS12" s="22"/>
      <c r="CJT12" s="23"/>
      <c r="CJU12" s="22"/>
      <c r="CJV12" s="23"/>
      <c r="CJW12" s="22"/>
      <c r="CJX12" s="23"/>
      <c r="CJY12" s="22"/>
      <c r="CJZ12" s="23"/>
      <c r="CKA12" s="22"/>
      <c r="CKB12" s="23"/>
      <c r="CKC12" s="22"/>
      <c r="CKD12" s="23"/>
      <c r="CKE12" s="22"/>
      <c r="CKF12" s="23"/>
      <c r="CKG12" s="22"/>
      <c r="CKH12" s="23"/>
      <c r="CKI12" s="22"/>
      <c r="CKJ12" s="23"/>
      <c r="CKK12" s="22"/>
      <c r="CKL12" s="23"/>
      <c r="CKM12" s="22"/>
      <c r="CKN12" s="23"/>
      <c r="CKO12" s="22"/>
      <c r="CKP12" s="23"/>
      <c r="CKQ12" s="22"/>
      <c r="CKR12" s="23"/>
      <c r="CKS12" s="22"/>
      <c r="CKT12" s="23"/>
      <c r="CKU12" s="22"/>
      <c r="CKV12" s="23"/>
      <c r="CKW12" s="22"/>
      <c r="CKX12" s="23"/>
      <c r="CKY12" s="22"/>
      <c r="CKZ12" s="23"/>
      <c r="CLA12" s="22"/>
      <c r="CLB12" s="23"/>
      <c r="CLC12" s="22"/>
      <c r="CLD12" s="23"/>
      <c r="CLE12" s="22"/>
      <c r="CLF12" s="23"/>
      <c r="CLG12" s="22"/>
      <c r="CLH12" s="23"/>
      <c r="CLI12" s="22"/>
      <c r="CLJ12" s="23"/>
      <c r="CLK12" s="22"/>
      <c r="CLL12" s="23"/>
      <c r="CLM12" s="22"/>
      <c r="CLN12" s="23"/>
      <c r="CLO12" s="22"/>
      <c r="CLP12" s="23"/>
      <c r="CLQ12" s="22"/>
      <c r="CLR12" s="23"/>
      <c r="CLS12" s="22"/>
      <c r="CLT12" s="23"/>
      <c r="CLU12" s="22"/>
      <c r="CLV12" s="23"/>
      <c r="CLW12" s="22"/>
      <c r="CLX12" s="23"/>
      <c r="CLY12" s="22"/>
      <c r="CLZ12" s="23"/>
      <c r="CMA12" s="22"/>
      <c r="CMB12" s="23"/>
      <c r="CMC12" s="22"/>
      <c r="CMD12" s="23"/>
      <c r="CME12" s="22"/>
      <c r="CMF12" s="23"/>
      <c r="CMG12" s="22"/>
      <c r="CMH12" s="23"/>
      <c r="CMI12" s="22"/>
      <c r="CMJ12" s="23"/>
      <c r="CMK12" s="22"/>
      <c r="CML12" s="23"/>
      <c r="CMM12" s="22"/>
      <c r="CMN12" s="23"/>
      <c r="CMO12" s="22"/>
      <c r="CMP12" s="23"/>
      <c r="CMQ12" s="22"/>
      <c r="CMR12" s="23"/>
      <c r="CMS12" s="22"/>
      <c r="CMT12" s="23"/>
      <c r="CMU12" s="22"/>
      <c r="CMV12" s="23"/>
      <c r="CMW12" s="22"/>
      <c r="CMX12" s="23"/>
      <c r="CMY12" s="22"/>
      <c r="CMZ12" s="23"/>
      <c r="CNA12" s="22"/>
      <c r="CNB12" s="23"/>
      <c r="CNC12" s="22"/>
      <c r="CND12" s="23"/>
      <c r="CNE12" s="22"/>
      <c r="CNF12" s="23"/>
      <c r="CNG12" s="22"/>
      <c r="CNH12" s="23"/>
      <c r="CNI12" s="22"/>
      <c r="CNJ12" s="23"/>
      <c r="CNK12" s="22"/>
      <c r="CNL12" s="23"/>
      <c r="CNM12" s="22"/>
      <c r="CNN12" s="23"/>
      <c r="CNO12" s="22"/>
      <c r="CNP12" s="23"/>
      <c r="CNQ12" s="22"/>
      <c r="CNR12" s="23"/>
      <c r="CNS12" s="22"/>
      <c r="CNT12" s="23"/>
      <c r="CNU12" s="22"/>
      <c r="CNV12" s="23"/>
      <c r="CNW12" s="22"/>
      <c r="CNX12" s="23"/>
      <c r="CNY12" s="22"/>
      <c r="CNZ12" s="23"/>
      <c r="COA12" s="22"/>
      <c r="COB12" s="23"/>
      <c r="COC12" s="22"/>
      <c r="COD12" s="23"/>
      <c r="COE12" s="22"/>
      <c r="COF12" s="23"/>
      <c r="COG12" s="22"/>
      <c r="COH12" s="23"/>
      <c r="COI12" s="22"/>
      <c r="COJ12" s="23"/>
      <c r="COK12" s="22"/>
      <c r="COL12" s="23"/>
      <c r="COM12" s="22"/>
      <c r="CON12" s="23"/>
      <c r="COO12" s="22"/>
      <c r="COP12" s="23"/>
      <c r="COQ12" s="22"/>
      <c r="COR12" s="23"/>
      <c r="COS12" s="22"/>
      <c r="COT12" s="23"/>
      <c r="COU12" s="22"/>
      <c r="COV12" s="23"/>
      <c r="COW12" s="22"/>
      <c r="COX12" s="23"/>
      <c r="COY12" s="22"/>
      <c r="COZ12" s="23"/>
      <c r="CPA12" s="22"/>
      <c r="CPB12" s="23"/>
      <c r="CPC12" s="22"/>
      <c r="CPD12" s="23"/>
      <c r="CPE12" s="22"/>
      <c r="CPF12" s="23"/>
      <c r="CPG12" s="22"/>
      <c r="CPH12" s="23"/>
      <c r="CPI12" s="22"/>
      <c r="CPJ12" s="23"/>
      <c r="CPK12" s="22"/>
      <c r="CPL12" s="23"/>
      <c r="CPM12" s="22"/>
      <c r="CPN12" s="23"/>
      <c r="CPO12" s="22"/>
      <c r="CPP12" s="23"/>
      <c r="CPQ12" s="22"/>
      <c r="CPR12" s="23"/>
      <c r="CPS12" s="22"/>
      <c r="CPT12" s="23"/>
      <c r="CPU12" s="22"/>
      <c r="CPV12" s="23"/>
      <c r="CPW12" s="22"/>
      <c r="CPX12" s="23"/>
      <c r="CPY12" s="22"/>
      <c r="CPZ12" s="23"/>
      <c r="CQA12" s="22"/>
      <c r="CQB12" s="23"/>
      <c r="CQC12" s="22"/>
      <c r="CQD12" s="23"/>
      <c r="CQE12" s="22"/>
      <c r="CQF12" s="23"/>
      <c r="CQG12" s="22"/>
      <c r="CQH12" s="23"/>
      <c r="CQI12" s="22"/>
      <c r="CQJ12" s="23"/>
      <c r="CQK12" s="22"/>
      <c r="CQL12" s="23"/>
      <c r="CQM12" s="22"/>
      <c r="CQN12" s="23"/>
      <c r="CQO12" s="22"/>
      <c r="CQP12" s="23"/>
      <c r="CQQ12" s="22"/>
      <c r="CQR12" s="23"/>
      <c r="CQS12" s="22"/>
      <c r="CQT12" s="23"/>
      <c r="CQU12" s="22"/>
      <c r="CQV12" s="23"/>
      <c r="CQW12" s="22"/>
      <c r="CQX12" s="23"/>
      <c r="CQY12" s="22"/>
      <c r="CQZ12" s="23"/>
      <c r="CRA12" s="22"/>
      <c r="CRB12" s="23"/>
      <c r="CRC12" s="22"/>
      <c r="CRD12" s="23"/>
      <c r="CRE12" s="22"/>
      <c r="CRF12" s="23"/>
      <c r="CRG12" s="22"/>
      <c r="CRH12" s="23"/>
      <c r="CRI12" s="22"/>
      <c r="CRJ12" s="23"/>
      <c r="CRK12" s="22"/>
      <c r="CRL12" s="23"/>
      <c r="CRM12" s="22"/>
      <c r="CRN12" s="23"/>
      <c r="CRO12" s="22"/>
      <c r="CRP12" s="23"/>
      <c r="CRQ12" s="22"/>
      <c r="CRR12" s="23"/>
      <c r="CRS12" s="22"/>
      <c r="CRT12" s="23"/>
      <c r="CRU12" s="22"/>
      <c r="CRV12" s="23"/>
      <c r="CRW12" s="22"/>
      <c r="CRX12" s="23"/>
      <c r="CRY12" s="22"/>
      <c r="CRZ12" s="23"/>
      <c r="CSA12" s="22"/>
      <c r="CSB12" s="23"/>
      <c r="CSC12" s="22"/>
      <c r="CSD12" s="23"/>
      <c r="CSE12" s="22"/>
      <c r="CSF12" s="23"/>
      <c r="CSG12" s="22"/>
      <c r="CSH12" s="23"/>
      <c r="CSI12" s="22"/>
      <c r="CSJ12" s="23"/>
      <c r="CSK12" s="22"/>
      <c r="CSL12" s="23"/>
      <c r="CSM12" s="22"/>
      <c r="CSN12" s="23"/>
      <c r="CSO12" s="22"/>
      <c r="CSP12" s="23"/>
      <c r="CSQ12" s="22"/>
      <c r="CSR12" s="23"/>
      <c r="CSS12" s="22"/>
      <c r="CST12" s="23"/>
      <c r="CSU12" s="22"/>
      <c r="CSV12" s="23"/>
      <c r="CSW12" s="22"/>
      <c r="CSX12" s="23"/>
      <c r="CSY12" s="22"/>
      <c r="CSZ12" s="23"/>
      <c r="CTA12" s="22"/>
      <c r="CTB12" s="23"/>
      <c r="CTC12" s="22"/>
      <c r="CTD12" s="23"/>
      <c r="CTE12" s="22"/>
      <c r="CTF12" s="23"/>
      <c r="CTG12" s="22"/>
      <c r="CTH12" s="23"/>
      <c r="CTI12" s="22"/>
      <c r="CTJ12" s="23"/>
      <c r="CTK12" s="22"/>
      <c r="CTL12" s="23"/>
      <c r="CTM12" s="22"/>
      <c r="CTN12" s="23"/>
      <c r="CTO12" s="22"/>
      <c r="CTP12" s="23"/>
      <c r="CTQ12" s="22"/>
      <c r="CTR12" s="23"/>
      <c r="CTS12" s="22"/>
      <c r="CTT12" s="23"/>
      <c r="CTU12" s="22"/>
      <c r="CTV12" s="23"/>
      <c r="CTW12" s="22"/>
      <c r="CTX12" s="23"/>
      <c r="CTY12" s="22"/>
      <c r="CTZ12" s="23"/>
      <c r="CUA12" s="22"/>
      <c r="CUB12" s="23"/>
      <c r="CUC12" s="22"/>
      <c r="CUD12" s="23"/>
      <c r="CUE12" s="22"/>
      <c r="CUF12" s="23"/>
      <c r="CUG12" s="22"/>
      <c r="CUH12" s="23"/>
      <c r="CUI12" s="22"/>
      <c r="CUJ12" s="23"/>
      <c r="CUK12" s="22"/>
      <c r="CUL12" s="23"/>
      <c r="CUM12" s="22"/>
      <c r="CUN12" s="23"/>
      <c r="CUO12" s="22"/>
      <c r="CUP12" s="23"/>
      <c r="CUQ12" s="22"/>
      <c r="CUR12" s="23"/>
      <c r="CUS12" s="22"/>
      <c r="CUT12" s="23"/>
      <c r="CUU12" s="22"/>
      <c r="CUV12" s="23"/>
      <c r="CUW12" s="22"/>
      <c r="CUX12" s="23"/>
      <c r="CUY12" s="22"/>
      <c r="CUZ12" s="23"/>
      <c r="CVA12" s="22"/>
      <c r="CVB12" s="23"/>
      <c r="CVC12" s="22"/>
      <c r="CVD12" s="23"/>
      <c r="CVE12" s="22"/>
      <c r="CVF12" s="23"/>
      <c r="CVG12" s="22"/>
      <c r="CVH12" s="23"/>
      <c r="CVI12" s="22"/>
      <c r="CVJ12" s="23"/>
      <c r="CVK12" s="22"/>
      <c r="CVL12" s="23"/>
      <c r="CVM12" s="22"/>
      <c r="CVN12" s="23"/>
      <c r="CVO12" s="22"/>
      <c r="CVP12" s="23"/>
      <c r="CVQ12" s="22"/>
      <c r="CVR12" s="23"/>
      <c r="CVS12" s="22"/>
      <c r="CVT12" s="23"/>
      <c r="CVU12" s="22"/>
      <c r="CVV12" s="23"/>
      <c r="CVW12" s="22"/>
      <c r="CVX12" s="23"/>
      <c r="CVY12" s="22"/>
      <c r="CVZ12" s="23"/>
      <c r="CWA12" s="22"/>
      <c r="CWB12" s="23"/>
      <c r="CWC12" s="22"/>
      <c r="CWD12" s="23"/>
      <c r="CWE12" s="22"/>
      <c r="CWF12" s="23"/>
      <c r="CWG12" s="22"/>
      <c r="CWH12" s="23"/>
      <c r="CWI12" s="22"/>
      <c r="CWJ12" s="23"/>
      <c r="CWK12" s="22"/>
      <c r="CWL12" s="23"/>
      <c r="CWM12" s="22"/>
      <c r="CWN12" s="23"/>
      <c r="CWO12" s="22"/>
      <c r="CWP12" s="23"/>
      <c r="CWQ12" s="22"/>
      <c r="CWR12" s="23"/>
      <c r="CWS12" s="22"/>
      <c r="CWT12" s="23"/>
      <c r="CWU12" s="22"/>
      <c r="CWV12" s="23"/>
      <c r="CWW12" s="22"/>
      <c r="CWX12" s="23"/>
      <c r="CWY12" s="22"/>
      <c r="CWZ12" s="23"/>
      <c r="CXA12" s="22"/>
      <c r="CXB12" s="23"/>
      <c r="CXC12" s="22"/>
      <c r="CXD12" s="23"/>
      <c r="CXE12" s="22"/>
      <c r="CXF12" s="23"/>
      <c r="CXG12" s="22"/>
      <c r="CXH12" s="23"/>
      <c r="CXI12" s="22"/>
      <c r="CXJ12" s="23"/>
      <c r="CXK12" s="22"/>
      <c r="CXL12" s="23"/>
      <c r="CXM12" s="22"/>
      <c r="CXN12" s="23"/>
      <c r="CXO12" s="22"/>
      <c r="CXP12" s="23"/>
      <c r="CXQ12" s="22"/>
      <c r="CXR12" s="23"/>
      <c r="CXS12" s="22"/>
      <c r="CXT12" s="23"/>
      <c r="CXU12" s="22"/>
      <c r="CXV12" s="23"/>
      <c r="CXW12" s="22"/>
      <c r="CXX12" s="23"/>
      <c r="CXY12" s="22"/>
      <c r="CXZ12" s="23"/>
      <c r="CYA12" s="22"/>
      <c r="CYB12" s="23"/>
      <c r="CYC12" s="22"/>
      <c r="CYD12" s="23"/>
      <c r="CYE12" s="22"/>
      <c r="CYF12" s="23"/>
      <c r="CYG12" s="22"/>
      <c r="CYH12" s="23"/>
      <c r="CYI12" s="22"/>
      <c r="CYJ12" s="23"/>
      <c r="CYK12" s="22"/>
      <c r="CYL12" s="23"/>
      <c r="CYM12" s="22"/>
      <c r="CYN12" s="23"/>
      <c r="CYO12" s="22"/>
      <c r="CYP12" s="23"/>
      <c r="CYQ12" s="22"/>
      <c r="CYR12" s="23"/>
      <c r="CYS12" s="22"/>
      <c r="CYT12" s="23"/>
      <c r="CYU12" s="22"/>
      <c r="CYV12" s="23"/>
      <c r="CYW12" s="22"/>
      <c r="CYX12" s="23"/>
      <c r="CYY12" s="22"/>
      <c r="CYZ12" s="23"/>
      <c r="CZA12" s="22"/>
      <c r="CZB12" s="23"/>
      <c r="CZC12" s="22"/>
      <c r="CZD12" s="23"/>
      <c r="CZE12" s="22"/>
      <c r="CZF12" s="23"/>
      <c r="CZG12" s="22"/>
      <c r="CZH12" s="23"/>
      <c r="CZI12" s="22"/>
      <c r="CZJ12" s="23"/>
      <c r="CZK12" s="22"/>
      <c r="CZL12" s="23"/>
      <c r="CZM12" s="22"/>
      <c r="CZN12" s="23"/>
      <c r="CZO12" s="22"/>
      <c r="CZP12" s="23"/>
      <c r="CZQ12" s="22"/>
      <c r="CZR12" s="23"/>
      <c r="CZS12" s="22"/>
      <c r="CZT12" s="23"/>
      <c r="CZU12" s="22"/>
      <c r="CZV12" s="23"/>
      <c r="CZW12" s="22"/>
      <c r="CZX12" s="23"/>
      <c r="CZY12" s="22"/>
      <c r="CZZ12" s="23"/>
      <c r="DAA12" s="22"/>
      <c r="DAB12" s="23"/>
      <c r="DAC12" s="22"/>
      <c r="DAD12" s="23"/>
      <c r="DAE12" s="22"/>
      <c r="DAF12" s="23"/>
      <c r="DAG12" s="22"/>
      <c r="DAH12" s="23"/>
      <c r="DAI12" s="22"/>
      <c r="DAJ12" s="23"/>
      <c r="DAK12" s="22"/>
      <c r="DAL12" s="23"/>
      <c r="DAM12" s="22"/>
      <c r="DAN12" s="23"/>
      <c r="DAO12" s="22"/>
      <c r="DAP12" s="23"/>
      <c r="DAQ12" s="22"/>
      <c r="DAR12" s="23"/>
      <c r="DAS12" s="22"/>
      <c r="DAT12" s="23"/>
      <c r="DAU12" s="22"/>
      <c r="DAV12" s="23"/>
      <c r="DAW12" s="22"/>
      <c r="DAX12" s="23"/>
      <c r="DAY12" s="22"/>
      <c r="DAZ12" s="23"/>
      <c r="DBA12" s="22"/>
      <c r="DBB12" s="23"/>
      <c r="DBC12" s="22"/>
      <c r="DBD12" s="23"/>
      <c r="DBE12" s="22"/>
      <c r="DBF12" s="23"/>
      <c r="DBG12" s="22"/>
      <c r="DBH12" s="23"/>
      <c r="DBI12" s="22"/>
      <c r="DBJ12" s="23"/>
      <c r="DBK12" s="22"/>
      <c r="DBL12" s="23"/>
      <c r="DBM12" s="22"/>
      <c r="DBN12" s="23"/>
      <c r="DBO12" s="22"/>
      <c r="DBP12" s="23"/>
      <c r="DBQ12" s="22"/>
      <c r="DBR12" s="23"/>
      <c r="DBS12" s="22"/>
      <c r="DBT12" s="23"/>
      <c r="DBU12" s="22"/>
      <c r="DBV12" s="23"/>
      <c r="DBW12" s="22"/>
      <c r="DBX12" s="23"/>
      <c r="DBY12" s="22"/>
      <c r="DBZ12" s="23"/>
      <c r="DCA12" s="22"/>
      <c r="DCB12" s="23"/>
      <c r="DCC12" s="22"/>
      <c r="DCD12" s="23"/>
      <c r="DCE12" s="22"/>
      <c r="DCF12" s="23"/>
      <c r="DCG12" s="22"/>
      <c r="DCH12" s="23"/>
      <c r="DCI12" s="22"/>
      <c r="DCJ12" s="23"/>
      <c r="DCK12" s="22"/>
      <c r="DCL12" s="23"/>
      <c r="DCM12" s="22"/>
      <c r="DCN12" s="23"/>
      <c r="DCO12" s="22"/>
      <c r="DCP12" s="23"/>
      <c r="DCQ12" s="22"/>
      <c r="DCR12" s="23"/>
      <c r="DCS12" s="22"/>
      <c r="DCT12" s="23"/>
      <c r="DCU12" s="22"/>
      <c r="DCV12" s="23"/>
      <c r="DCW12" s="22"/>
      <c r="DCX12" s="23"/>
      <c r="DCY12" s="22"/>
      <c r="DCZ12" s="23"/>
      <c r="DDA12" s="22"/>
      <c r="DDB12" s="23"/>
      <c r="DDC12" s="22"/>
      <c r="DDD12" s="23"/>
      <c r="DDE12" s="22"/>
      <c r="DDF12" s="23"/>
      <c r="DDG12" s="22"/>
      <c r="DDH12" s="23"/>
      <c r="DDI12" s="22"/>
      <c r="DDJ12" s="23"/>
      <c r="DDK12" s="22"/>
      <c r="DDL12" s="23"/>
      <c r="DDM12" s="22"/>
      <c r="DDN12" s="23"/>
      <c r="DDO12" s="22"/>
      <c r="DDP12" s="23"/>
      <c r="DDQ12" s="22"/>
      <c r="DDR12" s="23"/>
      <c r="DDS12" s="22"/>
      <c r="DDT12" s="23"/>
      <c r="DDU12" s="22"/>
      <c r="DDV12" s="23"/>
      <c r="DDW12" s="22"/>
      <c r="DDX12" s="23"/>
      <c r="DDY12" s="22"/>
      <c r="DDZ12" s="23"/>
      <c r="DEA12" s="22"/>
      <c r="DEB12" s="23"/>
      <c r="DEC12" s="22"/>
      <c r="DED12" s="23"/>
      <c r="DEE12" s="22"/>
      <c r="DEF12" s="23"/>
      <c r="DEG12" s="22"/>
      <c r="DEH12" s="23"/>
      <c r="DEI12" s="22"/>
      <c r="DEJ12" s="23"/>
      <c r="DEK12" s="22"/>
      <c r="DEL12" s="23"/>
      <c r="DEM12" s="22"/>
      <c r="DEN12" s="23"/>
      <c r="DEO12" s="22"/>
      <c r="DEP12" s="23"/>
      <c r="DEQ12" s="22"/>
      <c r="DER12" s="23"/>
      <c r="DES12" s="22"/>
      <c r="DET12" s="23"/>
      <c r="DEU12" s="22"/>
      <c r="DEV12" s="23"/>
      <c r="DEW12" s="22"/>
      <c r="DEX12" s="23"/>
      <c r="DEY12" s="22"/>
      <c r="DEZ12" s="23"/>
      <c r="DFA12" s="22"/>
      <c r="DFB12" s="23"/>
      <c r="DFC12" s="22"/>
      <c r="DFD12" s="23"/>
      <c r="DFE12" s="22"/>
      <c r="DFF12" s="23"/>
      <c r="DFG12" s="22"/>
      <c r="DFH12" s="23"/>
      <c r="DFI12" s="22"/>
      <c r="DFJ12" s="23"/>
      <c r="DFK12" s="22"/>
      <c r="DFL12" s="23"/>
      <c r="DFM12" s="22"/>
      <c r="DFN12" s="23"/>
      <c r="DFO12" s="22"/>
      <c r="DFP12" s="23"/>
      <c r="DFQ12" s="22"/>
      <c r="DFR12" s="23"/>
      <c r="DFS12" s="22"/>
      <c r="DFT12" s="23"/>
      <c r="DFU12" s="22"/>
      <c r="DFV12" s="23"/>
      <c r="DFW12" s="22"/>
      <c r="DFX12" s="23"/>
      <c r="DFY12" s="22"/>
      <c r="DFZ12" s="23"/>
      <c r="DGA12" s="22"/>
      <c r="DGB12" s="23"/>
      <c r="DGC12" s="22"/>
      <c r="DGD12" s="23"/>
      <c r="DGE12" s="22"/>
      <c r="DGF12" s="23"/>
      <c r="DGG12" s="22"/>
      <c r="DGH12" s="23"/>
      <c r="DGI12" s="22"/>
      <c r="DGJ12" s="23"/>
      <c r="DGK12" s="22"/>
      <c r="DGL12" s="23"/>
      <c r="DGM12" s="22"/>
      <c r="DGN12" s="23"/>
      <c r="DGO12" s="22"/>
      <c r="DGP12" s="23"/>
      <c r="DGQ12" s="22"/>
      <c r="DGR12" s="23"/>
      <c r="DGS12" s="22"/>
      <c r="DGT12" s="23"/>
      <c r="DGU12" s="22"/>
      <c r="DGV12" s="23"/>
      <c r="DGW12" s="22"/>
      <c r="DGX12" s="23"/>
      <c r="DGY12" s="22"/>
      <c r="DGZ12" s="23"/>
      <c r="DHA12" s="22"/>
      <c r="DHB12" s="23"/>
      <c r="DHC12" s="22"/>
      <c r="DHD12" s="23"/>
      <c r="DHE12" s="22"/>
      <c r="DHF12" s="23"/>
      <c r="DHG12" s="22"/>
      <c r="DHH12" s="23"/>
      <c r="DHI12" s="22"/>
      <c r="DHJ12" s="23"/>
      <c r="DHK12" s="22"/>
      <c r="DHL12" s="23"/>
      <c r="DHM12" s="22"/>
      <c r="DHN12" s="23"/>
      <c r="DHO12" s="22"/>
      <c r="DHP12" s="23"/>
      <c r="DHQ12" s="22"/>
      <c r="DHR12" s="23"/>
      <c r="DHS12" s="22"/>
      <c r="DHT12" s="23"/>
      <c r="DHU12" s="22"/>
      <c r="DHV12" s="23"/>
      <c r="DHW12" s="22"/>
      <c r="DHX12" s="23"/>
      <c r="DHY12" s="22"/>
      <c r="DHZ12" s="23"/>
      <c r="DIA12" s="22"/>
      <c r="DIB12" s="23"/>
      <c r="DIC12" s="22"/>
      <c r="DID12" s="23"/>
      <c r="DIE12" s="22"/>
      <c r="DIF12" s="23"/>
      <c r="DIG12" s="22"/>
      <c r="DIH12" s="23"/>
      <c r="DII12" s="22"/>
      <c r="DIJ12" s="23"/>
      <c r="DIK12" s="22"/>
      <c r="DIL12" s="23"/>
      <c r="DIM12" s="22"/>
      <c r="DIN12" s="23"/>
      <c r="DIO12" s="22"/>
      <c r="DIP12" s="23"/>
      <c r="DIQ12" s="22"/>
      <c r="DIR12" s="23"/>
      <c r="DIS12" s="22"/>
      <c r="DIT12" s="23"/>
      <c r="DIU12" s="22"/>
      <c r="DIV12" s="23"/>
      <c r="DIW12" s="22"/>
      <c r="DIX12" s="23"/>
      <c r="DIY12" s="22"/>
      <c r="DIZ12" s="23"/>
      <c r="DJA12" s="22"/>
      <c r="DJB12" s="23"/>
      <c r="DJC12" s="22"/>
      <c r="DJD12" s="23"/>
      <c r="DJE12" s="22"/>
      <c r="DJF12" s="23"/>
      <c r="DJG12" s="22"/>
      <c r="DJH12" s="23"/>
      <c r="DJI12" s="22"/>
      <c r="DJJ12" s="23"/>
      <c r="DJK12" s="22"/>
      <c r="DJL12" s="23"/>
      <c r="DJM12" s="22"/>
      <c r="DJN12" s="23"/>
      <c r="DJO12" s="22"/>
      <c r="DJP12" s="23"/>
      <c r="DJQ12" s="22"/>
      <c r="DJR12" s="23"/>
      <c r="DJS12" s="22"/>
      <c r="DJT12" s="23"/>
      <c r="DJU12" s="22"/>
      <c r="DJV12" s="23"/>
      <c r="DJW12" s="22"/>
      <c r="DJX12" s="23"/>
      <c r="DJY12" s="22"/>
      <c r="DJZ12" s="23"/>
      <c r="DKA12" s="22"/>
      <c r="DKB12" s="23"/>
      <c r="DKC12" s="22"/>
      <c r="DKD12" s="23"/>
      <c r="DKE12" s="22"/>
      <c r="DKF12" s="23"/>
      <c r="DKG12" s="22"/>
      <c r="DKH12" s="23"/>
      <c r="DKI12" s="22"/>
      <c r="DKJ12" s="23"/>
      <c r="DKK12" s="22"/>
      <c r="DKL12" s="23"/>
      <c r="DKM12" s="22"/>
      <c r="DKN12" s="23"/>
      <c r="DKO12" s="22"/>
      <c r="DKP12" s="23"/>
      <c r="DKQ12" s="22"/>
      <c r="DKR12" s="23"/>
      <c r="DKS12" s="22"/>
      <c r="DKT12" s="23"/>
      <c r="DKU12" s="22"/>
      <c r="DKV12" s="23"/>
      <c r="DKW12" s="22"/>
      <c r="DKX12" s="23"/>
      <c r="DKY12" s="22"/>
      <c r="DKZ12" s="23"/>
      <c r="DLA12" s="22"/>
      <c r="DLB12" s="23"/>
      <c r="DLC12" s="22"/>
      <c r="DLD12" s="23"/>
      <c r="DLE12" s="22"/>
      <c r="DLF12" s="23"/>
      <c r="DLG12" s="22"/>
      <c r="DLH12" s="23"/>
      <c r="DLI12" s="22"/>
      <c r="DLJ12" s="23"/>
      <c r="DLK12" s="22"/>
      <c r="DLL12" s="23"/>
      <c r="DLM12" s="22"/>
      <c r="DLN12" s="23"/>
      <c r="DLO12" s="22"/>
      <c r="DLP12" s="23"/>
      <c r="DLQ12" s="22"/>
      <c r="DLR12" s="23"/>
      <c r="DLS12" s="22"/>
      <c r="DLT12" s="23"/>
      <c r="DLU12" s="22"/>
      <c r="DLV12" s="23"/>
      <c r="DLW12" s="22"/>
      <c r="DLX12" s="23"/>
      <c r="DLY12" s="22"/>
      <c r="DLZ12" s="23"/>
      <c r="DMA12" s="22"/>
      <c r="DMB12" s="23"/>
      <c r="DMC12" s="22"/>
      <c r="DMD12" s="23"/>
      <c r="DME12" s="22"/>
      <c r="DMF12" s="23"/>
      <c r="DMG12" s="22"/>
      <c r="DMH12" s="23"/>
      <c r="DMI12" s="22"/>
      <c r="DMJ12" s="23"/>
      <c r="DMK12" s="22"/>
      <c r="DML12" s="23"/>
      <c r="DMM12" s="22"/>
      <c r="DMN12" s="23"/>
      <c r="DMO12" s="22"/>
      <c r="DMP12" s="23"/>
      <c r="DMQ12" s="22"/>
      <c r="DMR12" s="23"/>
      <c r="DMS12" s="22"/>
      <c r="DMT12" s="23"/>
      <c r="DMU12" s="22"/>
      <c r="DMV12" s="23"/>
      <c r="DMW12" s="22"/>
      <c r="DMX12" s="23"/>
      <c r="DMY12" s="22"/>
      <c r="DMZ12" s="23"/>
      <c r="DNA12" s="22"/>
      <c r="DNB12" s="23"/>
      <c r="DNC12" s="22"/>
      <c r="DND12" s="23"/>
      <c r="DNE12" s="22"/>
      <c r="DNF12" s="23"/>
      <c r="DNG12" s="22"/>
      <c r="DNH12" s="23"/>
      <c r="DNI12" s="22"/>
      <c r="DNJ12" s="23"/>
      <c r="DNK12" s="22"/>
      <c r="DNL12" s="23"/>
      <c r="DNM12" s="22"/>
      <c r="DNN12" s="23"/>
      <c r="DNO12" s="22"/>
      <c r="DNP12" s="23"/>
      <c r="DNQ12" s="22"/>
      <c r="DNR12" s="23"/>
      <c r="DNS12" s="22"/>
      <c r="DNT12" s="23"/>
      <c r="DNU12" s="22"/>
      <c r="DNV12" s="23"/>
      <c r="DNW12" s="22"/>
      <c r="DNX12" s="23"/>
      <c r="DNY12" s="22"/>
      <c r="DNZ12" s="23"/>
      <c r="DOA12" s="22"/>
      <c r="DOB12" s="23"/>
      <c r="DOC12" s="22"/>
      <c r="DOD12" s="23"/>
      <c r="DOE12" s="22"/>
      <c r="DOF12" s="23"/>
      <c r="DOG12" s="22"/>
      <c r="DOH12" s="23"/>
      <c r="DOI12" s="22"/>
      <c r="DOJ12" s="23"/>
      <c r="DOK12" s="22"/>
      <c r="DOL12" s="23"/>
      <c r="DOM12" s="22"/>
      <c r="DON12" s="23"/>
      <c r="DOO12" s="22"/>
      <c r="DOP12" s="23"/>
      <c r="DOQ12" s="22"/>
      <c r="DOR12" s="23"/>
      <c r="DOS12" s="22"/>
      <c r="DOT12" s="23"/>
      <c r="DOU12" s="22"/>
      <c r="DOV12" s="23"/>
      <c r="DOW12" s="22"/>
      <c r="DOX12" s="23"/>
      <c r="DOY12" s="22"/>
      <c r="DOZ12" s="23"/>
      <c r="DPA12" s="22"/>
      <c r="DPB12" s="23"/>
      <c r="DPC12" s="22"/>
      <c r="DPD12" s="23"/>
      <c r="DPE12" s="22"/>
      <c r="DPF12" s="23"/>
      <c r="DPG12" s="22"/>
      <c r="DPH12" s="23"/>
      <c r="DPI12" s="22"/>
      <c r="DPJ12" s="23"/>
      <c r="DPK12" s="22"/>
      <c r="DPL12" s="23"/>
      <c r="DPM12" s="22"/>
      <c r="DPN12" s="23"/>
      <c r="DPO12" s="22"/>
      <c r="DPP12" s="23"/>
      <c r="DPQ12" s="22"/>
      <c r="DPR12" s="23"/>
      <c r="DPS12" s="22"/>
      <c r="DPT12" s="23"/>
      <c r="DPU12" s="22"/>
      <c r="DPV12" s="23"/>
      <c r="DPW12" s="22"/>
      <c r="DPX12" s="23"/>
      <c r="DPY12" s="22"/>
      <c r="DPZ12" s="23"/>
      <c r="DQA12" s="22"/>
      <c r="DQB12" s="23"/>
      <c r="DQC12" s="22"/>
      <c r="DQD12" s="23"/>
      <c r="DQE12" s="22"/>
      <c r="DQF12" s="23"/>
      <c r="DQG12" s="22"/>
      <c r="DQH12" s="23"/>
      <c r="DQI12" s="22"/>
      <c r="DQJ12" s="23"/>
      <c r="DQK12" s="22"/>
      <c r="DQL12" s="23"/>
      <c r="DQM12" s="22"/>
      <c r="DQN12" s="23"/>
      <c r="DQO12" s="22"/>
      <c r="DQP12" s="23"/>
      <c r="DQQ12" s="22"/>
      <c r="DQR12" s="23"/>
      <c r="DQS12" s="22"/>
      <c r="DQT12" s="23"/>
      <c r="DQU12" s="22"/>
      <c r="DQV12" s="23"/>
      <c r="DQW12" s="22"/>
      <c r="DQX12" s="23"/>
      <c r="DQY12" s="22"/>
      <c r="DQZ12" s="23"/>
      <c r="DRA12" s="22"/>
      <c r="DRB12" s="23"/>
      <c r="DRC12" s="22"/>
      <c r="DRD12" s="23"/>
      <c r="DRE12" s="22"/>
      <c r="DRF12" s="23"/>
      <c r="DRG12" s="22"/>
      <c r="DRH12" s="23"/>
      <c r="DRI12" s="22"/>
      <c r="DRJ12" s="23"/>
      <c r="DRK12" s="22"/>
      <c r="DRL12" s="23"/>
      <c r="DRM12" s="22"/>
      <c r="DRN12" s="23"/>
      <c r="DRO12" s="22"/>
      <c r="DRP12" s="23"/>
      <c r="DRQ12" s="22"/>
      <c r="DRR12" s="23"/>
      <c r="DRS12" s="22"/>
      <c r="DRT12" s="23"/>
      <c r="DRU12" s="22"/>
      <c r="DRV12" s="23"/>
      <c r="DRW12" s="22"/>
      <c r="DRX12" s="23"/>
      <c r="DRY12" s="22"/>
      <c r="DRZ12" s="23"/>
      <c r="DSA12" s="22"/>
      <c r="DSB12" s="23"/>
      <c r="DSC12" s="22"/>
      <c r="DSD12" s="23"/>
      <c r="DSE12" s="22"/>
      <c r="DSF12" s="23"/>
      <c r="DSG12" s="22"/>
      <c r="DSH12" s="23"/>
      <c r="DSI12" s="22"/>
      <c r="DSJ12" s="23"/>
      <c r="DSK12" s="22"/>
      <c r="DSL12" s="23"/>
      <c r="DSM12" s="22"/>
      <c r="DSN12" s="23"/>
      <c r="DSO12" s="22"/>
      <c r="DSP12" s="23"/>
      <c r="DSQ12" s="22"/>
      <c r="DSR12" s="23"/>
      <c r="DSS12" s="22"/>
      <c r="DST12" s="23"/>
      <c r="DSU12" s="22"/>
      <c r="DSV12" s="23"/>
      <c r="DSW12" s="22"/>
      <c r="DSX12" s="23"/>
      <c r="DSY12" s="22"/>
      <c r="DSZ12" s="23"/>
      <c r="DTA12" s="22"/>
      <c r="DTB12" s="23"/>
      <c r="DTC12" s="22"/>
      <c r="DTD12" s="23"/>
      <c r="DTE12" s="22"/>
      <c r="DTF12" s="23"/>
      <c r="DTG12" s="22"/>
      <c r="DTH12" s="23"/>
      <c r="DTI12" s="22"/>
      <c r="DTJ12" s="23"/>
      <c r="DTK12" s="22"/>
      <c r="DTL12" s="23"/>
      <c r="DTM12" s="22"/>
      <c r="DTN12" s="23"/>
      <c r="DTO12" s="22"/>
      <c r="DTP12" s="23"/>
      <c r="DTQ12" s="22"/>
      <c r="DTR12" s="23"/>
      <c r="DTS12" s="22"/>
      <c r="DTT12" s="23"/>
      <c r="DTU12" s="22"/>
      <c r="DTV12" s="23"/>
      <c r="DTW12" s="22"/>
      <c r="DTX12" s="23"/>
      <c r="DTY12" s="22"/>
      <c r="DTZ12" s="23"/>
      <c r="DUA12" s="22"/>
      <c r="DUB12" s="23"/>
      <c r="DUC12" s="22"/>
      <c r="DUD12" s="23"/>
      <c r="DUE12" s="22"/>
      <c r="DUF12" s="23"/>
      <c r="DUG12" s="22"/>
      <c r="DUH12" s="23"/>
      <c r="DUI12" s="22"/>
      <c r="DUJ12" s="23"/>
      <c r="DUK12" s="22"/>
      <c r="DUL12" s="23"/>
      <c r="DUM12" s="22"/>
      <c r="DUN12" s="23"/>
      <c r="DUO12" s="22"/>
      <c r="DUP12" s="23"/>
      <c r="DUQ12" s="22"/>
      <c r="DUR12" s="23"/>
      <c r="DUS12" s="22"/>
      <c r="DUT12" s="23"/>
      <c r="DUU12" s="22"/>
      <c r="DUV12" s="23"/>
      <c r="DUW12" s="22"/>
      <c r="DUX12" s="23"/>
      <c r="DUY12" s="22"/>
      <c r="DUZ12" s="23"/>
      <c r="DVA12" s="22"/>
      <c r="DVB12" s="23"/>
      <c r="DVC12" s="22"/>
      <c r="DVD12" s="23"/>
      <c r="DVE12" s="22"/>
      <c r="DVF12" s="23"/>
      <c r="DVG12" s="22"/>
      <c r="DVH12" s="23"/>
      <c r="DVI12" s="22"/>
      <c r="DVJ12" s="23"/>
      <c r="DVK12" s="22"/>
      <c r="DVL12" s="23"/>
      <c r="DVM12" s="22"/>
      <c r="DVN12" s="23"/>
      <c r="DVO12" s="22"/>
      <c r="DVP12" s="23"/>
      <c r="DVQ12" s="22"/>
      <c r="DVR12" s="23"/>
      <c r="DVS12" s="22"/>
      <c r="DVT12" s="23"/>
      <c r="DVU12" s="22"/>
      <c r="DVV12" s="23"/>
      <c r="DVW12" s="22"/>
      <c r="DVX12" s="23"/>
      <c r="DVY12" s="22"/>
      <c r="DVZ12" s="23"/>
      <c r="DWA12" s="22"/>
      <c r="DWB12" s="23"/>
      <c r="DWC12" s="22"/>
      <c r="DWD12" s="23"/>
      <c r="DWE12" s="22"/>
      <c r="DWF12" s="23"/>
      <c r="DWG12" s="22"/>
      <c r="DWH12" s="23"/>
      <c r="DWI12" s="22"/>
      <c r="DWJ12" s="23"/>
      <c r="DWK12" s="22"/>
      <c r="DWL12" s="23"/>
      <c r="DWM12" s="22"/>
      <c r="DWN12" s="23"/>
      <c r="DWO12" s="22"/>
      <c r="DWP12" s="23"/>
      <c r="DWQ12" s="22"/>
      <c r="DWR12" s="23"/>
      <c r="DWS12" s="22"/>
      <c r="DWT12" s="23"/>
      <c r="DWU12" s="22"/>
      <c r="DWV12" s="23"/>
      <c r="DWW12" s="22"/>
      <c r="DWX12" s="23"/>
      <c r="DWY12" s="22"/>
      <c r="DWZ12" s="23"/>
      <c r="DXA12" s="22"/>
      <c r="DXB12" s="23"/>
      <c r="DXC12" s="22"/>
      <c r="DXD12" s="23"/>
      <c r="DXE12" s="22"/>
      <c r="DXF12" s="23"/>
      <c r="DXG12" s="22"/>
      <c r="DXH12" s="23"/>
      <c r="DXI12" s="22"/>
      <c r="DXJ12" s="23"/>
      <c r="DXK12" s="22"/>
      <c r="DXL12" s="23"/>
      <c r="DXM12" s="22"/>
      <c r="DXN12" s="23"/>
      <c r="DXO12" s="22"/>
      <c r="DXP12" s="23"/>
      <c r="DXQ12" s="22"/>
      <c r="DXR12" s="23"/>
      <c r="DXS12" s="22"/>
      <c r="DXT12" s="23"/>
      <c r="DXU12" s="22"/>
      <c r="DXV12" s="23"/>
      <c r="DXW12" s="22"/>
      <c r="DXX12" s="23"/>
      <c r="DXY12" s="22"/>
      <c r="DXZ12" s="23"/>
      <c r="DYA12" s="22"/>
      <c r="DYB12" s="23"/>
      <c r="DYC12" s="22"/>
      <c r="DYD12" s="23"/>
      <c r="DYE12" s="22"/>
      <c r="DYF12" s="23"/>
      <c r="DYG12" s="22"/>
      <c r="DYH12" s="23"/>
      <c r="DYI12" s="22"/>
      <c r="DYJ12" s="23"/>
      <c r="DYK12" s="22"/>
      <c r="DYL12" s="23"/>
      <c r="DYM12" s="22"/>
      <c r="DYN12" s="23"/>
      <c r="DYO12" s="22"/>
      <c r="DYP12" s="23"/>
      <c r="DYQ12" s="22"/>
      <c r="DYR12" s="23"/>
      <c r="DYS12" s="22"/>
      <c r="DYT12" s="23"/>
      <c r="DYU12" s="22"/>
      <c r="DYV12" s="23"/>
      <c r="DYW12" s="22"/>
      <c r="DYX12" s="23"/>
      <c r="DYY12" s="22"/>
      <c r="DYZ12" s="23"/>
      <c r="DZA12" s="22"/>
      <c r="DZB12" s="23"/>
      <c r="DZC12" s="22"/>
      <c r="DZD12" s="23"/>
      <c r="DZE12" s="22"/>
      <c r="DZF12" s="23"/>
      <c r="DZG12" s="22"/>
      <c r="DZH12" s="23"/>
      <c r="DZI12" s="22"/>
      <c r="DZJ12" s="23"/>
      <c r="DZK12" s="22"/>
      <c r="DZL12" s="23"/>
      <c r="DZM12" s="22"/>
      <c r="DZN12" s="23"/>
      <c r="DZO12" s="22"/>
      <c r="DZP12" s="23"/>
      <c r="DZQ12" s="22"/>
      <c r="DZR12" s="23"/>
      <c r="DZS12" s="22"/>
      <c r="DZT12" s="23"/>
      <c r="DZU12" s="22"/>
      <c r="DZV12" s="23"/>
      <c r="DZW12" s="22"/>
      <c r="DZX12" s="23"/>
      <c r="DZY12" s="22"/>
      <c r="DZZ12" s="23"/>
      <c r="EAA12" s="22"/>
      <c r="EAB12" s="23"/>
      <c r="EAC12" s="22"/>
      <c r="EAD12" s="23"/>
      <c r="EAE12" s="22"/>
      <c r="EAF12" s="23"/>
      <c r="EAG12" s="22"/>
      <c r="EAH12" s="23"/>
      <c r="EAI12" s="22"/>
      <c r="EAJ12" s="23"/>
      <c r="EAK12" s="22"/>
      <c r="EAL12" s="23"/>
      <c r="EAM12" s="22"/>
      <c r="EAN12" s="23"/>
      <c r="EAO12" s="22"/>
      <c r="EAP12" s="23"/>
      <c r="EAQ12" s="22"/>
      <c r="EAR12" s="23"/>
      <c r="EAS12" s="22"/>
      <c r="EAT12" s="23"/>
      <c r="EAU12" s="22"/>
      <c r="EAV12" s="23"/>
      <c r="EAW12" s="22"/>
      <c r="EAX12" s="23"/>
      <c r="EAY12" s="22"/>
      <c r="EAZ12" s="23"/>
      <c r="EBA12" s="22"/>
      <c r="EBB12" s="23"/>
      <c r="EBC12" s="22"/>
      <c r="EBD12" s="23"/>
      <c r="EBE12" s="22"/>
      <c r="EBF12" s="23"/>
      <c r="EBG12" s="22"/>
      <c r="EBH12" s="23"/>
      <c r="EBI12" s="22"/>
      <c r="EBJ12" s="23"/>
      <c r="EBK12" s="22"/>
      <c r="EBL12" s="23"/>
      <c r="EBM12" s="22"/>
      <c r="EBN12" s="23"/>
      <c r="EBO12" s="22"/>
      <c r="EBP12" s="23"/>
      <c r="EBQ12" s="22"/>
      <c r="EBR12" s="23"/>
      <c r="EBS12" s="22"/>
      <c r="EBT12" s="23"/>
      <c r="EBU12" s="22"/>
      <c r="EBV12" s="23"/>
      <c r="EBW12" s="22"/>
      <c r="EBX12" s="23"/>
      <c r="EBY12" s="22"/>
      <c r="EBZ12" s="23"/>
      <c r="ECA12" s="22"/>
      <c r="ECB12" s="23"/>
      <c r="ECC12" s="22"/>
      <c r="ECD12" s="23"/>
      <c r="ECE12" s="22"/>
      <c r="ECF12" s="23"/>
      <c r="ECG12" s="22"/>
      <c r="ECH12" s="23"/>
      <c r="ECI12" s="22"/>
      <c r="ECJ12" s="23"/>
      <c r="ECK12" s="22"/>
      <c r="ECL12" s="23"/>
      <c r="ECM12" s="22"/>
      <c r="ECN12" s="23"/>
      <c r="ECO12" s="22"/>
      <c r="ECP12" s="23"/>
      <c r="ECQ12" s="22"/>
      <c r="ECR12" s="23"/>
      <c r="ECS12" s="22"/>
      <c r="ECT12" s="23"/>
      <c r="ECU12" s="22"/>
      <c r="ECV12" s="23"/>
      <c r="ECW12" s="22"/>
      <c r="ECX12" s="23"/>
      <c r="ECY12" s="22"/>
      <c r="ECZ12" s="23"/>
      <c r="EDA12" s="22"/>
      <c r="EDB12" s="23"/>
      <c r="EDC12" s="22"/>
      <c r="EDD12" s="23"/>
      <c r="EDE12" s="22"/>
      <c r="EDF12" s="23"/>
      <c r="EDG12" s="22"/>
      <c r="EDH12" s="23"/>
      <c r="EDI12" s="22"/>
      <c r="EDJ12" s="23"/>
      <c r="EDK12" s="22"/>
      <c r="EDL12" s="23"/>
      <c r="EDM12" s="22"/>
      <c r="EDN12" s="23"/>
      <c r="EDO12" s="22"/>
      <c r="EDP12" s="23"/>
      <c r="EDQ12" s="22"/>
      <c r="EDR12" s="23"/>
      <c r="EDS12" s="22"/>
      <c r="EDT12" s="23"/>
      <c r="EDU12" s="22"/>
      <c r="EDV12" s="23"/>
      <c r="EDW12" s="22"/>
      <c r="EDX12" s="23"/>
      <c r="EDY12" s="22"/>
      <c r="EDZ12" s="23"/>
      <c r="EEA12" s="22"/>
      <c r="EEB12" s="23"/>
      <c r="EEC12" s="22"/>
      <c r="EED12" s="23"/>
      <c r="EEE12" s="22"/>
      <c r="EEF12" s="23"/>
      <c r="EEG12" s="22"/>
      <c r="EEH12" s="23"/>
      <c r="EEI12" s="22"/>
      <c r="EEJ12" s="23"/>
      <c r="EEK12" s="22"/>
      <c r="EEL12" s="23"/>
      <c r="EEM12" s="22"/>
      <c r="EEN12" s="23"/>
      <c r="EEO12" s="22"/>
      <c r="EEP12" s="23"/>
      <c r="EEQ12" s="22"/>
      <c r="EER12" s="23"/>
      <c r="EES12" s="22"/>
      <c r="EET12" s="23"/>
      <c r="EEU12" s="22"/>
      <c r="EEV12" s="23"/>
      <c r="EEW12" s="22"/>
      <c r="EEX12" s="23"/>
      <c r="EEY12" s="22"/>
      <c r="EEZ12" s="23"/>
      <c r="EFA12" s="22"/>
      <c r="EFB12" s="23"/>
      <c r="EFC12" s="22"/>
      <c r="EFD12" s="23"/>
      <c r="EFE12" s="22"/>
      <c r="EFF12" s="23"/>
      <c r="EFG12" s="22"/>
      <c r="EFH12" s="23"/>
      <c r="EFI12" s="22"/>
      <c r="EFJ12" s="23"/>
      <c r="EFK12" s="22"/>
      <c r="EFL12" s="23"/>
      <c r="EFM12" s="22"/>
      <c r="EFN12" s="23"/>
      <c r="EFO12" s="22"/>
      <c r="EFP12" s="23"/>
      <c r="EFQ12" s="22"/>
      <c r="EFR12" s="23"/>
      <c r="EFS12" s="22"/>
      <c r="EFT12" s="23"/>
      <c r="EFU12" s="22"/>
      <c r="EFV12" s="23"/>
      <c r="EFW12" s="22"/>
      <c r="EFX12" s="23"/>
      <c r="EFY12" s="22"/>
      <c r="EFZ12" s="23"/>
      <c r="EGA12" s="22"/>
      <c r="EGB12" s="23"/>
      <c r="EGC12" s="22"/>
      <c r="EGD12" s="23"/>
      <c r="EGE12" s="22"/>
      <c r="EGF12" s="23"/>
      <c r="EGG12" s="22"/>
      <c r="EGH12" s="23"/>
      <c r="EGI12" s="22"/>
      <c r="EGJ12" s="23"/>
      <c r="EGK12" s="22"/>
      <c r="EGL12" s="23"/>
      <c r="EGM12" s="22"/>
      <c r="EGN12" s="23"/>
      <c r="EGO12" s="22"/>
      <c r="EGP12" s="23"/>
      <c r="EGQ12" s="22"/>
      <c r="EGR12" s="23"/>
      <c r="EGS12" s="22"/>
      <c r="EGT12" s="23"/>
      <c r="EGU12" s="22"/>
      <c r="EGV12" s="23"/>
      <c r="EGW12" s="22"/>
      <c r="EGX12" s="23"/>
      <c r="EGY12" s="22"/>
      <c r="EGZ12" s="23"/>
      <c r="EHA12" s="22"/>
      <c r="EHB12" s="23"/>
      <c r="EHC12" s="22"/>
      <c r="EHD12" s="23"/>
      <c r="EHE12" s="22"/>
      <c r="EHF12" s="23"/>
      <c r="EHG12" s="22"/>
      <c r="EHH12" s="23"/>
      <c r="EHI12" s="22"/>
      <c r="EHJ12" s="23"/>
      <c r="EHK12" s="22"/>
      <c r="EHL12" s="23"/>
      <c r="EHM12" s="22"/>
      <c r="EHN12" s="23"/>
      <c r="EHO12" s="22"/>
      <c r="EHP12" s="23"/>
      <c r="EHQ12" s="22"/>
      <c r="EHR12" s="23"/>
      <c r="EHS12" s="22"/>
      <c r="EHT12" s="23"/>
      <c r="EHU12" s="22"/>
      <c r="EHV12" s="23"/>
      <c r="EHW12" s="22"/>
      <c r="EHX12" s="23"/>
      <c r="EHY12" s="22"/>
      <c r="EHZ12" s="23"/>
      <c r="EIA12" s="22"/>
      <c r="EIB12" s="23"/>
      <c r="EIC12" s="22"/>
      <c r="EID12" s="23"/>
      <c r="EIE12" s="22"/>
      <c r="EIF12" s="23"/>
      <c r="EIG12" s="22"/>
      <c r="EIH12" s="23"/>
      <c r="EII12" s="22"/>
      <c r="EIJ12" s="23"/>
      <c r="EIK12" s="22"/>
      <c r="EIL12" s="23"/>
      <c r="EIM12" s="22"/>
      <c r="EIN12" s="23"/>
      <c r="EIO12" s="22"/>
      <c r="EIP12" s="23"/>
      <c r="EIQ12" s="22"/>
      <c r="EIR12" s="23"/>
      <c r="EIS12" s="22"/>
      <c r="EIT12" s="23"/>
      <c r="EIU12" s="22"/>
      <c r="EIV12" s="23"/>
      <c r="EIW12" s="22"/>
      <c r="EIX12" s="23"/>
      <c r="EIY12" s="22"/>
      <c r="EIZ12" s="23"/>
      <c r="EJA12" s="22"/>
      <c r="EJB12" s="23"/>
      <c r="EJC12" s="22"/>
      <c r="EJD12" s="23"/>
      <c r="EJE12" s="22"/>
      <c r="EJF12" s="23"/>
      <c r="EJG12" s="22"/>
      <c r="EJH12" s="23"/>
      <c r="EJI12" s="22"/>
      <c r="EJJ12" s="23"/>
      <c r="EJK12" s="22"/>
      <c r="EJL12" s="23"/>
      <c r="EJM12" s="22"/>
      <c r="EJN12" s="23"/>
      <c r="EJO12" s="22"/>
      <c r="EJP12" s="23"/>
      <c r="EJQ12" s="22"/>
      <c r="EJR12" s="23"/>
      <c r="EJS12" s="22"/>
      <c r="EJT12" s="23"/>
      <c r="EJU12" s="22"/>
      <c r="EJV12" s="23"/>
      <c r="EJW12" s="22"/>
      <c r="EJX12" s="23"/>
      <c r="EJY12" s="22"/>
      <c r="EJZ12" s="23"/>
      <c r="EKA12" s="22"/>
      <c r="EKB12" s="23"/>
      <c r="EKC12" s="22"/>
      <c r="EKD12" s="23"/>
      <c r="EKE12" s="22"/>
      <c r="EKF12" s="23"/>
      <c r="EKG12" s="22"/>
      <c r="EKH12" s="23"/>
      <c r="EKI12" s="22"/>
      <c r="EKJ12" s="23"/>
      <c r="EKK12" s="22"/>
      <c r="EKL12" s="23"/>
      <c r="EKM12" s="22"/>
      <c r="EKN12" s="23"/>
      <c r="EKO12" s="22"/>
      <c r="EKP12" s="23"/>
      <c r="EKQ12" s="22"/>
      <c r="EKR12" s="23"/>
      <c r="EKS12" s="22"/>
      <c r="EKT12" s="23"/>
      <c r="EKU12" s="22"/>
      <c r="EKV12" s="23"/>
      <c r="EKW12" s="22"/>
      <c r="EKX12" s="23"/>
      <c r="EKY12" s="22"/>
      <c r="EKZ12" s="23"/>
      <c r="ELA12" s="22"/>
      <c r="ELB12" s="23"/>
      <c r="ELC12" s="22"/>
      <c r="ELD12" s="23"/>
      <c r="ELE12" s="22"/>
      <c r="ELF12" s="23"/>
      <c r="ELG12" s="22"/>
      <c r="ELH12" s="23"/>
      <c r="ELI12" s="22"/>
      <c r="ELJ12" s="23"/>
      <c r="ELK12" s="22"/>
      <c r="ELL12" s="23"/>
      <c r="ELM12" s="22"/>
      <c r="ELN12" s="23"/>
      <c r="ELO12" s="22"/>
      <c r="ELP12" s="23"/>
      <c r="ELQ12" s="22"/>
      <c r="ELR12" s="23"/>
      <c r="ELS12" s="22"/>
      <c r="ELT12" s="23"/>
      <c r="ELU12" s="22"/>
      <c r="ELV12" s="23"/>
      <c r="ELW12" s="22"/>
      <c r="ELX12" s="23"/>
      <c r="ELY12" s="22"/>
      <c r="ELZ12" s="23"/>
      <c r="EMA12" s="22"/>
      <c r="EMB12" s="23"/>
      <c r="EMC12" s="22"/>
      <c r="EMD12" s="23"/>
      <c r="EME12" s="22"/>
      <c r="EMF12" s="23"/>
      <c r="EMG12" s="22"/>
      <c r="EMH12" s="23"/>
      <c r="EMI12" s="22"/>
      <c r="EMJ12" s="23"/>
      <c r="EMK12" s="22"/>
      <c r="EML12" s="23"/>
      <c r="EMM12" s="22"/>
      <c r="EMN12" s="23"/>
      <c r="EMO12" s="22"/>
      <c r="EMP12" s="23"/>
      <c r="EMQ12" s="22"/>
      <c r="EMR12" s="23"/>
      <c r="EMS12" s="22"/>
      <c r="EMT12" s="23"/>
      <c r="EMU12" s="22"/>
      <c r="EMV12" s="23"/>
      <c r="EMW12" s="22"/>
      <c r="EMX12" s="23"/>
      <c r="EMY12" s="22"/>
      <c r="EMZ12" s="23"/>
      <c r="ENA12" s="22"/>
      <c r="ENB12" s="23"/>
      <c r="ENC12" s="22"/>
      <c r="END12" s="23"/>
      <c r="ENE12" s="22"/>
      <c r="ENF12" s="23"/>
      <c r="ENG12" s="22"/>
      <c r="ENH12" s="23"/>
      <c r="ENI12" s="22"/>
      <c r="ENJ12" s="23"/>
      <c r="ENK12" s="22"/>
      <c r="ENL12" s="23"/>
      <c r="ENM12" s="22"/>
      <c r="ENN12" s="23"/>
      <c r="ENO12" s="22"/>
      <c r="ENP12" s="23"/>
      <c r="ENQ12" s="22"/>
      <c r="ENR12" s="23"/>
      <c r="ENS12" s="22"/>
      <c r="ENT12" s="23"/>
      <c r="ENU12" s="22"/>
      <c r="ENV12" s="23"/>
      <c r="ENW12" s="22"/>
      <c r="ENX12" s="23"/>
      <c r="ENY12" s="22"/>
      <c r="ENZ12" s="23"/>
      <c r="EOA12" s="22"/>
      <c r="EOB12" s="23"/>
      <c r="EOC12" s="22"/>
      <c r="EOD12" s="23"/>
      <c r="EOE12" s="22"/>
      <c r="EOF12" s="23"/>
      <c r="EOG12" s="22"/>
      <c r="EOH12" s="23"/>
      <c r="EOI12" s="22"/>
      <c r="EOJ12" s="23"/>
      <c r="EOK12" s="22"/>
      <c r="EOL12" s="23"/>
      <c r="EOM12" s="22"/>
      <c r="EON12" s="23"/>
      <c r="EOO12" s="22"/>
      <c r="EOP12" s="23"/>
      <c r="EOQ12" s="22"/>
      <c r="EOR12" s="23"/>
      <c r="EOS12" s="22"/>
      <c r="EOT12" s="23"/>
      <c r="EOU12" s="22"/>
      <c r="EOV12" s="23"/>
      <c r="EOW12" s="22"/>
      <c r="EOX12" s="23"/>
      <c r="EOY12" s="22"/>
      <c r="EOZ12" s="23"/>
      <c r="EPA12" s="22"/>
      <c r="EPB12" s="23"/>
      <c r="EPC12" s="22"/>
      <c r="EPD12" s="23"/>
      <c r="EPE12" s="22"/>
      <c r="EPF12" s="23"/>
      <c r="EPG12" s="22"/>
      <c r="EPH12" s="23"/>
      <c r="EPI12" s="22"/>
      <c r="EPJ12" s="23"/>
      <c r="EPK12" s="22"/>
      <c r="EPL12" s="23"/>
      <c r="EPM12" s="22"/>
      <c r="EPN12" s="23"/>
      <c r="EPO12" s="22"/>
      <c r="EPP12" s="23"/>
      <c r="EPQ12" s="22"/>
      <c r="EPR12" s="23"/>
      <c r="EPS12" s="22"/>
      <c r="EPT12" s="23"/>
      <c r="EPU12" s="22"/>
      <c r="EPV12" s="23"/>
      <c r="EPW12" s="22"/>
      <c r="EPX12" s="23"/>
      <c r="EPY12" s="22"/>
      <c r="EPZ12" s="23"/>
      <c r="EQA12" s="22"/>
      <c r="EQB12" s="23"/>
      <c r="EQC12" s="22"/>
      <c r="EQD12" s="23"/>
      <c r="EQE12" s="22"/>
      <c r="EQF12" s="23"/>
      <c r="EQG12" s="22"/>
      <c r="EQH12" s="23"/>
      <c r="EQI12" s="22"/>
      <c r="EQJ12" s="23"/>
      <c r="EQK12" s="22"/>
      <c r="EQL12" s="23"/>
      <c r="EQM12" s="22"/>
      <c r="EQN12" s="23"/>
      <c r="EQO12" s="22"/>
      <c r="EQP12" s="23"/>
      <c r="EQQ12" s="22"/>
      <c r="EQR12" s="23"/>
      <c r="EQS12" s="22"/>
      <c r="EQT12" s="23"/>
      <c r="EQU12" s="22"/>
      <c r="EQV12" s="23"/>
      <c r="EQW12" s="22"/>
      <c r="EQX12" s="23"/>
      <c r="EQY12" s="22"/>
      <c r="EQZ12" s="23"/>
      <c r="ERA12" s="22"/>
      <c r="ERB12" s="23"/>
      <c r="ERC12" s="22"/>
      <c r="ERD12" s="23"/>
      <c r="ERE12" s="22"/>
      <c r="ERF12" s="23"/>
      <c r="ERG12" s="22"/>
      <c r="ERH12" s="23"/>
      <c r="ERI12" s="22"/>
      <c r="ERJ12" s="23"/>
      <c r="ERK12" s="22"/>
      <c r="ERL12" s="23"/>
      <c r="ERM12" s="22"/>
      <c r="ERN12" s="23"/>
      <c r="ERO12" s="22"/>
      <c r="ERP12" s="23"/>
      <c r="ERQ12" s="22"/>
      <c r="ERR12" s="23"/>
      <c r="ERS12" s="22"/>
      <c r="ERT12" s="23"/>
      <c r="ERU12" s="22"/>
      <c r="ERV12" s="23"/>
      <c r="ERW12" s="22"/>
      <c r="ERX12" s="23"/>
      <c r="ERY12" s="22"/>
      <c r="ERZ12" s="23"/>
      <c r="ESA12" s="22"/>
      <c r="ESB12" s="23"/>
      <c r="ESC12" s="22"/>
      <c r="ESD12" s="23"/>
      <c r="ESE12" s="22"/>
      <c r="ESF12" s="23"/>
      <c r="ESG12" s="22"/>
      <c r="ESH12" s="23"/>
      <c r="ESI12" s="22"/>
      <c r="ESJ12" s="23"/>
      <c r="ESK12" s="22"/>
      <c r="ESL12" s="23"/>
      <c r="ESM12" s="22"/>
      <c r="ESN12" s="23"/>
      <c r="ESO12" s="22"/>
      <c r="ESP12" s="23"/>
      <c r="ESQ12" s="22"/>
      <c r="ESR12" s="23"/>
      <c r="ESS12" s="22"/>
      <c r="EST12" s="23"/>
      <c r="ESU12" s="22"/>
      <c r="ESV12" s="23"/>
      <c r="ESW12" s="22"/>
      <c r="ESX12" s="23"/>
      <c r="ESY12" s="22"/>
      <c r="ESZ12" s="23"/>
      <c r="ETA12" s="22"/>
      <c r="ETB12" s="23"/>
      <c r="ETC12" s="22"/>
      <c r="ETD12" s="23"/>
      <c r="ETE12" s="22"/>
      <c r="ETF12" s="23"/>
      <c r="ETG12" s="22"/>
      <c r="ETH12" s="23"/>
      <c r="ETI12" s="22"/>
      <c r="ETJ12" s="23"/>
      <c r="ETK12" s="22"/>
      <c r="ETL12" s="23"/>
      <c r="ETM12" s="22"/>
      <c r="ETN12" s="23"/>
      <c r="ETO12" s="22"/>
      <c r="ETP12" s="23"/>
      <c r="ETQ12" s="22"/>
      <c r="ETR12" s="23"/>
      <c r="ETS12" s="22"/>
      <c r="ETT12" s="23"/>
      <c r="ETU12" s="22"/>
      <c r="ETV12" s="23"/>
      <c r="ETW12" s="22"/>
      <c r="ETX12" s="23"/>
      <c r="ETY12" s="22"/>
      <c r="ETZ12" s="23"/>
      <c r="EUA12" s="22"/>
      <c r="EUB12" s="23"/>
      <c r="EUC12" s="22"/>
      <c r="EUD12" s="23"/>
      <c r="EUE12" s="22"/>
      <c r="EUF12" s="23"/>
      <c r="EUG12" s="22"/>
      <c r="EUH12" s="23"/>
      <c r="EUI12" s="22"/>
      <c r="EUJ12" s="23"/>
      <c r="EUK12" s="22"/>
      <c r="EUL12" s="23"/>
      <c r="EUM12" s="22"/>
      <c r="EUN12" s="23"/>
      <c r="EUO12" s="22"/>
      <c r="EUP12" s="23"/>
      <c r="EUQ12" s="22"/>
      <c r="EUR12" s="23"/>
      <c r="EUS12" s="22"/>
      <c r="EUT12" s="23"/>
      <c r="EUU12" s="22"/>
      <c r="EUV12" s="23"/>
      <c r="EUW12" s="22"/>
      <c r="EUX12" s="23"/>
      <c r="EUY12" s="22"/>
      <c r="EUZ12" s="23"/>
      <c r="EVA12" s="22"/>
      <c r="EVB12" s="23"/>
      <c r="EVC12" s="22"/>
      <c r="EVD12" s="23"/>
      <c r="EVE12" s="22"/>
      <c r="EVF12" s="23"/>
      <c r="EVG12" s="22"/>
      <c r="EVH12" s="23"/>
      <c r="EVI12" s="22"/>
      <c r="EVJ12" s="23"/>
      <c r="EVK12" s="22"/>
      <c r="EVL12" s="23"/>
      <c r="EVM12" s="22"/>
      <c r="EVN12" s="23"/>
      <c r="EVO12" s="22"/>
      <c r="EVP12" s="23"/>
      <c r="EVQ12" s="22"/>
      <c r="EVR12" s="23"/>
      <c r="EVS12" s="22"/>
      <c r="EVT12" s="23"/>
      <c r="EVU12" s="22"/>
      <c r="EVV12" s="23"/>
      <c r="EVW12" s="22"/>
      <c r="EVX12" s="23"/>
      <c r="EVY12" s="22"/>
      <c r="EVZ12" s="23"/>
      <c r="EWA12" s="22"/>
      <c r="EWB12" s="23"/>
      <c r="EWC12" s="22"/>
      <c r="EWD12" s="23"/>
      <c r="EWE12" s="22"/>
      <c r="EWF12" s="23"/>
      <c r="EWG12" s="22"/>
      <c r="EWH12" s="23"/>
      <c r="EWI12" s="22"/>
      <c r="EWJ12" s="23"/>
      <c r="EWK12" s="22"/>
      <c r="EWL12" s="23"/>
      <c r="EWM12" s="22"/>
      <c r="EWN12" s="23"/>
      <c r="EWO12" s="22"/>
      <c r="EWP12" s="23"/>
      <c r="EWQ12" s="22"/>
      <c r="EWR12" s="23"/>
      <c r="EWS12" s="22"/>
      <c r="EWT12" s="23"/>
      <c r="EWU12" s="22"/>
      <c r="EWV12" s="23"/>
      <c r="EWW12" s="22"/>
      <c r="EWX12" s="23"/>
      <c r="EWY12" s="22"/>
      <c r="EWZ12" s="23"/>
      <c r="EXA12" s="22"/>
      <c r="EXB12" s="23"/>
      <c r="EXC12" s="22"/>
      <c r="EXD12" s="23"/>
      <c r="EXE12" s="22"/>
      <c r="EXF12" s="23"/>
      <c r="EXG12" s="22"/>
      <c r="EXH12" s="23"/>
      <c r="EXI12" s="22"/>
      <c r="EXJ12" s="23"/>
      <c r="EXK12" s="22"/>
      <c r="EXL12" s="23"/>
      <c r="EXM12" s="22"/>
      <c r="EXN12" s="23"/>
      <c r="EXO12" s="22"/>
      <c r="EXP12" s="23"/>
      <c r="EXQ12" s="22"/>
      <c r="EXR12" s="23"/>
      <c r="EXS12" s="22"/>
      <c r="EXT12" s="23"/>
      <c r="EXU12" s="22"/>
      <c r="EXV12" s="23"/>
      <c r="EXW12" s="22"/>
      <c r="EXX12" s="23"/>
      <c r="EXY12" s="22"/>
      <c r="EXZ12" s="23"/>
      <c r="EYA12" s="22"/>
      <c r="EYB12" s="23"/>
      <c r="EYC12" s="22"/>
      <c r="EYD12" s="23"/>
      <c r="EYE12" s="22"/>
      <c r="EYF12" s="23"/>
      <c r="EYG12" s="22"/>
      <c r="EYH12" s="23"/>
      <c r="EYI12" s="22"/>
      <c r="EYJ12" s="23"/>
      <c r="EYK12" s="22"/>
      <c r="EYL12" s="23"/>
      <c r="EYM12" s="22"/>
      <c r="EYN12" s="23"/>
      <c r="EYO12" s="22"/>
      <c r="EYP12" s="23"/>
      <c r="EYQ12" s="22"/>
      <c r="EYR12" s="23"/>
      <c r="EYS12" s="22"/>
      <c r="EYT12" s="23"/>
      <c r="EYU12" s="22"/>
      <c r="EYV12" s="23"/>
      <c r="EYW12" s="22"/>
      <c r="EYX12" s="23"/>
      <c r="EYY12" s="22"/>
      <c r="EYZ12" s="23"/>
      <c r="EZA12" s="22"/>
      <c r="EZB12" s="23"/>
      <c r="EZC12" s="22"/>
      <c r="EZD12" s="23"/>
      <c r="EZE12" s="22"/>
      <c r="EZF12" s="23"/>
      <c r="EZG12" s="22"/>
      <c r="EZH12" s="23"/>
      <c r="EZI12" s="22"/>
      <c r="EZJ12" s="23"/>
      <c r="EZK12" s="22"/>
      <c r="EZL12" s="23"/>
      <c r="EZM12" s="22"/>
      <c r="EZN12" s="23"/>
      <c r="EZO12" s="22"/>
      <c r="EZP12" s="23"/>
      <c r="EZQ12" s="22"/>
      <c r="EZR12" s="23"/>
      <c r="EZS12" s="22"/>
      <c r="EZT12" s="23"/>
      <c r="EZU12" s="22"/>
      <c r="EZV12" s="23"/>
      <c r="EZW12" s="22"/>
      <c r="EZX12" s="23"/>
      <c r="EZY12" s="22"/>
      <c r="EZZ12" s="23"/>
      <c r="FAA12" s="22"/>
      <c r="FAB12" s="23"/>
      <c r="FAC12" s="22"/>
      <c r="FAD12" s="23"/>
      <c r="FAE12" s="22"/>
      <c r="FAF12" s="23"/>
      <c r="FAG12" s="22"/>
      <c r="FAH12" s="23"/>
      <c r="FAI12" s="22"/>
      <c r="FAJ12" s="23"/>
      <c r="FAK12" s="22"/>
      <c r="FAL12" s="23"/>
      <c r="FAM12" s="22"/>
      <c r="FAN12" s="23"/>
      <c r="FAO12" s="22"/>
      <c r="FAP12" s="23"/>
      <c r="FAQ12" s="22"/>
      <c r="FAR12" s="23"/>
      <c r="FAS12" s="22"/>
      <c r="FAT12" s="23"/>
      <c r="FAU12" s="22"/>
      <c r="FAV12" s="23"/>
      <c r="FAW12" s="22"/>
      <c r="FAX12" s="23"/>
      <c r="FAY12" s="22"/>
      <c r="FAZ12" s="23"/>
      <c r="FBA12" s="22"/>
      <c r="FBB12" s="23"/>
      <c r="FBC12" s="22"/>
      <c r="FBD12" s="23"/>
      <c r="FBE12" s="22"/>
      <c r="FBF12" s="23"/>
      <c r="FBG12" s="22"/>
      <c r="FBH12" s="23"/>
      <c r="FBI12" s="22"/>
      <c r="FBJ12" s="23"/>
      <c r="FBK12" s="22"/>
      <c r="FBL12" s="23"/>
      <c r="FBM12" s="22"/>
      <c r="FBN12" s="23"/>
      <c r="FBO12" s="22"/>
      <c r="FBP12" s="23"/>
      <c r="FBQ12" s="22"/>
      <c r="FBR12" s="23"/>
      <c r="FBS12" s="22"/>
      <c r="FBT12" s="23"/>
      <c r="FBU12" s="22"/>
      <c r="FBV12" s="23"/>
      <c r="FBW12" s="22"/>
      <c r="FBX12" s="23"/>
      <c r="FBY12" s="22"/>
      <c r="FBZ12" s="23"/>
      <c r="FCA12" s="22"/>
      <c r="FCB12" s="23"/>
      <c r="FCC12" s="22"/>
      <c r="FCD12" s="23"/>
      <c r="FCE12" s="22"/>
      <c r="FCF12" s="23"/>
      <c r="FCG12" s="22"/>
      <c r="FCH12" s="23"/>
      <c r="FCI12" s="22"/>
      <c r="FCJ12" s="23"/>
      <c r="FCK12" s="22"/>
      <c r="FCL12" s="23"/>
      <c r="FCM12" s="22"/>
      <c r="FCN12" s="23"/>
      <c r="FCO12" s="22"/>
      <c r="FCP12" s="23"/>
      <c r="FCQ12" s="22"/>
      <c r="FCR12" s="23"/>
      <c r="FCS12" s="22"/>
      <c r="FCT12" s="23"/>
      <c r="FCU12" s="22"/>
      <c r="FCV12" s="23"/>
      <c r="FCW12" s="22"/>
      <c r="FCX12" s="23"/>
      <c r="FCY12" s="22"/>
      <c r="FCZ12" s="23"/>
      <c r="FDA12" s="22"/>
      <c r="FDB12" s="23"/>
      <c r="FDC12" s="22"/>
      <c r="FDD12" s="23"/>
      <c r="FDE12" s="22"/>
      <c r="FDF12" s="23"/>
      <c r="FDG12" s="22"/>
      <c r="FDH12" s="23"/>
      <c r="FDI12" s="22"/>
      <c r="FDJ12" s="23"/>
      <c r="FDK12" s="22"/>
      <c r="FDL12" s="23"/>
      <c r="FDM12" s="22"/>
      <c r="FDN12" s="23"/>
      <c r="FDO12" s="22"/>
      <c r="FDP12" s="23"/>
      <c r="FDQ12" s="22"/>
      <c r="FDR12" s="23"/>
      <c r="FDS12" s="22"/>
      <c r="FDT12" s="23"/>
      <c r="FDU12" s="22"/>
      <c r="FDV12" s="23"/>
      <c r="FDW12" s="22"/>
      <c r="FDX12" s="23"/>
      <c r="FDY12" s="22"/>
      <c r="FDZ12" s="23"/>
      <c r="FEA12" s="22"/>
      <c r="FEB12" s="23"/>
      <c r="FEC12" s="22"/>
      <c r="FED12" s="23"/>
      <c r="FEE12" s="22"/>
      <c r="FEF12" s="23"/>
      <c r="FEG12" s="22"/>
      <c r="FEH12" s="23"/>
      <c r="FEI12" s="22"/>
      <c r="FEJ12" s="23"/>
      <c r="FEK12" s="22"/>
      <c r="FEL12" s="23"/>
      <c r="FEM12" s="22"/>
      <c r="FEN12" s="23"/>
      <c r="FEO12" s="22"/>
      <c r="FEP12" s="23"/>
      <c r="FEQ12" s="22"/>
      <c r="FER12" s="23"/>
      <c r="FES12" s="22"/>
      <c r="FET12" s="23"/>
      <c r="FEU12" s="22"/>
      <c r="FEV12" s="23"/>
      <c r="FEW12" s="22"/>
      <c r="FEX12" s="23"/>
      <c r="FEY12" s="22"/>
      <c r="FEZ12" s="23"/>
      <c r="FFA12" s="22"/>
      <c r="FFB12" s="23"/>
      <c r="FFC12" s="22"/>
      <c r="FFD12" s="23"/>
      <c r="FFE12" s="22"/>
      <c r="FFF12" s="23"/>
      <c r="FFG12" s="22"/>
      <c r="FFH12" s="23"/>
      <c r="FFI12" s="22"/>
      <c r="FFJ12" s="23"/>
      <c r="FFK12" s="22"/>
      <c r="FFL12" s="23"/>
      <c r="FFM12" s="22"/>
      <c r="FFN12" s="23"/>
      <c r="FFO12" s="22"/>
      <c r="FFP12" s="23"/>
      <c r="FFQ12" s="22"/>
      <c r="FFR12" s="23"/>
      <c r="FFS12" s="22"/>
      <c r="FFT12" s="23"/>
      <c r="FFU12" s="22"/>
      <c r="FFV12" s="23"/>
      <c r="FFW12" s="22"/>
      <c r="FFX12" s="23"/>
      <c r="FFY12" s="22"/>
      <c r="FFZ12" s="23"/>
      <c r="FGA12" s="22"/>
      <c r="FGB12" s="23"/>
      <c r="FGC12" s="22"/>
      <c r="FGD12" s="23"/>
      <c r="FGE12" s="22"/>
      <c r="FGF12" s="23"/>
      <c r="FGG12" s="22"/>
      <c r="FGH12" s="23"/>
      <c r="FGI12" s="22"/>
      <c r="FGJ12" s="23"/>
      <c r="FGK12" s="22"/>
      <c r="FGL12" s="23"/>
      <c r="FGM12" s="22"/>
      <c r="FGN12" s="23"/>
      <c r="FGO12" s="22"/>
      <c r="FGP12" s="23"/>
      <c r="FGQ12" s="22"/>
      <c r="FGR12" s="23"/>
      <c r="FGS12" s="22"/>
      <c r="FGT12" s="23"/>
      <c r="FGU12" s="22"/>
      <c r="FGV12" s="23"/>
      <c r="FGW12" s="22"/>
      <c r="FGX12" s="23"/>
      <c r="FGY12" s="22"/>
      <c r="FGZ12" s="23"/>
      <c r="FHA12" s="22"/>
      <c r="FHB12" s="23"/>
      <c r="FHC12" s="22"/>
      <c r="FHD12" s="23"/>
      <c r="FHE12" s="22"/>
      <c r="FHF12" s="23"/>
      <c r="FHG12" s="22"/>
      <c r="FHH12" s="23"/>
      <c r="FHI12" s="22"/>
      <c r="FHJ12" s="23"/>
      <c r="FHK12" s="22"/>
      <c r="FHL12" s="23"/>
      <c r="FHM12" s="22"/>
      <c r="FHN12" s="23"/>
      <c r="FHO12" s="22"/>
      <c r="FHP12" s="23"/>
      <c r="FHQ12" s="22"/>
      <c r="FHR12" s="23"/>
      <c r="FHS12" s="22"/>
      <c r="FHT12" s="23"/>
      <c r="FHU12" s="22"/>
      <c r="FHV12" s="23"/>
      <c r="FHW12" s="22"/>
      <c r="FHX12" s="23"/>
      <c r="FHY12" s="22"/>
      <c r="FHZ12" s="23"/>
      <c r="FIA12" s="22"/>
      <c r="FIB12" s="23"/>
      <c r="FIC12" s="22"/>
      <c r="FID12" s="23"/>
      <c r="FIE12" s="22"/>
      <c r="FIF12" s="23"/>
      <c r="FIG12" s="22"/>
      <c r="FIH12" s="23"/>
      <c r="FII12" s="22"/>
      <c r="FIJ12" s="23"/>
      <c r="FIK12" s="22"/>
      <c r="FIL12" s="23"/>
      <c r="FIM12" s="22"/>
      <c r="FIN12" s="23"/>
      <c r="FIO12" s="22"/>
      <c r="FIP12" s="23"/>
      <c r="FIQ12" s="22"/>
      <c r="FIR12" s="23"/>
      <c r="FIS12" s="22"/>
      <c r="FIT12" s="23"/>
      <c r="FIU12" s="22"/>
      <c r="FIV12" s="23"/>
      <c r="FIW12" s="22"/>
      <c r="FIX12" s="23"/>
      <c r="FIY12" s="22"/>
      <c r="FIZ12" s="23"/>
      <c r="FJA12" s="22"/>
      <c r="FJB12" s="23"/>
      <c r="FJC12" s="22"/>
      <c r="FJD12" s="23"/>
      <c r="FJE12" s="22"/>
      <c r="FJF12" s="23"/>
      <c r="FJG12" s="22"/>
      <c r="FJH12" s="23"/>
      <c r="FJI12" s="22"/>
      <c r="FJJ12" s="23"/>
      <c r="FJK12" s="22"/>
      <c r="FJL12" s="23"/>
      <c r="FJM12" s="22"/>
      <c r="FJN12" s="23"/>
      <c r="FJO12" s="22"/>
      <c r="FJP12" s="23"/>
      <c r="FJQ12" s="22"/>
      <c r="FJR12" s="23"/>
      <c r="FJS12" s="22"/>
      <c r="FJT12" s="23"/>
      <c r="FJU12" s="22"/>
      <c r="FJV12" s="23"/>
      <c r="FJW12" s="22"/>
      <c r="FJX12" s="23"/>
      <c r="FJY12" s="22"/>
      <c r="FJZ12" s="23"/>
      <c r="FKA12" s="22"/>
      <c r="FKB12" s="23"/>
      <c r="FKC12" s="22"/>
      <c r="FKD12" s="23"/>
      <c r="FKE12" s="22"/>
      <c r="FKF12" s="23"/>
      <c r="FKG12" s="22"/>
      <c r="FKH12" s="23"/>
      <c r="FKI12" s="22"/>
      <c r="FKJ12" s="23"/>
      <c r="FKK12" s="22"/>
      <c r="FKL12" s="23"/>
      <c r="FKM12" s="22"/>
      <c r="FKN12" s="23"/>
      <c r="FKO12" s="22"/>
      <c r="FKP12" s="23"/>
      <c r="FKQ12" s="22"/>
      <c r="FKR12" s="23"/>
      <c r="FKS12" s="22"/>
      <c r="FKT12" s="23"/>
      <c r="FKU12" s="22"/>
      <c r="FKV12" s="23"/>
      <c r="FKW12" s="22"/>
      <c r="FKX12" s="23"/>
      <c r="FKY12" s="22"/>
      <c r="FKZ12" s="23"/>
      <c r="FLA12" s="22"/>
      <c r="FLB12" s="23"/>
      <c r="FLC12" s="22"/>
      <c r="FLD12" s="23"/>
      <c r="FLE12" s="22"/>
      <c r="FLF12" s="23"/>
      <c r="FLG12" s="22"/>
      <c r="FLH12" s="23"/>
      <c r="FLI12" s="22"/>
      <c r="FLJ12" s="23"/>
      <c r="FLK12" s="22"/>
      <c r="FLL12" s="23"/>
      <c r="FLM12" s="22"/>
      <c r="FLN12" s="23"/>
      <c r="FLO12" s="22"/>
      <c r="FLP12" s="23"/>
      <c r="FLQ12" s="22"/>
      <c r="FLR12" s="23"/>
      <c r="FLS12" s="22"/>
      <c r="FLT12" s="23"/>
      <c r="FLU12" s="22"/>
      <c r="FLV12" s="23"/>
      <c r="FLW12" s="22"/>
      <c r="FLX12" s="23"/>
      <c r="FLY12" s="22"/>
      <c r="FLZ12" s="23"/>
      <c r="FMA12" s="22"/>
      <c r="FMB12" s="23"/>
      <c r="FMC12" s="22"/>
      <c r="FMD12" s="23"/>
      <c r="FME12" s="22"/>
      <c r="FMF12" s="23"/>
      <c r="FMG12" s="22"/>
      <c r="FMH12" s="23"/>
      <c r="FMI12" s="22"/>
      <c r="FMJ12" s="23"/>
      <c r="FMK12" s="22"/>
      <c r="FML12" s="23"/>
      <c r="FMM12" s="22"/>
      <c r="FMN12" s="23"/>
      <c r="FMO12" s="22"/>
      <c r="FMP12" s="23"/>
      <c r="FMQ12" s="22"/>
      <c r="FMR12" s="23"/>
      <c r="FMS12" s="22"/>
      <c r="FMT12" s="23"/>
      <c r="FMU12" s="22"/>
      <c r="FMV12" s="23"/>
      <c r="FMW12" s="22"/>
      <c r="FMX12" s="23"/>
      <c r="FMY12" s="22"/>
      <c r="FMZ12" s="23"/>
      <c r="FNA12" s="22"/>
      <c r="FNB12" s="23"/>
      <c r="FNC12" s="22"/>
      <c r="FND12" s="23"/>
      <c r="FNE12" s="22"/>
      <c r="FNF12" s="23"/>
      <c r="FNG12" s="22"/>
      <c r="FNH12" s="23"/>
      <c r="FNI12" s="22"/>
      <c r="FNJ12" s="23"/>
      <c r="FNK12" s="22"/>
      <c r="FNL12" s="23"/>
      <c r="FNM12" s="22"/>
      <c r="FNN12" s="23"/>
      <c r="FNO12" s="22"/>
      <c r="FNP12" s="23"/>
      <c r="FNQ12" s="22"/>
      <c r="FNR12" s="23"/>
      <c r="FNS12" s="22"/>
      <c r="FNT12" s="23"/>
      <c r="FNU12" s="22"/>
      <c r="FNV12" s="23"/>
      <c r="FNW12" s="22"/>
      <c r="FNX12" s="23"/>
      <c r="FNY12" s="22"/>
      <c r="FNZ12" s="23"/>
      <c r="FOA12" s="22"/>
      <c r="FOB12" s="23"/>
      <c r="FOC12" s="22"/>
      <c r="FOD12" s="23"/>
      <c r="FOE12" s="22"/>
      <c r="FOF12" s="23"/>
      <c r="FOG12" s="22"/>
      <c r="FOH12" s="23"/>
      <c r="FOI12" s="22"/>
      <c r="FOJ12" s="23"/>
      <c r="FOK12" s="22"/>
      <c r="FOL12" s="23"/>
      <c r="FOM12" s="22"/>
      <c r="FON12" s="23"/>
      <c r="FOO12" s="22"/>
      <c r="FOP12" s="23"/>
      <c r="FOQ12" s="22"/>
      <c r="FOR12" s="23"/>
      <c r="FOS12" s="22"/>
      <c r="FOT12" s="23"/>
      <c r="FOU12" s="22"/>
      <c r="FOV12" s="23"/>
      <c r="FOW12" s="22"/>
      <c r="FOX12" s="23"/>
      <c r="FOY12" s="22"/>
      <c r="FOZ12" s="23"/>
      <c r="FPA12" s="22"/>
      <c r="FPB12" s="23"/>
      <c r="FPC12" s="22"/>
      <c r="FPD12" s="23"/>
      <c r="FPE12" s="22"/>
      <c r="FPF12" s="23"/>
      <c r="FPG12" s="22"/>
      <c r="FPH12" s="23"/>
      <c r="FPI12" s="22"/>
      <c r="FPJ12" s="23"/>
      <c r="FPK12" s="22"/>
      <c r="FPL12" s="23"/>
      <c r="FPM12" s="22"/>
      <c r="FPN12" s="23"/>
      <c r="FPO12" s="22"/>
      <c r="FPP12" s="23"/>
      <c r="FPQ12" s="22"/>
      <c r="FPR12" s="23"/>
      <c r="FPS12" s="22"/>
      <c r="FPT12" s="23"/>
      <c r="FPU12" s="22"/>
      <c r="FPV12" s="23"/>
      <c r="FPW12" s="22"/>
      <c r="FPX12" s="23"/>
      <c r="FPY12" s="22"/>
      <c r="FPZ12" s="23"/>
      <c r="FQA12" s="22"/>
      <c r="FQB12" s="23"/>
      <c r="FQC12" s="22"/>
      <c r="FQD12" s="23"/>
      <c r="FQE12" s="22"/>
      <c r="FQF12" s="23"/>
      <c r="FQG12" s="22"/>
      <c r="FQH12" s="23"/>
      <c r="FQI12" s="22"/>
      <c r="FQJ12" s="23"/>
      <c r="FQK12" s="22"/>
      <c r="FQL12" s="23"/>
      <c r="FQM12" s="22"/>
      <c r="FQN12" s="23"/>
      <c r="FQO12" s="22"/>
      <c r="FQP12" s="23"/>
      <c r="FQQ12" s="22"/>
      <c r="FQR12" s="23"/>
      <c r="FQS12" s="22"/>
      <c r="FQT12" s="23"/>
      <c r="FQU12" s="22"/>
      <c r="FQV12" s="23"/>
      <c r="FQW12" s="22"/>
      <c r="FQX12" s="23"/>
      <c r="FQY12" s="22"/>
      <c r="FQZ12" s="23"/>
      <c r="FRA12" s="22"/>
      <c r="FRB12" s="23"/>
      <c r="FRC12" s="22"/>
      <c r="FRD12" s="23"/>
      <c r="FRE12" s="22"/>
      <c r="FRF12" s="23"/>
      <c r="FRG12" s="22"/>
      <c r="FRH12" s="23"/>
      <c r="FRI12" s="22"/>
      <c r="FRJ12" s="23"/>
      <c r="FRK12" s="22"/>
      <c r="FRL12" s="23"/>
      <c r="FRM12" s="22"/>
      <c r="FRN12" s="23"/>
      <c r="FRO12" s="22"/>
      <c r="FRP12" s="23"/>
      <c r="FRQ12" s="22"/>
      <c r="FRR12" s="23"/>
      <c r="FRS12" s="22"/>
      <c r="FRT12" s="23"/>
      <c r="FRU12" s="22"/>
      <c r="FRV12" s="23"/>
      <c r="FRW12" s="22"/>
      <c r="FRX12" s="23"/>
      <c r="FRY12" s="22"/>
      <c r="FRZ12" s="23"/>
      <c r="FSA12" s="22"/>
      <c r="FSB12" s="23"/>
      <c r="FSC12" s="22"/>
      <c r="FSD12" s="23"/>
      <c r="FSE12" s="22"/>
      <c r="FSF12" s="23"/>
      <c r="FSG12" s="22"/>
      <c r="FSH12" s="23"/>
      <c r="FSI12" s="22"/>
      <c r="FSJ12" s="23"/>
      <c r="FSK12" s="22"/>
      <c r="FSL12" s="23"/>
      <c r="FSM12" s="22"/>
      <c r="FSN12" s="23"/>
      <c r="FSO12" s="22"/>
      <c r="FSP12" s="23"/>
      <c r="FSQ12" s="22"/>
      <c r="FSR12" s="23"/>
      <c r="FSS12" s="22"/>
      <c r="FST12" s="23"/>
      <c r="FSU12" s="22"/>
      <c r="FSV12" s="23"/>
      <c r="FSW12" s="22"/>
      <c r="FSX12" s="23"/>
      <c r="FSY12" s="22"/>
      <c r="FSZ12" s="23"/>
      <c r="FTA12" s="22"/>
      <c r="FTB12" s="23"/>
      <c r="FTC12" s="22"/>
      <c r="FTD12" s="23"/>
      <c r="FTE12" s="22"/>
      <c r="FTF12" s="23"/>
      <c r="FTG12" s="22"/>
      <c r="FTH12" s="23"/>
      <c r="FTI12" s="22"/>
      <c r="FTJ12" s="23"/>
      <c r="FTK12" s="22"/>
      <c r="FTL12" s="23"/>
      <c r="FTM12" s="22"/>
      <c r="FTN12" s="23"/>
      <c r="FTO12" s="22"/>
      <c r="FTP12" s="23"/>
      <c r="FTQ12" s="22"/>
      <c r="FTR12" s="23"/>
      <c r="FTS12" s="22"/>
      <c r="FTT12" s="23"/>
      <c r="FTU12" s="22"/>
      <c r="FTV12" s="23"/>
      <c r="FTW12" s="22"/>
      <c r="FTX12" s="23"/>
      <c r="FTY12" s="22"/>
      <c r="FTZ12" s="23"/>
      <c r="FUA12" s="22"/>
      <c r="FUB12" s="23"/>
      <c r="FUC12" s="22"/>
      <c r="FUD12" s="23"/>
      <c r="FUE12" s="22"/>
      <c r="FUF12" s="23"/>
      <c r="FUG12" s="22"/>
      <c r="FUH12" s="23"/>
      <c r="FUI12" s="22"/>
      <c r="FUJ12" s="23"/>
      <c r="FUK12" s="22"/>
      <c r="FUL12" s="23"/>
      <c r="FUM12" s="22"/>
      <c r="FUN12" s="23"/>
      <c r="FUO12" s="22"/>
      <c r="FUP12" s="23"/>
      <c r="FUQ12" s="22"/>
      <c r="FUR12" s="23"/>
      <c r="FUS12" s="22"/>
      <c r="FUT12" s="23"/>
      <c r="FUU12" s="22"/>
      <c r="FUV12" s="23"/>
      <c r="FUW12" s="22"/>
      <c r="FUX12" s="23"/>
      <c r="FUY12" s="22"/>
      <c r="FUZ12" s="23"/>
      <c r="FVA12" s="22"/>
      <c r="FVB12" s="23"/>
      <c r="FVC12" s="22"/>
      <c r="FVD12" s="23"/>
      <c r="FVE12" s="22"/>
      <c r="FVF12" s="23"/>
      <c r="FVG12" s="22"/>
      <c r="FVH12" s="23"/>
      <c r="FVI12" s="22"/>
      <c r="FVJ12" s="23"/>
      <c r="FVK12" s="22"/>
      <c r="FVL12" s="23"/>
      <c r="FVM12" s="22"/>
      <c r="FVN12" s="23"/>
      <c r="FVO12" s="22"/>
      <c r="FVP12" s="23"/>
      <c r="FVQ12" s="22"/>
      <c r="FVR12" s="23"/>
      <c r="FVS12" s="22"/>
      <c r="FVT12" s="23"/>
      <c r="FVU12" s="22"/>
      <c r="FVV12" s="23"/>
      <c r="FVW12" s="22"/>
      <c r="FVX12" s="23"/>
      <c r="FVY12" s="22"/>
      <c r="FVZ12" s="23"/>
      <c r="FWA12" s="22"/>
      <c r="FWB12" s="23"/>
      <c r="FWC12" s="22"/>
      <c r="FWD12" s="23"/>
      <c r="FWE12" s="22"/>
      <c r="FWF12" s="23"/>
      <c r="FWG12" s="22"/>
      <c r="FWH12" s="23"/>
      <c r="FWI12" s="22"/>
      <c r="FWJ12" s="23"/>
      <c r="FWK12" s="22"/>
      <c r="FWL12" s="23"/>
      <c r="FWM12" s="22"/>
      <c r="FWN12" s="23"/>
      <c r="FWO12" s="22"/>
      <c r="FWP12" s="23"/>
      <c r="FWQ12" s="22"/>
      <c r="FWR12" s="23"/>
      <c r="FWS12" s="22"/>
      <c r="FWT12" s="23"/>
      <c r="FWU12" s="22"/>
      <c r="FWV12" s="23"/>
      <c r="FWW12" s="22"/>
      <c r="FWX12" s="23"/>
      <c r="FWY12" s="22"/>
      <c r="FWZ12" s="23"/>
      <c r="FXA12" s="22"/>
      <c r="FXB12" s="23"/>
      <c r="FXC12" s="22"/>
      <c r="FXD12" s="23"/>
      <c r="FXE12" s="22"/>
      <c r="FXF12" s="23"/>
      <c r="FXG12" s="22"/>
      <c r="FXH12" s="23"/>
      <c r="FXI12" s="22"/>
      <c r="FXJ12" s="23"/>
      <c r="FXK12" s="22"/>
      <c r="FXL12" s="23"/>
      <c r="FXM12" s="22"/>
      <c r="FXN12" s="23"/>
      <c r="FXO12" s="22"/>
      <c r="FXP12" s="23"/>
      <c r="FXQ12" s="22"/>
      <c r="FXR12" s="23"/>
      <c r="FXS12" s="22"/>
      <c r="FXT12" s="23"/>
      <c r="FXU12" s="22"/>
      <c r="FXV12" s="23"/>
      <c r="FXW12" s="22"/>
      <c r="FXX12" s="23"/>
      <c r="FXY12" s="22"/>
      <c r="FXZ12" s="23"/>
      <c r="FYA12" s="22"/>
      <c r="FYB12" s="23"/>
      <c r="FYC12" s="22"/>
      <c r="FYD12" s="23"/>
      <c r="FYE12" s="22"/>
      <c r="FYF12" s="23"/>
      <c r="FYG12" s="22"/>
      <c r="FYH12" s="23"/>
      <c r="FYI12" s="22"/>
      <c r="FYJ12" s="23"/>
      <c r="FYK12" s="22"/>
      <c r="FYL12" s="23"/>
      <c r="FYM12" s="22"/>
      <c r="FYN12" s="23"/>
      <c r="FYO12" s="22"/>
      <c r="FYP12" s="23"/>
      <c r="FYQ12" s="22"/>
      <c r="FYR12" s="23"/>
      <c r="FYS12" s="22"/>
      <c r="FYT12" s="23"/>
      <c r="FYU12" s="22"/>
      <c r="FYV12" s="23"/>
      <c r="FYW12" s="22"/>
      <c r="FYX12" s="23"/>
      <c r="FYY12" s="22"/>
      <c r="FYZ12" s="23"/>
      <c r="FZA12" s="22"/>
      <c r="FZB12" s="23"/>
      <c r="FZC12" s="22"/>
      <c r="FZD12" s="23"/>
      <c r="FZE12" s="22"/>
      <c r="FZF12" s="23"/>
      <c r="FZG12" s="22"/>
      <c r="FZH12" s="23"/>
      <c r="FZI12" s="22"/>
      <c r="FZJ12" s="23"/>
      <c r="FZK12" s="22"/>
      <c r="FZL12" s="23"/>
      <c r="FZM12" s="22"/>
      <c r="FZN12" s="23"/>
      <c r="FZO12" s="22"/>
      <c r="FZP12" s="23"/>
      <c r="FZQ12" s="22"/>
      <c r="FZR12" s="23"/>
      <c r="FZS12" s="22"/>
      <c r="FZT12" s="23"/>
      <c r="FZU12" s="22"/>
      <c r="FZV12" s="23"/>
      <c r="FZW12" s="22"/>
      <c r="FZX12" s="23"/>
      <c r="FZY12" s="22"/>
      <c r="FZZ12" s="23"/>
      <c r="GAA12" s="22"/>
      <c r="GAB12" s="23"/>
      <c r="GAC12" s="22"/>
      <c r="GAD12" s="23"/>
      <c r="GAE12" s="22"/>
      <c r="GAF12" s="23"/>
      <c r="GAG12" s="22"/>
      <c r="GAH12" s="23"/>
      <c r="GAI12" s="22"/>
      <c r="GAJ12" s="23"/>
      <c r="GAK12" s="22"/>
      <c r="GAL12" s="23"/>
      <c r="GAM12" s="22"/>
      <c r="GAN12" s="23"/>
      <c r="GAO12" s="22"/>
      <c r="GAP12" s="23"/>
      <c r="GAQ12" s="22"/>
      <c r="GAR12" s="23"/>
      <c r="GAS12" s="22"/>
      <c r="GAT12" s="23"/>
      <c r="GAU12" s="22"/>
      <c r="GAV12" s="23"/>
      <c r="GAW12" s="22"/>
      <c r="GAX12" s="23"/>
      <c r="GAY12" s="22"/>
      <c r="GAZ12" s="23"/>
      <c r="GBA12" s="22"/>
      <c r="GBB12" s="23"/>
      <c r="GBC12" s="22"/>
      <c r="GBD12" s="23"/>
      <c r="GBE12" s="22"/>
      <c r="GBF12" s="23"/>
      <c r="GBG12" s="22"/>
      <c r="GBH12" s="23"/>
      <c r="GBI12" s="22"/>
      <c r="GBJ12" s="23"/>
      <c r="GBK12" s="22"/>
      <c r="GBL12" s="23"/>
      <c r="GBM12" s="22"/>
      <c r="GBN12" s="23"/>
      <c r="GBO12" s="22"/>
      <c r="GBP12" s="23"/>
      <c r="GBQ12" s="22"/>
      <c r="GBR12" s="23"/>
      <c r="GBS12" s="22"/>
      <c r="GBT12" s="23"/>
      <c r="GBU12" s="22"/>
      <c r="GBV12" s="23"/>
      <c r="GBW12" s="22"/>
      <c r="GBX12" s="23"/>
      <c r="GBY12" s="22"/>
      <c r="GBZ12" s="23"/>
      <c r="GCA12" s="22"/>
      <c r="GCB12" s="23"/>
      <c r="GCC12" s="22"/>
      <c r="GCD12" s="23"/>
      <c r="GCE12" s="22"/>
      <c r="GCF12" s="23"/>
      <c r="GCG12" s="22"/>
      <c r="GCH12" s="23"/>
      <c r="GCI12" s="22"/>
      <c r="GCJ12" s="23"/>
      <c r="GCK12" s="22"/>
      <c r="GCL12" s="23"/>
      <c r="GCM12" s="22"/>
      <c r="GCN12" s="23"/>
      <c r="GCO12" s="22"/>
      <c r="GCP12" s="23"/>
      <c r="GCQ12" s="22"/>
      <c r="GCR12" s="23"/>
      <c r="GCS12" s="22"/>
      <c r="GCT12" s="23"/>
      <c r="GCU12" s="22"/>
      <c r="GCV12" s="23"/>
      <c r="GCW12" s="22"/>
      <c r="GCX12" s="23"/>
      <c r="GCY12" s="22"/>
      <c r="GCZ12" s="23"/>
      <c r="GDA12" s="22"/>
      <c r="GDB12" s="23"/>
      <c r="GDC12" s="22"/>
      <c r="GDD12" s="23"/>
      <c r="GDE12" s="22"/>
      <c r="GDF12" s="23"/>
      <c r="GDG12" s="22"/>
      <c r="GDH12" s="23"/>
      <c r="GDI12" s="22"/>
      <c r="GDJ12" s="23"/>
      <c r="GDK12" s="22"/>
      <c r="GDL12" s="23"/>
      <c r="GDM12" s="22"/>
      <c r="GDN12" s="23"/>
      <c r="GDO12" s="22"/>
      <c r="GDP12" s="23"/>
      <c r="GDQ12" s="22"/>
      <c r="GDR12" s="23"/>
      <c r="GDS12" s="22"/>
      <c r="GDT12" s="23"/>
      <c r="GDU12" s="22"/>
      <c r="GDV12" s="23"/>
      <c r="GDW12" s="22"/>
      <c r="GDX12" s="23"/>
      <c r="GDY12" s="22"/>
      <c r="GDZ12" s="23"/>
      <c r="GEA12" s="22"/>
      <c r="GEB12" s="23"/>
      <c r="GEC12" s="22"/>
      <c r="GED12" s="23"/>
      <c r="GEE12" s="22"/>
      <c r="GEF12" s="23"/>
      <c r="GEG12" s="22"/>
      <c r="GEH12" s="23"/>
      <c r="GEI12" s="22"/>
      <c r="GEJ12" s="23"/>
      <c r="GEK12" s="22"/>
      <c r="GEL12" s="23"/>
      <c r="GEM12" s="22"/>
      <c r="GEN12" s="23"/>
      <c r="GEO12" s="22"/>
      <c r="GEP12" s="23"/>
      <c r="GEQ12" s="22"/>
      <c r="GER12" s="23"/>
      <c r="GES12" s="22"/>
      <c r="GET12" s="23"/>
      <c r="GEU12" s="22"/>
      <c r="GEV12" s="23"/>
      <c r="GEW12" s="22"/>
      <c r="GEX12" s="23"/>
      <c r="GEY12" s="22"/>
      <c r="GEZ12" s="23"/>
      <c r="GFA12" s="22"/>
      <c r="GFB12" s="23"/>
      <c r="GFC12" s="22"/>
      <c r="GFD12" s="23"/>
      <c r="GFE12" s="22"/>
      <c r="GFF12" s="23"/>
      <c r="GFG12" s="22"/>
      <c r="GFH12" s="23"/>
      <c r="GFI12" s="22"/>
      <c r="GFJ12" s="23"/>
      <c r="GFK12" s="22"/>
      <c r="GFL12" s="23"/>
      <c r="GFM12" s="22"/>
      <c r="GFN12" s="23"/>
      <c r="GFO12" s="22"/>
      <c r="GFP12" s="23"/>
      <c r="GFQ12" s="22"/>
      <c r="GFR12" s="23"/>
      <c r="GFS12" s="22"/>
      <c r="GFT12" s="23"/>
      <c r="GFU12" s="22"/>
      <c r="GFV12" s="23"/>
      <c r="GFW12" s="22"/>
      <c r="GFX12" s="23"/>
      <c r="GFY12" s="22"/>
      <c r="GFZ12" s="23"/>
      <c r="GGA12" s="22"/>
      <c r="GGB12" s="23"/>
      <c r="GGC12" s="22"/>
      <c r="GGD12" s="23"/>
      <c r="GGE12" s="22"/>
      <c r="GGF12" s="23"/>
      <c r="GGG12" s="22"/>
      <c r="GGH12" s="23"/>
      <c r="GGI12" s="22"/>
      <c r="GGJ12" s="23"/>
      <c r="GGK12" s="22"/>
      <c r="GGL12" s="23"/>
      <c r="GGM12" s="22"/>
      <c r="GGN12" s="23"/>
      <c r="GGO12" s="22"/>
      <c r="GGP12" s="23"/>
      <c r="GGQ12" s="22"/>
      <c r="GGR12" s="23"/>
      <c r="GGS12" s="22"/>
      <c r="GGT12" s="23"/>
      <c r="GGU12" s="22"/>
      <c r="GGV12" s="23"/>
      <c r="GGW12" s="22"/>
      <c r="GGX12" s="23"/>
      <c r="GGY12" s="22"/>
      <c r="GGZ12" s="23"/>
      <c r="GHA12" s="22"/>
      <c r="GHB12" s="23"/>
      <c r="GHC12" s="22"/>
      <c r="GHD12" s="23"/>
      <c r="GHE12" s="22"/>
      <c r="GHF12" s="23"/>
      <c r="GHG12" s="22"/>
      <c r="GHH12" s="23"/>
      <c r="GHI12" s="22"/>
      <c r="GHJ12" s="23"/>
      <c r="GHK12" s="22"/>
      <c r="GHL12" s="23"/>
      <c r="GHM12" s="22"/>
      <c r="GHN12" s="23"/>
      <c r="GHO12" s="22"/>
      <c r="GHP12" s="23"/>
      <c r="GHQ12" s="22"/>
      <c r="GHR12" s="23"/>
      <c r="GHS12" s="22"/>
      <c r="GHT12" s="23"/>
      <c r="GHU12" s="22"/>
      <c r="GHV12" s="23"/>
      <c r="GHW12" s="22"/>
      <c r="GHX12" s="23"/>
      <c r="GHY12" s="22"/>
      <c r="GHZ12" s="23"/>
      <c r="GIA12" s="22"/>
      <c r="GIB12" s="23"/>
      <c r="GIC12" s="22"/>
      <c r="GID12" s="23"/>
      <c r="GIE12" s="22"/>
      <c r="GIF12" s="23"/>
      <c r="GIG12" s="22"/>
      <c r="GIH12" s="23"/>
      <c r="GII12" s="22"/>
      <c r="GIJ12" s="23"/>
      <c r="GIK12" s="22"/>
      <c r="GIL12" s="23"/>
      <c r="GIM12" s="22"/>
      <c r="GIN12" s="23"/>
      <c r="GIO12" s="22"/>
      <c r="GIP12" s="23"/>
      <c r="GIQ12" s="22"/>
      <c r="GIR12" s="23"/>
      <c r="GIS12" s="22"/>
      <c r="GIT12" s="23"/>
      <c r="GIU12" s="22"/>
      <c r="GIV12" s="23"/>
      <c r="GIW12" s="22"/>
      <c r="GIX12" s="23"/>
      <c r="GIY12" s="22"/>
      <c r="GIZ12" s="23"/>
      <c r="GJA12" s="22"/>
      <c r="GJB12" s="23"/>
      <c r="GJC12" s="22"/>
      <c r="GJD12" s="23"/>
      <c r="GJE12" s="22"/>
      <c r="GJF12" s="23"/>
      <c r="GJG12" s="22"/>
      <c r="GJH12" s="23"/>
      <c r="GJI12" s="22"/>
      <c r="GJJ12" s="23"/>
      <c r="GJK12" s="22"/>
      <c r="GJL12" s="23"/>
      <c r="GJM12" s="22"/>
      <c r="GJN12" s="23"/>
      <c r="GJO12" s="22"/>
      <c r="GJP12" s="23"/>
      <c r="GJQ12" s="22"/>
      <c r="GJR12" s="23"/>
      <c r="GJS12" s="22"/>
      <c r="GJT12" s="23"/>
      <c r="GJU12" s="22"/>
      <c r="GJV12" s="23"/>
      <c r="GJW12" s="22"/>
      <c r="GJX12" s="23"/>
      <c r="GJY12" s="22"/>
      <c r="GJZ12" s="23"/>
      <c r="GKA12" s="22"/>
      <c r="GKB12" s="23"/>
      <c r="GKC12" s="22"/>
      <c r="GKD12" s="23"/>
      <c r="GKE12" s="22"/>
      <c r="GKF12" s="23"/>
      <c r="GKG12" s="22"/>
      <c r="GKH12" s="23"/>
      <c r="GKI12" s="22"/>
      <c r="GKJ12" s="23"/>
      <c r="GKK12" s="22"/>
      <c r="GKL12" s="23"/>
      <c r="GKM12" s="22"/>
      <c r="GKN12" s="23"/>
      <c r="GKO12" s="22"/>
      <c r="GKP12" s="23"/>
      <c r="GKQ12" s="22"/>
      <c r="GKR12" s="23"/>
      <c r="GKS12" s="22"/>
      <c r="GKT12" s="23"/>
      <c r="GKU12" s="22"/>
      <c r="GKV12" s="23"/>
      <c r="GKW12" s="22"/>
      <c r="GKX12" s="23"/>
      <c r="GKY12" s="22"/>
      <c r="GKZ12" s="23"/>
      <c r="GLA12" s="22"/>
      <c r="GLB12" s="23"/>
      <c r="GLC12" s="22"/>
      <c r="GLD12" s="23"/>
      <c r="GLE12" s="22"/>
      <c r="GLF12" s="23"/>
      <c r="GLG12" s="22"/>
      <c r="GLH12" s="23"/>
      <c r="GLI12" s="22"/>
      <c r="GLJ12" s="23"/>
      <c r="GLK12" s="22"/>
      <c r="GLL12" s="23"/>
      <c r="GLM12" s="22"/>
      <c r="GLN12" s="23"/>
      <c r="GLO12" s="22"/>
      <c r="GLP12" s="23"/>
      <c r="GLQ12" s="22"/>
      <c r="GLR12" s="23"/>
      <c r="GLS12" s="22"/>
      <c r="GLT12" s="23"/>
      <c r="GLU12" s="22"/>
      <c r="GLV12" s="23"/>
      <c r="GLW12" s="22"/>
      <c r="GLX12" s="23"/>
      <c r="GLY12" s="22"/>
      <c r="GLZ12" s="23"/>
      <c r="GMA12" s="22"/>
      <c r="GMB12" s="23"/>
      <c r="GMC12" s="22"/>
      <c r="GMD12" s="23"/>
      <c r="GME12" s="22"/>
      <c r="GMF12" s="23"/>
      <c r="GMG12" s="22"/>
      <c r="GMH12" s="23"/>
      <c r="GMI12" s="22"/>
      <c r="GMJ12" s="23"/>
      <c r="GMK12" s="22"/>
      <c r="GML12" s="23"/>
      <c r="GMM12" s="22"/>
      <c r="GMN12" s="23"/>
      <c r="GMO12" s="22"/>
      <c r="GMP12" s="23"/>
      <c r="GMQ12" s="22"/>
      <c r="GMR12" s="23"/>
      <c r="GMS12" s="22"/>
      <c r="GMT12" s="23"/>
      <c r="GMU12" s="22"/>
      <c r="GMV12" s="23"/>
      <c r="GMW12" s="22"/>
      <c r="GMX12" s="23"/>
      <c r="GMY12" s="22"/>
      <c r="GMZ12" s="23"/>
      <c r="GNA12" s="22"/>
      <c r="GNB12" s="23"/>
      <c r="GNC12" s="22"/>
      <c r="GND12" s="23"/>
      <c r="GNE12" s="22"/>
      <c r="GNF12" s="23"/>
      <c r="GNG12" s="22"/>
      <c r="GNH12" s="23"/>
      <c r="GNI12" s="22"/>
      <c r="GNJ12" s="23"/>
      <c r="GNK12" s="22"/>
      <c r="GNL12" s="23"/>
      <c r="GNM12" s="22"/>
      <c r="GNN12" s="23"/>
      <c r="GNO12" s="22"/>
      <c r="GNP12" s="23"/>
      <c r="GNQ12" s="22"/>
      <c r="GNR12" s="23"/>
      <c r="GNS12" s="22"/>
      <c r="GNT12" s="23"/>
      <c r="GNU12" s="22"/>
      <c r="GNV12" s="23"/>
      <c r="GNW12" s="22"/>
      <c r="GNX12" s="23"/>
      <c r="GNY12" s="22"/>
      <c r="GNZ12" s="23"/>
      <c r="GOA12" s="22"/>
      <c r="GOB12" s="23"/>
      <c r="GOC12" s="22"/>
      <c r="GOD12" s="23"/>
      <c r="GOE12" s="22"/>
      <c r="GOF12" s="23"/>
      <c r="GOG12" s="22"/>
      <c r="GOH12" s="23"/>
      <c r="GOI12" s="22"/>
      <c r="GOJ12" s="23"/>
      <c r="GOK12" s="22"/>
      <c r="GOL12" s="23"/>
      <c r="GOM12" s="22"/>
      <c r="GON12" s="23"/>
      <c r="GOO12" s="22"/>
      <c r="GOP12" s="23"/>
      <c r="GOQ12" s="22"/>
      <c r="GOR12" s="23"/>
      <c r="GOS12" s="22"/>
      <c r="GOT12" s="23"/>
      <c r="GOU12" s="22"/>
      <c r="GOV12" s="23"/>
      <c r="GOW12" s="22"/>
      <c r="GOX12" s="23"/>
      <c r="GOY12" s="22"/>
      <c r="GOZ12" s="23"/>
      <c r="GPA12" s="22"/>
      <c r="GPB12" s="23"/>
      <c r="GPC12" s="22"/>
      <c r="GPD12" s="23"/>
      <c r="GPE12" s="22"/>
      <c r="GPF12" s="23"/>
      <c r="GPG12" s="22"/>
      <c r="GPH12" s="23"/>
      <c r="GPI12" s="22"/>
      <c r="GPJ12" s="23"/>
      <c r="GPK12" s="22"/>
      <c r="GPL12" s="23"/>
      <c r="GPM12" s="22"/>
      <c r="GPN12" s="23"/>
      <c r="GPO12" s="22"/>
      <c r="GPP12" s="23"/>
      <c r="GPQ12" s="22"/>
      <c r="GPR12" s="23"/>
      <c r="GPS12" s="22"/>
      <c r="GPT12" s="23"/>
      <c r="GPU12" s="22"/>
      <c r="GPV12" s="23"/>
      <c r="GPW12" s="22"/>
      <c r="GPX12" s="23"/>
      <c r="GPY12" s="22"/>
      <c r="GPZ12" s="23"/>
      <c r="GQA12" s="22"/>
      <c r="GQB12" s="23"/>
      <c r="GQC12" s="22"/>
      <c r="GQD12" s="23"/>
      <c r="GQE12" s="22"/>
      <c r="GQF12" s="23"/>
      <c r="GQG12" s="22"/>
      <c r="GQH12" s="23"/>
      <c r="GQI12" s="22"/>
      <c r="GQJ12" s="23"/>
      <c r="GQK12" s="22"/>
      <c r="GQL12" s="23"/>
      <c r="GQM12" s="22"/>
      <c r="GQN12" s="23"/>
      <c r="GQO12" s="22"/>
      <c r="GQP12" s="23"/>
      <c r="GQQ12" s="22"/>
      <c r="GQR12" s="23"/>
      <c r="GQS12" s="22"/>
      <c r="GQT12" s="23"/>
      <c r="GQU12" s="22"/>
      <c r="GQV12" s="23"/>
      <c r="GQW12" s="22"/>
      <c r="GQX12" s="23"/>
      <c r="GQY12" s="22"/>
      <c r="GQZ12" s="23"/>
      <c r="GRA12" s="22"/>
      <c r="GRB12" s="23"/>
      <c r="GRC12" s="22"/>
      <c r="GRD12" s="23"/>
      <c r="GRE12" s="22"/>
      <c r="GRF12" s="23"/>
      <c r="GRG12" s="22"/>
      <c r="GRH12" s="23"/>
      <c r="GRI12" s="22"/>
      <c r="GRJ12" s="23"/>
      <c r="GRK12" s="22"/>
      <c r="GRL12" s="23"/>
      <c r="GRM12" s="22"/>
      <c r="GRN12" s="23"/>
      <c r="GRO12" s="22"/>
      <c r="GRP12" s="23"/>
      <c r="GRQ12" s="22"/>
      <c r="GRR12" s="23"/>
      <c r="GRS12" s="22"/>
      <c r="GRT12" s="23"/>
      <c r="GRU12" s="22"/>
      <c r="GRV12" s="23"/>
      <c r="GRW12" s="22"/>
      <c r="GRX12" s="23"/>
      <c r="GRY12" s="22"/>
      <c r="GRZ12" s="23"/>
      <c r="GSA12" s="22"/>
      <c r="GSB12" s="23"/>
      <c r="GSC12" s="22"/>
      <c r="GSD12" s="23"/>
      <c r="GSE12" s="22"/>
      <c r="GSF12" s="23"/>
      <c r="GSG12" s="22"/>
      <c r="GSH12" s="23"/>
      <c r="GSI12" s="22"/>
      <c r="GSJ12" s="23"/>
      <c r="GSK12" s="22"/>
      <c r="GSL12" s="23"/>
      <c r="GSM12" s="22"/>
      <c r="GSN12" s="23"/>
      <c r="GSO12" s="22"/>
      <c r="GSP12" s="23"/>
      <c r="GSQ12" s="22"/>
      <c r="GSR12" s="23"/>
      <c r="GSS12" s="22"/>
      <c r="GST12" s="23"/>
      <c r="GSU12" s="22"/>
      <c r="GSV12" s="23"/>
      <c r="GSW12" s="22"/>
      <c r="GSX12" s="23"/>
      <c r="GSY12" s="22"/>
      <c r="GSZ12" s="23"/>
      <c r="GTA12" s="22"/>
      <c r="GTB12" s="23"/>
      <c r="GTC12" s="22"/>
      <c r="GTD12" s="23"/>
      <c r="GTE12" s="22"/>
      <c r="GTF12" s="23"/>
      <c r="GTG12" s="22"/>
      <c r="GTH12" s="23"/>
      <c r="GTI12" s="22"/>
      <c r="GTJ12" s="23"/>
      <c r="GTK12" s="22"/>
      <c r="GTL12" s="23"/>
      <c r="GTM12" s="22"/>
      <c r="GTN12" s="23"/>
      <c r="GTO12" s="22"/>
      <c r="GTP12" s="23"/>
      <c r="GTQ12" s="22"/>
      <c r="GTR12" s="23"/>
      <c r="GTS12" s="22"/>
      <c r="GTT12" s="23"/>
      <c r="GTU12" s="22"/>
      <c r="GTV12" s="23"/>
      <c r="GTW12" s="22"/>
      <c r="GTX12" s="23"/>
      <c r="GTY12" s="22"/>
      <c r="GTZ12" s="23"/>
      <c r="GUA12" s="22"/>
      <c r="GUB12" s="23"/>
      <c r="GUC12" s="22"/>
      <c r="GUD12" s="23"/>
      <c r="GUE12" s="22"/>
      <c r="GUF12" s="23"/>
      <c r="GUG12" s="22"/>
      <c r="GUH12" s="23"/>
      <c r="GUI12" s="22"/>
      <c r="GUJ12" s="23"/>
      <c r="GUK12" s="22"/>
      <c r="GUL12" s="23"/>
      <c r="GUM12" s="22"/>
      <c r="GUN12" s="23"/>
      <c r="GUO12" s="22"/>
      <c r="GUP12" s="23"/>
      <c r="GUQ12" s="22"/>
      <c r="GUR12" s="23"/>
      <c r="GUS12" s="22"/>
      <c r="GUT12" s="23"/>
      <c r="GUU12" s="22"/>
      <c r="GUV12" s="23"/>
      <c r="GUW12" s="22"/>
      <c r="GUX12" s="23"/>
      <c r="GUY12" s="22"/>
      <c r="GUZ12" s="23"/>
      <c r="GVA12" s="22"/>
      <c r="GVB12" s="23"/>
      <c r="GVC12" s="22"/>
      <c r="GVD12" s="23"/>
      <c r="GVE12" s="22"/>
      <c r="GVF12" s="23"/>
      <c r="GVG12" s="22"/>
      <c r="GVH12" s="23"/>
      <c r="GVI12" s="22"/>
      <c r="GVJ12" s="23"/>
      <c r="GVK12" s="22"/>
      <c r="GVL12" s="23"/>
      <c r="GVM12" s="22"/>
      <c r="GVN12" s="23"/>
      <c r="GVO12" s="22"/>
      <c r="GVP12" s="23"/>
      <c r="GVQ12" s="22"/>
      <c r="GVR12" s="23"/>
      <c r="GVS12" s="22"/>
      <c r="GVT12" s="23"/>
      <c r="GVU12" s="22"/>
      <c r="GVV12" s="23"/>
      <c r="GVW12" s="22"/>
      <c r="GVX12" s="23"/>
      <c r="GVY12" s="22"/>
      <c r="GVZ12" s="23"/>
      <c r="GWA12" s="22"/>
      <c r="GWB12" s="23"/>
      <c r="GWC12" s="22"/>
      <c r="GWD12" s="23"/>
      <c r="GWE12" s="22"/>
      <c r="GWF12" s="23"/>
      <c r="GWG12" s="22"/>
      <c r="GWH12" s="23"/>
      <c r="GWI12" s="22"/>
      <c r="GWJ12" s="23"/>
      <c r="GWK12" s="22"/>
      <c r="GWL12" s="23"/>
      <c r="GWM12" s="22"/>
      <c r="GWN12" s="23"/>
      <c r="GWO12" s="22"/>
      <c r="GWP12" s="23"/>
      <c r="GWQ12" s="22"/>
      <c r="GWR12" s="23"/>
      <c r="GWS12" s="22"/>
      <c r="GWT12" s="23"/>
      <c r="GWU12" s="22"/>
      <c r="GWV12" s="23"/>
      <c r="GWW12" s="22"/>
      <c r="GWX12" s="23"/>
      <c r="GWY12" s="22"/>
      <c r="GWZ12" s="23"/>
      <c r="GXA12" s="22"/>
      <c r="GXB12" s="23"/>
      <c r="GXC12" s="22"/>
      <c r="GXD12" s="23"/>
      <c r="GXE12" s="22"/>
      <c r="GXF12" s="23"/>
      <c r="GXG12" s="22"/>
      <c r="GXH12" s="23"/>
      <c r="GXI12" s="22"/>
      <c r="GXJ12" s="23"/>
      <c r="GXK12" s="22"/>
      <c r="GXL12" s="23"/>
      <c r="GXM12" s="22"/>
      <c r="GXN12" s="23"/>
      <c r="GXO12" s="22"/>
      <c r="GXP12" s="23"/>
      <c r="GXQ12" s="22"/>
      <c r="GXR12" s="23"/>
      <c r="GXS12" s="22"/>
      <c r="GXT12" s="23"/>
      <c r="GXU12" s="22"/>
      <c r="GXV12" s="23"/>
      <c r="GXW12" s="22"/>
      <c r="GXX12" s="23"/>
      <c r="GXY12" s="22"/>
      <c r="GXZ12" s="23"/>
      <c r="GYA12" s="22"/>
      <c r="GYB12" s="23"/>
      <c r="GYC12" s="22"/>
      <c r="GYD12" s="23"/>
      <c r="GYE12" s="22"/>
      <c r="GYF12" s="23"/>
      <c r="GYG12" s="22"/>
      <c r="GYH12" s="23"/>
      <c r="GYI12" s="22"/>
      <c r="GYJ12" s="23"/>
      <c r="GYK12" s="22"/>
      <c r="GYL12" s="23"/>
      <c r="GYM12" s="22"/>
      <c r="GYN12" s="23"/>
      <c r="GYO12" s="22"/>
      <c r="GYP12" s="23"/>
      <c r="GYQ12" s="22"/>
      <c r="GYR12" s="23"/>
      <c r="GYS12" s="22"/>
      <c r="GYT12" s="23"/>
      <c r="GYU12" s="22"/>
      <c r="GYV12" s="23"/>
      <c r="GYW12" s="22"/>
      <c r="GYX12" s="23"/>
      <c r="GYY12" s="22"/>
      <c r="GYZ12" s="23"/>
      <c r="GZA12" s="22"/>
      <c r="GZB12" s="23"/>
      <c r="GZC12" s="22"/>
      <c r="GZD12" s="23"/>
      <c r="GZE12" s="22"/>
      <c r="GZF12" s="23"/>
      <c r="GZG12" s="22"/>
      <c r="GZH12" s="23"/>
      <c r="GZI12" s="22"/>
      <c r="GZJ12" s="23"/>
      <c r="GZK12" s="22"/>
      <c r="GZL12" s="23"/>
      <c r="GZM12" s="22"/>
      <c r="GZN12" s="23"/>
      <c r="GZO12" s="22"/>
      <c r="GZP12" s="23"/>
      <c r="GZQ12" s="22"/>
      <c r="GZR12" s="23"/>
      <c r="GZS12" s="22"/>
      <c r="GZT12" s="23"/>
      <c r="GZU12" s="22"/>
      <c r="GZV12" s="23"/>
      <c r="GZW12" s="22"/>
      <c r="GZX12" s="23"/>
      <c r="GZY12" s="22"/>
      <c r="GZZ12" s="23"/>
      <c r="HAA12" s="22"/>
      <c r="HAB12" s="23"/>
      <c r="HAC12" s="22"/>
      <c r="HAD12" s="23"/>
      <c r="HAE12" s="22"/>
      <c r="HAF12" s="23"/>
      <c r="HAG12" s="22"/>
      <c r="HAH12" s="23"/>
      <c r="HAI12" s="22"/>
      <c r="HAJ12" s="23"/>
      <c r="HAK12" s="22"/>
      <c r="HAL12" s="23"/>
      <c r="HAM12" s="22"/>
      <c r="HAN12" s="23"/>
      <c r="HAO12" s="22"/>
      <c r="HAP12" s="23"/>
      <c r="HAQ12" s="22"/>
      <c r="HAR12" s="23"/>
      <c r="HAS12" s="22"/>
      <c r="HAT12" s="23"/>
      <c r="HAU12" s="22"/>
      <c r="HAV12" s="23"/>
      <c r="HAW12" s="22"/>
      <c r="HAX12" s="23"/>
      <c r="HAY12" s="22"/>
      <c r="HAZ12" s="23"/>
      <c r="HBA12" s="22"/>
      <c r="HBB12" s="23"/>
      <c r="HBC12" s="22"/>
      <c r="HBD12" s="23"/>
      <c r="HBE12" s="22"/>
      <c r="HBF12" s="23"/>
      <c r="HBG12" s="22"/>
      <c r="HBH12" s="23"/>
      <c r="HBI12" s="22"/>
      <c r="HBJ12" s="23"/>
      <c r="HBK12" s="22"/>
      <c r="HBL12" s="23"/>
      <c r="HBM12" s="22"/>
      <c r="HBN12" s="23"/>
      <c r="HBO12" s="22"/>
      <c r="HBP12" s="23"/>
      <c r="HBQ12" s="22"/>
      <c r="HBR12" s="23"/>
      <c r="HBS12" s="22"/>
      <c r="HBT12" s="23"/>
      <c r="HBU12" s="22"/>
      <c r="HBV12" s="23"/>
      <c r="HBW12" s="22"/>
      <c r="HBX12" s="23"/>
      <c r="HBY12" s="22"/>
      <c r="HBZ12" s="23"/>
      <c r="HCA12" s="22"/>
      <c r="HCB12" s="23"/>
      <c r="HCC12" s="22"/>
      <c r="HCD12" s="23"/>
      <c r="HCE12" s="22"/>
      <c r="HCF12" s="23"/>
      <c r="HCG12" s="22"/>
      <c r="HCH12" s="23"/>
      <c r="HCI12" s="22"/>
      <c r="HCJ12" s="23"/>
      <c r="HCK12" s="22"/>
      <c r="HCL12" s="23"/>
      <c r="HCM12" s="22"/>
      <c r="HCN12" s="23"/>
      <c r="HCO12" s="22"/>
      <c r="HCP12" s="23"/>
      <c r="HCQ12" s="22"/>
      <c r="HCR12" s="23"/>
      <c r="HCS12" s="22"/>
      <c r="HCT12" s="23"/>
      <c r="HCU12" s="22"/>
      <c r="HCV12" s="23"/>
      <c r="HCW12" s="22"/>
      <c r="HCX12" s="23"/>
      <c r="HCY12" s="22"/>
      <c r="HCZ12" s="23"/>
      <c r="HDA12" s="22"/>
      <c r="HDB12" s="23"/>
      <c r="HDC12" s="22"/>
      <c r="HDD12" s="23"/>
      <c r="HDE12" s="22"/>
      <c r="HDF12" s="23"/>
      <c r="HDG12" s="22"/>
      <c r="HDH12" s="23"/>
      <c r="HDI12" s="22"/>
      <c r="HDJ12" s="23"/>
      <c r="HDK12" s="22"/>
      <c r="HDL12" s="23"/>
      <c r="HDM12" s="22"/>
      <c r="HDN12" s="23"/>
      <c r="HDO12" s="22"/>
      <c r="HDP12" s="23"/>
      <c r="HDQ12" s="22"/>
      <c r="HDR12" s="23"/>
      <c r="HDS12" s="22"/>
      <c r="HDT12" s="23"/>
      <c r="HDU12" s="22"/>
      <c r="HDV12" s="23"/>
      <c r="HDW12" s="22"/>
      <c r="HDX12" s="23"/>
      <c r="HDY12" s="22"/>
      <c r="HDZ12" s="23"/>
      <c r="HEA12" s="22"/>
      <c r="HEB12" s="23"/>
      <c r="HEC12" s="22"/>
      <c r="HED12" s="23"/>
      <c r="HEE12" s="22"/>
      <c r="HEF12" s="23"/>
      <c r="HEG12" s="22"/>
      <c r="HEH12" s="23"/>
      <c r="HEI12" s="22"/>
      <c r="HEJ12" s="23"/>
      <c r="HEK12" s="22"/>
      <c r="HEL12" s="23"/>
      <c r="HEM12" s="22"/>
      <c r="HEN12" s="23"/>
      <c r="HEO12" s="22"/>
      <c r="HEP12" s="23"/>
      <c r="HEQ12" s="22"/>
      <c r="HER12" s="23"/>
      <c r="HES12" s="22"/>
      <c r="HET12" s="23"/>
      <c r="HEU12" s="22"/>
      <c r="HEV12" s="23"/>
      <c r="HEW12" s="22"/>
      <c r="HEX12" s="23"/>
      <c r="HEY12" s="22"/>
      <c r="HEZ12" s="23"/>
      <c r="HFA12" s="22"/>
      <c r="HFB12" s="23"/>
      <c r="HFC12" s="22"/>
      <c r="HFD12" s="23"/>
      <c r="HFE12" s="22"/>
      <c r="HFF12" s="23"/>
      <c r="HFG12" s="22"/>
      <c r="HFH12" s="23"/>
      <c r="HFI12" s="22"/>
      <c r="HFJ12" s="23"/>
      <c r="HFK12" s="22"/>
      <c r="HFL12" s="23"/>
      <c r="HFM12" s="22"/>
      <c r="HFN12" s="23"/>
      <c r="HFO12" s="22"/>
      <c r="HFP12" s="23"/>
      <c r="HFQ12" s="22"/>
      <c r="HFR12" s="23"/>
      <c r="HFS12" s="22"/>
      <c r="HFT12" s="23"/>
      <c r="HFU12" s="22"/>
      <c r="HFV12" s="23"/>
      <c r="HFW12" s="22"/>
      <c r="HFX12" s="23"/>
      <c r="HFY12" s="22"/>
      <c r="HFZ12" s="23"/>
      <c r="HGA12" s="22"/>
      <c r="HGB12" s="23"/>
      <c r="HGC12" s="22"/>
      <c r="HGD12" s="23"/>
      <c r="HGE12" s="22"/>
      <c r="HGF12" s="23"/>
      <c r="HGG12" s="22"/>
      <c r="HGH12" s="23"/>
      <c r="HGI12" s="22"/>
      <c r="HGJ12" s="23"/>
      <c r="HGK12" s="22"/>
      <c r="HGL12" s="23"/>
      <c r="HGM12" s="22"/>
      <c r="HGN12" s="23"/>
      <c r="HGO12" s="22"/>
      <c r="HGP12" s="23"/>
      <c r="HGQ12" s="22"/>
      <c r="HGR12" s="23"/>
      <c r="HGS12" s="22"/>
      <c r="HGT12" s="23"/>
      <c r="HGU12" s="22"/>
      <c r="HGV12" s="23"/>
      <c r="HGW12" s="22"/>
      <c r="HGX12" s="23"/>
      <c r="HGY12" s="22"/>
      <c r="HGZ12" s="23"/>
      <c r="HHA12" s="22"/>
      <c r="HHB12" s="23"/>
      <c r="HHC12" s="22"/>
      <c r="HHD12" s="23"/>
      <c r="HHE12" s="22"/>
      <c r="HHF12" s="23"/>
      <c r="HHG12" s="22"/>
      <c r="HHH12" s="23"/>
      <c r="HHI12" s="22"/>
      <c r="HHJ12" s="23"/>
      <c r="HHK12" s="22"/>
      <c r="HHL12" s="23"/>
      <c r="HHM12" s="22"/>
      <c r="HHN12" s="23"/>
      <c r="HHO12" s="22"/>
      <c r="HHP12" s="23"/>
      <c r="HHQ12" s="22"/>
      <c r="HHR12" s="23"/>
      <c r="HHS12" s="22"/>
      <c r="HHT12" s="23"/>
      <c r="HHU12" s="22"/>
      <c r="HHV12" s="23"/>
      <c r="HHW12" s="22"/>
      <c r="HHX12" s="23"/>
      <c r="HHY12" s="22"/>
      <c r="HHZ12" s="23"/>
      <c r="HIA12" s="22"/>
      <c r="HIB12" s="23"/>
      <c r="HIC12" s="22"/>
      <c r="HID12" s="23"/>
      <c r="HIE12" s="22"/>
      <c r="HIF12" s="23"/>
      <c r="HIG12" s="22"/>
      <c r="HIH12" s="23"/>
      <c r="HII12" s="22"/>
      <c r="HIJ12" s="23"/>
      <c r="HIK12" s="22"/>
      <c r="HIL12" s="23"/>
      <c r="HIM12" s="22"/>
      <c r="HIN12" s="23"/>
      <c r="HIO12" s="22"/>
      <c r="HIP12" s="23"/>
      <c r="HIQ12" s="22"/>
      <c r="HIR12" s="23"/>
      <c r="HIS12" s="22"/>
      <c r="HIT12" s="23"/>
      <c r="HIU12" s="22"/>
      <c r="HIV12" s="23"/>
      <c r="HIW12" s="22"/>
      <c r="HIX12" s="23"/>
      <c r="HIY12" s="22"/>
      <c r="HIZ12" s="23"/>
      <c r="HJA12" s="22"/>
      <c r="HJB12" s="23"/>
      <c r="HJC12" s="22"/>
      <c r="HJD12" s="23"/>
      <c r="HJE12" s="22"/>
      <c r="HJF12" s="23"/>
      <c r="HJG12" s="22"/>
      <c r="HJH12" s="23"/>
      <c r="HJI12" s="22"/>
      <c r="HJJ12" s="23"/>
      <c r="HJK12" s="22"/>
      <c r="HJL12" s="23"/>
      <c r="HJM12" s="22"/>
      <c r="HJN12" s="23"/>
      <c r="HJO12" s="22"/>
      <c r="HJP12" s="23"/>
      <c r="HJQ12" s="22"/>
      <c r="HJR12" s="23"/>
      <c r="HJS12" s="22"/>
      <c r="HJT12" s="23"/>
      <c r="HJU12" s="22"/>
      <c r="HJV12" s="23"/>
      <c r="HJW12" s="22"/>
      <c r="HJX12" s="23"/>
      <c r="HJY12" s="22"/>
      <c r="HJZ12" s="23"/>
      <c r="HKA12" s="22"/>
      <c r="HKB12" s="23"/>
      <c r="HKC12" s="22"/>
      <c r="HKD12" s="23"/>
      <c r="HKE12" s="22"/>
      <c r="HKF12" s="23"/>
      <c r="HKG12" s="22"/>
      <c r="HKH12" s="23"/>
      <c r="HKI12" s="22"/>
      <c r="HKJ12" s="23"/>
      <c r="HKK12" s="22"/>
      <c r="HKL12" s="23"/>
      <c r="HKM12" s="22"/>
      <c r="HKN12" s="23"/>
      <c r="HKO12" s="22"/>
      <c r="HKP12" s="23"/>
      <c r="HKQ12" s="22"/>
      <c r="HKR12" s="23"/>
      <c r="HKS12" s="22"/>
      <c r="HKT12" s="23"/>
      <c r="HKU12" s="22"/>
      <c r="HKV12" s="23"/>
      <c r="HKW12" s="22"/>
      <c r="HKX12" s="23"/>
      <c r="HKY12" s="22"/>
      <c r="HKZ12" s="23"/>
      <c r="HLA12" s="22"/>
      <c r="HLB12" s="23"/>
      <c r="HLC12" s="22"/>
      <c r="HLD12" s="23"/>
      <c r="HLE12" s="22"/>
      <c r="HLF12" s="23"/>
      <c r="HLG12" s="22"/>
      <c r="HLH12" s="23"/>
      <c r="HLI12" s="22"/>
      <c r="HLJ12" s="23"/>
      <c r="HLK12" s="22"/>
      <c r="HLL12" s="23"/>
      <c r="HLM12" s="22"/>
      <c r="HLN12" s="23"/>
      <c r="HLO12" s="22"/>
      <c r="HLP12" s="23"/>
      <c r="HLQ12" s="22"/>
      <c r="HLR12" s="23"/>
      <c r="HLS12" s="22"/>
      <c r="HLT12" s="23"/>
      <c r="HLU12" s="22"/>
      <c r="HLV12" s="23"/>
      <c r="HLW12" s="22"/>
      <c r="HLX12" s="23"/>
      <c r="HLY12" s="22"/>
      <c r="HLZ12" s="23"/>
      <c r="HMA12" s="22"/>
      <c r="HMB12" s="23"/>
      <c r="HMC12" s="22"/>
      <c r="HMD12" s="23"/>
      <c r="HME12" s="22"/>
      <c r="HMF12" s="23"/>
      <c r="HMG12" s="22"/>
      <c r="HMH12" s="23"/>
      <c r="HMI12" s="22"/>
      <c r="HMJ12" s="23"/>
      <c r="HMK12" s="22"/>
      <c r="HML12" s="23"/>
      <c r="HMM12" s="22"/>
      <c r="HMN12" s="23"/>
      <c r="HMO12" s="22"/>
      <c r="HMP12" s="23"/>
      <c r="HMQ12" s="22"/>
      <c r="HMR12" s="23"/>
      <c r="HMS12" s="22"/>
      <c r="HMT12" s="23"/>
      <c r="HMU12" s="22"/>
      <c r="HMV12" s="23"/>
      <c r="HMW12" s="22"/>
      <c r="HMX12" s="23"/>
      <c r="HMY12" s="22"/>
      <c r="HMZ12" s="23"/>
      <c r="HNA12" s="22"/>
      <c r="HNB12" s="23"/>
      <c r="HNC12" s="22"/>
      <c r="HND12" s="23"/>
      <c r="HNE12" s="22"/>
      <c r="HNF12" s="23"/>
      <c r="HNG12" s="22"/>
      <c r="HNH12" s="23"/>
      <c r="HNI12" s="22"/>
      <c r="HNJ12" s="23"/>
      <c r="HNK12" s="22"/>
      <c r="HNL12" s="23"/>
      <c r="HNM12" s="22"/>
      <c r="HNN12" s="23"/>
      <c r="HNO12" s="22"/>
      <c r="HNP12" s="23"/>
      <c r="HNQ12" s="22"/>
      <c r="HNR12" s="23"/>
      <c r="HNS12" s="22"/>
      <c r="HNT12" s="23"/>
      <c r="HNU12" s="22"/>
      <c r="HNV12" s="23"/>
      <c r="HNW12" s="22"/>
      <c r="HNX12" s="23"/>
      <c r="HNY12" s="22"/>
      <c r="HNZ12" s="23"/>
      <c r="HOA12" s="22"/>
      <c r="HOB12" s="23"/>
      <c r="HOC12" s="22"/>
      <c r="HOD12" s="23"/>
      <c r="HOE12" s="22"/>
      <c r="HOF12" s="23"/>
      <c r="HOG12" s="22"/>
      <c r="HOH12" s="23"/>
      <c r="HOI12" s="22"/>
      <c r="HOJ12" s="23"/>
      <c r="HOK12" s="22"/>
      <c r="HOL12" s="23"/>
      <c r="HOM12" s="22"/>
      <c r="HON12" s="23"/>
      <c r="HOO12" s="22"/>
      <c r="HOP12" s="23"/>
      <c r="HOQ12" s="22"/>
      <c r="HOR12" s="23"/>
      <c r="HOS12" s="22"/>
      <c r="HOT12" s="23"/>
      <c r="HOU12" s="22"/>
      <c r="HOV12" s="23"/>
      <c r="HOW12" s="22"/>
      <c r="HOX12" s="23"/>
      <c r="HOY12" s="22"/>
      <c r="HOZ12" s="23"/>
      <c r="HPA12" s="22"/>
      <c r="HPB12" s="23"/>
      <c r="HPC12" s="22"/>
      <c r="HPD12" s="23"/>
      <c r="HPE12" s="22"/>
      <c r="HPF12" s="23"/>
      <c r="HPG12" s="22"/>
      <c r="HPH12" s="23"/>
      <c r="HPI12" s="22"/>
      <c r="HPJ12" s="23"/>
      <c r="HPK12" s="22"/>
      <c r="HPL12" s="23"/>
      <c r="HPM12" s="22"/>
      <c r="HPN12" s="23"/>
      <c r="HPO12" s="22"/>
      <c r="HPP12" s="23"/>
      <c r="HPQ12" s="22"/>
      <c r="HPR12" s="23"/>
      <c r="HPS12" s="22"/>
      <c r="HPT12" s="23"/>
      <c r="HPU12" s="22"/>
      <c r="HPV12" s="23"/>
      <c r="HPW12" s="22"/>
      <c r="HPX12" s="23"/>
      <c r="HPY12" s="22"/>
      <c r="HPZ12" s="23"/>
      <c r="HQA12" s="22"/>
      <c r="HQB12" s="23"/>
      <c r="HQC12" s="22"/>
      <c r="HQD12" s="23"/>
      <c r="HQE12" s="22"/>
      <c r="HQF12" s="23"/>
      <c r="HQG12" s="22"/>
      <c r="HQH12" s="23"/>
      <c r="HQI12" s="22"/>
      <c r="HQJ12" s="23"/>
      <c r="HQK12" s="22"/>
      <c r="HQL12" s="23"/>
      <c r="HQM12" s="22"/>
      <c r="HQN12" s="23"/>
      <c r="HQO12" s="22"/>
      <c r="HQP12" s="23"/>
      <c r="HQQ12" s="22"/>
      <c r="HQR12" s="23"/>
      <c r="HQS12" s="22"/>
      <c r="HQT12" s="23"/>
      <c r="HQU12" s="22"/>
      <c r="HQV12" s="23"/>
      <c r="HQW12" s="22"/>
      <c r="HQX12" s="23"/>
      <c r="HQY12" s="22"/>
      <c r="HQZ12" s="23"/>
      <c r="HRA12" s="22"/>
      <c r="HRB12" s="23"/>
      <c r="HRC12" s="22"/>
      <c r="HRD12" s="23"/>
      <c r="HRE12" s="22"/>
      <c r="HRF12" s="23"/>
      <c r="HRG12" s="22"/>
      <c r="HRH12" s="23"/>
      <c r="HRI12" s="22"/>
      <c r="HRJ12" s="23"/>
      <c r="HRK12" s="22"/>
      <c r="HRL12" s="23"/>
      <c r="HRM12" s="22"/>
      <c r="HRN12" s="23"/>
      <c r="HRO12" s="22"/>
      <c r="HRP12" s="23"/>
      <c r="HRQ12" s="22"/>
      <c r="HRR12" s="23"/>
      <c r="HRS12" s="22"/>
      <c r="HRT12" s="23"/>
      <c r="HRU12" s="22"/>
      <c r="HRV12" s="23"/>
      <c r="HRW12" s="22"/>
      <c r="HRX12" s="23"/>
      <c r="HRY12" s="22"/>
      <c r="HRZ12" s="23"/>
      <c r="HSA12" s="22"/>
      <c r="HSB12" s="23"/>
      <c r="HSC12" s="22"/>
      <c r="HSD12" s="23"/>
      <c r="HSE12" s="22"/>
      <c r="HSF12" s="23"/>
      <c r="HSG12" s="22"/>
      <c r="HSH12" s="23"/>
      <c r="HSI12" s="22"/>
      <c r="HSJ12" s="23"/>
      <c r="HSK12" s="22"/>
      <c r="HSL12" s="23"/>
      <c r="HSM12" s="22"/>
      <c r="HSN12" s="23"/>
      <c r="HSO12" s="22"/>
      <c r="HSP12" s="23"/>
      <c r="HSQ12" s="22"/>
      <c r="HSR12" s="23"/>
      <c r="HSS12" s="22"/>
      <c r="HST12" s="23"/>
      <c r="HSU12" s="22"/>
      <c r="HSV12" s="23"/>
      <c r="HSW12" s="22"/>
      <c r="HSX12" s="23"/>
      <c r="HSY12" s="22"/>
      <c r="HSZ12" s="23"/>
      <c r="HTA12" s="22"/>
      <c r="HTB12" s="23"/>
      <c r="HTC12" s="22"/>
      <c r="HTD12" s="23"/>
      <c r="HTE12" s="22"/>
      <c r="HTF12" s="23"/>
      <c r="HTG12" s="22"/>
      <c r="HTH12" s="23"/>
      <c r="HTI12" s="22"/>
      <c r="HTJ12" s="23"/>
      <c r="HTK12" s="22"/>
      <c r="HTL12" s="23"/>
      <c r="HTM12" s="22"/>
      <c r="HTN12" s="23"/>
      <c r="HTO12" s="22"/>
      <c r="HTP12" s="23"/>
      <c r="HTQ12" s="22"/>
      <c r="HTR12" s="23"/>
      <c r="HTS12" s="22"/>
      <c r="HTT12" s="23"/>
      <c r="HTU12" s="22"/>
      <c r="HTV12" s="23"/>
      <c r="HTW12" s="22"/>
      <c r="HTX12" s="23"/>
      <c r="HTY12" s="22"/>
      <c r="HTZ12" s="23"/>
      <c r="HUA12" s="22"/>
      <c r="HUB12" s="23"/>
      <c r="HUC12" s="22"/>
      <c r="HUD12" s="23"/>
      <c r="HUE12" s="22"/>
      <c r="HUF12" s="23"/>
      <c r="HUG12" s="22"/>
      <c r="HUH12" s="23"/>
      <c r="HUI12" s="22"/>
      <c r="HUJ12" s="23"/>
      <c r="HUK12" s="22"/>
      <c r="HUL12" s="23"/>
      <c r="HUM12" s="22"/>
      <c r="HUN12" s="23"/>
      <c r="HUO12" s="22"/>
      <c r="HUP12" s="23"/>
      <c r="HUQ12" s="22"/>
      <c r="HUR12" s="23"/>
      <c r="HUS12" s="22"/>
      <c r="HUT12" s="23"/>
      <c r="HUU12" s="22"/>
      <c r="HUV12" s="23"/>
      <c r="HUW12" s="22"/>
      <c r="HUX12" s="23"/>
      <c r="HUY12" s="22"/>
      <c r="HUZ12" s="23"/>
      <c r="HVA12" s="22"/>
      <c r="HVB12" s="23"/>
      <c r="HVC12" s="22"/>
      <c r="HVD12" s="23"/>
      <c r="HVE12" s="22"/>
      <c r="HVF12" s="23"/>
      <c r="HVG12" s="22"/>
      <c r="HVH12" s="23"/>
      <c r="HVI12" s="22"/>
      <c r="HVJ12" s="23"/>
      <c r="HVK12" s="22"/>
      <c r="HVL12" s="23"/>
      <c r="HVM12" s="22"/>
      <c r="HVN12" s="23"/>
      <c r="HVO12" s="22"/>
      <c r="HVP12" s="23"/>
      <c r="HVQ12" s="22"/>
      <c r="HVR12" s="23"/>
      <c r="HVS12" s="22"/>
      <c r="HVT12" s="23"/>
      <c r="HVU12" s="22"/>
      <c r="HVV12" s="23"/>
      <c r="HVW12" s="22"/>
      <c r="HVX12" s="23"/>
      <c r="HVY12" s="22"/>
      <c r="HVZ12" s="23"/>
      <c r="HWA12" s="22"/>
      <c r="HWB12" s="23"/>
      <c r="HWC12" s="22"/>
      <c r="HWD12" s="23"/>
      <c r="HWE12" s="22"/>
      <c r="HWF12" s="23"/>
      <c r="HWG12" s="22"/>
      <c r="HWH12" s="23"/>
      <c r="HWI12" s="22"/>
      <c r="HWJ12" s="23"/>
      <c r="HWK12" s="22"/>
      <c r="HWL12" s="23"/>
      <c r="HWM12" s="22"/>
      <c r="HWN12" s="23"/>
      <c r="HWO12" s="22"/>
      <c r="HWP12" s="23"/>
      <c r="HWQ12" s="22"/>
      <c r="HWR12" s="23"/>
      <c r="HWS12" s="22"/>
      <c r="HWT12" s="23"/>
      <c r="HWU12" s="22"/>
      <c r="HWV12" s="23"/>
      <c r="HWW12" s="22"/>
      <c r="HWX12" s="23"/>
      <c r="HWY12" s="22"/>
      <c r="HWZ12" s="23"/>
      <c r="HXA12" s="22"/>
      <c r="HXB12" s="23"/>
      <c r="HXC12" s="22"/>
      <c r="HXD12" s="23"/>
      <c r="HXE12" s="22"/>
      <c r="HXF12" s="23"/>
      <c r="HXG12" s="22"/>
      <c r="HXH12" s="23"/>
      <c r="HXI12" s="22"/>
      <c r="HXJ12" s="23"/>
      <c r="HXK12" s="22"/>
      <c r="HXL12" s="23"/>
      <c r="HXM12" s="22"/>
      <c r="HXN12" s="23"/>
      <c r="HXO12" s="22"/>
      <c r="HXP12" s="23"/>
      <c r="HXQ12" s="22"/>
      <c r="HXR12" s="23"/>
      <c r="HXS12" s="22"/>
      <c r="HXT12" s="23"/>
      <c r="HXU12" s="22"/>
      <c r="HXV12" s="23"/>
      <c r="HXW12" s="22"/>
      <c r="HXX12" s="23"/>
      <c r="HXY12" s="22"/>
      <c r="HXZ12" s="23"/>
      <c r="HYA12" s="22"/>
      <c r="HYB12" s="23"/>
      <c r="HYC12" s="22"/>
      <c r="HYD12" s="23"/>
      <c r="HYE12" s="22"/>
      <c r="HYF12" s="23"/>
      <c r="HYG12" s="22"/>
      <c r="HYH12" s="23"/>
      <c r="HYI12" s="22"/>
      <c r="HYJ12" s="23"/>
      <c r="HYK12" s="22"/>
      <c r="HYL12" s="23"/>
      <c r="HYM12" s="22"/>
      <c r="HYN12" s="23"/>
      <c r="HYO12" s="22"/>
      <c r="HYP12" s="23"/>
      <c r="HYQ12" s="22"/>
      <c r="HYR12" s="23"/>
      <c r="HYS12" s="22"/>
      <c r="HYT12" s="23"/>
      <c r="HYU12" s="22"/>
      <c r="HYV12" s="23"/>
      <c r="HYW12" s="22"/>
      <c r="HYX12" s="23"/>
      <c r="HYY12" s="22"/>
      <c r="HYZ12" s="23"/>
      <c r="HZA12" s="22"/>
      <c r="HZB12" s="23"/>
      <c r="HZC12" s="22"/>
      <c r="HZD12" s="23"/>
      <c r="HZE12" s="22"/>
      <c r="HZF12" s="23"/>
      <c r="HZG12" s="22"/>
      <c r="HZH12" s="23"/>
      <c r="HZI12" s="22"/>
      <c r="HZJ12" s="23"/>
      <c r="HZK12" s="22"/>
      <c r="HZL12" s="23"/>
      <c r="HZM12" s="22"/>
      <c r="HZN12" s="23"/>
      <c r="HZO12" s="22"/>
      <c r="HZP12" s="23"/>
      <c r="HZQ12" s="22"/>
      <c r="HZR12" s="23"/>
      <c r="HZS12" s="22"/>
      <c r="HZT12" s="23"/>
      <c r="HZU12" s="22"/>
      <c r="HZV12" s="23"/>
      <c r="HZW12" s="22"/>
      <c r="HZX12" s="23"/>
      <c r="HZY12" s="22"/>
      <c r="HZZ12" s="23"/>
      <c r="IAA12" s="22"/>
      <c r="IAB12" s="23"/>
      <c r="IAC12" s="22"/>
      <c r="IAD12" s="23"/>
      <c r="IAE12" s="22"/>
      <c r="IAF12" s="23"/>
      <c r="IAG12" s="22"/>
      <c r="IAH12" s="23"/>
      <c r="IAI12" s="22"/>
      <c r="IAJ12" s="23"/>
      <c r="IAK12" s="22"/>
      <c r="IAL12" s="23"/>
      <c r="IAM12" s="22"/>
      <c r="IAN12" s="23"/>
      <c r="IAO12" s="22"/>
      <c r="IAP12" s="23"/>
      <c r="IAQ12" s="22"/>
      <c r="IAR12" s="23"/>
      <c r="IAS12" s="22"/>
      <c r="IAT12" s="23"/>
      <c r="IAU12" s="22"/>
      <c r="IAV12" s="23"/>
      <c r="IAW12" s="22"/>
      <c r="IAX12" s="23"/>
      <c r="IAY12" s="22"/>
      <c r="IAZ12" s="23"/>
      <c r="IBA12" s="22"/>
      <c r="IBB12" s="23"/>
      <c r="IBC12" s="22"/>
      <c r="IBD12" s="23"/>
      <c r="IBE12" s="22"/>
      <c r="IBF12" s="23"/>
      <c r="IBG12" s="22"/>
      <c r="IBH12" s="23"/>
      <c r="IBI12" s="22"/>
      <c r="IBJ12" s="23"/>
      <c r="IBK12" s="22"/>
      <c r="IBL12" s="23"/>
      <c r="IBM12" s="22"/>
      <c r="IBN12" s="23"/>
      <c r="IBO12" s="22"/>
      <c r="IBP12" s="23"/>
      <c r="IBQ12" s="22"/>
      <c r="IBR12" s="23"/>
      <c r="IBS12" s="22"/>
      <c r="IBT12" s="23"/>
      <c r="IBU12" s="22"/>
      <c r="IBV12" s="23"/>
      <c r="IBW12" s="22"/>
      <c r="IBX12" s="23"/>
      <c r="IBY12" s="22"/>
      <c r="IBZ12" s="23"/>
      <c r="ICA12" s="22"/>
      <c r="ICB12" s="23"/>
      <c r="ICC12" s="22"/>
      <c r="ICD12" s="23"/>
      <c r="ICE12" s="22"/>
      <c r="ICF12" s="23"/>
      <c r="ICG12" s="22"/>
      <c r="ICH12" s="23"/>
      <c r="ICI12" s="22"/>
      <c r="ICJ12" s="23"/>
      <c r="ICK12" s="22"/>
      <c r="ICL12" s="23"/>
      <c r="ICM12" s="22"/>
      <c r="ICN12" s="23"/>
      <c r="ICO12" s="22"/>
      <c r="ICP12" s="23"/>
      <c r="ICQ12" s="22"/>
      <c r="ICR12" s="23"/>
      <c r="ICS12" s="22"/>
      <c r="ICT12" s="23"/>
      <c r="ICU12" s="22"/>
      <c r="ICV12" s="23"/>
      <c r="ICW12" s="22"/>
      <c r="ICX12" s="23"/>
      <c r="ICY12" s="22"/>
      <c r="ICZ12" s="23"/>
      <c r="IDA12" s="22"/>
      <c r="IDB12" s="23"/>
      <c r="IDC12" s="22"/>
      <c r="IDD12" s="23"/>
      <c r="IDE12" s="22"/>
      <c r="IDF12" s="23"/>
      <c r="IDG12" s="22"/>
      <c r="IDH12" s="23"/>
      <c r="IDI12" s="22"/>
      <c r="IDJ12" s="23"/>
      <c r="IDK12" s="22"/>
      <c r="IDL12" s="23"/>
      <c r="IDM12" s="22"/>
      <c r="IDN12" s="23"/>
      <c r="IDO12" s="22"/>
      <c r="IDP12" s="23"/>
      <c r="IDQ12" s="22"/>
      <c r="IDR12" s="23"/>
      <c r="IDS12" s="22"/>
      <c r="IDT12" s="23"/>
      <c r="IDU12" s="22"/>
      <c r="IDV12" s="23"/>
      <c r="IDW12" s="22"/>
      <c r="IDX12" s="23"/>
      <c r="IDY12" s="22"/>
      <c r="IDZ12" s="23"/>
      <c r="IEA12" s="22"/>
      <c r="IEB12" s="23"/>
      <c r="IEC12" s="22"/>
      <c r="IED12" s="23"/>
      <c r="IEE12" s="22"/>
      <c r="IEF12" s="23"/>
      <c r="IEG12" s="22"/>
      <c r="IEH12" s="23"/>
      <c r="IEI12" s="22"/>
      <c r="IEJ12" s="23"/>
      <c r="IEK12" s="22"/>
      <c r="IEL12" s="23"/>
      <c r="IEM12" s="22"/>
      <c r="IEN12" s="23"/>
      <c r="IEO12" s="22"/>
      <c r="IEP12" s="23"/>
      <c r="IEQ12" s="22"/>
      <c r="IER12" s="23"/>
      <c r="IES12" s="22"/>
      <c r="IET12" s="23"/>
      <c r="IEU12" s="22"/>
      <c r="IEV12" s="23"/>
      <c r="IEW12" s="22"/>
      <c r="IEX12" s="23"/>
      <c r="IEY12" s="22"/>
      <c r="IEZ12" s="23"/>
      <c r="IFA12" s="22"/>
      <c r="IFB12" s="23"/>
      <c r="IFC12" s="22"/>
      <c r="IFD12" s="23"/>
      <c r="IFE12" s="22"/>
      <c r="IFF12" s="23"/>
      <c r="IFG12" s="22"/>
      <c r="IFH12" s="23"/>
      <c r="IFI12" s="22"/>
      <c r="IFJ12" s="23"/>
      <c r="IFK12" s="22"/>
      <c r="IFL12" s="23"/>
      <c r="IFM12" s="22"/>
      <c r="IFN12" s="23"/>
      <c r="IFO12" s="22"/>
      <c r="IFP12" s="23"/>
      <c r="IFQ12" s="22"/>
      <c r="IFR12" s="23"/>
      <c r="IFS12" s="22"/>
      <c r="IFT12" s="23"/>
      <c r="IFU12" s="22"/>
      <c r="IFV12" s="23"/>
      <c r="IFW12" s="22"/>
      <c r="IFX12" s="23"/>
      <c r="IFY12" s="22"/>
      <c r="IFZ12" s="23"/>
      <c r="IGA12" s="22"/>
      <c r="IGB12" s="23"/>
      <c r="IGC12" s="22"/>
      <c r="IGD12" s="23"/>
      <c r="IGE12" s="22"/>
      <c r="IGF12" s="23"/>
      <c r="IGG12" s="22"/>
      <c r="IGH12" s="23"/>
      <c r="IGI12" s="22"/>
      <c r="IGJ12" s="23"/>
      <c r="IGK12" s="22"/>
      <c r="IGL12" s="23"/>
      <c r="IGM12" s="22"/>
      <c r="IGN12" s="23"/>
      <c r="IGO12" s="22"/>
      <c r="IGP12" s="23"/>
      <c r="IGQ12" s="22"/>
      <c r="IGR12" s="23"/>
      <c r="IGS12" s="22"/>
      <c r="IGT12" s="23"/>
      <c r="IGU12" s="22"/>
      <c r="IGV12" s="23"/>
      <c r="IGW12" s="22"/>
      <c r="IGX12" s="23"/>
      <c r="IGY12" s="22"/>
      <c r="IGZ12" s="23"/>
      <c r="IHA12" s="22"/>
      <c r="IHB12" s="23"/>
      <c r="IHC12" s="22"/>
      <c r="IHD12" s="23"/>
      <c r="IHE12" s="22"/>
      <c r="IHF12" s="23"/>
      <c r="IHG12" s="22"/>
      <c r="IHH12" s="23"/>
      <c r="IHI12" s="22"/>
      <c r="IHJ12" s="23"/>
      <c r="IHK12" s="22"/>
      <c r="IHL12" s="23"/>
      <c r="IHM12" s="22"/>
      <c r="IHN12" s="23"/>
      <c r="IHO12" s="22"/>
      <c r="IHP12" s="23"/>
      <c r="IHQ12" s="22"/>
      <c r="IHR12" s="23"/>
      <c r="IHS12" s="22"/>
      <c r="IHT12" s="23"/>
      <c r="IHU12" s="22"/>
      <c r="IHV12" s="23"/>
      <c r="IHW12" s="22"/>
      <c r="IHX12" s="23"/>
      <c r="IHY12" s="22"/>
      <c r="IHZ12" s="23"/>
      <c r="IIA12" s="22"/>
      <c r="IIB12" s="23"/>
      <c r="IIC12" s="22"/>
      <c r="IID12" s="23"/>
      <c r="IIE12" s="22"/>
      <c r="IIF12" s="23"/>
      <c r="IIG12" s="22"/>
      <c r="IIH12" s="23"/>
      <c r="III12" s="22"/>
      <c r="IIJ12" s="23"/>
      <c r="IIK12" s="22"/>
      <c r="IIL12" s="23"/>
      <c r="IIM12" s="22"/>
      <c r="IIN12" s="23"/>
      <c r="IIO12" s="22"/>
      <c r="IIP12" s="23"/>
      <c r="IIQ12" s="22"/>
      <c r="IIR12" s="23"/>
      <c r="IIS12" s="22"/>
      <c r="IIT12" s="23"/>
      <c r="IIU12" s="22"/>
      <c r="IIV12" s="23"/>
      <c r="IIW12" s="22"/>
      <c r="IIX12" s="23"/>
      <c r="IIY12" s="22"/>
      <c r="IIZ12" s="23"/>
      <c r="IJA12" s="22"/>
      <c r="IJB12" s="23"/>
      <c r="IJC12" s="22"/>
      <c r="IJD12" s="23"/>
      <c r="IJE12" s="22"/>
      <c r="IJF12" s="23"/>
      <c r="IJG12" s="22"/>
      <c r="IJH12" s="23"/>
      <c r="IJI12" s="22"/>
      <c r="IJJ12" s="23"/>
      <c r="IJK12" s="22"/>
      <c r="IJL12" s="23"/>
      <c r="IJM12" s="22"/>
      <c r="IJN12" s="23"/>
      <c r="IJO12" s="22"/>
      <c r="IJP12" s="23"/>
      <c r="IJQ12" s="22"/>
      <c r="IJR12" s="23"/>
      <c r="IJS12" s="22"/>
      <c r="IJT12" s="23"/>
      <c r="IJU12" s="22"/>
      <c r="IJV12" s="23"/>
      <c r="IJW12" s="22"/>
      <c r="IJX12" s="23"/>
      <c r="IJY12" s="22"/>
      <c r="IJZ12" s="23"/>
      <c r="IKA12" s="22"/>
      <c r="IKB12" s="23"/>
      <c r="IKC12" s="22"/>
      <c r="IKD12" s="23"/>
      <c r="IKE12" s="22"/>
      <c r="IKF12" s="23"/>
      <c r="IKG12" s="22"/>
      <c r="IKH12" s="23"/>
      <c r="IKI12" s="22"/>
      <c r="IKJ12" s="23"/>
      <c r="IKK12" s="22"/>
      <c r="IKL12" s="23"/>
      <c r="IKM12" s="22"/>
      <c r="IKN12" s="23"/>
      <c r="IKO12" s="22"/>
      <c r="IKP12" s="23"/>
      <c r="IKQ12" s="22"/>
      <c r="IKR12" s="23"/>
      <c r="IKS12" s="22"/>
      <c r="IKT12" s="23"/>
      <c r="IKU12" s="22"/>
      <c r="IKV12" s="23"/>
      <c r="IKW12" s="22"/>
      <c r="IKX12" s="23"/>
      <c r="IKY12" s="22"/>
      <c r="IKZ12" s="23"/>
      <c r="ILA12" s="22"/>
      <c r="ILB12" s="23"/>
      <c r="ILC12" s="22"/>
      <c r="ILD12" s="23"/>
      <c r="ILE12" s="22"/>
      <c r="ILF12" s="23"/>
      <c r="ILG12" s="22"/>
      <c r="ILH12" s="23"/>
      <c r="ILI12" s="22"/>
      <c r="ILJ12" s="23"/>
      <c r="ILK12" s="22"/>
      <c r="ILL12" s="23"/>
      <c r="ILM12" s="22"/>
      <c r="ILN12" s="23"/>
      <c r="ILO12" s="22"/>
      <c r="ILP12" s="23"/>
      <c r="ILQ12" s="22"/>
      <c r="ILR12" s="23"/>
      <c r="ILS12" s="22"/>
      <c r="ILT12" s="23"/>
      <c r="ILU12" s="22"/>
      <c r="ILV12" s="23"/>
      <c r="ILW12" s="22"/>
      <c r="ILX12" s="23"/>
      <c r="ILY12" s="22"/>
      <c r="ILZ12" s="23"/>
      <c r="IMA12" s="22"/>
      <c r="IMB12" s="23"/>
      <c r="IMC12" s="22"/>
      <c r="IMD12" s="23"/>
      <c r="IME12" s="22"/>
      <c r="IMF12" s="23"/>
      <c r="IMG12" s="22"/>
      <c r="IMH12" s="23"/>
      <c r="IMI12" s="22"/>
      <c r="IMJ12" s="23"/>
      <c r="IMK12" s="22"/>
      <c r="IML12" s="23"/>
      <c r="IMM12" s="22"/>
      <c r="IMN12" s="23"/>
      <c r="IMO12" s="22"/>
      <c r="IMP12" s="23"/>
      <c r="IMQ12" s="22"/>
      <c r="IMR12" s="23"/>
      <c r="IMS12" s="22"/>
      <c r="IMT12" s="23"/>
      <c r="IMU12" s="22"/>
      <c r="IMV12" s="23"/>
      <c r="IMW12" s="22"/>
      <c r="IMX12" s="23"/>
      <c r="IMY12" s="22"/>
      <c r="IMZ12" s="23"/>
      <c r="INA12" s="22"/>
      <c r="INB12" s="23"/>
      <c r="INC12" s="22"/>
      <c r="IND12" s="23"/>
      <c r="INE12" s="22"/>
      <c r="INF12" s="23"/>
      <c r="ING12" s="22"/>
      <c r="INH12" s="23"/>
      <c r="INI12" s="22"/>
      <c r="INJ12" s="23"/>
      <c r="INK12" s="22"/>
      <c r="INL12" s="23"/>
      <c r="INM12" s="22"/>
      <c r="INN12" s="23"/>
      <c r="INO12" s="22"/>
      <c r="INP12" s="23"/>
      <c r="INQ12" s="22"/>
      <c r="INR12" s="23"/>
      <c r="INS12" s="22"/>
      <c r="INT12" s="23"/>
      <c r="INU12" s="22"/>
      <c r="INV12" s="23"/>
      <c r="INW12" s="22"/>
      <c r="INX12" s="23"/>
      <c r="INY12" s="22"/>
      <c r="INZ12" s="23"/>
      <c r="IOA12" s="22"/>
      <c r="IOB12" s="23"/>
      <c r="IOC12" s="22"/>
      <c r="IOD12" s="23"/>
      <c r="IOE12" s="22"/>
      <c r="IOF12" s="23"/>
      <c r="IOG12" s="22"/>
      <c r="IOH12" s="23"/>
      <c r="IOI12" s="22"/>
      <c r="IOJ12" s="23"/>
      <c r="IOK12" s="22"/>
      <c r="IOL12" s="23"/>
      <c r="IOM12" s="22"/>
      <c r="ION12" s="23"/>
      <c r="IOO12" s="22"/>
      <c r="IOP12" s="23"/>
      <c r="IOQ12" s="22"/>
      <c r="IOR12" s="23"/>
      <c r="IOS12" s="22"/>
      <c r="IOT12" s="23"/>
      <c r="IOU12" s="22"/>
      <c r="IOV12" s="23"/>
      <c r="IOW12" s="22"/>
      <c r="IOX12" s="23"/>
      <c r="IOY12" s="22"/>
      <c r="IOZ12" s="23"/>
      <c r="IPA12" s="22"/>
      <c r="IPB12" s="23"/>
      <c r="IPC12" s="22"/>
      <c r="IPD12" s="23"/>
      <c r="IPE12" s="22"/>
      <c r="IPF12" s="23"/>
      <c r="IPG12" s="22"/>
      <c r="IPH12" s="23"/>
      <c r="IPI12" s="22"/>
      <c r="IPJ12" s="23"/>
      <c r="IPK12" s="22"/>
      <c r="IPL12" s="23"/>
      <c r="IPM12" s="22"/>
      <c r="IPN12" s="23"/>
      <c r="IPO12" s="22"/>
      <c r="IPP12" s="23"/>
      <c r="IPQ12" s="22"/>
      <c r="IPR12" s="23"/>
      <c r="IPS12" s="22"/>
      <c r="IPT12" s="23"/>
      <c r="IPU12" s="22"/>
      <c r="IPV12" s="23"/>
      <c r="IPW12" s="22"/>
      <c r="IPX12" s="23"/>
      <c r="IPY12" s="22"/>
      <c r="IPZ12" s="23"/>
      <c r="IQA12" s="22"/>
      <c r="IQB12" s="23"/>
      <c r="IQC12" s="22"/>
      <c r="IQD12" s="23"/>
      <c r="IQE12" s="22"/>
      <c r="IQF12" s="23"/>
      <c r="IQG12" s="22"/>
      <c r="IQH12" s="23"/>
      <c r="IQI12" s="22"/>
      <c r="IQJ12" s="23"/>
      <c r="IQK12" s="22"/>
      <c r="IQL12" s="23"/>
      <c r="IQM12" s="22"/>
      <c r="IQN12" s="23"/>
      <c r="IQO12" s="22"/>
      <c r="IQP12" s="23"/>
      <c r="IQQ12" s="22"/>
      <c r="IQR12" s="23"/>
      <c r="IQS12" s="22"/>
      <c r="IQT12" s="23"/>
      <c r="IQU12" s="22"/>
      <c r="IQV12" s="23"/>
      <c r="IQW12" s="22"/>
      <c r="IQX12" s="23"/>
      <c r="IQY12" s="22"/>
      <c r="IQZ12" s="23"/>
      <c r="IRA12" s="22"/>
      <c r="IRB12" s="23"/>
      <c r="IRC12" s="22"/>
      <c r="IRD12" s="23"/>
      <c r="IRE12" s="22"/>
      <c r="IRF12" s="23"/>
      <c r="IRG12" s="22"/>
      <c r="IRH12" s="23"/>
      <c r="IRI12" s="22"/>
      <c r="IRJ12" s="23"/>
      <c r="IRK12" s="22"/>
      <c r="IRL12" s="23"/>
      <c r="IRM12" s="22"/>
      <c r="IRN12" s="23"/>
      <c r="IRO12" s="22"/>
      <c r="IRP12" s="23"/>
      <c r="IRQ12" s="22"/>
      <c r="IRR12" s="23"/>
      <c r="IRS12" s="22"/>
      <c r="IRT12" s="23"/>
      <c r="IRU12" s="22"/>
      <c r="IRV12" s="23"/>
      <c r="IRW12" s="22"/>
      <c r="IRX12" s="23"/>
      <c r="IRY12" s="22"/>
      <c r="IRZ12" s="23"/>
      <c r="ISA12" s="22"/>
      <c r="ISB12" s="23"/>
      <c r="ISC12" s="22"/>
      <c r="ISD12" s="23"/>
      <c r="ISE12" s="22"/>
      <c r="ISF12" s="23"/>
      <c r="ISG12" s="22"/>
      <c r="ISH12" s="23"/>
      <c r="ISI12" s="22"/>
      <c r="ISJ12" s="23"/>
      <c r="ISK12" s="22"/>
      <c r="ISL12" s="23"/>
      <c r="ISM12" s="22"/>
      <c r="ISN12" s="23"/>
      <c r="ISO12" s="22"/>
      <c r="ISP12" s="23"/>
      <c r="ISQ12" s="22"/>
      <c r="ISR12" s="23"/>
      <c r="ISS12" s="22"/>
      <c r="IST12" s="23"/>
      <c r="ISU12" s="22"/>
      <c r="ISV12" s="23"/>
      <c r="ISW12" s="22"/>
      <c r="ISX12" s="23"/>
      <c r="ISY12" s="22"/>
      <c r="ISZ12" s="23"/>
      <c r="ITA12" s="22"/>
      <c r="ITB12" s="23"/>
      <c r="ITC12" s="22"/>
      <c r="ITD12" s="23"/>
      <c r="ITE12" s="22"/>
      <c r="ITF12" s="23"/>
      <c r="ITG12" s="22"/>
      <c r="ITH12" s="23"/>
      <c r="ITI12" s="22"/>
      <c r="ITJ12" s="23"/>
      <c r="ITK12" s="22"/>
      <c r="ITL12" s="23"/>
      <c r="ITM12" s="22"/>
      <c r="ITN12" s="23"/>
      <c r="ITO12" s="22"/>
      <c r="ITP12" s="23"/>
      <c r="ITQ12" s="22"/>
      <c r="ITR12" s="23"/>
      <c r="ITS12" s="22"/>
      <c r="ITT12" s="23"/>
      <c r="ITU12" s="22"/>
      <c r="ITV12" s="23"/>
      <c r="ITW12" s="22"/>
      <c r="ITX12" s="23"/>
      <c r="ITY12" s="22"/>
      <c r="ITZ12" s="23"/>
      <c r="IUA12" s="22"/>
      <c r="IUB12" s="23"/>
      <c r="IUC12" s="22"/>
      <c r="IUD12" s="23"/>
      <c r="IUE12" s="22"/>
      <c r="IUF12" s="23"/>
      <c r="IUG12" s="22"/>
      <c r="IUH12" s="23"/>
      <c r="IUI12" s="22"/>
      <c r="IUJ12" s="23"/>
      <c r="IUK12" s="22"/>
      <c r="IUL12" s="23"/>
      <c r="IUM12" s="22"/>
      <c r="IUN12" s="23"/>
      <c r="IUO12" s="22"/>
      <c r="IUP12" s="23"/>
      <c r="IUQ12" s="22"/>
      <c r="IUR12" s="23"/>
      <c r="IUS12" s="22"/>
      <c r="IUT12" s="23"/>
      <c r="IUU12" s="22"/>
      <c r="IUV12" s="23"/>
      <c r="IUW12" s="22"/>
      <c r="IUX12" s="23"/>
      <c r="IUY12" s="22"/>
      <c r="IUZ12" s="23"/>
      <c r="IVA12" s="22"/>
      <c r="IVB12" s="23"/>
      <c r="IVC12" s="22"/>
      <c r="IVD12" s="23"/>
      <c r="IVE12" s="22"/>
      <c r="IVF12" s="23"/>
      <c r="IVG12" s="22"/>
      <c r="IVH12" s="23"/>
      <c r="IVI12" s="22"/>
      <c r="IVJ12" s="23"/>
      <c r="IVK12" s="22"/>
      <c r="IVL12" s="23"/>
      <c r="IVM12" s="22"/>
      <c r="IVN12" s="23"/>
      <c r="IVO12" s="22"/>
      <c r="IVP12" s="23"/>
      <c r="IVQ12" s="22"/>
      <c r="IVR12" s="23"/>
      <c r="IVS12" s="22"/>
      <c r="IVT12" s="23"/>
      <c r="IVU12" s="22"/>
      <c r="IVV12" s="23"/>
      <c r="IVW12" s="22"/>
      <c r="IVX12" s="23"/>
      <c r="IVY12" s="22"/>
      <c r="IVZ12" s="23"/>
      <c r="IWA12" s="22"/>
      <c r="IWB12" s="23"/>
      <c r="IWC12" s="22"/>
      <c r="IWD12" s="23"/>
      <c r="IWE12" s="22"/>
      <c r="IWF12" s="23"/>
      <c r="IWG12" s="22"/>
      <c r="IWH12" s="23"/>
      <c r="IWI12" s="22"/>
      <c r="IWJ12" s="23"/>
      <c r="IWK12" s="22"/>
      <c r="IWL12" s="23"/>
      <c r="IWM12" s="22"/>
      <c r="IWN12" s="23"/>
      <c r="IWO12" s="22"/>
      <c r="IWP12" s="23"/>
      <c r="IWQ12" s="22"/>
      <c r="IWR12" s="23"/>
      <c r="IWS12" s="22"/>
      <c r="IWT12" s="23"/>
      <c r="IWU12" s="22"/>
      <c r="IWV12" s="23"/>
      <c r="IWW12" s="22"/>
      <c r="IWX12" s="23"/>
      <c r="IWY12" s="22"/>
      <c r="IWZ12" s="23"/>
      <c r="IXA12" s="22"/>
      <c r="IXB12" s="23"/>
      <c r="IXC12" s="22"/>
      <c r="IXD12" s="23"/>
      <c r="IXE12" s="22"/>
      <c r="IXF12" s="23"/>
      <c r="IXG12" s="22"/>
      <c r="IXH12" s="23"/>
      <c r="IXI12" s="22"/>
      <c r="IXJ12" s="23"/>
      <c r="IXK12" s="22"/>
      <c r="IXL12" s="23"/>
      <c r="IXM12" s="22"/>
      <c r="IXN12" s="23"/>
      <c r="IXO12" s="22"/>
      <c r="IXP12" s="23"/>
      <c r="IXQ12" s="22"/>
      <c r="IXR12" s="23"/>
      <c r="IXS12" s="22"/>
      <c r="IXT12" s="23"/>
      <c r="IXU12" s="22"/>
      <c r="IXV12" s="23"/>
      <c r="IXW12" s="22"/>
      <c r="IXX12" s="23"/>
      <c r="IXY12" s="22"/>
      <c r="IXZ12" s="23"/>
      <c r="IYA12" s="22"/>
      <c r="IYB12" s="23"/>
      <c r="IYC12" s="22"/>
      <c r="IYD12" s="23"/>
      <c r="IYE12" s="22"/>
      <c r="IYF12" s="23"/>
      <c r="IYG12" s="22"/>
      <c r="IYH12" s="23"/>
      <c r="IYI12" s="22"/>
      <c r="IYJ12" s="23"/>
      <c r="IYK12" s="22"/>
      <c r="IYL12" s="23"/>
      <c r="IYM12" s="22"/>
      <c r="IYN12" s="23"/>
      <c r="IYO12" s="22"/>
      <c r="IYP12" s="23"/>
      <c r="IYQ12" s="22"/>
      <c r="IYR12" s="23"/>
      <c r="IYS12" s="22"/>
      <c r="IYT12" s="23"/>
      <c r="IYU12" s="22"/>
      <c r="IYV12" s="23"/>
      <c r="IYW12" s="22"/>
      <c r="IYX12" s="23"/>
      <c r="IYY12" s="22"/>
      <c r="IYZ12" s="23"/>
      <c r="IZA12" s="22"/>
      <c r="IZB12" s="23"/>
      <c r="IZC12" s="22"/>
      <c r="IZD12" s="23"/>
      <c r="IZE12" s="22"/>
      <c r="IZF12" s="23"/>
      <c r="IZG12" s="22"/>
      <c r="IZH12" s="23"/>
      <c r="IZI12" s="22"/>
      <c r="IZJ12" s="23"/>
      <c r="IZK12" s="22"/>
      <c r="IZL12" s="23"/>
      <c r="IZM12" s="22"/>
      <c r="IZN12" s="23"/>
      <c r="IZO12" s="22"/>
      <c r="IZP12" s="23"/>
      <c r="IZQ12" s="22"/>
      <c r="IZR12" s="23"/>
      <c r="IZS12" s="22"/>
      <c r="IZT12" s="23"/>
      <c r="IZU12" s="22"/>
      <c r="IZV12" s="23"/>
      <c r="IZW12" s="22"/>
      <c r="IZX12" s="23"/>
      <c r="IZY12" s="22"/>
      <c r="IZZ12" s="23"/>
      <c r="JAA12" s="22"/>
      <c r="JAB12" s="23"/>
      <c r="JAC12" s="22"/>
      <c r="JAD12" s="23"/>
      <c r="JAE12" s="22"/>
      <c r="JAF12" s="23"/>
      <c r="JAG12" s="22"/>
      <c r="JAH12" s="23"/>
      <c r="JAI12" s="22"/>
      <c r="JAJ12" s="23"/>
      <c r="JAK12" s="22"/>
      <c r="JAL12" s="23"/>
      <c r="JAM12" s="22"/>
      <c r="JAN12" s="23"/>
      <c r="JAO12" s="22"/>
      <c r="JAP12" s="23"/>
      <c r="JAQ12" s="22"/>
      <c r="JAR12" s="23"/>
      <c r="JAS12" s="22"/>
      <c r="JAT12" s="23"/>
      <c r="JAU12" s="22"/>
      <c r="JAV12" s="23"/>
      <c r="JAW12" s="22"/>
      <c r="JAX12" s="23"/>
      <c r="JAY12" s="22"/>
      <c r="JAZ12" s="23"/>
      <c r="JBA12" s="22"/>
      <c r="JBB12" s="23"/>
      <c r="JBC12" s="22"/>
      <c r="JBD12" s="23"/>
      <c r="JBE12" s="22"/>
      <c r="JBF12" s="23"/>
      <c r="JBG12" s="22"/>
      <c r="JBH12" s="23"/>
      <c r="JBI12" s="22"/>
      <c r="JBJ12" s="23"/>
      <c r="JBK12" s="22"/>
      <c r="JBL12" s="23"/>
      <c r="JBM12" s="22"/>
      <c r="JBN12" s="23"/>
      <c r="JBO12" s="22"/>
      <c r="JBP12" s="23"/>
      <c r="JBQ12" s="22"/>
      <c r="JBR12" s="23"/>
      <c r="JBS12" s="22"/>
      <c r="JBT12" s="23"/>
      <c r="JBU12" s="22"/>
      <c r="JBV12" s="23"/>
      <c r="JBW12" s="22"/>
      <c r="JBX12" s="23"/>
      <c r="JBY12" s="22"/>
      <c r="JBZ12" s="23"/>
      <c r="JCA12" s="22"/>
      <c r="JCB12" s="23"/>
      <c r="JCC12" s="22"/>
      <c r="JCD12" s="23"/>
      <c r="JCE12" s="22"/>
      <c r="JCF12" s="23"/>
      <c r="JCG12" s="22"/>
      <c r="JCH12" s="23"/>
      <c r="JCI12" s="22"/>
      <c r="JCJ12" s="23"/>
      <c r="JCK12" s="22"/>
      <c r="JCL12" s="23"/>
      <c r="JCM12" s="22"/>
      <c r="JCN12" s="23"/>
      <c r="JCO12" s="22"/>
      <c r="JCP12" s="23"/>
      <c r="JCQ12" s="22"/>
      <c r="JCR12" s="23"/>
      <c r="JCS12" s="22"/>
      <c r="JCT12" s="23"/>
      <c r="JCU12" s="22"/>
      <c r="JCV12" s="23"/>
      <c r="JCW12" s="22"/>
      <c r="JCX12" s="23"/>
      <c r="JCY12" s="22"/>
      <c r="JCZ12" s="23"/>
      <c r="JDA12" s="22"/>
      <c r="JDB12" s="23"/>
      <c r="JDC12" s="22"/>
      <c r="JDD12" s="23"/>
      <c r="JDE12" s="22"/>
      <c r="JDF12" s="23"/>
      <c r="JDG12" s="22"/>
      <c r="JDH12" s="23"/>
      <c r="JDI12" s="22"/>
      <c r="JDJ12" s="23"/>
      <c r="JDK12" s="22"/>
      <c r="JDL12" s="23"/>
      <c r="JDM12" s="22"/>
      <c r="JDN12" s="23"/>
      <c r="JDO12" s="22"/>
      <c r="JDP12" s="23"/>
      <c r="JDQ12" s="22"/>
      <c r="JDR12" s="23"/>
      <c r="JDS12" s="22"/>
      <c r="JDT12" s="23"/>
      <c r="JDU12" s="22"/>
      <c r="JDV12" s="23"/>
      <c r="JDW12" s="22"/>
      <c r="JDX12" s="23"/>
      <c r="JDY12" s="22"/>
      <c r="JDZ12" s="23"/>
      <c r="JEA12" s="22"/>
      <c r="JEB12" s="23"/>
      <c r="JEC12" s="22"/>
      <c r="JED12" s="23"/>
      <c r="JEE12" s="22"/>
      <c r="JEF12" s="23"/>
      <c r="JEG12" s="22"/>
      <c r="JEH12" s="23"/>
      <c r="JEI12" s="22"/>
      <c r="JEJ12" s="23"/>
      <c r="JEK12" s="22"/>
      <c r="JEL12" s="23"/>
      <c r="JEM12" s="22"/>
      <c r="JEN12" s="23"/>
      <c r="JEO12" s="22"/>
      <c r="JEP12" s="23"/>
      <c r="JEQ12" s="22"/>
      <c r="JER12" s="23"/>
      <c r="JES12" s="22"/>
      <c r="JET12" s="23"/>
      <c r="JEU12" s="22"/>
      <c r="JEV12" s="23"/>
      <c r="JEW12" s="22"/>
      <c r="JEX12" s="23"/>
      <c r="JEY12" s="22"/>
      <c r="JEZ12" s="23"/>
      <c r="JFA12" s="22"/>
      <c r="JFB12" s="23"/>
      <c r="JFC12" s="22"/>
      <c r="JFD12" s="23"/>
      <c r="JFE12" s="22"/>
      <c r="JFF12" s="23"/>
      <c r="JFG12" s="22"/>
      <c r="JFH12" s="23"/>
      <c r="JFI12" s="22"/>
      <c r="JFJ12" s="23"/>
      <c r="JFK12" s="22"/>
      <c r="JFL12" s="23"/>
      <c r="JFM12" s="22"/>
      <c r="JFN12" s="23"/>
      <c r="JFO12" s="22"/>
      <c r="JFP12" s="23"/>
      <c r="JFQ12" s="22"/>
      <c r="JFR12" s="23"/>
      <c r="JFS12" s="22"/>
      <c r="JFT12" s="23"/>
      <c r="JFU12" s="22"/>
      <c r="JFV12" s="23"/>
      <c r="JFW12" s="22"/>
      <c r="JFX12" s="23"/>
      <c r="JFY12" s="22"/>
      <c r="JFZ12" s="23"/>
      <c r="JGA12" s="22"/>
      <c r="JGB12" s="23"/>
      <c r="JGC12" s="22"/>
      <c r="JGD12" s="23"/>
      <c r="JGE12" s="22"/>
      <c r="JGF12" s="23"/>
      <c r="JGG12" s="22"/>
      <c r="JGH12" s="23"/>
      <c r="JGI12" s="22"/>
      <c r="JGJ12" s="23"/>
      <c r="JGK12" s="22"/>
      <c r="JGL12" s="23"/>
      <c r="JGM12" s="22"/>
      <c r="JGN12" s="23"/>
      <c r="JGO12" s="22"/>
      <c r="JGP12" s="23"/>
      <c r="JGQ12" s="22"/>
      <c r="JGR12" s="23"/>
      <c r="JGS12" s="22"/>
      <c r="JGT12" s="23"/>
      <c r="JGU12" s="22"/>
      <c r="JGV12" s="23"/>
      <c r="JGW12" s="22"/>
      <c r="JGX12" s="23"/>
      <c r="JGY12" s="22"/>
      <c r="JGZ12" s="23"/>
      <c r="JHA12" s="22"/>
      <c r="JHB12" s="23"/>
      <c r="JHC12" s="22"/>
      <c r="JHD12" s="23"/>
      <c r="JHE12" s="22"/>
      <c r="JHF12" s="23"/>
      <c r="JHG12" s="22"/>
      <c r="JHH12" s="23"/>
      <c r="JHI12" s="22"/>
      <c r="JHJ12" s="23"/>
      <c r="JHK12" s="22"/>
      <c r="JHL12" s="23"/>
      <c r="JHM12" s="22"/>
      <c r="JHN12" s="23"/>
      <c r="JHO12" s="22"/>
      <c r="JHP12" s="23"/>
      <c r="JHQ12" s="22"/>
      <c r="JHR12" s="23"/>
      <c r="JHS12" s="22"/>
      <c r="JHT12" s="23"/>
      <c r="JHU12" s="22"/>
      <c r="JHV12" s="23"/>
      <c r="JHW12" s="22"/>
      <c r="JHX12" s="23"/>
      <c r="JHY12" s="22"/>
      <c r="JHZ12" s="23"/>
      <c r="JIA12" s="22"/>
      <c r="JIB12" s="23"/>
      <c r="JIC12" s="22"/>
      <c r="JID12" s="23"/>
      <c r="JIE12" s="22"/>
      <c r="JIF12" s="23"/>
      <c r="JIG12" s="22"/>
      <c r="JIH12" s="23"/>
      <c r="JII12" s="22"/>
      <c r="JIJ12" s="23"/>
      <c r="JIK12" s="22"/>
      <c r="JIL12" s="23"/>
      <c r="JIM12" s="22"/>
      <c r="JIN12" s="23"/>
      <c r="JIO12" s="22"/>
      <c r="JIP12" s="23"/>
      <c r="JIQ12" s="22"/>
      <c r="JIR12" s="23"/>
      <c r="JIS12" s="22"/>
      <c r="JIT12" s="23"/>
      <c r="JIU12" s="22"/>
      <c r="JIV12" s="23"/>
      <c r="JIW12" s="22"/>
      <c r="JIX12" s="23"/>
      <c r="JIY12" s="22"/>
      <c r="JIZ12" s="23"/>
      <c r="JJA12" s="22"/>
      <c r="JJB12" s="23"/>
      <c r="JJC12" s="22"/>
      <c r="JJD12" s="23"/>
      <c r="JJE12" s="22"/>
      <c r="JJF12" s="23"/>
      <c r="JJG12" s="22"/>
      <c r="JJH12" s="23"/>
      <c r="JJI12" s="22"/>
      <c r="JJJ12" s="23"/>
      <c r="JJK12" s="22"/>
      <c r="JJL12" s="23"/>
      <c r="JJM12" s="22"/>
      <c r="JJN12" s="23"/>
      <c r="JJO12" s="22"/>
      <c r="JJP12" s="23"/>
      <c r="JJQ12" s="22"/>
      <c r="JJR12" s="23"/>
      <c r="JJS12" s="22"/>
      <c r="JJT12" s="23"/>
      <c r="JJU12" s="22"/>
      <c r="JJV12" s="23"/>
      <c r="JJW12" s="22"/>
      <c r="JJX12" s="23"/>
      <c r="JJY12" s="22"/>
      <c r="JJZ12" s="23"/>
      <c r="JKA12" s="22"/>
      <c r="JKB12" s="23"/>
      <c r="JKC12" s="22"/>
      <c r="JKD12" s="23"/>
      <c r="JKE12" s="22"/>
      <c r="JKF12" s="23"/>
      <c r="JKG12" s="22"/>
      <c r="JKH12" s="23"/>
      <c r="JKI12" s="22"/>
      <c r="JKJ12" s="23"/>
      <c r="JKK12" s="22"/>
      <c r="JKL12" s="23"/>
      <c r="JKM12" s="22"/>
      <c r="JKN12" s="23"/>
      <c r="JKO12" s="22"/>
      <c r="JKP12" s="23"/>
      <c r="JKQ12" s="22"/>
      <c r="JKR12" s="23"/>
      <c r="JKS12" s="22"/>
      <c r="JKT12" s="23"/>
      <c r="JKU12" s="22"/>
      <c r="JKV12" s="23"/>
      <c r="JKW12" s="22"/>
      <c r="JKX12" s="23"/>
      <c r="JKY12" s="22"/>
      <c r="JKZ12" s="23"/>
      <c r="JLA12" s="22"/>
      <c r="JLB12" s="23"/>
      <c r="JLC12" s="22"/>
      <c r="JLD12" s="23"/>
      <c r="JLE12" s="22"/>
      <c r="JLF12" s="23"/>
      <c r="JLG12" s="22"/>
      <c r="JLH12" s="23"/>
      <c r="JLI12" s="22"/>
      <c r="JLJ12" s="23"/>
      <c r="JLK12" s="22"/>
      <c r="JLL12" s="23"/>
      <c r="JLM12" s="22"/>
      <c r="JLN12" s="23"/>
      <c r="JLO12" s="22"/>
      <c r="JLP12" s="23"/>
      <c r="JLQ12" s="22"/>
      <c r="JLR12" s="23"/>
      <c r="JLS12" s="22"/>
      <c r="JLT12" s="23"/>
      <c r="JLU12" s="22"/>
      <c r="JLV12" s="23"/>
      <c r="JLW12" s="22"/>
      <c r="JLX12" s="23"/>
      <c r="JLY12" s="22"/>
      <c r="JLZ12" s="23"/>
      <c r="JMA12" s="22"/>
      <c r="JMB12" s="23"/>
      <c r="JMC12" s="22"/>
      <c r="JMD12" s="23"/>
      <c r="JME12" s="22"/>
      <c r="JMF12" s="23"/>
      <c r="JMG12" s="22"/>
      <c r="JMH12" s="23"/>
      <c r="JMI12" s="22"/>
      <c r="JMJ12" s="23"/>
      <c r="JMK12" s="22"/>
      <c r="JML12" s="23"/>
      <c r="JMM12" s="22"/>
      <c r="JMN12" s="23"/>
      <c r="JMO12" s="22"/>
      <c r="JMP12" s="23"/>
      <c r="JMQ12" s="22"/>
      <c r="JMR12" s="23"/>
      <c r="JMS12" s="22"/>
      <c r="JMT12" s="23"/>
      <c r="JMU12" s="22"/>
      <c r="JMV12" s="23"/>
      <c r="JMW12" s="22"/>
      <c r="JMX12" s="23"/>
      <c r="JMY12" s="22"/>
      <c r="JMZ12" s="23"/>
      <c r="JNA12" s="22"/>
      <c r="JNB12" s="23"/>
      <c r="JNC12" s="22"/>
      <c r="JND12" s="23"/>
      <c r="JNE12" s="22"/>
      <c r="JNF12" s="23"/>
      <c r="JNG12" s="22"/>
      <c r="JNH12" s="23"/>
      <c r="JNI12" s="22"/>
      <c r="JNJ12" s="23"/>
      <c r="JNK12" s="22"/>
      <c r="JNL12" s="23"/>
      <c r="JNM12" s="22"/>
      <c r="JNN12" s="23"/>
      <c r="JNO12" s="22"/>
      <c r="JNP12" s="23"/>
      <c r="JNQ12" s="22"/>
      <c r="JNR12" s="23"/>
      <c r="JNS12" s="22"/>
      <c r="JNT12" s="23"/>
      <c r="JNU12" s="22"/>
      <c r="JNV12" s="23"/>
      <c r="JNW12" s="22"/>
      <c r="JNX12" s="23"/>
      <c r="JNY12" s="22"/>
      <c r="JNZ12" s="23"/>
      <c r="JOA12" s="22"/>
      <c r="JOB12" s="23"/>
      <c r="JOC12" s="22"/>
      <c r="JOD12" s="23"/>
      <c r="JOE12" s="22"/>
      <c r="JOF12" s="23"/>
      <c r="JOG12" s="22"/>
      <c r="JOH12" s="23"/>
      <c r="JOI12" s="22"/>
      <c r="JOJ12" s="23"/>
      <c r="JOK12" s="22"/>
      <c r="JOL12" s="23"/>
      <c r="JOM12" s="22"/>
      <c r="JON12" s="23"/>
      <c r="JOO12" s="22"/>
      <c r="JOP12" s="23"/>
      <c r="JOQ12" s="22"/>
      <c r="JOR12" s="23"/>
      <c r="JOS12" s="22"/>
      <c r="JOT12" s="23"/>
      <c r="JOU12" s="22"/>
      <c r="JOV12" s="23"/>
      <c r="JOW12" s="22"/>
      <c r="JOX12" s="23"/>
      <c r="JOY12" s="22"/>
      <c r="JOZ12" s="23"/>
      <c r="JPA12" s="22"/>
      <c r="JPB12" s="23"/>
      <c r="JPC12" s="22"/>
      <c r="JPD12" s="23"/>
      <c r="JPE12" s="22"/>
      <c r="JPF12" s="23"/>
      <c r="JPG12" s="22"/>
      <c r="JPH12" s="23"/>
      <c r="JPI12" s="22"/>
      <c r="JPJ12" s="23"/>
      <c r="JPK12" s="22"/>
      <c r="JPL12" s="23"/>
      <c r="JPM12" s="22"/>
      <c r="JPN12" s="23"/>
      <c r="JPO12" s="22"/>
      <c r="JPP12" s="23"/>
      <c r="JPQ12" s="22"/>
      <c r="JPR12" s="23"/>
      <c r="JPS12" s="22"/>
      <c r="JPT12" s="23"/>
      <c r="JPU12" s="22"/>
      <c r="JPV12" s="23"/>
      <c r="JPW12" s="22"/>
      <c r="JPX12" s="23"/>
      <c r="JPY12" s="22"/>
      <c r="JPZ12" s="23"/>
      <c r="JQA12" s="22"/>
      <c r="JQB12" s="23"/>
      <c r="JQC12" s="22"/>
      <c r="JQD12" s="23"/>
      <c r="JQE12" s="22"/>
      <c r="JQF12" s="23"/>
      <c r="JQG12" s="22"/>
      <c r="JQH12" s="23"/>
      <c r="JQI12" s="22"/>
      <c r="JQJ12" s="23"/>
      <c r="JQK12" s="22"/>
      <c r="JQL12" s="23"/>
      <c r="JQM12" s="22"/>
      <c r="JQN12" s="23"/>
      <c r="JQO12" s="22"/>
      <c r="JQP12" s="23"/>
      <c r="JQQ12" s="22"/>
      <c r="JQR12" s="23"/>
      <c r="JQS12" s="22"/>
      <c r="JQT12" s="23"/>
      <c r="JQU12" s="22"/>
      <c r="JQV12" s="23"/>
      <c r="JQW12" s="22"/>
      <c r="JQX12" s="23"/>
      <c r="JQY12" s="22"/>
      <c r="JQZ12" s="23"/>
      <c r="JRA12" s="22"/>
      <c r="JRB12" s="23"/>
      <c r="JRC12" s="22"/>
      <c r="JRD12" s="23"/>
      <c r="JRE12" s="22"/>
      <c r="JRF12" s="23"/>
      <c r="JRG12" s="22"/>
      <c r="JRH12" s="23"/>
      <c r="JRI12" s="22"/>
      <c r="JRJ12" s="23"/>
      <c r="JRK12" s="22"/>
      <c r="JRL12" s="23"/>
      <c r="JRM12" s="22"/>
      <c r="JRN12" s="23"/>
      <c r="JRO12" s="22"/>
      <c r="JRP12" s="23"/>
      <c r="JRQ12" s="22"/>
      <c r="JRR12" s="23"/>
      <c r="JRS12" s="22"/>
      <c r="JRT12" s="23"/>
      <c r="JRU12" s="22"/>
      <c r="JRV12" s="23"/>
      <c r="JRW12" s="22"/>
      <c r="JRX12" s="23"/>
      <c r="JRY12" s="22"/>
      <c r="JRZ12" s="23"/>
      <c r="JSA12" s="22"/>
      <c r="JSB12" s="23"/>
      <c r="JSC12" s="22"/>
      <c r="JSD12" s="23"/>
      <c r="JSE12" s="22"/>
      <c r="JSF12" s="23"/>
      <c r="JSG12" s="22"/>
      <c r="JSH12" s="23"/>
      <c r="JSI12" s="22"/>
      <c r="JSJ12" s="23"/>
      <c r="JSK12" s="22"/>
      <c r="JSL12" s="23"/>
      <c r="JSM12" s="22"/>
      <c r="JSN12" s="23"/>
      <c r="JSO12" s="22"/>
      <c r="JSP12" s="23"/>
      <c r="JSQ12" s="22"/>
      <c r="JSR12" s="23"/>
      <c r="JSS12" s="22"/>
      <c r="JST12" s="23"/>
      <c r="JSU12" s="22"/>
      <c r="JSV12" s="23"/>
      <c r="JSW12" s="22"/>
      <c r="JSX12" s="23"/>
      <c r="JSY12" s="22"/>
      <c r="JSZ12" s="23"/>
      <c r="JTA12" s="22"/>
      <c r="JTB12" s="23"/>
      <c r="JTC12" s="22"/>
      <c r="JTD12" s="23"/>
      <c r="JTE12" s="22"/>
      <c r="JTF12" s="23"/>
      <c r="JTG12" s="22"/>
      <c r="JTH12" s="23"/>
      <c r="JTI12" s="22"/>
      <c r="JTJ12" s="23"/>
      <c r="JTK12" s="22"/>
      <c r="JTL12" s="23"/>
      <c r="JTM12" s="22"/>
      <c r="JTN12" s="23"/>
      <c r="JTO12" s="22"/>
      <c r="JTP12" s="23"/>
      <c r="JTQ12" s="22"/>
      <c r="JTR12" s="23"/>
      <c r="JTS12" s="22"/>
      <c r="JTT12" s="23"/>
      <c r="JTU12" s="22"/>
      <c r="JTV12" s="23"/>
      <c r="JTW12" s="22"/>
      <c r="JTX12" s="23"/>
      <c r="JTY12" s="22"/>
      <c r="JTZ12" s="23"/>
      <c r="JUA12" s="22"/>
      <c r="JUB12" s="23"/>
      <c r="JUC12" s="22"/>
      <c r="JUD12" s="23"/>
      <c r="JUE12" s="22"/>
      <c r="JUF12" s="23"/>
      <c r="JUG12" s="22"/>
      <c r="JUH12" s="23"/>
      <c r="JUI12" s="22"/>
      <c r="JUJ12" s="23"/>
      <c r="JUK12" s="22"/>
      <c r="JUL12" s="23"/>
      <c r="JUM12" s="22"/>
      <c r="JUN12" s="23"/>
      <c r="JUO12" s="22"/>
      <c r="JUP12" s="23"/>
      <c r="JUQ12" s="22"/>
      <c r="JUR12" s="23"/>
      <c r="JUS12" s="22"/>
      <c r="JUT12" s="23"/>
      <c r="JUU12" s="22"/>
      <c r="JUV12" s="23"/>
      <c r="JUW12" s="22"/>
      <c r="JUX12" s="23"/>
      <c r="JUY12" s="22"/>
      <c r="JUZ12" s="23"/>
      <c r="JVA12" s="22"/>
      <c r="JVB12" s="23"/>
      <c r="JVC12" s="22"/>
      <c r="JVD12" s="23"/>
      <c r="JVE12" s="22"/>
      <c r="JVF12" s="23"/>
      <c r="JVG12" s="22"/>
      <c r="JVH12" s="23"/>
      <c r="JVI12" s="22"/>
      <c r="JVJ12" s="23"/>
      <c r="JVK12" s="22"/>
      <c r="JVL12" s="23"/>
      <c r="JVM12" s="22"/>
      <c r="JVN12" s="23"/>
      <c r="JVO12" s="22"/>
      <c r="JVP12" s="23"/>
      <c r="JVQ12" s="22"/>
      <c r="JVR12" s="23"/>
      <c r="JVS12" s="22"/>
      <c r="JVT12" s="23"/>
      <c r="JVU12" s="22"/>
      <c r="JVV12" s="23"/>
      <c r="JVW12" s="22"/>
      <c r="JVX12" s="23"/>
      <c r="JVY12" s="22"/>
      <c r="JVZ12" s="23"/>
      <c r="JWA12" s="22"/>
      <c r="JWB12" s="23"/>
      <c r="JWC12" s="22"/>
      <c r="JWD12" s="23"/>
      <c r="JWE12" s="22"/>
      <c r="JWF12" s="23"/>
      <c r="JWG12" s="22"/>
      <c r="JWH12" s="23"/>
      <c r="JWI12" s="22"/>
      <c r="JWJ12" s="23"/>
      <c r="JWK12" s="22"/>
      <c r="JWL12" s="23"/>
      <c r="JWM12" s="22"/>
      <c r="JWN12" s="23"/>
      <c r="JWO12" s="22"/>
      <c r="JWP12" s="23"/>
      <c r="JWQ12" s="22"/>
      <c r="JWR12" s="23"/>
      <c r="JWS12" s="22"/>
      <c r="JWT12" s="23"/>
      <c r="JWU12" s="22"/>
      <c r="JWV12" s="23"/>
      <c r="JWW12" s="22"/>
      <c r="JWX12" s="23"/>
      <c r="JWY12" s="22"/>
      <c r="JWZ12" s="23"/>
      <c r="JXA12" s="22"/>
      <c r="JXB12" s="23"/>
      <c r="JXC12" s="22"/>
      <c r="JXD12" s="23"/>
      <c r="JXE12" s="22"/>
      <c r="JXF12" s="23"/>
      <c r="JXG12" s="22"/>
      <c r="JXH12" s="23"/>
      <c r="JXI12" s="22"/>
      <c r="JXJ12" s="23"/>
      <c r="JXK12" s="22"/>
      <c r="JXL12" s="23"/>
      <c r="JXM12" s="22"/>
      <c r="JXN12" s="23"/>
      <c r="JXO12" s="22"/>
      <c r="JXP12" s="23"/>
      <c r="JXQ12" s="22"/>
      <c r="JXR12" s="23"/>
      <c r="JXS12" s="22"/>
      <c r="JXT12" s="23"/>
      <c r="JXU12" s="22"/>
      <c r="JXV12" s="23"/>
      <c r="JXW12" s="22"/>
      <c r="JXX12" s="23"/>
      <c r="JXY12" s="22"/>
      <c r="JXZ12" s="23"/>
      <c r="JYA12" s="22"/>
      <c r="JYB12" s="23"/>
      <c r="JYC12" s="22"/>
      <c r="JYD12" s="23"/>
      <c r="JYE12" s="22"/>
      <c r="JYF12" s="23"/>
      <c r="JYG12" s="22"/>
      <c r="JYH12" s="23"/>
      <c r="JYI12" s="22"/>
      <c r="JYJ12" s="23"/>
      <c r="JYK12" s="22"/>
      <c r="JYL12" s="23"/>
      <c r="JYM12" s="22"/>
      <c r="JYN12" s="23"/>
      <c r="JYO12" s="22"/>
      <c r="JYP12" s="23"/>
      <c r="JYQ12" s="22"/>
      <c r="JYR12" s="23"/>
      <c r="JYS12" s="22"/>
      <c r="JYT12" s="23"/>
      <c r="JYU12" s="22"/>
      <c r="JYV12" s="23"/>
      <c r="JYW12" s="22"/>
      <c r="JYX12" s="23"/>
      <c r="JYY12" s="22"/>
      <c r="JYZ12" s="23"/>
      <c r="JZA12" s="22"/>
      <c r="JZB12" s="23"/>
      <c r="JZC12" s="22"/>
      <c r="JZD12" s="23"/>
      <c r="JZE12" s="22"/>
      <c r="JZF12" s="23"/>
      <c r="JZG12" s="22"/>
      <c r="JZH12" s="23"/>
      <c r="JZI12" s="22"/>
      <c r="JZJ12" s="23"/>
      <c r="JZK12" s="22"/>
      <c r="JZL12" s="23"/>
      <c r="JZM12" s="22"/>
      <c r="JZN12" s="23"/>
      <c r="JZO12" s="22"/>
      <c r="JZP12" s="23"/>
      <c r="JZQ12" s="22"/>
      <c r="JZR12" s="23"/>
      <c r="JZS12" s="22"/>
      <c r="JZT12" s="23"/>
      <c r="JZU12" s="22"/>
      <c r="JZV12" s="23"/>
      <c r="JZW12" s="22"/>
      <c r="JZX12" s="23"/>
      <c r="JZY12" s="22"/>
      <c r="JZZ12" s="23"/>
      <c r="KAA12" s="22"/>
      <c r="KAB12" s="23"/>
      <c r="KAC12" s="22"/>
      <c r="KAD12" s="23"/>
      <c r="KAE12" s="22"/>
      <c r="KAF12" s="23"/>
      <c r="KAG12" s="22"/>
      <c r="KAH12" s="23"/>
      <c r="KAI12" s="22"/>
      <c r="KAJ12" s="23"/>
      <c r="KAK12" s="22"/>
      <c r="KAL12" s="23"/>
      <c r="KAM12" s="22"/>
      <c r="KAN12" s="23"/>
      <c r="KAO12" s="22"/>
      <c r="KAP12" s="23"/>
      <c r="KAQ12" s="22"/>
      <c r="KAR12" s="23"/>
      <c r="KAS12" s="22"/>
      <c r="KAT12" s="23"/>
      <c r="KAU12" s="22"/>
      <c r="KAV12" s="23"/>
      <c r="KAW12" s="22"/>
      <c r="KAX12" s="23"/>
      <c r="KAY12" s="22"/>
      <c r="KAZ12" s="23"/>
      <c r="KBA12" s="22"/>
      <c r="KBB12" s="23"/>
      <c r="KBC12" s="22"/>
      <c r="KBD12" s="23"/>
      <c r="KBE12" s="22"/>
      <c r="KBF12" s="23"/>
      <c r="KBG12" s="22"/>
      <c r="KBH12" s="23"/>
      <c r="KBI12" s="22"/>
      <c r="KBJ12" s="23"/>
      <c r="KBK12" s="22"/>
      <c r="KBL12" s="23"/>
      <c r="KBM12" s="22"/>
      <c r="KBN12" s="23"/>
      <c r="KBO12" s="22"/>
      <c r="KBP12" s="23"/>
      <c r="KBQ12" s="22"/>
      <c r="KBR12" s="23"/>
      <c r="KBS12" s="22"/>
      <c r="KBT12" s="23"/>
      <c r="KBU12" s="22"/>
      <c r="KBV12" s="23"/>
      <c r="KBW12" s="22"/>
      <c r="KBX12" s="23"/>
      <c r="KBY12" s="22"/>
      <c r="KBZ12" s="23"/>
      <c r="KCA12" s="22"/>
      <c r="KCB12" s="23"/>
      <c r="KCC12" s="22"/>
      <c r="KCD12" s="23"/>
      <c r="KCE12" s="22"/>
      <c r="KCF12" s="23"/>
      <c r="KCG12" s="22"/>
      <c r="KCH12" s="23"/>
      <c r="KCI12" s="22"/>
      <c r="KCJ12" s="23"/>
      <c r="KCK12" s="22"/>
      <c r="KCL12" s="23"/>
      <c r="KCM12" s="22"/>
      <c r="KCN12" s="23"/>
      <c r="KCO12" s="22"/>
      <c r="KCP12" s="23"/>
      <c r="KCQ12" s="22"/>
      <c r="KCR12" s="23"/>
      <c r="KCS12" s="22"/>
      <c r="KCT12" s="23"/>
      <c r="KCU12" s="22"/>
      <c r="KCV12" s="23"/>
      <c r="KCW12" s="22"/>
      <c r="KCX12" s="23"/>
      <c r="KCY12" s="22"/>
      <c r="KCZ12" s="23"/>
      <c r="KDA12" s="22"/>
      <c r="KDB12" s="23"/>
      <c r="KDC12" s="22"/>
      <c r="KDD12" s="23"/>
      <c r="KDE12" s="22"/>
      <c r="KDF12" s="23"/>
      <c r="KDG12" s="22"/>
      <c r="KDH12" s="23"/>
      <c r="KDI12" s="22"/>
      <c r="KDJ12" s="23"/>
      <c r="KDK12" s="22"/>
      <c r="KDL12" s="23"/>
      <c r="KDM12" s="22"/>
      <c r="KDN12" s="23"/>
      <c r="KDO12" s="22"/>
      <c r="KDP12" s="23"/>
      <c r="KDQ12" s="22"/>
      <c r="KDR12" s="23"/>
      <c r="KDS12" s="22"/>
      <c r="KDT12" s="23"/>
      <c r="KDU12" s="22"/>
      <c r="KDV12" s="23"/>
      <c r="KDW12" s="22"/>
      <c r="KDX12" s="23"/>
      <c r="KDY12" s="22"/>
      <c r="KDZ12" s="23"/>
      <c r="KEA12" s="22"/>
      <c r="KEB12" s="23"/>
      <c r="KEC12" s="22"/>
      <c r="KED12" s="23"/>
      <c r="KEE12" s="22"/>
      <c r="KEF12" s="23"/>
      <c r="KEG12" s="22"/>
      <c r="KEH12" s="23"/>
      <c r="KEI12" s="22"/>
      <c r="KEJ12" s="23"/>
      <c r="KEK12" s="22"/>
      <c r="KEL12" s="23"/>
      <c r="KEM12" s="22"/>
      <c r="KEN12" s="23"/>
      <c r="KEO12" s="22"/>
      <c r="KEP12" s="23"/>
      <c r="KEQ12" s="22"/>
      <c r="KER12" s="23"/>
      <c r="KES12" s="22"/>
      <c r="KET12" s="23"/>
      <c r="KEU12" s="22"/>
      <c r="KEV12" s="23"/>
      <c r="KEW12" s="22"/>
      <c r="KEX12" s="23"/>
      <c r="KEY12" s="22"/>
      <c r="KEZ12" s="23"/>
      <c r="KFA12" s="22"/>
      <c r="KFB12" s="23"/>
      <c r="KFC12" s="22"/>
      <c r="KFD12" s="23"/>
      <c r="KFE12" s="22"/>
      <c r="KFF12" s="23"/>
      <c r="KFG12" s="22"/>
      <c r="KFH12" s="23"/>
      <c r="KFI12" s="22"/>
      <c r="KFJ12" s="23"/>
      <c r="KFK12" s="22"/>
      <c r="KFL12" s="23"/>
      <c r="KFM12" s="22"/>
      <c r="KFN12" s="23"/>
      <c r="KFO12" s="22"/>
      <c r="KFP12" s="23"/>
      <c r="KFQ12" s="22"/>
      <c r="KFR12" s="23"/>
      <c r="KFS12" s="22"/>
      <c r="KFT12" s="23"/>
      <c r="KFU12" s="22"/>
      <c r="KFV12" s="23"/>
      <c r="KFW12" s="22"/>
      <c r="KFX12" s="23"/>
      <c r="KFY12" s="22"/>
      <c r="KFZ12" s="23"/>
      <c r="KGA12" s="22"/>
      <c r="KGB12" s="23"/>
      <c r="KGC12" s="22"/>
      <c r="KGD12" s="23"/>
      <c r="KGE12" s="22"/>
      <c r="KGF12" s="23"/>
      <c r="KGG12" s="22"/>
      <c r="KGH12" s="23"/>
      <c r="KGI12" s="22"/>
      <c r="KGJ12" s="23"/>
      <c r="KGK12" s="22"/>
      <c r="KGL12" s="23"/>
      <c r="KGM12" s="22"/>
      <c r="KGN12" s="23"/>
      <c r="KGO12" s="22"/>
      <c r="KGP12" s="23"/>
      <c r="KGQ12" s="22"/>
      <c r="KGR12" s="23"/>
      <c r="KGS12" s="22"/>
      <c r="KGT12" s="23"/>
      <c r="KGU12" s="22"/>
      <c r="KGV12" s="23"/>
      <c r="KGW12" s="22"/>
      <c r="KGX12" s="23"/>
      <c r="KGY12" s="22"/>
      <c r="KGZ12" s="23"/>
      <c r="KHA12" s="22"/>
      <c r="KHB12" s="23"/>
      <c r="KHC12" s="22"/>
      <c r="KHD12" s="23"/>
      <c r="KHE12" s="22"/>
      <c r="KHF12" s="23"/>
      <c r="KHG12" s="22"/>
      <c r="KHH12" s="23"/>
      <c r="KHI12" s="22"/>
      <c r="KHJ12" s="23"/>
      <c r="KHK12" s="22"/>
      <c r="KHL12" s="23"/>
      <c r="KHM12" s="22"/>
      <c r="KHN12" s="23"/>
      <c r="KHO12" s="22"/>
      <c r="KHP12" s="23"/>
      <c r="KHQ12" s="22"/>
      <c r="KHR12" s="23"/>
      <c r="KHS12" s="22"/>
      <c r="KHT12" s="23"/>
      <c r="KHU12" s="22"/>
      <c r="KHV12" s="23"/>
      <c r="KHW12" s="22"/>
      <c r="KHX12" s="23"/>
      <c r="KHY12" s="22"/>
      <c r="KHZ12" s="23"/>
      <c r="KIA12" s="22"/>
      <c r="KIB12" s="23"/>
      <c r="KIC12" s="22"/>
      <c r="KID12" s="23"/>
      <c r="KIE12" s="22"/>
      <c r="KIF12" s="23"/>
      <c r="KIG12" s="22"/>
      <c r="KIH12" s="23"/>
      <c r="KII12" s="22"/>
      <c r="KIJ12" s="23"/>
      <c r="KIK12" s="22"/>
      <c r="KIL12" s="23"/>
      <c r="KIM12" s="22"/>
      <c r="KIN12" s="23"/>
      <c r="KIO12" s="22"/>
      <c r="KIP12" s="23"/>
      <c r="KIQ12" s="22"/>
      <c r="KIR12" s="23"/>
      <c r="KIS12" s="22"/>
      <c r="KIT12" s="23"/>
      <c r="KIU12" s="22"/>
      <c r="KIV12" s="23"/>
      <c r="KIW12" s="22"/>
      <c r="KIX12" s="23"/>
      <c r="KIY12" s="22"/>
      <c r="KIZ12" s="23"/>
      <c r="KJA12" s="22"/>
      <c r="KJB12" s="23"/>
      <c r="KJC12" s="22"/>
      <c r="KJD12" s="23"/>
      <c r="KJE12" s="22"/>
      <c r="KJF12" s="23"/>
      <c r="KJG12" s="22"/>
      <c r="KJH12" s="23"/>
      <c r="KJI12" s="22"/>
      <c r="KJJ12" s="23"/>
      <c r="KJK12" s="22"/>
      <c r="KJL12" s="23"/>
      <c r="KJM12" s="22"/>
      <c r="KJN12" s="23"/>
      <c r="KJO12" s="22"/>
      <c r="KJP12" s="23"/>
      <c r="KJQ12" s="22"/>
      <c r="KJR12" s="23"/>
      <c r="KJS12" s="22"/>
      <c r="KJT12" s="23"/>
      <c r="KJU12" s="22"/>
      <c r="KJV12" s="23"/>
      <c r="KJW12" s="22"/>
      <c r="KJX12" s="23"/>
      <c r="KJY12" s="22"/>
      <c r="KJZ12" s="23"/>
      <c r="KKA12" s="22"/>
      <c r="KKB12" s="23"/>
      <c r="KKC12" s="22"/>
      <c r="KKD12" s="23"/>
      <c r="KKE12" s="22"/>
      <c r="KKF12" s="23"/>
      <c r="KKG12" s="22"/>
      <c r="KKH12" s="23"/>
      <c r="KKI12" s="22"/>
      <c r="KKJ12" s="23"/>
      <c r="KKK12" s="22"/>
      <c r="KKL12" s="23"/>
      <c r="KKM12" s="22"/>
      <c r="KKN12" s="23"/>
      <c r="KKO12" s="22"/>
      <c r="KKP12" s="23"/>
      <c r="KKQ12" s="22"/>
      <c r="KKR12" s="23"/>
      <c r="KKS12" s="22"/>
      <c r="KKT12" s="23"/>
      <c r="KKU12" s="22"/>
      <c r="KKV12" s="23"/>
      <c r="KKW12" s="22"/>
      <c r="KKX12" s="23"/>
      <c r="KKY12" s="22"/>
      <c r="KKZ12" s="23"/>
      <c r="KLA12" s="22"/>
      <c r="KLB12" s="23"/>
      <c r="KLC12" s="22"/>
      <c r="KLD12" s="23"/>
      <c r="KLE12" s="22"/>
      <c r="KLF12" s="23"/>
      <c r="KLG12" s="22"/>
      <c r="KLH12" s="23"/>
      <c r="KLI12" s="22"/>
      <c r="KLJ12" s="23"/>
      <c r="KLK12" s="22"/>
      <c r="KLL12" s="23"/>
      <c r="KLM12" s="22"/>
      <c r="KLN12" s="23"/>
      <c r="KLO12" s="22"/>
      <c r="KLP12" s="23"/>
      <c r="KLQ12" s="22"/>
      <c r="KLR12" s="23"/>
      <c r="KLS12" s="22"/>
      <c r="KLT12" s="23"/>
      <c r="KLU12" s="22"/>
      <c r="KLV12" s="23"/>
      <c r="KLW12" s="22"/>
      <c r="KLX12" s="23"/>
      <c r="KLY12" s="22"/>
      <c r="KLZ12" s="23"/>
      <c r="KMA12" s="22"/>
      <c r="KMB12" s="23"/>
      <c r="KMC12" s="22"/>
      <c r="KMD12" s="23"/>
      <c r="KME12" s="22"/>
      <c r="KMF12" s="23"/>
      <c r="KMG12" s="22"/>
      <c r="KMH12" s="23"/>
      <c r="KMI12" s="22"/>
      <c r="KMJ12" s="23"/>
      <c r="KMK12" s="22"/>
      <c r="KML12" s="23"/>
      <c r="KMM12" s="22"/>
      <c r="KMN12" s="23"/>
      <c r="KMO12" s="22"/>
      <c r="KMP12" s="23"/>
      <c r="KMQ12" s="22"/>
      <c r="KMR12" s="23"/>
      <c r="KMS12" s="22"/>
      <c r="KMT12" s="23"/>
      <c r="KMU12" s="22"/>
      <c r="KMV12" s="23"/>
      <c r="KMW12" s="22"/>
      <c r="KMX12" s="23"/>
      <c r="KMY12" s="22"/>
      <c r="KMZ12" s="23"/>
      <c r="KNA12" s="22"/>
      <c r="KNB12" s="23"/>
      <c r="KNC12" s="22"/>
      <c r="KND12" s="23"/>
      <c r="KNE12" s="22"/>
      <c r="KNF12" s="23"/>
      <c r="KNG12" s="22"/>
      <c r="KNH12" s="23"/>
      <c r="KNI12" s="22"/>
      <c r="KNJ12" s="23"/>
      <c r="KNK12" s="22"/>
      <c r="KNL12" s="23"/>
      <c r="KNM12" s="22"/>
      <c r="KNN12" s="23"/>
      <c r="KNO12" s="22"/>
      <c r="KNP12" s="23"/>
      <c r="KNQ12" s="22"/>
      <c r="KNR12" s="23"/>
      <c r="KNS12" s="22"/>
      <c r="KNT12" s="23"/>
      <c r="KNU12" s="22"/>
      <c r="KNV12" s="23"/>
      <c r="KNW12" s="22"/>
      <c r="KNX12" s="23"/>
      <c r="KNY12" s="22"/>
      <c r="KNZ12" s="23"/>
      <c r="KOA12" s="22"/>
      <c r="KOB12" s="23"/>
      <c r="KOC12" s="22"/>
      <c r="KOD12" s="23"/>
      <c r="KOE12" s="22"/>
      <c r="KOF12" s="23"/>
      <c r="KOG12" s="22"/>
      <c r="KOH12" s="23"/>
      <c r="KOI12" s="22"/>
      <c r="KOJ12" s="23"/>
      <c r="KOK12" s="22"/>
      <c r="KOL12" s="23"/>
      <c r="KOM12" s="22"/>
      <c r="KON12" s="23"/>
      <c r="KOO12" s="22"/>
      <c r="KOP12" s="23"/>
      <c r="KOQ12" s="22"/>
      <c r="KOR12" s="23"/>
      <c r="KOS12" s="22"/>
      <c r="KOT12" s="23"/>
      <c r="KOU12" s="22"/>
      <c r="KOV12" s="23"/>
      <c r="KOW12" s="22"/>
      <c r="KOX12" s="23"/>
      <c r="KOY12" s="22"/>
      <c r="KOZ12" s="23"/>
      <c r="KPA12" s="22"/>
      <c r="KPB12" s="23"/>
      <c r="KPC12" s="22"/>
      <c r="KPD12" s="23"/>
      <c r="KPE12" s="22"/>
      <c r="KPF12" s="23"/>
      <c r="KPG12" s="22"/>
      <c r="KPH12" s="23"/>
      <c r="KPI12" s="22"/>
      <c r="KPJ12" s="23"/>
      <c r="KPK12" s="22"/>
      <c r="KPL12" s="23"/>
      <c r="KPM12" s="22"/>
      <c r="KPN12" s="23"/>
      <c r="KPO12" s="22"/>
      <c r="KPP12" s="23"/>
      <c r="KPQ12" s="22"/>
      <c r="KPR12" s="23"/>
      <c r="KPS12" s="22"/>
      <c r="KPT12" s="23"/>
      <c r="KPU12" s="22"/>
      <c r="KPV12" s="23"/>
      <c r="KPW12" s="22"/>
      <c r="KPX12" s="23"/>
      <c r="KPY12" s="22"/>
      <c r="KPZ12" s="23"/>
      <c r="KQA12" s="22"/>
      <c r="KQB12" s="23"/>
      <c r="KQC12" s="22"/>
      <c r="KQD12" s="23"/>
      <c r="KQE12" s="22"/>
      <c r="KQF12" s="23"/>
      <c r="KQG12" s="22"/>
      <c r="KQH12" s="23"/>
      <c r="KQI12" s="22"/>
      <c r="KQJ12" s="23"/>
      <c r="KQK12" s="22"/>
      <c r="KQL12" s="23"/>
      <c r="KQM12" s="22"/>
      <c r="KQN12" s="23"/>
      <c r="KQO12" s="22"/>
      <c r="KQP12" s="23"/>
      <c r="KQQ12" s="22"/>
      <c r="KQR12" s="23"/>
      <c r="KQS12" s="22"/>
      <c r="KQT12" s="23"/>
      <c r="KQU12" s="22"/>
      <c r="KQV12" s="23"/>
      <c r="KQW12" s="22"/>
      <c r="KQX12" s="23"/>
      <c r="KQY12" s="22"/>
      <c r="KQZ12" s="23"/>
      <c r="KRA12" s="22"/>
      <c r="KRB12" s="23"/>
      <c r="KRC12" s="22"/>
      <c r="KRD12" s="23"/>
      <c r="KRE12" s="22"/>
      <c r="KRF12" s="23"/>
      <c r="KRG12" s="22"/>
      <c r="KRH12" s="23"/>
      <c r="KRI12" s="22"/>
      <c r="KRJ12" s="23"/>
      <c r="KRK12" s="22"/>
      <c r="KRL12" s="23"/>
      <c r="KRM12" s="22"/>
      <c r="KRN12" s="23"/>
      <c r="KRO12" s="22"/>
      <c r="KRP12" s="23"/>
      <c r="KRQ12" s="22"/>
      <c r="KRR12" s="23"/>
      <c r="KRS12" s="22"/>
      <c r="KRT12" s="23"/>
      <c r="KRU12" s="22"/>
      <c r="KRV12" s="23"/>
      <c r="KRW12" s="22"/>
      <c r="KRX12" s="23"/>
      <c r="KRY12" s="22"/>
      <c r="KRZ12" s="23"/>
      <c r="KSA12" s="22"/>
      <c r="KSB12" s="23"/>
      <c r="KSC12" s="22"/>
      <c r="KSD12" s="23"/>
      <c r="KSE12" s="22"/>
      <c r="KSF12" s="23"/>
      <c r="KSG12" s="22"/>
      <c r="KSH12" s="23"/>
      <c r="KSI12" s="22"/>
      <c r="KSJ12" s="23"/>
      <c r="KSK12" s="22"/>
      <c r="KSL12" s="23"/>
      <c r="KSM12" s="22"/>
      <c r="KSN12" s="23"/>
      <c r="KSO12" s="22"/>
      <c r="KSP12" s="23"/>
      <c r="KSQ12" s="22"/>
      <c r="KSR12" s="23"/>
      <c r="KSS12" s="22"/>
      <c r="KST12" s="23"/>
      <c r="KSU12" s="22"/>
      <c r="KSV12" s="23"/>
      <c r="KSW12" s="22"/>
      <c r="KSX12" s="23"/>
      <c r="KSY12" s="22"/>
      <c r="KSZ12" s="23"/>
      <c r="KTA12" s="22"/>
      <c r="KTB12" s="23"/>
      <c r="KTC12" s="22"/>
      <c r="KTD12" s="23"/>
      <c r="KTE12" s="22"/>
      <c r="KTF12" s="23"/>
      <c r="KTG12" s="22"/>
      <c r="KTH12" s="23"/>
      <c r="KTI12" s="22"/>
      <c r="KTJ12" s="23"/>
      <c r="KTK12" s="22"/>
      <c r="KTL12" s="23"/>
      <c r="KTM12" s="22"/>
      <c r="KTN12" s="23"/>
      <c r="KTO12" s="22"/>
      <c r="KTP12" s="23"/>
      <c r="KTQ12" s="22"/>
      <c r="KTR12" s="23"/>
      <c r="KTS12" s="22"/>
      <c r="KTT12" s="23"/>
      <c r="KTU12" s="22"/>
      <c r="KTV12" s="23"/>
      <c r="KTW12" s="22"/>
      <c r="KTX12" s="23"/>
      <c r="KTY12" s="22"/>
      <c r="KTZ12" s="23"/>
      <c r="KUA12" s="22"/>
      <c r="KUB12" s="23"/>
      <c r="KUC12" s="22"/>
      <c r="KUD12" s="23"/>
      <c r="KUE12" s="22"/>
      <c r="KUF12" s="23"/>
      <c r="KUG12" s="22"/>
      <c r="KUH12" s="23"/>
      <c r="KUI12" s="22"/>
      <c r="KUJ12" s="23"/>
      <c r="KUK12" s="22"/>
      <c r="KUL12" s="23"/>
      <c r="KUM12" s="22"/>
      <c r="KUN12" s="23"/>
      <c r="KUO12" s="22"/>
      <c r="KUP12" s="23"/>
      <c r="KUQ12" s="22"/>
      <c r="KUR12" s="23"/>
      <c r="KUS12" s="22"/>
      <c r="KUT12" s="23"/>
      <c r="KUU12" s="22"/>
      <c r="KUV12" s="23"/>
      <c r="KUW12" s="22"/>
      <c r="KUX12" s="23"/>
      <c r="KUY12" s="22"/>
      <c r="KUZ12" s="23"/>
      <c r="KVA12" s="22"/>
      <c r="KVB12" s="23"/>
      <c r="KVC12" s="22"/>
      <c r="KVD12" s="23"/>
      <c r="KVE12" s="22"/>
      <c r="KVF12" s="23"/>
      <c r="KVG12" s="22"/>
      <c r="KVH12" s="23"/>
      <c r="KVI12" s="22"/>
      <c r="KVJ12" s="23"/>
      <c r="KVK12" s="22"/>
      <c r="KVL12" s="23"/>
      <c r="KVM12" s="22"/>
      <c r="KVN12" s="23"/>
      <c r="KVO12" s="22"/>
      <c r="KVP12" s="23"/>
      <c r="KVQ12" s="22"/>
      <c r="KVR12" s="23"/>
      <c r="KVS12" s="22"/>
      <c r="KVT12" s="23"/>
      <c r="KVU12" s="22"/>
      <c r="KVV12" s="23"/>
      <c r="KVW12" s="22"/>
      <c r="KVX12" s="23"/>
      <c r="KVY12" s="22"/>
      <c r="KVZ12" s="23"/>
      <c r="KWA12" s="22"/>
      <c r="KWB12" s="23"/>
      <c r="KWC12" s="22"/>
      <c r="KWD12" s="23"/>
      <c r="KWE12" s="22"/>
      <c r="KWF12" s="23"/>
      <c r="KWG12" s="22"/>
      <c r="KWH12" s="23"/>
      <c r="KWI12" s="22"/>
      <c r="KWJ12" s="23"/>
      <c r="KWK12" s="22"/>
      <c r="KWL12" s="23"/>
      <c r="KWM12" s="22"/>
      <c r="KWN12" s="23"/>
      <c r="KWO12" s="22"/>
      <c r="KWP12" s="23"/>
      <c r="KWQ12" s="22"/>
      <c r="KWR12" s="23"/>
      <c r="KWS12" s="22"/>
      <c r="KWT12" s="23"/>
      <c r="KWU12" s="22"/>
      <c r="KWV12" s="23"/>
      <c r="KWW12" s="22"/>
      <c r="KWX12" s="23"/>
      <c r="KWY12" s="22"/>
      <c r="KWZ12" s="23"/>
      <c r="KXA12" s="22"/>
      <c r="KXB12" s="23"/>
      <c r="KXC12" s="22"/>
      <c r="KXD12" s="23"/>
      <c r="KXE12" s="22"/>
      <c r="KXF12" s="23"/>
      <c r="KXG12" s="22"/>
      <c r="KXH12" s="23"/>
      <c r="KXI12" s="22"/>
      <c r="KXJ12" s="23"/>
      <c r="KXK12" s="22"/>
      <c r="KXL12" s="23"/>
      <c r="KXM12" s="22"/>
      <c r="KXN12" s="23"/>
      <c r="KXO12" s="22"/>
      <c r="KXP12" s="23"/>
      <c r="KXQ12" s="22"/>
      <c r="KXR12" s="23"/>
      <c r="KXS12" s="22"/>
      <c r="KXT12" s="23"/>
      <c r="KXU12" s="22"/>
      <c r="KXV12" s="23"/>
      <c r="KXW12" s="22"/>
      <c r="KXX12" s="23"/>
      <c r="KXY12" s="22"/>
      <c r="KXZ12" s="23"/>
      <c r="KYA12" s="22"/>
      <c r="KYB12" s="23"/>
      <c r="KYC12" s="22"/>
      <c r="KYD12" s="23"/>
      <c r="KYE12" s="22"/>
      <c r="KYF12" s="23"/>
      <c r="KYG12" s="22"/>
      <c r="KYH12" s="23"/>
      <c r="KYI12" s="22"/>
      <c r="KYJ12" s="23"/>
      <c r="KYK12" s="22"/>
      <c r="KYL12" s="23"/>
      <c r="KYM12" s="22"/>
      <c r="KYN12" s="23"/>
      <c r="KYO12" s="22"/>
      <c r="KYP12" s="23"/>
      <c r="KYQ12" s="22"/>
      <c r="KYR12" s="23"/>
      <c r="KYS12" s="22"/>
      <c r="KYT12" s="23"/>
      <c r="KYU12" s="22"/>
      <c r="KYV12" s="23"/>
      <c r="KYW12" s="22"/>
      <c r="KYX12" s="23"/>
      <c r="KYY12" s="22"/>
      <c r="KYZ12" s="23"/>
      <c r="KZA12" s="22"/>
      <c r="KZB12" s="23"/>
      <c r="KZC12" s="22"/>
      <c r="KZD12" s="23"/>
      <c r="KZE12" s="22"/>
      <c r="KZF12" s="23"/>
      <c r="KZG12" s="22"/>
      <c r="KZH12" s="23"/>
      <c r="KZI12" s="22"/>
      <c r="KZJ12" s="23"/>
      <c r="KZK12" s="22"/>
      <c r="KZL12" s="23"/>
      <c r="KZM12" s="22"/>
      <c r="KZN12" s="23"/>
      <c r="KZO12" s="22"/>
      <c r="KZP12" s="23"/>
      <c r="KZQ12" s="22"/>
      <c r="KZR12" s="23"/>
      <c r="KZS12" s="22"/>
      <c r="KZT12" s="23"/>
      <c r="KZU12" s="22"/>
      <c r="KZV12" s="23"/>
      <c r="KZW12" s="22"/>
      <c r="KZX12" s="23"/>
      <c r="KZY12" s="22"/>
      <c r="KZZ12" s="23"/>
      <c r="LAA12" s="22"/>
      <c r="LAB12" s="23"/>
      <c r="LAC12" s="22"/>
      <c r="LAD12" s="23"/>
      <c r="LAE12" s="22"/>
      <c r="LAF12" s="23"/>
      <c r="LAG12" s="22"/>
      <c r="LAH12" s="23"/>
      <c r="LAI12" s="22"/>
      <c r="LAJ12" s="23"/>
      <c r="LAK12" s="22"/>
      <c r="LAL12" s="23"/>
      <c r="LAM12" s="22"/>
      <c r="LAN12" s="23"/>
      <c r="LAO12" s="22"/>
      <c r="LAP12" s="23"/>
      <c r="LAQ12" s="22"/>
      <c r="LAR12" s="23"/>
      <c r="LAS12" s="22"/>
      <c r="LAT12" s="23"/>
      <c r="LAU12" s="22"/>
      <c r="LAV12" s="23"/>
      <c r="LAW12" s="22"/>
      <c r="LAX12" s="23"/>
      <c r="LAY12" s="22"/>
      <c r="LAZ12" s="23"/>
      <c r="LBA12" s="22"/>
      <c r="LBB12" s="23"/>
      <c r="LBC12" s="22"/>
      <c r="LBD12" s="23"/>
      <c r="LBE12" s="22"/>
      <c r="LBF12" s="23"/>
      <c r="LBG12" s="22"/>
      <c r="LBH12" s="23"/>
      <c r="LBI12" s="22"/>
      <c r="LBJ12" s="23"/>
      <c r="LBK12" s="22"/>
      <c r="LBL12" s="23"/>
      <c r="LBM12" s="22"/>
      <c r="LBN12" s="23"/>
      <c r="LBO12" s="22"/>
      <c r="LBP12" s="23"/>
      <c r="LBQ12" s="22"/>
      <c r="LBR12" s="23"/>
      <c r="LBS12" s="22"/>
      <c r="LBT12" s="23"/>
      <c r="LBU12" s="22"/>
      <c r="LBV12" s="23"/>
      <c r="LBW12" s="22"/>
      <c r="LBX12" s="23"/>
      <c r="LBY12" s="22"/>
      <c r="LBZ12" s="23"/>
      <c r="LCA12" s="22"/>
      <c r="LCB12" s="23"/>
      <c r="LCC12" s="22"/>
      <c r="LCD12" s="23"/>
      <c r="LCE12" s="22"/>
      <c r="LCF12" s="23"/>
      <c r="LCG12" s="22"/>
      <c r="LCH12" s="23"/>
      <c r="LCI12" s="22"/>
      <c r="LCJ12" s="23"/>
      <c r="LCK12" s="22"/>
      <c r="LCL12" s="23"/>
      <c r="LCM12" s="22"/>
      <c r="LCN12" s="23"/>
      <c r="LCO12" s="22"/>
      <c r="LCP12" s="23"/>
      <c r="LCQ12" s="22"/>
      <c r="LCR12" s="23"/>
      <c r="LCS12" s="22"/>
      <c r="LCT12" s="23"/>
      <c r="LCU12" s="22"/>
      <c r="LCV12" s="23"/>
      <c r="LCW12" s="22"/>
      <c r="LCX12" s="23"/>
      <c r="LCY12" s="22"/>
      <c r="LCZ12" s="23"/>
      <c r="LDA12" s="22"/>
      <c r="LDB12" s="23"/>
      <c r="LDC12" s="22"/>
      <c r="LDD12" s="23"/>
      <c r="LDE12" s="22"/>
      <c r="LDF12" s="23"/>
      <c r="LDG12" s="22"/>
      <c r="LDH12" s="23"/>
      <c r="LDI12" s="22"/>
      <c r="LDJ12" s="23"/>
      <c r="LDK12" s="22"/>
      <c r="LDL12" s="23"/>
      <c r="LDM12" s="22"/>
      <c r="LDN12" s="23"/>
      <c r="LDO12" s="22"/>
      <c r="LDP12" s="23"/>
      <c r="LDQ12" s="22"/>
      <c r="LDR12" s="23"/>
      <c r="LDS12" s="22"/>
      <c r="LDT12" s="23"/>
      <c r="LDU12" s="22"/>
      <c r="LDV12" s="23"/>
      <c r="LDW12" s="22"/>
      <c r="LDX12" s="23"/>
      <c r="LDY12" s="22"/>
      <c r="LDZ12" s="23"/>
      <c r="LEA12" s="22"/>
      <c r="LEB12" s="23"/>
      <c r="LEC12" s="22"/>
      <c r="LED12" s="23"/>
      <c r="LEE12" s="22"/>
      <c r="LEF12" s="23"/>
      <c r="LEG12" s="22"/>
      <c r="LEH12" s="23"/>
      <c r="LEI12" s="22"/>
      <c r="LEJ12" s="23"/>
      <c r="LEK12" s="22"/>
      <c r="LEL12" s="23"/>
      <c r="LEM12" s="22"/>
      <c r="LEN12" s="23"/>
      <c r="LEO12" s="22"/>
      <c r="LEP12" s="23"/>
      <c r="LEQ12" s="22"/>
      <c r="LER12" s="23"/>
      <c r="LES12" s="22"/>
      <c r="LET12" s="23"/>
      <c r="LEU12" s="22"/>
      <c r="LEV12" s="23"/>
      <c r="LEW12" s="22"/>
      <c r="LEX12" s="23"/>
      <c r="LEY12" s="22"/>
      <c r="LEZ12" s="23"/>
      <c r="LFA12" s="22"/>
      <c r="LFB12" s="23"/>
      <c r="LFC12" s="22"/>
      <c r="LFD12" s="23"/>
      <c r="LFE12" s="22"/>
      <c r="LFF12" s="23"/>
      <c r="LFG12" s="22"/>
      <c r="LFH12" s="23"/>
      <c r="LFI12" s="22"/>
      <c r="LFJ12" s="23"/>
      <c r="LFK12" s="22"/>
      <c r="LFL12" s="23"/>
      <c r="LFM12" s="22"/>
      <c r="LFN12" s="23"/>
      <c r="LFO12" s="22"/>
      <c r="LFP12" s="23"/>
      <c r="LFQ12" s="22"/>
      <c r="LFR12" s="23"/>
      <c r="LFS12" s="22"/>
      <c r="LFT12" s="23"/>
      <c r="LFU12" s="22"/>
      <c r="LFV12" s="23"/>
      <c r="LFW12" s="22"/>
      <c r="LFX12" s="23"/>
      <c r="LFY12" s="22"/>
      <c r="LFZ12" s="23"/>
      <c r="LGA12" s="22"/>
      <c r="LGB12" s="23"/>
      <c r="LGC12" s="22"/>
      <c r="LGD12" s="23"/>
      <c r="LGE12" s="22"/>
      <c r="LGF12" s="23"/>
      <c r="LGG12" s="22"/>
      <c r="LGH12" s="23"/>
      <c r="LGI12" s="22"/>
      <c r="LGJ12" s="23"/>
      <c r="LGK12" s="22"/>
      <c r="LGL12" s="23"/>
      <c r="LGM12" s="22"/>
      <c r="LGN12" s="23"/>
      <c r="LGO12" s="22"/>
      <c r="LGP12" s="23"/>
      <c r="LGQ12" s="22"/>
      <c r="LGR12" s="23"/>
      <c r="LGS12" s="22"/>
      <c r="LGT12" s="23"/>
      <c r="LGU12" s="22"/>
      <c r="LGV12" s="23"/>
      <c r="LGW12" s="22"/>
      <c r="LGX12" s="23"/>
      <c r="LGY12" s="22"/>
      <c r="LGZ12" s="23"/>
      <c r="LHA12" s="22"/>
      <c r="LHB12" s="23"/>
      <c r="LHC12" s="22"/>
      <c r="LHD12" s="23"/>
      <c r="LHE12" s="22"/>
      <c r="LHF12" s="23"/>
      <c r="LHG12" s="22"/>
      <c r="LHH12" s="23"/>
      <c r="LHI12" s="22"/>
      <c r="LHJ12" s="23"/>
      <c r="LHK12" s="22"/>
      <c r="LHL12" s="23"/>
      <c r="LHM12" s="22"/>
      <c r="LHN12" s="23"/>
      <c r="LHO12" s="22"/>
      <c r="LHP12" s="23"/>
      <c r="LHQ12" s="22"/>
      <c r="LHR12" s="23"/>
      <c r="LHS12" s="22"/>
      <c r="LHT12" s="23"/>
      <c r="LHU12" s="22"/>
      <c r="LHV12" s="23"/>
      <c r="LHW12" s="22"/>
      <c r="LHX12" s="23"/>
      <c r="LHY12" s="22"/>
      <c r="LHZ12" s="23"/>
      <c r="LIA12" s="22"/>
      <c r="LIB12" s="23"/>
      <c r="LIC12" s="22"/>
      <c r="LID12" s="23"/>
      <c r="LIE12" s="22"/>
      <c r="LIF12" s="23"/>
      <c r="LIG12" s="22"/>
      <c r="LIH12" s="23"/>
      <c r="LII12" s="22"/>
      <c r="LIJ12" s="23"/>
      <c r="LIK12" s="22"/>
      <c r="LIL12" s="23"/>
      <c r="LIM12" s="22"/>
      <c r="LIN12" s="23"/>
      <c r="LIO12" s="22"/>
      <c r="LIP12" s="23"/>
      <c r="LIQ12" s="22"/>
      <c r="LIR12" s="23"/>
      <c r="LIS12" s="22"/>
      <c r="LIT12" s="23"/>
      <c r="LIU12" s="22"/>
      <c r="LIV12" s="23"/>
      <c r="LIW12" s="22"/>
      <c r="LIX12" s="23"/>
      <c r="LIY12" s="22"/>
      <c r="LIZ12" s="23"/>
      <c r="LJA12" s="22"/>
      <c r="LJB12" s="23"/>
      <c r="LJC12" s="22"/>
      <c r="LJD12" s="23"/>
      <c r="LJE12" s="22"/>
      <c r="LJF12" s="23"/>
      <c r="LJG12" s="22"/>
      <c r="LJH12" s="23"/>
      <c r="LJI12" s="22"/>
      <c r="LJJ12" s="23"/>
      <c r="LJK12" s="22"/>
      <c r="LJL12" s="23"/>
      <c r="LJM12" s="22"/>
      <c r="LJN12" s="23"/>
      <c r="LJO12" s="22"/>
      <c r="LJP12" s="23"/>
      <c r="LJQ12" s="22"/>
      <c r="LJR12" s="23"/>
      <c r="LJS12" s="22"/>
      <c r="LJT12" s="23"/>
      <c r="LJU12" s="22"/>
      <c r="LJV12" s="23"/>
      <c r="LJW12" s="22"/>
      <c r="LJX12" s="23"/>
      <c r="LJY12" s="22"/>
      <c r="LJZ12" s="23"/>
      <c r="LKA12" s="22"/>
      <c r="LKB12" s="23"/>
      <c r="LKC12" s="22"/>
      <c r="LKD12" s="23"/>
      <c r="LKE12" s="22"/>
      <c r="LKF12" s="23"/>
      <c r="LKG12" s="22"/>
      <c r="LKH12" s="23"/>
      <c r="LKI12" s="22"/>
      <c r="LKJ12" s="23"/>
      <c r="LKK12" s="22"/>
      <c r="LKL12" s="23"/>
      <c r="LKM12" s="22"/>
      <c r="LKN12" s="23"/>
      <c r="LKO12" s="22"/>
      <c r="LKP12" s="23"/>
      <c r="LKQ12" s="22"/>
      <c r="LKR12" s="23"/>
      <c r="LKS12" s="22"/>
      <c r="LKT12" s="23"/>
      <c r="LKU12" s="22"/>
      <c r="LKV12" s="23"/>
      <c r="LKW12" s="22"/>
      <c r="LKX12" s="23"/>
      <c r="LKY12" s="22"/>
      <c r="LKZ12" s="23"/>
      <c r="LLA12" s="22"/>
      <c r="LLB12" s="23"/>
      <c r="LLC12" s="22"/>
      <c r="LLD12" s="23"/>
      <c r="LLE12" s="22"/>
      <c r="LLF12" s="23"/>
      <c r="LLG12" s="22"/>
      <c r="LLH12" s="23"/>
      <c r="LLI12" s="22"/>
      <c r="LLJ12" s="23"/>
      <c r="LLK12" s="22"/>
      <c r="LLL12" s="23"/>
      <c r="LLM12" s="22"/>
      <c r="LLN12" s="23"/>
      <c r="LLO12" s="22"/>
      <c r="LLP12" s="23"/>
      <c r="LLQ12" s="22"/>
      <c r="LLR12" s="23"/>
      <c r="LLS12" s="22"/>
      <c r="LLT12" s="23"/>
      <c r="LLU12" s="22"/>
      <c r="LLV12" s="23"/>
      <c r="LLW12" s="22"/>
      <c r="LLX12" s="23"/>
      <c r="LLY12" s="22"/>
      <c r="LLZ12" s="23"/>
      <c r="LMA12" s="22"/>
      <c r="LMB12" s="23"/>
      <c r="LMC12" s="22"/>
      <c r="LMD12" s="23"/>
      <c r="LME12" s="22"/>
      <c r="LMF12" s="23"/>
      <c r="LMG12" s="22"/>
      <c r="LMH12" s="23"/>
      <c r="LMI12" s="22"/>
      <c r="LMJ12" s="23"/>
      <c r="LMK12" s="22"/>
      <c r="LML12" s="23"/>
      <c r="LMM12" s="22"/>
      <c r="LMN12" s="23"/>
      <c r="LMO12" s="22"/>
      <c r="LMP12" s="23"/>
      <c r="LMQ12" s="22"/>
      <c r="LMR12" s="23"/>
      <c r="LMS12" s="22"/>
      <c r="LMT12" s="23"/>
      <c r="LMU12" s="22"/>
      <c r="LMV12" s="23"/>
      <c r="LMW12" s="22"/>
      <c r="LMX12" s="23"/>
      <c r="LMY12" s="22"/>
      <c r="LMZ12" s="23"/>
      <c r="LNA12" s="22"/>
      <c r="LNB12" s="23"/>
      <c r="LNC12" s="22"/>
      <c r="LND12" s="23"/>
      <c r="LNE12" s="22"/>
      <c r="LNF12" s="23"/>
      <c r="LNG12" s="22"/>
      <c r="LNH12" s="23"/>
      <c r="LNI12" s="22"/>
      <c r="LNJ12" s="23"/>
      <c r="LNK12" s="22"/>
      <c r="LNL12" s="23"/>
      <c r="LNM12" s="22"/>
      <c r="LNN12" s="23"/>
      <c r="LNO12" s="22"/>
      <c r="LNP12" s="23"/>
      <c r="LNQ12" s="22"/>
      <c r="LNR12" s="23"/>
      <c r="LNS12" s="22"/>
      <c r="LNT12" s="23"/>
      <c r="LNU12" s="22"/>
      <c r="LNV12" s="23"/>
      <c r="LNW12" s="22"/>
      <c r="LNX12" s="23"/>
      <c r="LNY12" s="22"/>
      <c r="LNZ12" s="23"/>
      <c r="LOA12" s="22"/>
      <c r="LOB12" s="23"/>
      <c r="LOC12" s="22"/>
      <c r="LOD12" s="23"/>
      <c r="LOE12" s="22"/>
      <c r="LOF12" s="23"/>
      <c r="LOG12" s="22"/>
      <c r="LOH12" s="23"/>
      <c r="LOI12" s="22"/>
      <c r="LOJ12" s="23"/>
      <c r="LOK12" s="22"/>
      <c r="LOL12" s="23"/>
      <c r="LOM12" s="22"/>
      <c r="LON12" s="23"/>
      <c r="LOO12" s="22"/>
      <c r="LOP12" s="23"/>
      <c r="LOQ12" s="22"/>
      <c r="LOR12" s="23"/>
      <c r="LOS12" s="22"/>
      <c r="LOT12" s="23"/>
      <c r="LOU12" s="22"/>
      <c r="LOV12" s="23"/>
      <c r="LOW12" s="22"/>
      <c r="LOX12" s="23"/>
      <c r="LOY12" s="22"/>
      <c r="LOZ12" s="23"/>
      <c r="LPA12" s="22"/>
      <c r="LPB12" s="23"/>
      <c r="LPC12" s="22"/>
      <c r="LPD12" s="23"/>
      <c r="LPE12" s="22"/>
      <c r="LPF12" s="23"/>
      <c r="LPG12" s="22"/>
      <c r="LPH12" s="23"/>
      <c r="LPI12" s="22"/>
      <c r="LPJ12" s="23"/>
      <c r="LPK12" s="22"/>
      <c r="LPL12" s="23"/>
      <c r="LPM12" s="22"/>
      <c r="LPN12" s="23"/>
      <c r="LPO12" s="22"/>
      <c r="LPP12" s="23"/>
      <c r="LPQ12" s="22"/>
      <c r="LPR12" s="23"/>
      <c r="LPS12" s="22"/>
      <c r="LPT12" s="23"/>
      <c r="LPU12" s="22"/>
      <c r="LPV12" s="23"/>
      <c r="LPW12" s="22"/>
      <c r="LPX12" s="23"/>
      <c r="LPY12" s="22"/>
      <c r="LPZ12" s="23"/>
      <c r="LQA12" s="22"/>
      <c r="LQB12" s="23"/>
      <c r="LQC12" s="22"/>
      <c r="LQD12" s="23"/>
      <c r="LQE12" s="22"/>
      <c r="LQF12" s="23"/>
      <c r="LQG12" s="22"/>
      <c r="LQH12" s="23"/>
      <c r="LQI12" s="22"/>
      <c r="LQJ12" s="23"/>
      <c r="LQK12" s="22"/>
      <c r="LQL12" s="23"/>
      <c r="LQM12" s="22"/>
      <c r="LQN12" s="23"/>
      <c r="LQO12" s="22"/>
      <c r="LQP12" s="23"/>
      <c r="LQQ12" s="22"/>
      <c r="LQR12" s="23"/>
      <c r="LQS12" s="22"/>
      <c r="LQT12" s="23"/>
      <c r="LQU12" s="22"/>
      <c r="LQV12" s="23"/>
      <c r="LQW12" s="22"/>
      <c r="LQX12" s="23"/>
      <c r="LQY12" s="22"/>
      <c r="LQZ12" s="23"/>
      <c r="LRA12" s="22"/>
      <c r="LRB12" s="23"/>
      <c r="LRC12" s="22"/>
      <c r="LRD12" s="23"/>
      <c r="LRE12" s="22"/>
      <c r="LRF12" s="23"/>
      <c r="LRG12" s="22"/>
      <c r="LRH12" s="23"/>
      <c r="LRI12" s="22"/>
      <c r="LRJ12" s="23"/>
      <c r="LRK12" s="22"/>
      <c r="LRL12" s="23"/>
      <c r="LRM12" s="22"/>
      <c r="LRN12" s="23"/>
      <c r="LRO12" s="22"/>
      <c r="LRP12" s="23"/>
      <c r="LRQ12" s="22"/>
      <c r="LRR12" s="23"/>
      <c r="LRS12" s="22"/>
      <c r="LRT12" s="23"/>
      <c r="LRU12" s="22"/>
      <c r="LRV12" s="23"/>
      <c r="LRW12" s="22"/>
      <c r="LRX12" s="23"/>
      <c r="LRY12" s="22"/>
      <c r="LRZ12" s="23"/>
      <c r="LSA12" s="22"/>
      <c r="LSB12" s="23"/>
      <c r="LSC12" s="22"/>
      <c r="LSD12" s="23"/>
      <c r="LSE12" s="22"/>
      <c r="LSF12" s="23"/>
      <c r="LSG12" s="22"/>
      <c r="LSH12" s="23"/>
      <c r="LSI12" s="22"/>
      <c r="LSJ12" s="23"/>
      <c r="LSK12" s="22"/>
      <c r="LSL12" s="23"/>
      <c r="LSM12" s="22"/>
      <c r="LSN12" s="23"/>
      <c r="LSO12" s="22"/>
      <c r="LSP12" s="23"/>
      <c r="LSQ12" s="22"/>
      <c r="LSR12" s="23"/>
      <c r="LSS12" s="22"/>
      <c r="LST12" s="23"/>
      <c r="LSU12" s="22"/>
      <c r="LSV12" s="23"/>
      <c r="LSW12" s="22"/>
      <c r="LSX12" s="23"/>
      <c r="LSY12" s="22"/>
      <c r="LSZ12" s="23"/>
      <c r="LTA12" s="22"/>
      <c r="LTB12" s="23"/>
      <c r="LTC12" s="22"/>
      <c r="LTD12" s="23"/>
      <c r="LTE12" s="22"/>
      <c r="LTF12" s="23"/>
      <c r="LTG12" s="22"/>
      <c r="LTH12" s="23"/>
      <c r="LTI12" s="22"/>
      <c r="LTJ12" s="23"/>
      <c r="LTK12" s="22"/>
      <c r="LTL12" s="23"/>
      <c r="LTM12" s="22"/>
      <c r="LTN12" s="23"/>
      <c r="LTO12" s="22"/>
      <c r="LTP12" s="23"/>
      <c r="LTQ12" s="22"/>
      <c r="LTR12" s="23"/>
      <c r="LTS12" s="22"/>
      <c r="LTT12" s="23"/>
      <c r="LTU12" s="22"/>
      <c r="LTV12" s="23"/>
      <c r="LTW12" s="22"/>
      <c r="LTX12" s="23"/>
      <c r="LTY12" s="22"/>
      <c r="LTZ12" s="23"/>
      <c r="LUA12" s="22"/>
      <c r="LUB12" s="23"/>
      <c r="LUC12" s="22"/>
      <c r="LUD12" s="23"/>
      <c r="LUE12" s="22"/>
      <c r="LUF12" s="23"/>
      <c r="LUG12" s="22"/>
      <c r="LUH12" s="23"/>
      <c r="LUI12" s="22"/>
      <c r="LUJ12" s="23"/>
      <c r="LUK12" s="22"/>
      <c r="LUL12" s="23"/>
      <c r="LUM12" s="22"/>
      <c r="LUN12" s="23"/>
      <c r="LUO12" s="22"/>
      <c r="LUP12" s="23"/>
      <c r="LUQ12" s="22"/>
      <c r="LUR12" s="23"/>
      <c r="LUS12" s="22"/>
      <c r="LUT12" s="23"/>
      <c r="LUU12" s="22"/>
      <c r="LUV12" s="23"/>
      <c r="LUW12" s="22"/>
      <c r="LUX12" s="23"/>
      <c r="LUY12" s="22"/>
      <c r="LUZ12" s="23"/>
      <c r="LVA12" s="22"/>
      <c r="LVB12" s="23"/>
      <c r="LVC12" s="22"/>
      <c r="LVD12" s="23"/>
      <c r="LVE12" s="22"/>
      <c r="LVF12" s="23"/>
      <c r="LVG12" s="22"/>
      <c r="LVH12" s="23"/>
      <c r="LVI12" s="22"/>
      <c r="LVJ12" s="23"/>
      <c r="LVK12" s="22"/>
      <c r="LVL12" s="23"/>
      <c r="LVM12" s="22"/>
      <c r="LVN12" s="23"/>
      <c r="LVO12" s="22"/>
      <c r="LVP12" s="23"/>
      <c r="LVQ12" s="22"/>
      <c r="LVR12" s="23"/>
      <c r="LVS12" s="22"/>
      <c r="LVT12" s="23"/>
      <c r="LVU12" s="22"/>
      <c r="LVV12" s="23"/>
      <c r="LVW12" s="22"/>
      <c r="LVX12" s="23"/>
      <c r="LVY12" s="22"/>
      <c r="LVZ12" s="23"/>
      <c r="LWA12" s="22"/>
      <c r="LWB12" s="23"/>
      <c r="LWC12" s="22"/>
      <c r="LWD12" s="23"/>
      <c r="LWE12" s="22"/>
      <c r="LWF12" s="23"/>
      <c r="LWG12" s="22"/>
      <c r="LWH12" s="23"/>
      <c r="LWI12" s="22"/>
      <c r="LWJ12" s="23"/>
      <c r="LWK12" s="22"/>
      <c r="LWL12" s="23"/>
      <c r="LWM12" s="22"/>
      <c r="LWN12" s="23"/>
      <c r="LWO12" s="22"/>
      <c r="LWP12" s="23"/>
      <c r="LWQ12" s="22"/>
      <c r="LWR12" s="23"/>
      <c r="LWS12" s="22"/>
      <c r="LWT12" s="23"/>
      <c r="LWU12" s="22"/>
      <c r="LWV12" s="23"/>
      <c r="LWW12" s="22"/>
      <c r="LWX12" s="23"/>
      <c r="LWY12" s="22"/>
      <c r="LWZ12" s="23"/>
      <c r="LXA12" s="22"/>
      <c r="LXB12" s="23"/>
      <c r="LXC12" s="22"/>
      <c r="LXD12" s="23"/>
      <c r="LXE12" s="22"/>
      <c r="LXF12" s="23"/>
      <c r="LXG12" s="22"/>
      <c r="LXH12" s="23"/>
      <c r="LXI12" s="22"/>
      <c r="LXJ12" s="23"/>
      <c r="LXK12" s="22"/>
      <c r="LXL12" s="23"/>
      <c r="LXM12" s="22"/>
      <c r="LXN12" s="23"/>
      <c r="LXO12" s="22"/>
      <c r="LXP12" s="23"/>
      <c r="LXQ12" s="22"/>
      <c r="LXR12" s="23"/>
      <c r="LXS12" s="22"/>
      <c r="LXT12" s="23"/>
      <c r="LXU12" s="22"/>
      <c r="LXV12" s="23"/>
      <c r="LXW12" s="22"/>
      <c r="LXX12" s="23"/>
      <c r="LXY12" s="22"/>
      <c r="LXZ12" s="23"/>
      <c r="LYA12" s="22"/>
      <c r="LYB12" s="23"/>
      <c r="LYC12" s="22"/>
      <c r="LYD12" s="23"/>
      <c r="LYE12" s="22"/>
      <c r="LYF12" s="23"/>
      <c r="LYG12" s="22"/>
      <c r="LYH12" s="23"/>
      <c r="LYI12" s="22"/>
      <c r="LYJ12" s="23"/>
      <c r="LYK12" s="22"/>
      <c r="LYL12" s="23"/>
      <c r="LYM12" s="22"/>
      <c r="LYN12" s="23"/>
      <c r="LYO12" s="22"/>
      <c r="LYP12" s="23"/>
      <c r="LYQ12" s="22"/>
      <c r="LYR12" s="23"/>
      <c r="LYS12" s="22"/>
      <c r="LYT12" s="23"/>
      <c r="LYU12" s="22"/>
      <c r="LYV12" s="23"/>
      <c r="LYW12" s="22"/>
      <c r="LYX12" s="23"/>
      <c r="LYY12" s="22"/>
      <c r="LYZ12" s="23"/>
      <c r="LZA12" s="22"/>
      <c r="LZB12" s="23"/>
      <c r="LZC12" s="22"/>
      <c r="LZD12" s="23"/>
      <c r="LZE12" s="22"/>
      <c r="LZF12" s="23"/>
      <c r="LZG12" s="22"/>
      <c r="LZH12" s="23"/>
      <c r="LZI12" s="22"/>
      <c r="LZJ12" s="23"/>
      <c r="LZK12" s="22"/>
      <c r="LZL12" s="23"/>
      <c r="LZM12" s="22"/>
      <c r="LZN12" s="23"/>
      <c r="LZO12" s="22"/>
      <c r="LZP12" s="23"/>
      <c r="LZQ12" s="22"/>
      <c r="LZR12" s="23"/>
      <c r="LZS12" s="22"/>
      <c r="LZT12" s="23"/>
      <c r="LZU12" s="22"/>
      <c r="LZV12" s="23"/>
      <c r="LZW12" s="22"/>
      <c r="LZX12" s="23"/>
      <c r="LZY12" s="22"/>
      <c r="LZZ12" s="23"/>
      <c r="MAA12" s="22"/>
      <c r="MAB12" s="23"/>
      <c r="MAC12" s="22"/>
      <c r="MAD12" s="23"/>
      <c r="MAE12" s="22"/>
      <c r="MAF12" s="23"/>
      <c r="MAG12" s="22"/>
      <c r="MAH12" s="23"/>
      <c r="MAI12" s="22"/>
      <c r="MAJ12" s="23"/>
      <c r="MAK12" s="22"/>
      <c r="MAL12" s="23"/>
      <c r="MAM12" s="22"/>
      <c r="MAN12" s="23"/>
      <c r="MAO12" s="22"/>
      <c r="MAP12" s="23"/>
      <c r="MAQ12" s="22"/>
      <c r="MAR12" s="23"/>
      <c r="MAS12" s="22"/>
      <c r="MAT12" s="23"/>
      <c r="MAU12" s="22"/>
      <c r="MAV12" s="23"/>
      <c r="MAW12" s="22"/>
      <c r="MAX12" s="23"/>
      <c r="MAY12" s="22"/>
      <c r="MAZ12" s="23"/>
      <c r="MBA12" s="22"/>
      <c r="MBB12" s="23"/>
      <c r="MBC12" s="22"/>
      <c r="MBD12" s="23"/>
      <c r="MBE12" s="22"/>
      <c r="MBF12" s="23"/>
      <c r="MBG12" s="22"/>
      <c r="MBH12" s="23"/>
      <c r="MBI12" s="22"/>
      <c r="MBJ12" s="23"/>
      <c r="MBK12" s="22"/>
      <c r="MBL12" s="23"/>
      <c r="MBM12" s="22"/>
      <c r="MBN12" s="23"/>
      <c r="MBO12" s="22"/>
      <c r="MBP12" s="23"/>
      <c r="MBQ12" s="22"/>
      <c r="MBR12" s="23"/>
      <c r="MBS12" s="22"/>
      <c r="MBT12" s="23"/>
      <c r="MBU12" s="22"/>
      <c r="MBV12" s="23"/>
      <c r="MBW12" s="22"/>
      <c r="MBX12" s="23"/>
      <c r="MBY12" s="22"/>
      <c r="MBZ12" s="23"/>
      <c r="MCA12" s="22"/>
      <c r="MCB12" s="23"/>
      <c r="MCC12" s="22"/>
      <c r="MCD12" s="23"/>
      <c r="MCE12" s="22"/>
      <c r="MCF12" s="23"/>
      <c r="MCG12" s="22"/>
      <c r="MCH12" s="23"/>
      <c r="MCI12" s="22"/>
      <c r="MCJ12" s="23"/>
      <c r="MCK12" s="22"/>
      <c r="MCL12" s="23"/>
      <c r="MCM12" s="22"/>
      <c r="MCN12" s="23"/>
      <c r="MCO12" s="22"/>
      <c r="MCP12" s="23"/>
      <c r="MCQ12" s="22"/>
      <c r="MCR12" s="23"/>
      <c r="MCS12" s="22"/>
      <c r="MCT12" s="23"/>
      <c r="MCU12" s="22"/>
      <c r="MCV12" s="23"/>
      <c r="MCW12" s="22"/>
      <c r="MCX12" s="23"/>
      <c r="MCY12" s="22"/>
      <c r="MCZ12" s="23"/>
      <c r="MDA12" s="22"/>
      <c r="MDB12" s="23"/>
      <c r="MDC12" s="22"/>
      <c r="MDD12" s="23"/>
      <c r="MDE12" s="22"/>
      <c r="MDF12" s="23"/>
      <c r="MDG12" s="22"/>
      <c r="MDH12" s="23"/>
      <c r="MDI12" s="22"/>
      <c r="MDJ12" s="23"/>
      <c r="MDK12" s="22"/>
      <c r="MDL12" s="23"/>
      <c r="MDM12" s="22"/>
      <c r="MDN12" s="23"/>
      <c r="MDO12" s="22"/>
      <c r="MDP12" s="23"/>
      <c r="MDQ12" s="22"/>
      <c r="MDR12" s="23"/>
      <c r="MDS12" s="22"/>
      <c r="MDT12" s="23"/>
      <c r="MDU12" s="22"/>
      <c r="MDV12" s="23"/>
      <c r="MDW12" s="22"/>
      <c r="MDX12" s="23"/>
      <c r="MDY12" s="22"/>
      <c r="MDZ12" s="23"/>
      <c r="MEA12" s="22"/>
      <c r="MEB12" s="23"/>
      <c r="MEC12" s="22"/>
      <c r="MED12" s="23"/>
      <c r="MEE12" s="22"/>
      <c r="MEF12" s="23"/>
      <c r="MEG12" s="22"/>
      <c r="MEH12" s="23"/>
      <c r="MEI12" s="22"/>
      <c r="MEJ12" s="23"/>
      <c r="MEK12" s="22"/>
      <c r="MEL12" s="23"/>
      <c r="MEM12" s="22"/>
      <c r="MEN12" s="23"/>
      <c r="MEO12" s="22"/>
      <c r="MEP12" s="23"/>
      <c r="MEQ12" s="22"/>
      <c r="MER12" s="23"/>
      <c r="MES12" s="22"/>
      <c r="MET12" s="23"/>
      <c r="MEU12" s="22"/>
      <c r="MEV12" s="23"/>
      <c r="MEW12" s="22"/>
      <c r="MEX12" s="23"/>
      <c r="MEY12" s="22"/>
      <c r="MEZ12" s="23"/>
      <c r="MFA12" s="22"/>
      <c r="MFB12" s="23"/>
      <c r="MFC12" s="22"/>
      <c r="MFD12" s="23"/>
      <c r="MFE12" s="22"/>
      <c r="MFF12" s="23"/>
      <c r="MFG12" s="22"/>
      <c r="MFH12" s="23"/>
      <c r="MFI12" s="22"/>
      <c r="MFJ12" s="23"/>
      <c r="MFK12" s="22"/>
      <c r="MFL12" s="23"/>
      <c r="MFM12" s="22"/>
      <c r="MFN12" s="23"/>
      <c r="MFO12" s="22"/>
      <c r="MFP12" s="23"/>
      <c r="MFQ12" s="22"/>
      <c r="MFR12" s="23"/>
      <c r="MFS12" s="22"/>
      <c r="MFT12" s="23"/>
      <c r="MFU12" s="22"/>
      <c r="MFV12" s="23"/>
      <c r="MFW12" s="22"/>
      <c r="MFX12" s="23"/>
      <c r="MFY12" s="22"/>
      <c r="MFZ12" s="23"/>
      <c r="MGA12" s="22"/>
      <c r="MGB12" s="23"/>
      <c r="MGC12" s="22"/>
      <c r="MGD12" s="23"/>
      <c r="MGE12" s="22"/>
      <c r="MGF12" s="23"/>
      <c r="MGG12" s="22"/>
      <c r="MGH12" s="23"/>
      <c r="MGI12" s="22"/>
      <c r="MGJ12" s="23"/>
      <c r="MGK12" s="22"/>
      <c r="MGL12" s="23"/>
      <c r="MGM12" s="22"/>
      <c r="MGN12" s="23"/>
      <c r="MGO12" s="22"/>
      <c r="MGP12" s="23"/>
      <c r="MGQ12" s="22"/>
      <c r="MGR12" s="23"/>
      <c r="MGS12" s="22"/>
      <c r="MGT12" s="23"/>
      <c r="MGU12" s="22"/>
      <c r="MGV12" s="23"/>
      <c r="MGW12" s="22"/>
      <c r="MGX12" s="23"/>
      <c r="MGY12" s="22"/>
      <c r="MGZ12" s="23"/>
      <c r="MHA12" s="22"/>
      <c r="MHB12" s="23"/>
      <c r="MHC12" s="22"/>
      <c r="MHD12" s="23"/>
      <c r="MHE12" s="22"/>
      <c r="MHF12" s="23"/>
      <c r="MHG12" s="22"/>
      <c r="MHH12" s="23"/>
      <c r="MHI12" s="22"/>
      <c r="MHJ12" s="23"/>
      <c r="MHK12" s="22"/>
      <c r="MHL12" s="23"/>
      <c r="MHM12" s="22"/>
      <c r="MHN12" s="23"/>
      <c r="MHO12" s="22"/>
      <c r="MHP12" s="23"/>
      <c r="MHQ12" s="22"/>
      <c r="MHR12" s="23"/>
      <c r="MHS12" s="22"/>
      <c r="MHT12" s="23"/>
      <c r="MHU12" s="22"/>
      <c r="MHV12" s="23"/>
      <c r="MHW12" s="22"/>
      <c r="MHX12" s="23"/>
      <c r="MHY12" s="22"/>
      <c r="MHZ12" s="23"/>
      <c r="MIA12" s="22"/>
      <c r="MIB12" s="23"/>
      <c r="MIC12" s="22"/>
      <c r="MID12" s="23"/>
      <c r="MIE12" s="22"/>
      <c r="MIF12" s="23"/>
      <c r="MIG12" s="22"/>
      <c r="MIH12" s="23"/>
      <c r="MII12" s="22"/>
      <c r="MIJ12" s="23"/>
      <c r="MIK12" s="22"/>
      <c r="MIL12" s="23"/>
      <c r="MIM12" s="22"/>
      <c r="MIN12" s="23"/>
      <c r="MIO12" s="22"/>
      <c r="MIP12" s="23"/>
      <c r="MIQ12" s="22"/>
      <c r="MIR12" s="23"/>
      <c r="MIS12" s="22"/>
      <c r="MIT12" s="23"/>
      <c r="MIU12" s="22"/>
      <c r="MIV12" s="23"/>
      <c r="MIW12" s="22"/>
      <c r="MIX12" s="23"/>
      <c r="MIY12" s="22"/>
      <c r="MIZ12" s="23"/>
      <c r="MJA12" s="22"/>
      <c r="MJB12" s="23"/>
      <c r="MJC12" s="22"/>
      <c r="MJD12" s="23"/>
      <c r="MJE12" s="22"/>
      <c r="MJF12" s="23"/>
      <c r="MJG12" s="22"/>
      <c r="MJH12" s="23"/>
      <c r="MJI12" s="22"/>
      <c r="MJJ12" s="23"/>
      <c r="MJK12" s="22"/>
      <c r="MJL12" s="23"/>
      <c r="MJM12" s="22"/>
      <c r="MJN12" s="23"/>
      <c r="MJO12" s="22"/>
      <c r="MJP12" s="23"/>
      <c r="MJQ12" s="22"/>
      <c r="MJR12" s="23"/>
      <c r="MJS12" s="22"/>
      <c r="MJT12" s="23"/>
      <c r="MJU12" s="22"/>
      <c r="MJV12" s="23"/>
      <c r="MJW12" s="22"/>
      <c r="MJX12" s="23"/>
      <c r="MJY12" s="22"/>
      <c r="MJZ12" s="23"/>
      <c r="MKA12" s="22"/>
      <c r="MKB12" s="23"/>
      <c r="MKC12" s="22"/>
      <c r="MKD12" s="23"/>
      <c r="MKE12" s="22"/>
      <c r="MKF12" s="23"/>
      <c r="MKG12" s="22"/>
      <c r="MKH12" s="23"/>
      <c r="MKI12" s="22"/>
      <c r="MKJ12" s="23"/>
      <c r="MKK12" s="22"/>
      <c r="MKL12" s="23"/>
      <c r="MKM12" s="22"/>
      <c r="MKN12" s="23"/>
      <c r="MKO12" s="22"/>
      <c r="MKP12" s="23"/>
      <c r="MKQ12" s="22"/>
      <c r="MKR12" s="23"/>
      <c r="MKS12" s="22"/>
      <c r="MKT12" s="23"/>
      <c r="MKU12" s="22"/>
      <c r="MKV12" s="23"/>
      <c r="MKW12" s="22"/>
      <c r="MKX12" s="23"/>
      <c r="MKY12" s="22"/>
      <c r="MKZ12" s="23"/>
      <c r="MLA12" s="22"/>
      <c r="MLB12" s="23"/>
      <c r="MLC12" s="22"/>
      <c r="MLD12" s="23"/>
      <c r="MLE12" s="22"/>
      <c r="MLF12" s="23"/>
      <c r="MLG12" s="22"/>
      <c r="MLH12" s="23"/>
      <c r="MLI12" s="22"/>
      <c r="MLJ12" s="23"/>
      <c r="MLK12" s="22"/>
      <c r="MLL12" s="23"/>
      <c r="MLM12" s="22"/>
      <c r="MLN12" s="23"/>
      <c r="MLO12" s="22"/>
      <c r="MLP12" s="23"/>
      <c r="MLQ12" s="22"/>
      <c r="MLR12" s="23"/>
      <c r="MLS12" s="22"/>
      <c r="MLT12" s="23"/>
      <c r="MLU12" s="22"/>
      <c r="MLV12" s="23"/>
      <c r="MLW12" s="22"/>
      <c r="MLX12" s="23"/>
      <c r="MLY12" s="22"/>
      <c r="MLZ12" s="23"/>
      <c r="MMA12" s="22"/>
      <c r="MMB12" s="23"/>
      <c r="MMC12" s="22"/>
      <c r="MMD12" s="23"/>
      <c r="MME12" s="22"/>
      <c r="MMF12" s="23"/>
      <c r="MMG12" s="22"/>
      <c r="MMH12" s="23"/>
      <c r="MMI12" s="22"/>
      <c r="MMJ12" s="23"/>
      <c r="MMK12" s="22"/>
      <c r="MML12" s="23"/>
      <c r="MMM12" s="22"/>
      <c r="MMN12" s="23"/>
      <c r="MMO12" s="22"/>
      <c r="MMP12" s="23"/>
      <c r="MMQ12" s="22"/>
      <c r="MMR12" s="23"/>
      <c r="MMS12" s="22"/>
      <c r="MMT12" s="23"/>
      <c r="MMU12" s="22"/>
      <c r="MMV12" s="23"/>
      <c r="MMW12" s="22"/>
      <c r="MMX12" s="23"/>
      <c r="MMY12" s="22"/>
      <c r="MMZ12" s="23"/>
      <c r="MNA12" s="22"/>
      <c r="MNB12" s="23"/>
      <c r="MNC12" s="22"/>
      <c r="MND12" s="23"/>
      <c r="MNE12" s="22"/>
      <c r="MNF12" s="23"/>
      <c r="MNG12" s="22"/>
      <c r="MNH12" s="23"/>
      <c r="MNI12" s="22"/>
      <c r="MNJ12" s="23"/>
      <c r="MNK12" s="22"/>
      <c r="MNL12" s="23"/>
      <c r="MNM12" s="22"/>
      <c r="MNN12" s="23"/>
      <c r="MNO12" s="22"/>
      <c r="MNP12" s="23"/>
      <c r="MNQ12" s="22"/>
      <c r="MNR12" s="23"/>
      <c r="MNS12" s="22"/>
      <c r="MNT12" s="23"/>
      <c r="MNU12" s="22"/>
      <c r="MNV12" s="23"/>
      <c r="MNW12" s="22"/>
      <c r="MNX12" s="23"/>
      <c r="MNY12" s="22"/>
      <c r="MNZ12" s="23"/>
      <c r="MOA12" s="22"/>
      <c r="MOB12" s="23"/>
      <c r="MOC12" s="22"/>
      <c r="MOD12" s="23"/>
      <c r="MOE12" s="22"/>
      <c r="MOF12" s="23"/>
      <c r="MOG12" s="22"/>
      <c r="MOH12" s="23"/>
      <c r="MOI12" s="22"/>
      <c r="MOJ12" s="23"/>
      <c r="MOK12" s="22"/>
      <c r="MOL12" s="23"/>
      <c r="MOM12" s="22"/>
      <c r="MON12" s="23"/>
      <c r="MOO12" s="22"/>
      <c r="MOP12" s="23"/>
      <c r="MOQ12" s="22"/>
      <c r="MOR12" s="23"/>
      <c r="MOS12" s="22"/>
      <c r="MOT12" s="23"/>
      <c r="MOU12" s="22"/>
      <c r="MOV12" s="23"/>
      <c r="MOW12" s="22"/>
      <c r="MOX12" s="23"/>
      <c r="MOY12" s="22"/>
      <c r="MOZ12" s="23"/>
      <c r="MPA12" s="22"/>
      <c r="MPB12" s="23"/>
      <c r="MPC12" s="22"/>
      <c r="MPD12" s="23"/>
      <c r="MPE12" s="22"/>
      <c r="MPF12" s="23"/>
      <c r="MPG12" s="22"/>
      <c r="MPH12" s="23"/>
      <c r="MPI12" s="22"/>
      <c r="MPJ12" s="23"/>
      <c r="MPK12" s="22"/>
      <c r="MPL12" s="23"/>
      <c r="MPM12" s="22"/>
      <c r="MPN12" s="23"/>
      <c r="MPO12" s="22"/>
      <c r="MPP12" s="23"/>
      <c r="MPQ12" s="22"/>
      <c r="MPR12" s="23"/>
      <c r="MPS12" s="22"/>
      <c r="MPT12" s="23"/>
      <c r="MPU12" s="22"/>
      <c r="MPV12" s="23"/>
      <c r="MPW12" s="22"/>
      <c r="MPX12" s="23"/>
      <c r="MPY12" s="22"/>
      <c r="MPZ12" s="23"/>
      <c r="MQA12" s="22"/>
      <c r="MQB12" s="23"/>
      <c r="MQC12" s="22"/>
      <c r="MQD12" s="23"/>
      <c r="MQE12" s="22"/>
      <c r="MQF12" s="23"/>
      <c r="MQG12" s="22"/>
      <c r="MQH12" s="23"/>
      <c r="MQI12" s="22"/>
      <c r="MQJ12" s="23"/>
      <c r="MQK12" s="22"/>
      <c r="MQL12" s="23"/>
      <c r="MQM12" s="22"/>
      <c r="MQN12" s="23"/>
      <c r="MQO12" s="22"/>
      <c r="MQP12" s="23"/>
      <c r="MQQ12" s="22"/>
      <c r="MQR12" s="23"/>
      <c r="MQS12" s="22"/>
      <c r="MQT12" s="23"/>
      <c r="MQU12" s="22"/>
      <c r="MQV12" s="23"/>
      <c r="MQW12" s="22"/>
      <c r="MQX12" s="23"/>
      <c r="MQY12" s="22"/>
      <c r="MQZ12" s="23"/>
      <c r="MRA12" s="22"/>
      <c r="MRB12" s="23"/>
      <c r="MRC12" s="22"/>
      <c r="MRD12" s="23"/>
      <c r="MRE12" s="22"/>
      <c r="MRF12" s="23"/>
      <c r="MRG12" s="22"/>
      <c r="MRH12" s="23"/>
      <c r="MRI12" s="22"/>
      <c r="MRJ12" s="23"/>
      <c r="MRK12" s="22"/>
      <c r="MRL12" s="23"/>
      <c r="MRM12" s="22"/>
      <c r="MRN12" s="23"/>
      <c r="MRO12" s="22"/>
      <c r="MRP12" s="23"/>
      <c r="MRQ12" s="22"/>
      <c r="MRR12" s="23"/>
      <c r="MRS12" s="22"/>
      <c r="MRT12" s="23"/>
      <c r="MRU12" s="22"/>
      <c r="MRV12" s="23"/>
      <c r="MRW12" s="22"/>
      <c r="MRX12" s="23"/>
      <c r="MRY12" s="22"/>
      <c r="MRZ12" s="23"/>
      <c r="MSA12" s="22"/>
      <c r="MSB12" s="23"/>
      <c r="MSC12" s="22"/>
      <c r="MSD12" s="23"/>
      <c r="MSE12" s="22"/>
      <c r="MSF12" s="23"/>
      <c r="MSG12" s="22"/>
      <c r="MSH12" s="23"/>
      <c r="MSI12" s="22"/>
      <c r="MSJ12" s="23"/>
      <c r="MSK12" s="22"/>
      <c r="MSL12" s="23"/>
      <c r="MSM12" s="22"/>
      <c r="MSN12" s="23"/>
      <c r="MSO12" s="22"/>
      <c r="MSP12" s="23"/>
      <c r="MSQ12" s="22"/>
      <c r="MSR12" s="23"/>
      <c r="MSS12" s="22"/>
      <c r="MST12" s="23"/>
      <c r="MSU12" s="22"/>
      <c r="MSV12" s="23"/>
      <c r="MSW12" s="22"/>
      <c r="MSX12" s="23"/>
      <c r="MSY12" s="22"/>
      <c r="MSZ12" s="23"/>
      <c r="MTA12" s="22"/>
      <c r="MTB12" s="23"/>
      <c r="MTC12" s="22"/>
      <c r="MTD12" s="23"/>
      <c r="MTE12" s="22"/>
      <c r="MTF12" s="23"/>
      <c r="MTG12" s="22"/>
      <c r="MTH12" s="23"/>
      <c r="MTI12" s="22"/>
      <c r="MTJ12" s="23"/>
      <c r="MTK12" s="22"/>
      <c r="MTL12" s="23"/>
      <c r="MTM12" s="22"/>
      <c r="MTN12" s="23"/>
      <c r="MTO12" s="22"/>
      <c r="MTP12" s="23"/>
      <c r="MTQ12" s="22"/>
      <c r="MTR12" s="23"/>
      <c r="MTS12" s="22"/>
      <c r="MTT12" s="23"/>
      <c r="MTU12" s="22"/>
      <c r="MTV12" s="23"/>
      <c r="MTW12" s="22"/>
      <c r="MTX12" s="23"/>
      <c r="MTY12" s="22"/>
      <c r="MTZ12" s="23"/>
      <c r="MUA12" s="22"/>
      <c r="MUB12" s="23"/>
      <c r="MUC12" s="22"/>
      <c r="MUD12" s="23"/>
      <c r="MUE12" s="22"/>
      <c r="MUF12" s="23"/>
      <c r="MUG12" s="22"/>
      <c r="MUH12" s="23"/>
      <c r="MUI12" s="22"/>
      <c r="MUJ12" s="23"/>
      <c r="MUK12" s="22"/>
      <c r="MUL12" s="23"/>
      <c r="MUM12" s="22"/>
      <c r="MUN12" s="23"/>
      <c r="MUO12" s="22"/>
      <c r="MUP12" s="23"/>
      <c r="MUQ12" s="22"/>
      <c r="MUR12" s="23"/>
      <c r="MUS12" s="22"/>
      <c r="MUT12" s="23"/>
      <c r="MUU12" s="22"/>
      <c r="MUV12" s="23"/>
      <c r="MUW12" s="22"/>
      <c r="MUX12" s="23"/>
      <c r="MUY12" s="22"/>
      <c r="MUZ12" s="23"/>
      <c r="MVA12" s="22"/>
      <c r="MVB12" s="23"/>
      <c r="MVC12" s="22"/>
      <c r="MVD12" s="23"/>
      <c r="MVE12" s="22"/>
      <c r="MVF12" s="23"/>
      <c r="MVG12" s="22"/>
      <c r="MVH12" s="23"/>
      <c r="MVI12" s="22"/>
      <c r="MVJ12" s="23"/>
      <c r="MVK12" s="22"/>
      <c r="MVL12" s="23"/>
      <c r="MVM12" s="22"/>
      <c r="MVN12" s="23"/>
      <c r="MVO12" s="22"/>
      <c r="MVP12" s="23"/>
      <c r="MVQ12" s="22"/>
      <c r="MVR12" s="23"/>
      <c r="MVS12" s="22"/>
      <c r="MVT12" s="23"/>
      <c r="MVU12" s="22"/>
      <c r="MVV12" s="23"/>
      <c r="MVW12" s="22"/>
      <c r="MVX12" s="23"/>
      <c r="MVY12" s="22"/>
      <c r="MVZ12" s="23"/>
      <c r="MWA12" s="22"/>
      <c r="MWB12" s="23"/>
      <c r="MWC12" s="22"/>
      <c r="MWD12" s="23"/>
      <c r="MWE12" s="22"/>
      <c r="MWF12" s="23"/>
      <c r="MWG12" s="22"/>
      <c r="MWH12" s="23"/>
      <c r="MWI12" s="22"/>
      <c r="MWJ12" s="23"/>
      <c r="MWK12" s="22"/>
      <c r="MWL12" s="23"/>
      <c r="MWM12" s="22"/>
      <c r="MWN12" s="23"/>
      <c r="MWO12" s="22"/>
      <c r="MWP12" s="23"/>
      <c r="MWQ12" s="22"/>
      <c r="MWR12" s="23"/>
      <c r="MWS12" s="22"/>
      <c r="MWT12" s="23"/>
      <c r="MWU12" s="22"/>
      <c r="MWV12" s="23"/>
      <c r="MWW12" s="22"/>
      <c r="MWX12" s="23"/>
      <c r="MWY12" s="22"/>
      <c r="MWZ12" s="23"/>
      <c r="MXA12" s="22"/>
      <c r="MXB12" s="23"/>
      <c r="MXC12" s="22"/>
      <c r="MXD12" s="23"/>
      <c r="MXE12" s="22"/>
      <c r="MXF12" s="23"/>
      <c r="MXG12" s="22"/>
      <c r="MXH12" s="23"/>
      <c r="MXI12" s="22"/>
      <c r="MXJ12" s="23"/>
      <c r="MXK12" s="22"/>
      <c r="MXL12" s="23"/>
      <c r="MXM12" s="22"/>
      <c r="MXN12" s="23"/>
      <c r="MXO12" s="22"/>
      <c r="MXP12" s="23"/>
      <c r="MXQ12" s="22"/>
      <c r="MXR12" s="23"/>
      <c r="MXS12" s="22"/>
      <c r="MXT12" s="23"/>
      <c r="MXU12" s="22"/>
      <c r="MXV12" s="23"/>
      <c r="MXW12" s="22"/>
      <c r="MXX12" s="23"/>
      <c r="MXY12" s="22"/>
      <c r="MXZ12" s="23"/>
      <c r="MYA12" s="22"/>
      <c r="MYB12" s="23"/>
      <c r="MYC12" s="22"/>
      <c r="MYD12" s="23"/>
      <c r="MYE12" s="22"/>
      <c r="MYF12" s="23"/>
      <c r="MYG12" s="22"/>
      <c r="MYH12" s="23"/>
      <c r="MYI12" s="22"/>
      <c r="MYJ12" s="23"/>
      <c r="MYK12" s="22"/>
      <c r="MYL12" s="23"/>
      <c r="MYM12" s="22"/>
      <c r="MYN12" s="23"/>
      <c r="MYO12" s="22"/>
      <c r="MYP12" s="23"/>
      <c r="MYQ12" s="22"/>
      <c r="MYR12" s="23"/>
      <c r="MYS12" s="22"/>
      <c r="MYT12" s="23"/>
      <c r="MYU12" s="22"/>
      <c r="MYV12" s="23"/>
      <c r="MYW12" s="22"/>
      <c r="MYX12" s="23"/>
      <c r="MYY12" s="22"/>
      <c r="MYZ12" s="23"/>
      <c r="MZA12" s="22"/>
      <c r="MZB12" s="23"/>
      <c r="MZC12" s="22"/>
      <c r="MZD12" s="23"/>
      <c r="MZE12" s="22"/>
      <c r="MZF12" s="23"/>
      <c r="MZG12" s="22"/>
      <c r="MZH12" s="23"/>
      <c r="MZI12" s="22"/>
      <c r="MZJ12" s="23"/>
      <c r="MZK12" s="22"/>
      <c r="MZL12" s="23"/>
      <c r="MZM12" s="22"/>
      <c r="MZN12" s="23"/>
      <c r="MZO12" s="22"/>
      <c r="MZP12" s="23"/>
      <c r="MZQ12" s="22"/>
      <c r="MZR12" s="23"/>
      <c r="MZS12" s="22"/>
      <c r="MZT12" s="23"/>
      <c r="MZU12" s="22"/>
      <c r="MZV12" s="23"/>
      <c r="MZW12" s="22"/>
      <c r="MZX12" s="23"/>
      <c r="MZY12" s="22"/>
      <c r="MZZ12" s="23"/>
      <c r="NAA12" s="22"/>
      <c r="NAB12" s="23"/>
      <c r="NAC12" s="22"/>
      <c r="NAD12" s="23"/>
      <c r="NAE12" s="22"/>
      <c r="NAF12" s="23"/>
      <c r="NAG12" s="22"/>
      <c r="NAH12" s="23"/>
      <c r="NAI12" s="22"/>
      <c r="NAJ12" s="23"/>
      <c r="NAK12" s="22"/>
      <c r="NAL12" s="23"/>
      <c r="NAM12" s="22"/>
      <c r="NAN12" s="23"/>
      <c r="NAO12" s="22"/>
      <c r="NAP12" s="23"/>
      <c r="NAQ12" s="22"/>
      <c r="NAR12" s="23"/>
      <c r="NAS12" s="22"/>
      <c r="NAT12" s="23"/>
      <c r="NAU12" s="22"/>
      <c r="NAV12" s="23"/>
      <c r="NAW12" s="22"/>
      <c r="NAX12" s="23"/>
      <c r="NAY12" s="22"/>
      <c r="NAZ12" s="23"/>
      <c r="NBA12" s="22"/>
      <c r="NBB12" s="23"/>
      <c r="NBC12" s="22"/>
      <c r="NBD12" s="23"/>
      <c r="NBE12" s="22"/>
      <c r="NBF12" s="23"/>
      <c r="NBG12" s="22"/>
      <c r="NBH12" s="23"/>
      <c r="NBI12" s="22"/>
      <c r="NBJ12" s="23"/>
      <c r="NBK12" s="22"/>
      <c r="NBL12" s="23"/>
      <c r="NBM12" s="22"/>
      <c r="NBN12" s="23"/>
      <c r="NBO12" s="22"/>
      <c r="NBP12" s="23"/>
      <c r="NBQ12" s="22"/>
      <c r="NBR12" s="23"/>
      <c r="NBS12" s="22"/>
      <c r="NBT12" s="23"/>
      <c r="NBU12" s="22"/>
      <c r="NBV12" s="23"/>
      <c r="NBW12" s="22"/>
      <c r="NBX12" s="23"/>
      <c r="NBY12" s="22"/>
      <c r="NBZ12" s="23"/>
      <c r="NCA12" s="22"/>
      <c r="NCB12" s="23"/>
      <c r="NCC12" s="22"/>
      <c r="NCD12" s="23"/>
      <c r="NCE12" s="22"/>
      <c r="NCF12" s="23"/>
      <c r="NCG12" s="22"/>
      <c r="NCH12" s="23"/>
      <c r="NCI12" s="22"/>
      <c r="NCJ12" s="23"/>
      <c r="NCK12" s="22"/>
      <c r="NCL12" s="23"/>
      <c r="NCM12" s="22"/>
      <c r="NCN12" s="23"/>
      <c r="NCO12" s="22"/>
      <c r="NCP12" s="23"/>
      <c r="NCQ12" s="22"/>
      <c r="NCR12" s="23"/>
      <c r="NCS12" s="22"/>
      <c r="NCT12" s="23"/>
      <c r="NCU12" s="22"/>
      <c r="NCV12" s="23"/>
      <c r="NCW12" s="22"/>
      <c r="NCX12" s="23"/>
      <c r="NCY12" s="22"/>
      <c r="NCZ12" s="23"/>
      <c r="NDA12" s="22"/>
      <c r="NDB12" s="23"/>
      <c r="NDC12" s="22"/>
      <c r="NDD12" s="23"/>
      <c r="NDE12" s="22"/>
      <c r="NDF12" s="23"/>
      <c r="NDG12" s="22"/>
      <c r="NDH12" s="23"/>
      <c r="NDI12" s="22"/>
      <c r="NDJ12" s="23"/>
      <c r="NDK12" s="22"/>
      <c r="NDL12" s="23"/>
      <c r="NDM12" s="22"/>
      <c r="NDN12" s="23"/>
      <c r="NDO12" s="22"/>
      <c r="NDP12" s="23"/>
      <c r="NDQ12" s="22"/>
      <c r="NDR12" s="23"/>
      <c r="NDS12" s="22"/>
      <c r="NDT12" s="23"/>
      <c r="NDU12" s="22"/>
      <c r="NDV12" s="23"/>
      <c r="NDW12" s="22"/>
      <c r="NDX12" s="23"/>
      <c r="NDY12" s="22"/>
      <c r="NDZ12" s="23"/>
      <c r="NEA12" s="22"/>
      <c r="NEB12" s="23"/>
      <c r="NEC12" s="22"/>
      <c r="NED12" s="23"/>
      <c r="NEE12" s="22"/>
      <c r="NEF12" s="23"/>
      <c r="NEG12" s="22"/>
      <c r="NEH12" s="23"/>
      <c r="NEI12" s="22"/>
      <c r="NEJ12" s="23"/>
      <c r="NEK12" s="22"/>
      <c r="NEL12" s="23"/>
      <c r="NEM12" s="22"/>
      <c r="NEN12" s="23"/>
      <c r="NEO12" s="22"/>
      <c r="NEP12" s="23"/>
      <c r="NEQ12" s="22"/>
      <c r="NER12" s="23"/>
      <c r="NES12" s="22"/>
      <c r="NET12" s="23"/>
      <c r="NEU12" s="22"/>
      <c r="NEV12" s="23"/>
      <c r="NEW12" s="22"/>
      <c r="NEX12" s="23"/>
      <c r="NEY12" s="22"/>
      <c r="NEZ12" s="23"/>
      <c r="NFA12" s="22"/>
      <c r="NFB12" s="23"/>
      <c r="NFC12" s="22"/>
      <c r="NFD12" s="23"/>
      <c r="NFE12" s="22"/>
      <c r="NFF12" s="23"/>
      <c r="NFG12" s="22"/>
      <c r="NFH12" s="23"/>
      <c r="NFI12" s="22"/>
      <c r="NFJ12" s="23"/>
      <c r="NFK12" s="22"/>
      <c r="NFL12" s="23"/>
      <c r="NFM12" s="22"/>
      <c r="NFN12" s="23"/>
      <c r="NFO12" s="22"/>
      <c r="NFP12" s="23"/>
      <c r="NFQ12" s="22"/>
      <c r="NFR12" s="23"/>
      <c r="NFS12" s="22"/>
      <c r="NFT12" s="23"/>
      <c r="NFU12" s="22"/>
      <c r="NFV12" s="23"/>
      <c r="NFW12" s="22"/>
      <c r="NFX12" s="23"/>
      <c r="NFY12" s="22"/>
      <c r="NFZ12" s="23"/>
      <c r="NGA12" s="22"/>
      <c r="NGB12" s="23"/>
      <c r="NGC12" s="22"/>
      <c r="NGD12" s="23"/>
      <c r="NGE12" s="22"/>
      <c r="NGF12" s="23"/>
      <c r="NGG12" s="22"/>
      <c r="NGH12" s="23"/>
      <c r="NGI12" s="22"/>
      <c r="NGJ12" s="23"/>
      <c r="NGK12" s="22"/>
      <c r="NGL12" s="23"/>
      <c r="NGM12" s="22"/>
      <c r="NGN12" s="23"/>
      <c r="NGO12" s="22"/>
      <c r="NGP12" s="23"/>
      <c r="NGQ12" s="22"/>
      <c r="NGR12" s="23"/>
      <c r="NGS12" s="22"/>
      <c r="NGT12" s="23"/>
      <c r="NGU12" s="22"/>
      <c r="NGV12" s="23"/>
      <c r="NGW12" s="22"/>
      <c r="NGX12" s="23"/>
      <c r="NGY12" s="22"/>
      <c r="NGZ12" s="23"/>
      <c r="NHA12" s="22"/>
      <c r="NHB12" s="23"/>
      <c r="NHC12" s="22"/>
      <c r="NHD12" s="23"/>
      <c r="NHE12" s="22"/>
      <c r="NHF12" s="23"/>
      <c r="NHG12" s="22"/>
      <c r="NHH12" s="23"/>
      <c r="NHI12" s="22"/>
      <c r="NHJ12" s="23"/>
      <c r="NHK12" s="22"/>
      <c r="NHL12" s="23"/>
      <c r="NHM12" s="22"/>
      <c r="NHN12" s="23"/>
      <c r="NHO12" s="22"/>
      <c r="NHP12" s="23"/>
      <c r="NHQ12" s="22"/>
      <c r="NHR12" s="23"/>
      <c r="NHS12" s="22"/>
      <c r="NHT12" s="23"/>
      <c r="NHU12" s="22"/>
      <c r="NHV12" s="23"/>
      <c r="NHW12" s="22"/>
      <c r="NHX12" s="23"/>
      <c r="NHY12" s="22"/>
      <c r="NHZ12" s="23"/>
      <c r="NIA12" s="22"/>
      <c r="NIB12" s="23"/>
      <c r="NIC12" s="22"/>
      <c r="NID12" s="23"/>
      <c r="NIE12" s="22"/>
      <c r="NIF12" s="23"/>
      <c r="NIG12" s="22"/>
      <c r="NIH12" s="23"/>
      <c r="NII12" s="22"/>
      <c r="NIJ12" s="23"/>
      <c r="NIK12" s="22"/>
      <c r="NIL12" s="23"/>
      <c r="NIM12" s="22"/>
      <c r="NIN12" s="23"/>
      <c r="NIO12" s="22"/>
      <c r="NIP12" s="23"/>
      <c r="NIQ12" s="22"/>
      <c r="NIR12" s="23"/>
      <c r="NIS12" s="22"/>
      <c r="NIT12" s="23"/>
      <c r="NIU12" s="22"/>
      <c r="NIV12" s="23"/>
      <c r="NIW12" s="22"/>
      <c r="NIX12" s="23"/>
      <c r="NIY12" s="22"/>
      <c r="NIZ12" s="23"/>
      <c r="NJA12" s="22"/>
      <c r="NJB12" s="23"/>
      <c r="NJC12" s="22"/>
      <c r="NJD12" s="23"/>
      <c r="NJE12" s="22"/>
      <c r="NJF12" s="23"/>
      <c r="NJG12" s="22"/>
      <c r="NJH12" s="23"/>
      <c r="NJI12" s="22"/>
      <c r="NJJ12" s="23"/>
      <c r="NJK12" s="22"/>
      <c r="NJL12" s="23"/>
      <c r="NJM12" s="22"/>
      <c r="NJN12" s="23"/>
      <c r="NJO12" s="22"/>
      <c r="NJP12" s="23"/>
      <c r="NJQ12" s="22"/>
      <c r="NJR12" s="23"/>
      <c r="NJS12" s="22"/>
      <c r="NJT12" s="23"/>
      <c r="NJU12" s="22"/>
      <c r="NJV12" s="23"/>
      <c r="NJW12" s="22"/>
      <c r="NJX12" s="23"/>
      <c r="NJY12" s="22"/>
      <c r="NJZ12" s="23"/>
      <c r="NKA12" s="22"/>
      <c r="NKB12" s="23"/>
      <c r="NKC12" s="22"/>
      <c r="NKD12" s="23"/>
      <c r="NKE12" s="22"/>
      <c r="NKF12" s="23"/>
      <c r="NKG12" s="22"/>
      <c r="NKH12" s="23"/>
      <c r="NKI12" s="22"/>
      <c r="NKJ12" s="23"/>
      <c r="NKK12" s="22"/>
      <c r="NKL12" s="23"/>
      <c r="NKM12" s="22"/>
      <c r="NKN12" s="23"/>
      <c r="NKO12" s="22"/>
      <c r="NKP12" s="23"/>
      <c r="NKQ12" s="22"/>
      <c r="NKR12" s="23"/>
      <c r="NKS12" s="22"/>
      <c r="NKT12" s="23"/>
      <c r="NKU12" s="22"/>
      <c r="NKV12" s="23"/>
      <c r="NKW12" s="22"/>
      <c r="NKX12" s="23"/>
      <c r="NKY12" s="22"/>
      <c r="NKZ12" s="23"/>
      <c r="NLA12" s="22"/>
      <c r="NLB12" s="23"/>
      <c r="NLC12" s="22"/>
      <c r="NLD12" s="23"/>
      <c r="NLE12" s="22"/>
      <c r="NLF12" s="23"/>
      <c r="NLG12" s="22"/>
      <c r="NLH12" s="23"/>
      <c r="NLI12" s="22"/>
      <c r="NLJ12" s="23"/>
      <c r="NLK12" s="22"/>
      <c r="NLL12" s="23"/>
      <c r="NLM12" s="22"/>
      <c r="NLN12" s="23"/>
      <c r="NLO12" s="22"/>
      <c r="NLP12" s="23"/>
      <c r="NLQ12" s="22"/>
      <c r="NLR12" s="23"/>
      <c r="NLS12" s="22"/>
      <c r="NLT12" s="23"/>
      <c r="NLU12" s="22"/>
      <c r="NLV12" s="23"/>
      <c r="NLW12" s="22"/>
      <c r="NLX12" s="23"/>
      <c r="NLY12" s="22"/>
      <c r="NLZ12" s="23"/>
      <c r="NMA12" s="22"/>
      <c r="NMB12" s="23"/>
      <c r="NMC12" s="22"/>
      <c r="NMD12" s="23"/>
      <c r="NME12" s="22"/>
      <c r="NMF12" s="23"/>
      <c r="NMG12" s="22"/>
      <c r="NMH12" s="23"/>
      <c r="NMI12" s="22"/>
      <c r="NMJ12" s="23"/>
      <c r="NMK12" s="22"/>
      <c r="NML12" s="23"/>
      <c r="NMM12" s="22"/>
      <c r="NMN12" s="23"/>
      <c r="NMO12" s="22"/>
      <c r="NMP12" s="23"/>
      <c r="NMQ12" s="22"/>
      <c r="NMR12" s="23"/>
      <c r="NMS12" s="22"/>
      <c r="NMT12" s="23"/>
      <c r="NMU12" s="22"/>
      <c r="NMV12" s="23"/>
      <c r="NMW12" s="22"/>
      <c r="NMX12" s="23"/>
      <c r="NMY12" s="22"/>
      <c r="NMZ12" s="23"/>
      <c r="NNA12" s="22"/>
      <c r="NNB12" s="23"/>
      <c r="NNC12" s="22"/>
      <c r="NND12" s="23"/>
      <c r="NNE12" s="22"/>
      <c r="NNF12" s="23"/>
      <c r="NNG12" s="22"/>
      <c r="NNH12" s="23"/>
      <c r="NNI12" s="22"/>
      <c r="NNJ12" s="23"/>
      <c r="NNK12" s="22"/>
      <c r="NNL12" s="23"/>
      <c r="NNM12" s="22"/>
      <c r="NNN12" s="23"/>
      <c r="NNO12" s="22"/>
      <c r="NNP12" s="23"/>
      <c r="NNQ12" s="22"/>
      <c r="NNR12" s="23"/>
      <c r="NNS12" s="22"/>
      <c r="NNT12" s="23"/>
      <c r="NNU12" s="22"/>
      <c r="NNV12" s="23"/>
      <c r="NNW12" s="22"/>
      <c r="NNX12" s="23"/>
      <c r="NNY12" s="22"/>
      <c r="NNZ12" s="23"/>
      <c r="NOA12" s="22"/>
      <c r="NOB12" s="23"/>
      <c r="NOC12" s="22"/>
      <c r="NOD12" s="23"/>
      <c r="NOE12" s="22"/>
      <c r="NOF12" s="23"/>
      <c r="NOG12" s="22"/>
      <c r="NOH12" s="23"/>
      <c r="NOI12" s="22"/>
      <c r="NOJ12" s="23"/>
      <c r="NOK12" s="22"/>
      <c r="NOL12" s="23"/>
      <c r="NOM12" s="22"/>
      <c r="NON12" s="23"/>
      <c r="NOO12" s="22"/>
      <c r="NOP12" s="23"/>
      <c r="NOQ12" s="22"/>
      <c r="NOR12" s="23"/>
      <c r="NOS12" s="22"/>
      <c r="NOT12" s="23"/>
      <c r="NOU12" s="22"/>
      <c r="NOV12" s="23"/>
      <c r="NOW12" s="22"/>
      <c r="NOX12" s="23"/>
      <c r="NOY12" s="22"/>
      <c r="NOZ12" s="23"/>
      <c r="NPA12" s="22"/>
      <c r="NPB12" s="23"/>
      <c r="NPC12" s="22"/>
      <c r="NPD12" s="23"/>
      <c r="NPE12" s="22"/>
      <c r="NPF12" s="23"/>
      <c r="NPG12" s="22"/>
      <c r="NPH12" s="23"/>
      <c r="NPI12" s="22"/>
      <c r="NPJ12" s="23"/>
      <c r="NPK12" s="22"/>
      <c r="NPL12" s="23"/>
      <c r="NPM12" s="22"/>
      <c r="NPN12" s="23"/>
      <c r="NPO12" s="22"/>
      <c r="NPP12" s="23"/>
      <c r="NPQ12" s="22"/>
      <c r="NPR12" s="23"/>
      <c r="NPS12" s="22"/>
      <c r="NPT12" s="23"/>
      <c r="NPU12" s="22"/>
      <c r="NPV12" s="23"/>
      <c r="NPW12" s="22"/>
      <c r="NPX12" s="23"/>
      <c r="NPY12" s="22"/>
      <c r="NPZ12" s="23"/>
      <c r="NQA12" s="22"/>
      <c r="NQB12" s="23"/>
      <c r="NQC12" s="22"/>
      <c r="NQD12" s="23"/>
      <c r="NQE12" s="22"/>
      <c r="NQF12" s="23"/>
      <c r="NQG12" s="22"/>
      <c r="NQH12" s="23"/>
      <c r="NQI12" s="22"/>
      <c r="NQJ12" s="23"/>
      <c r="NQK12" s="22"/>
      <c r="NQL12" s="23"/>
      <c r="NQM12" s="22"/>
      <c r="NQN12" s="23"/>
      <c r="NQO12" s="22"/>
      <c r="NQP12" s="23"/>
      <c r="NQQ12" s="22"/>
      <c r="NQR12" s="23"/>
      <c r="NQS12" s="22"/>
      <c r="NQT12" s="23"/>
      <c r="NQU12" s="22"/>
      <c r="NQV12" s="23"/>
      <c r="NQW12" s="22"/>
      <c r="NQX12" s="23"/>
      <c r="NQY12" s="22"/>
      <c r="NQZ12" s="23"/>
      <c r="NRA12" s="22"/>
      <c r="NRB12" s="23"/>
      <c r="NRC12" s="22"/>
      <c r="NRD12" s="23"/>
      <c r="NRE12" s="22"/>
      <c r="NRF12" s="23"/>
      <c r="NRG12" s="22"/>
      <c r="NRH12" s="23"/>
      <c r="NRI12" s="22"/>
      <c r="NRJ12" s="23"/>
      <c r="NRK12" s="22"/>
      <c r="NRL12" s="23"/>
      <c r="NRM12" s="22"/>
      <c r="NRN12" s="23"/>
      <c r="NRO12" s="22"/>
      <c r="NRP12" s="23"/>
      <c r="NRQ12" s="22"/>
      <c r="NRR12" s="23"/>
      <c r="NRS12" s="22"/>
      <c r="NRT12" s="23"/>
      <c r="NRU12" s="22"/>
      <c r="NRV12" s="23"/>
      <c r="NRW12" s="22"/>
      <c r="NRX12" s="23"/>
      <c r="NRY12" s="22"/>
      <c r="NRZ12" s="23"/>
      <c r="NSA12" s="22"/>
      <c r="NSB12" s="23"/>
      <c r="NSC12" s="22"/>
      <c r="NSD12" s="23"/>
      <c r="NSE12" s="22"/>
      <c r="NSF12" s="23"/>
      <c r="NSG12" s="22"/>
      <c r="NSH12" s="23"/>
      <c r="NSI12" s="22"/>
      <c r="NSJ12" s="23"/>
      <c r="NSK12" s="22"/>
      <c r="NSL12" s="23"/>
      <c r="NSM12" s="22"/>
      <c r="NSN12" s="23"/>
      <c r="NSO12" s="22"/>
      <c r="NSP12" s="23"/>
      <c r="NSQ12" s="22"/>
      <c r="NSR12" s="23"/>
      <c r="NSS12" s="22"/>
      <c r="NST12" s="23"/>
      <c r="NSU12" s="22"/>
      <c r="NSV12" s="23"/>
      <c r="NSW12" s="22"/>
      <c r="NSX12" s="23"/>
      <c r="NSY12" s="22"/>
      <c r="NSZ12" s="23"/>
      <c r="NTA12" s="22"/>
      <c r="NTB12" s="23"/>
      <c r="NTC12" s="22"/>
      <c r="NTD12" s="23"/>
      <c r="NTE12" s="22"/>
      <c r="NTF12" s="23"/>
      <c r="NTG12" s="22"/>
      <c r="NTH12" s="23"/>
      <c r="NTI12" s="22"/>
      <c r="NTJ12" s="23"/>
      <c r="NTK12" s="22"/>
      <c r="NTL12" s="23"/>
      <c r="NTM12" s="22"/>
      <c r="NTN12" s="23"/>
      <c r="NTO12" s="22"/>
      <c r="NTP12" s="23"/>
      <c r="NTQ12" s="22"/>
      <c r="NTR12" s="23"/>
      <c r="NTS12" s="22"/>
      <c r="NTT12" s="23"/>
      <c r="NTU12" s="22"/>
      <c r="NTV12" s="23"/>
      <c r="NTW12" s="22"/>
      <c r="NTX12" s="23"/>
      <c r="NTY12" s="22"/>
      <c r="NTZ12" s="23"/>
      <c r="NUA12" s="22"/>
      <c r="NUB12" s="23"/>
      <c r="NUC12" s="22"/>
      <c r="NUD12" s="23"/>
      <c r="NUE12" s="22"/>
      <c r="NUF12" s="23"/>
      <c r="NUG12" s="22"/>
      <c r="NUH12" s="23"/>
      <c r="NUI12" s="22"/>
      <c r="NUJ12" s="23"/>
      <c r="NUK12" s="22"/>
      <c r="NUL12" s="23"/>
      <c r="NUM12" s="22"/>
      <c r="NUN12" s="23"/>
      <c r="NUO12" s="22"/>
      <c r="NUP12" s="23"/>
      <c r="NUQ12" s="22"/>
      <c r="NUR12" s="23"/>
      <c r="NUS12" s="22"/>
      <c r="NUT12" s="23"/>
      <c r="NUU12" s="22"/>
      <c r="NUV12" s="23"/>
      <c r="NUW12" s="22"/>
      <c r="NUX12" s="23"/>
      <c r="NUY12" s="22"/>
      <c r="NUZ12" s="23"/>
      <c r="NVA12" s="22"/>
      <c r="NVB12" s="23"/>
      <c r="NVC12" s="22"/>
      <c r="NVD12" s="23"/>
      <c r="NVE12" s="22"/>
      <c r="NVF12" s="23"/>
      <c r="NVG12" s="22"/>
      <c r="NVH12" s="23"/>
      <c r="NVI12" s="22"/>
      <c r="NVJ12" s="23"/>
      <c r="NVK12" s="22"/>
      <c r="NVL12" s="23"/>
      <c r="NVM12" s="22"/>
      <c r="NVN12" s="23"/>
      <c r="NVO12" s="22"/>
      <c r="NVP12" s="23"/>
      <c r="NVQ12" s="22"/>
      <c r="NVR12" s="23"/>
      <c r="NVS12" s="22"/>
      <c r="NVT12" s="23"/>
      <c r="NVU12" s="22"/>
      <c r="NVV12" s="23"/>
      <c r="NVW12" s="22"/>
      <c r="NVX12" s="23"/>
      <c r="NVY12" s="22"/>
      <c r="NVZ12" s="23"/>
      <c r="NWA12" s="22"/>
      <c r="NWB12" s="23"/>
      <c r="NWC12" s="22"/>
      <c r="NWD12" s="23"/>
      <c r="NWE12" s="22"/>
      <c r="NWF12" s="23"/>
      <c r="NWG12" s="22"/>
      <c r="NWH12" s="23"/>
      <c r="NWI12" s="22"/>
      <c r="NWJ12" s="23"/>
      <c r="NWK12" s="22"/>
      <c r="NWL12" s="23"/>
      <c r="NWM12" s="22"/>
      <c r="NWN12" s="23"/>
      <c r="NWO12" s="22"/>
      <c r="NWP12" s="23"/>
      <c r="NWQ12" s="22"/>
      <c r="NWR12" s="23"/>
      <c r="NWS12" s="22"/>
      <c r="NWT12" s="23"/>
      <c r="NWU12" s="22"/>
      <c r="NWV12" s="23"/>
      <c r="NWW12" s="22"/>
      <c r="NWX12" s="23"/>
      <c r="NWY12" s="22"/>
      <c r="NWZ12" s="23"/>
      <c r="NXA12" s="22"/>
      <c r="NXB12" s="23"/>
      <c r="NXC12" s="22"/>
      <c r="NXD12" s="23"/>
      <c r="NXE12" s="22"/>
      <c r="NXF12" s="23"/>
      <c r="NXG12" s="22"/>
      <c r="NXH12" s="23"/>
      <c r="NXI12" s="22"/>
      <c r="NXJ12" s="23"/>
      <c r="NXK12" s="22"/>
      <c r="NXL12" s="23"/>
      <c r="NXM12" s="22"/>
      <c r="NXN12" s="23"/>
      <c r="NXO12" s="22"/>
      <c r="NXP12" s="23"/>
      <c r="NXQ12" s="22"/>
      <c r="NXR12" s="23"/>
      <c r="NXS12" s="22"/>
      <c r="NXT12" s="23"/>
      <c r="NXU12" s="22"/>
      <c r="NXV12" s="23"/>
      <c r="NXW12" s="22"/>
      <c r="NXX12" s="23"/>
      <c r="NXY12" s="22"/>
      <c r="NXZ12" s="23"/>
      <c r="NYA12" s="22"/>
      <c r="NYB12" s="23"/>
      <c r="NYC12" s="22"/>
      <c r="NYD12" s="23"/>
      <c r="NYE12" s="22"/>
      <c r="NYF12" s="23"/>
      <c r="NYG12" s="22"/>
      <c r="NYH12" s="23"/>
      <c r="NYI12" s="22"/>
      <c r="NYJ12" s="23"/>
      <c r="NYK12" s="22"/>
      <c r="NYL12" s="23"/>
      <c r="NYM12" s="22"/>
      <c r="NYN12" s="23"/>
      <c r="NYO12" s="22"/>
      <c r="NYP12" s="23"/>
      <c r="NYQ12" s="22"/>
      <c r="NYR12" s="23"/>
      <c r="NYS12" s="22"/>
      <c r="NYT12" s="23"/>
      <c r="NYU12" s="22"/>
      <c r="NYV12" s="23"/>
      <c r="NYW12" s="22"/>
      <c r="NYX12" s="23"/>
      <c r="NYY12" s="22"/>
      <c r="NYZ12" s="23"/>
      <c r="NZA12" s="22"/>
      <c r="NZB12" s="23"/>
      <c r="NZC12" s="22"/>
      <c r="NZD12" s="23"/>
      <c r="NZE12" s="22"/>
      <c r="NZF12" s="23"/>
      <c r="NZG12" s="22"/>
      <c r="NZH12" s="23"/>
      <c r="NZI12" s="22"/>
      <c r="NZJ12" s="23"/>
      <c r="NZK12" s="22"/>
      <c r="NZL12" s="23"/>
      <c r="NZM12" s="22"/>
      <c r="NZN12" s="23"/>
      <c r="NZO12" s="22"/>
      <c r="NZP12" s="23"/>
      <c r="NZQ12" s="22"/>
      <c r="NZR12" s="23"/>
      <c r="NZS12" s="22"/>
      <c r="NZT12" s="23"/>
      <c r="NZU12" s="22"/>
      <c r="NZV12" s="23"/>
      <c r="NZW12" s="22"/>
      <c r="NZX12" s="23"/>
      <c r="NZY12" s="22"/>
      <c r="NZZ12" s="23"/>
      <c r="OAA12" s="22"/>
      <c r="OAB12" s="23"/>
      <c r="OAC12" s="22"/>
      <c r="OAD12" s="23"/>
      <c r="OAE12" s="22"/>
      <c r="OAF12" s="23"/>
      <c r="OAG12" s="22"/>
      <c r="OAH12" s="23"/>
      <c r="OAI12" s="22"/>
      <c r="OAJ12" s="23"/>
      <c r="OAK12" s="22"/>
      <c r="OAL12" s="23"/>
      <c r="OAM12" s="22"/>
      <c r="OAN12" s="23"/>
      <c r="OAO12" s="22"/>
      <c r="OAP12" s="23"/>
      <c r="OAQ12" s="22"/>
      <c r="OAR12" s="23"/>
      <c r="OAS12" s="22"/>
      <c r="OAT12" s="23"/>
      <c r="OAU12" s="22"/>
      <c r="OAV12" s="23"/>
      <c r="OAW12" s="22"/>
      <c r="OAX12" s="23"/>
      <c r="OAY12" s="22"/>
      <c r="OAZ12" s="23"/>
      <c r="OBA12" s="22"/>
      <c r="OBB12" s="23"/>
      <c r="OBC12" s="22"/>
      <c r="OBD12" s="23"/>
      <c r="OBE12" s="22"/>
      <c r="OBF12" s="23"/>
      <c r="OBG12" s="22"/>
      <c r="OBH12" s="23"/>
      <c r="OBI12" s="22"/>
      <c r="OBJ12" s="23"/>
      <c r="OBK12" s="22"/>
      <c r="OBL12" s="23"/>
      <c r="OBM12" s="22"/>
      <c r="OBN12" s="23"/>
      <c r="OBO12" s="22"/>
      <c r="OBP12" s="23"/>
      <c r="OBQ12" s="22"/>
      <c r="OBR12" s="23"/>
      <c r="OBS12" s="22"/>
      <c r="OBT12" s="23"/>
      <c r="OBU12" s="22"/>
      <c r="OBV12" s="23"/>
      <c r="OBW12" s="22"/>
      <c r="OBX12" s="23"/>
      <c r="OBY12" s="22"/>
      <c r="OBZ12" s="23"/>
      <c r="OCA12" s="22"/>
      <c r="OCB12" s="23"/>
      <c r="OCC12" s="22"/>
      <c r="OCD12" s="23"/>
      <c r="OCE12" s="22"/>
      <c r="OCF12" s="23"/>
      <c r="OCG12" s="22"/>
      <c r="OCH12" s="23"/>
      <c r="OCI12" s="22"/>
      <c r="OCJ12" s="23"/>
      <c r="OCK12" s="22"/>
      <c r="OCL12" s="23"/>
      <c r="OCM12" s="22"/>
      <c r="OCN12" s="23"/>
      <c r="OCO12" s="22"/>
      <c r="OCP12" s="23"/>
      <c r="OCQ12" s="22"/>
      <c r="OCR12" s="23"/>
      <c r="OCS12" s="22"/>
      <c r="OCT12" s="23"/>
      <c r="OCU12" s="22"/>
      <c r="OCV12" s="23"/>
      <c r="OCW12" s="22"/>
      <c r="OCX12" s="23"/>
      <c r="OCY12" s="22"/>
      <c r="OCZ12" s="23"/>
      <c r="ODA12" s="22"/>
      <c r="ODB12" s="23"/>
      <c r="ODC12" s="22"/>
      <c r="ODD12" s="23"/>
      <c r="ODE12" s="22"/>
      <c r="ODF12" s="23"/>
      <c r="ODG12" s="22"/>
      <c r="ODH12" s="23"/>
      <c r="ODI12" s="22"/>
      <c r="ODJ12" s="23"/>
      <c r="ODK12" s="22"/>
      <c r="ODL12" s="23"/>
      <c r="ODM12" s="22"/>
      <c r="ODN12" s="23"/>
      <c r="ODO12" s="22"/>
      <c r="ODP12" s="23"/>
      <c r="ODQ12" s="22"/>
      <c r="ODR12" s="23"/>
      <c r="ODS12" s="22"/>
      <c r="ODT12" s="23"/>
      <c r="ODU12" s="22"/>
      <c r="ODV12" s="23"/>
      <c r="ODW12" s="22"/>
      <c r="ODX12" s="23"/>
      <c r="ODY12" s="22"/>
      <c r="ODZ12" s="23"/>
      <c r="OEA12" s="22"/>
      <c r="OEB12" s="23"/>
      <c r="OEC12" s="22"/>
      <c r="OED12" s="23"/>
      <c r="OEE12" s="22"/>
      <c r="OEF12" s="23"/>
      <c r="OEG12" s="22"/>
      <c r="OEH12" s="23"/>
      <c r="OEI12" s="22"/>
      <c r="OEJ12" s="23"/>
      <c r="OEK12" s="22"/>
      <c r="OEL12" s="23"/>
      <c r="OEM12" s="22"/>
      <c r="OEN12" s="23"/>
      <c r="OEO12" s="22"/>
      <c r="OEP12" s="23"/>
      <c r="OEQ12" s="22"/>
      <c r="OER12" s="23"/>
      <c r="OES12" s="22"/>
      <c r="OET12" s="23"/>
      <c r="OEU12" s="22"/>
      <c r="OEV12" s="23"/>
      <c r="OEW12" s="22"/>
      <c r="OEX12" s="23"/>
      <c r="OEY12" s="22"/>
      <c r="OEZ12" s="23"/>
      <c r="OFA12" s="22"/>
      <c r="OFB12" s="23"/>
      <c r="OFC12" s="22"/>
      <c r="OFD12" s="23"/>
      <c r="OFE12" s="22"/>
      <c r="OFF12" s="23"/>
      <c r="OFG12" s="22"/>
      <c r="OFH12" s="23"/>
      <c r="OFI12" s="22"/>
      <c r="OFJ12" s="23"/>
      <c r="OFK12" s="22"/>
      <c r="OFL12" s="23"/>
      <c r="OFM12" s="22"/>
      <c r="OFN12" s="23"/>
      <c r="OFO12" s="22"/>
      <c r="OFP12" s="23"/>
      <c r="OFQ12" s="22"/>
      <c r="OFR12" s="23"/>
      <c r="OFS12" s="22"/>
      <c r="OFT12" s="23"/>
      <c r="OFU12" s="22"/>
      <c r="OFV12" s="23"/>
      <c r="OFW12" s="22"/>
      <c r="OFX12" s="23"/>
      <c r="OFY12" s="22"/>
      <c r="OFZ12" s="23"/>
      <c r="OGA12" s="22"/>
      <c r="OGB12" s="23"/>
      <c r="OGC12" s="22"/>
      <c r="OGD12" s="23"/>
      <c r="OGE12" s="22"/>
      <c r="OGF12" s="23"/>
      <c r="OGG12" s="22"/>
      <c r="OGH12" s="23"/>
      <c r="OGI12" s="22"/>
      <c r="OGJ12" s="23"/>
      <c r="OGK12" s="22"/>
      <c r="OGL12" s="23"/>
      <c r="OGM12" s="22"/>
      <c r="OGN12" s="23"/>
      <c r="OGO12" s="22"/>
      <c r="OGP12" s="23"/>
      <c r="OGQ12" s="22"/>
      <c r="OGR12" s="23"/>
      <c r="OGS12" s="22"/>
      <c r="OGT12" s="23"/>
      <c r="OGU12" s="22"/>
      <c r="OGV12" s="23"/>
      <c r="OGW12" s="22"/>
      <c r="OGX12" s="23"/>
      <c r="OGY12" s="22"/>
      <c r="OGZ12" s="23"/>
      <c r="OHA12" s="22"/>
      <c r="OHB12" s="23"/>
      <c r="OHC12" s="22"/>
      <c r="OHD12" s="23"/>
      <c r="OHE12" s="22"/>
      <c r="OHF12" s="23"/>
      <c r="OHG12" s="22"/>
      <c r="OHH12" s="23"/>
      <c r="OHI12" s="22"/>
      <c r="OHJ12" s="23"/>
      <c r="OHK12" s="22"/>
      <c r="OHL12" s="23"/>
      <c r="OHM12" s="22"/>
      <c r="OHN12" s="23"/>
      <c r="OHO12" s="22"/>
      <c r="OHP12" s="23"/>
      <c r="OHQ12" s="22"/>
      <c r="OHR12" s="23"/>
      <c r="OHS12" s="22"/>
      <c r="OHT12" s="23"/>
      <c r="OHU12" s="22"/>
      <c r="OHV12" s="23"/>
      <c r="OHW12" s="22"/>
      <c r="OHX12" s="23"/>
      <c r="OHY12" s="22"/>
      <c r="OHZ12" s="23"/>
      <c r="OIA12" s="22"/>
      <c r="OIB12" s="23"/>
      <c r="OIC12" s="22"/>
      <c r="OID12" s="23"/>
      <c r="OIE12" s="22"/>
      <c r="OIF12" s="23"/>
      <c r="OIG12" s="22"/>
      <c r="OIH12" s="23"/>
      <c r="OII12" s="22"/>
      <c r="OIJ12" s="23"/>
      <c r="OIK12" s="22"/>
      <c r="OIL12" s="23"/>
      <c r="OIM12" s="22"/>
      <c r="OIN12" s="23"/>
      <c r="OIO12" s="22"/>
      <c r="OIP12" s="23"/>
      <c r="OIQ12" s="22"/>
      <c r="OIR12" s="23"/>
      <c r="OIS12" s="22"/>
      <c r="OIT12" s="23"/>
      <c r="OIU12" s="22"/>
      <c r="OIV12" s="23"/>
      <c r="OIW12" s="22"/>
      <c r="OIX12" s="23"/>
      <c r="OIY12" s="22"/>
      <c r="OIZ12" s="23"/>
      <c r="OJA12" s="22"/>
      <c r="OJB12" s="23"/>
      <c r="OJC12" s="22"/>
      <c r="OJD12" s="23"/>
      <c r="OJE12" s="22"/>
      <c r="OJF12" s="23"/>
      <c r="OJG12" s="22"/>
      <c r="OJH12" s="23"/>
      <c r="OJI12" s="22"/>
      <c r="OJJ12" s="23"/>
      <c r="OJK12" s="22"/>
      <c r="OJL12" s="23"/>
      <c r="OJM12" s="22"/>
      <c r="OJN12" s="23"/>
      <c r="OJO12" s="22"/>
      <c r="OJP12" s="23"/>
      <c r="OJQ12" s="22"/>
      <c r="OJR12" s="23"/>
      <c r="OJS12" s="22"/>
      <c r="OJT12" s="23"/>
      <c r="OJU12" s="22"/>
      <c r="OJV12" s="23"/>
      <c r="OJW12" s="22"/>
      <c r="OJX12" s="23"/>
      <c r="OJY12" s="22"/>
      <c r="OJZ12" s="23"/>
      <c r="OKA12" s="22"/>
      <c r="OKB12" s="23"/>
      <c r="OKC12" s="22"/>
      <c r="OKD12" s="23"/>
      <c r="OKE12" s="22"/>
      <c r="OKF12" s="23"/>
      <c r="OKG12" s="22"/>
      <c r="OKH12" s="23"/>
      <c r="OKI12" s="22"/>
      <c r="OKJ12" s="23"/>
      <c r="OKK12" s="22"/>
      <c r="OKL12" s="23"/>
      <c r="OKM12" s="22"/>
      <c r="OKN12" s="23"/>
      <c r="OKO12" s="22"/>
      <c r="OKP12" s="23"/>
      <c r="OKQ12" s="22"/>
      <c r="OKR12" s="23"/>
      <c r="OKS12" s="22"/>
      <c r="OKT12" s="23"/>
      <c r="OKU12" s="22"/>
      <c r="OKV12" s="23"/>
      <c r="OKW12" s="22"/>
      <c r="OKX12" s="23"/>
      <c r="OKY12" s="22"/>
      <c r="OKZ12" s="23"/>
      <c r="OLA12" s="22"/>
      <c r="OLB12" s="23"/>
      <c r="OLC12" s="22"/>
      <c r="OLD12" s="23"/>
      <c r="OLE12" s="22"/>
      <c r="OLF12" s="23"/>
      <c r="OLG12" s="22"/>
      <c r="OLH12" s="23"/>
      <c r="OLI12" s="22"/>
      <c r="OLJ12" s="23"/>
      <c r="OLK12" s="22"/>
      <c r="OLL12" s="23"/>
      <c r="OLM12" s="22"/>
      <c r="OLN12" s="23"/>
      <c r="OLO12" s="22"/>
      <c r="OLP12" s="23"/>
      <c r="OLQ12" s="22"/>
      <c r="OLR12" s="23"/>
      <c r="OLS12" s="22"/>
      <c r="OLT12" s="23"/>
      <c r="OLU12" s="22"/>
      <c r="OLV12" s="23"/>
      <c r="OLW12" s="22"/>
      <c r="OLX12" s="23"/>
      <c r="OLY12" s="22"/>
      <c r="OLZ12" s="23"/>
      <c r="OMA12" s="22"/>
      <c r="OMB12" s="23"/>
      <c r="OMC12" s="22"/>
      <c r="OMD12" s="23"/>
      <c r="OME12" s="22"/>
      <c r="OMF12" s="23"/>
      <c r="OMG12" s="22"/>
      <c r="OMH12" s="23"/>
      <c r="OMI12" s="22"/>
      <c r="OMJ12" s="23"/>
      <c r="OMK12" s="22"/>
      <c r="OML12" s="23"/>
      <c r="OMM12" s="22"/>
      <c r="OMN12" s="23"/>
      <c r="OMO12" s="22"/>
      <c r="OMP12" s="23"/>
      <c r="OMQ12" s="22"/>
      <c r="OMR12" s="23"/>
      <c r="OMS12" s="22"/>
      <c r="OMT12" s="23"/>
      <c r="OMU12" s="22"/>
      <c r="OMV12" s="23"/>
      <c r="OMW12" s="22"/>
      <c r="OMX12" s="23"/>
      <c r="OMY12" s="22"/>
      <c r="OMZ12" s="23"/>
      <c r="ONA12" s="22"/>
      <c r="ONB12" s="23"/>
      <c r="ONC12" s="22"/>
      <c r="OND12" s="23"/>
      <c r="ONE12" s="22"/>
      <c r="ONF12" s="23"/>
      <c r="ONG12" s="22"/>
      <c r="ONH12" s="23"/>
      <c r="ONI12" s="22"/>
      <c r="ONJ12" s="23"/>
      <c r="ONK12" s="22"/>
      <c r="ONL12" s="23"/>
      <c r="ONM12" s="22"/>
      <c r="ONN12" s="23"/>
      <c r="ONO12" s="22"/>
      <c r="ONP12" s="23"/>
      <c r="ONQ12" s="22"/>
      <c r="ONR12" s="23"/>
      <c r="ONS12" s="22"/>
      <c r="ONT12" s="23"/>
      <c r="ONU12" s="22"/>
      <c r="ONV12" s="23"/>
      <c r="ONW12" s="22"/>
      <c r="ONX12" s="23"/>
      <c r="ONY12" s="22"/>
      <c r="ONZ12" s="23"/>
      <c r="OOA12" s="22"/>
      <c r="OOB12" s="23"/>
      <c r="OOC12" s="22"/>
      <c r="OOD12" s="23"/>
      <c r="OOE12" s="22"/>
      <c r="OOF12" s="23"/>
      <c r="OOG12" s="22"/>
      <c r="OOH12" s="23"/>
      <c r="OOI12" s="22"/>
      <c r="OOJ12" s="23"/>
      <c r="OOK12" s="22"/>
      <c r="OOL12" s="23"/>
      <c r="OOM12" s="22"/>
      <c r="OON12" s="23"/>
      <c r="OOO12" s="22"/>
      <c r="OOP12" s="23"/>
      <c r="OOQ12" s="22"/>
      <c r="OOR12" s="23"/>
      <c r="OOS12" s="22"/>
      <c r="OOT12" s="23"/>
      <c r="OOU12" s="22"/>
      <c r="OOV12" s="23"/>
      <c r="OOW12" s="22"/>
      <c r="OOX12" s="23"/>
      <c r="OOY12" s="22"/>
      <c r="OOZ12" s="23"/>
      <c r="OPA12" s="22"/>
      <c r="OPB12" s="23"/>
      <c r="OPC12" s="22"/>
      <c r="OPD12" s="23"/>
      <c r="OPE12" s="22"/>
      <c r="OPF12" s="23"/>
      <c r="OPG12" s="22"/>
      <c r="OPH12" s="23"/>
      <c r="OPI12" s="22"/>
      <c r="OPJ12" s="23"/>
      <c r="OPK12" s="22"/>
      <c r="OPL12" s="23"/>
      <c r="OPM12" s="22"/>
      <c r="OPN12" s="23"/>
      <c r="OPO12" s="22"/>
      <c r="OPP12" s="23"/>
      <c r="OPQ12" s="22"/>
      <c r="OPR12" s="23"/>
      <c r="OPS12" s="22"/>
      <c r="OPT12" s="23"/>
      <c r="OPU12" s="22"/>
      <c r="OPV12" s="23"/>
      <c r="OPW12" s="22"/>
      <c r="OPX12" s="23"/>
      <c r="OPY12" s="22"/>
      <c r="OPZ12" s="23"/>
      <c r="OQA12" s="22"/>
      <c r="OQB12" s="23"/>
      <c r="OQC12" s="22"/>
      <c r="OQD12" s="23"/>
      <c r="OQE12" s="22"/>
      <c r="OQF12" s="23"/>
      <c r="OQG12" s="22"/>
      <c r="OQH12" s="23"/>
      <c r="OQI12" s="22"/>
      <c r="OQJ12" s="23"/>
      <c r="OQK12" s="22"/>
      <c r="OQL12" s="23"/>
      <c r="OQM12" s="22"/>
      <c r="OQN12" s="23"/>
      <c r="OQO12" s="22"/>
      <c r="OQP12" s="23"/>
      <c r="OQQ12" s="22"/>
      <c r="OQR12" s="23"/>
      <c r="OQS12" s="22"/>
      <c r="OQT12" s="23"/>
      <c r="OQU12" s="22"/>
      <c r="OQV12" s="23"/>
      <c r="OQW12" s="22"/>
      <c r="OQX12" s="23"/>
      <c r="OQY12" s="22"/>
      <c r="OQZ12" s="23"/>
      <c r="ORA12" s="22"/>
      <c r="ORB12" s="23"/>
      <c r="ORC12" s="22"/>
      <c r="ORD12" s="23"/>
      <c r="ORE12" s="22"/>
      <c r="ORF12" s="23"/>
      <c r="ORG12" s="22"/>
      <c r="ORH12" s="23"/>
      <c r="ORI12" s="22"/>
      <c r="ORJ12" s="23"/>
      <c r="ORK12" s="22"/>
      <c r="ORL12" s="23"/>
      <c r="ORM12" s="22"/>
      <c r="ORN12" s="23"/>
      <c r="ORO12" s="22"/>
      <c r="ORP12" s="23"/>
      <c r="ORQ12" s="22"/>
      <c r="ORR12" s="23"/>
      <c r="ORS12" s="22"/>
      <c r="ORT12" s="23"/>
      <c r="ORU12" s="22"/>
      <c r="ORV12" s="23"/>
      <c r="ORW12" s="22"/>
      <c r="ORX12" s="23"/>
      <c r="ORY12" s="22"/>
      <c r="ORZ12" s="23"/>
      <c r="OSA12" s="22"/>
      <c r="OSB12" s="23"/>
      <c r="OSC12" s="22"/>
      <c r="OSD12" s="23"/>
      <c r="OSE12" s="22"/>
      <c r="OSF12" s="23"/>
      <c r="OSG12" s="22"/>
      <c r="OSH12" s="23"/>
      <c r="OSI12" s="22"/>
      <c r="OSJ12" s="23"/>
      <c r="OSK12" s="22"/>
      <c r="OSL12" s="23"/>
      <c r="OSM12" s="22"/>
      <c r="OSN12" s="23"/>
      <c r="OSO12" s="22"/>
      <c r="OSP12" s="23"/>
      <c r="OSQ12" s="22"/>
      <c r="OSR12" s="23"/>
      <c r="OSS12" s="22"/>
      <c r="OST12" s="23"/>
      <c r="OSU12" s="22"/>
      <c r="OSV12" s="23"/>
      <c r="OSW12" s="22"/>
      <c r="OSX12" s="23"/>
      <c r="OSY12" s="22"/>
      <c r="OSZ12" s="23"/>
      <c r="OTA12" s="22"/>
      <c r="OTB12" s="23"/>
      <c r="OTC12" s="22"/>
      <c r="OTD12" s="23"/>
      <c r="OTE12" s="22"/>
      <c r="OTF12" s="23"/>
      <c r="OTG12" s="22"/>
      <c r="OTH12" s="23"/>
      <c r="OTI12" s="22"/>
      <c r="OTJ12" s="23"/>
      <c r="OTK12" s="22"/>
      <c r="OTL12" s="23"/>
      <c r="OTM12" s="22"/>
      <c r="OTN12" s="23"/>
      <c r="OTO12" s="22"/>
      <c r="OTP12" s="23"/>
      <c r="OTQ12" s="22"/>
      <c r="OTR12" s="23"/>
      <c r="OTS12" s="22"/>
      <c r="OTT12" s="23"/>
      <c r="OTU12" s="22"/>
      <c r="OTV12" s="23"/>
      <c r="OTW12" s="22"/>
      <c r="OTX12" s="23"/>
      <c r="OTY12" s="22"/>
      <c r="OTZ12" s="23"/>
      <c r="OUA12" s="22"/>
      <c r="OUB12" s="23"/>
      <c r="OUC12" s="22"/>
      <c r="OUD12" s="23"/>
      <c r="OUE12" s="22"/>
      <c r="OUF12" s="23"/>
      <c r="OUG12" s="22"/>
      <c r="OUH12" s="23"/>
      <c r="OUI12" s="22"/>
      <c r="OUJ12" s="23"/>
      <c r="OUK12" s="22"/>
      <c r="OUL12" s="23"/>
      <c r="OUM12" s="22"/>
      <c r="OUN12" s="23"/>
      <c r="OUO12" s="22"/>
      <c r="OUP12" s="23"/>
      <c r="OUQ12" s="22"/>
      <c r="OUR12" s="23"/>
      <c r="OUS12" s="22"/>
      <c r="OUT12" s="23"/>
      <c r="OUU12" s="22"/>
      <c r="OUV12" s="23"/>
      <c r="OUW12" s="22"/>
      <c r="OUX12" s="23"/>
      <c r="OUY12" s="22"/>
      <c r="OUZ12" s="23"/>
      <c r="OVA12" s="22"/>
      <c r="OVB12" s="23"/>
      <c r="OVC12" s="22"/>
      <c r="OVD12" s="23"/>
      <c r="OVE12" s="22"/>
      <c r="OVF12" s="23"/>
      <c r="OVG12" s="22"/>
      <c r="OVH12" s="23"/>
      <c r="OVI12" s="22"/>
      <c r="OVJ12" s="23"/>
      <c r="OVK12" s="22"/>
      <c r="OVL12" s="23"/>
      <c r="OVM12" s="22"/>
      <c r="OVN12" s="23"/>
      <c r="OVO12" s="22"/>
      <c r="OVP12" s="23"/>
      <c r="OVQ12" s="22"/>
      <c r="OVR12" s="23"/>
      <c r="OVS12" s="22"/>
      <c r="OVT12" s="23"/>
      <c r="OVU12" s="22"/>
      <c r="OVV12" s="23"/>
      <c r="OVW12" s="22"/>
      <c r="OVX12" s="23"/>
      <c r="OVY12" s="22"/>
      <c r="OVZ12" s="23"/>
      <c r="OWA12" s="22"/>
      <c r="OWB12" s="23"/>
      <c r="OWC12" s="22"/>
      <c r="OWD12" s="23"/>
      <c r="OWE12" s="22"/>
      <c r="OWF12" s="23"/>
      <c r="OWG12" s="22"/>
      <c r="OWH12" s="23"/>
      <c r="OWI12" s="22"/>
      <c r="OWJ12" s="23"/>
      <c r="OWK12" s="22"/>
      <c r="OWL12" s="23"/>
      <c r="OWM12" s="22"/>
      <c r="OWN12" s="23"/>
      <c r="OWO12" s="22"/>
      <c r="OWP12" s="23"/>
      <c r="OWQ12" s="22"/>
      <c r="OWR12" s="23"/>
      <c r="OWS12" s="22"/>
      <c r="OWT12" s="23"/>
      <c r="OWU12" s="22"/>
      <c r="OWV12" s="23"/>
      <c r="OWW12" s="22"/>
      <c r="OWX12" s="23"/>
      <c r="OWY12" s="22"/>
      <c r="OWZ12" s="23"/>
      <c r="OXA12" s="22"/>
      <c r="OXB12" s="23"/>
      <c r="OXC12" s="22"/>
      <c r="OXD12" s="23"/>
      <c r="OXE12" s="22"/>
      <c r="OXF12" s="23"/>
      <c r="OXG12" s="22"/>
      <c r="OXH12" s="23"/>
      <c r="OXI12" s="22"/>
      <c r="OXJ12" s="23"/>
      <c r="OXK12" s="22"/>
      <c r="OXL12" s="23"/>
      <c r="OXM12" s="22"/>
      <c r="OXN12" s="23"/>
      <c r="OXO12" s="22"/>
      <c r="OXP12" s="23"/>
      <c r="OXQ12" s="22"/>
      <c r="OXR12" s="23"/>
      <c r="OXS12" s="22"/>
      <c r="OXT12" s="23"/>
      <c r="OXU12" s="22"/>
      <c r="OXV12" s="23"/>
      <c r="OXW12" s="22"/>
      <c r="OXX12" s="23"/>
      <c r="OXY12" s="22"/>
      <c r="OXZ12" s="23"/>
      <c r="OYA12" s="22"/>
      <c r="OYB12" s="23"/>
      <c r="OYC12" s="22"/>
      <c r="OYD12" s="23"/>
      <c r="OYE12" s="22"/>
      <c r="OYF12" s="23"/>
      <c r="OYG12" s="22"/>
      <c r="OYH12" s="23"/>
      <c r="OYI12" s="22"/>
      <c r="OYJ12" s="23"/>
      <c r="OYK12" s="22"/>
      <c r="OYL12" s="23"/>
      <c r="OYM12" s="22"/>
      <c r="OYN12" s="23"/>
      <c r="OYO12" s="22"/>
      <c r="OYP12" s="23"/>
      <c r="OYQ12" s="22"/>
      <c r="OYR12" s="23"/>
      <c r="OYS12" s="22"/>
      <c r="OYT12" s="23"/>
      <c r="OYU12" s="22"/>
      <c r="OYV12" s="23"/>
      <c r="OYW12" s="22"/>
      <c r="OYX12" s="23"/>
      <c r="OYY12" s="22"/>
      <c r="OYZ12" s="23"/>
      <c r="OZA12" s="22"/>
      <c r="OZB12" s="23"/>
      <c r="OZC12" s="22"/>
      <c r="OZD12" s="23"/>
      <c r="OZE12" s="22"/>
      <c r="OZF12" s="23"/>
      <c r="OZG12" s="22"/>
      <c r="OZH12" s="23"/>
      <c r="OZI12" s="22"/>
      <c r="OZJ12" s="23"/>
      <c r="OZK12" s="22"/>
      <c r="OZL12" s="23"/>
      <c r="OZM12" s="22"/>
      <c r="OZN12" s="23"/>
      <c r="OZO12" s="22"/>
      <c r="OZP12" s="23"/>
      <c r="OZQ12" s="22"/>
      <c r="OZR12" s="23"/>
      <c r="OZS12" s="22"/>
      <c r="OZT12" s="23"/>
      <c r="OZU12" s="22"/>
      <c r="OZV12" s="23"/>
      <c r="OZW12" s="22"/>
      <c r="OZX12" s="23"/>
      <c r="OZY12" s="22"/>
      <c r="OZZ12" s="23"/>
      <c r="PAA12" s="22"/>
      <c r="PAB12" s="23"/>
      <c r="PAC12" s="22"/>
      <c r="PAD12" s="23"/>
      <c r="PAE12" s="22"/>
      <c r="PAF12" s="23"/>
      <c r="PAG12" s="22"/>
      <c r="PAH12" s="23"/>
      <c r="PAI12" s="22"/>
      <c r="PAJ12" s="23"/>
      <c r="PAK12" s="22"/>
      <c r="PAL12" s="23"/>
      <c r="PAM12" s="22"/>
      <c r="PAN12" s="23"/>
      <c r="PAO12" s="22"/>
      <c r="PAP12" s="23"/>
      <c r="PAQ12" s="22"/>
      <c r="PAR12" s="23"/>
      <c r="PAS12" s="22"/>
      <c r="PAT12" s="23"/>
      <c r="PAU12" s="22"/>
      <c r="PAV12" s="23"/>
      <c r="PAW12" s="22"/>
      <c r="PAX12" s="23"/>
      <c r="PAY12" s="22"/>
      <c r="PAZ12" s="23"/>
      <c r="PBA12" s="22"/>
      <c r="PBB12" s="23"/>
      <c r="PBC12" s="22"/>
      <c r="PBD12" s="23"/>
      <c r="PBE12" s="22"/>
      <c r="PBF12" s="23"/>
      <c r="PBG12" s="22"/>
      <c r="PBH12" s="23"/>
      <c r="PBI12" s="22"/>
      <c r="PBJ12" s="23"/>
      <c r="PBK12" s="22"/>
      <c r="PBL12" s="23"/>
      <c r="PBM12" s="22"/>
      <c r="PBN12" s="23"/>
      <c r="PBO12" s="22"/>
      <c r="PBP12" s="23"/>
      <c r="PBQ12" s="22"/>
      <c r="PBR12" s="23"/>
      <c r="PBS12" s="22"/>
      <c r="PBT12" s="23"/>
      <c r="PBU12" s="22"/>
      <c r="PBV12" s="23"/>
      <c r="PBW12" s="22"/>
      <c r="PBX12" s="23"/>
      <c r="PBY12" s="22"/>
      <c r="PBZ12" s="23"/>
      <c r="PCA12" s="22"/>
      <c r="PCB12" s="23"/>
      <c r="PCC12" s="22"/>
      <c r="PCD12" s="23"/>
      <c r="PCE12" s="22"/>
      <c r="PCF12" s="23"/>
      <c r="PCG12" s="22"/>
      <c r="PCH12" s="23"/>
      <c r="PCI12" s="22"/>
      <c r="PCJ12" s="23"/>
      <c r="PCK12" s="22"/>
      <c r="PCL12" s="23"/>
      <c r="PCM12" s="22"/>
      <c r="PCN12" s="23"/>
      <c r="PCO12" s="22"/>
      <c r="PCP12" s="23"/>
      <c r="PCQ12" s="22"/>
      <c r="PCR12" s="23"/>
      <c r="PCS12" s="22"/>
      <c r="PCT12" s="23"/>
      <c r="PCU12" s="22"/>
      <c r="PCV12" s="23"/>
      <c r="PCW12" s="22"/>
      <c r="PCX12" s="23"/>
      <c r="PCY12" s="22"/>
      <c r="PCZ12" s="23"/>
      <c r="PDA12" s="22"/>
      <c r="PDB12" s="23"/>
      <c r="PDC12" s="22"/>
      <c r="PDD12" s="23"/>
      <c r="PDE12" s="22"/>
      <c r="PDF12" s="23"/>
      <c r="PDG12" s="22"/>
      <c r="PDH12" s="23"/>
      <c r="PDI12" s="22"/>
      <c r="PDJ12" s="23"/>
      <c r="PDK12" s="22"/>
      <c r="PDL12" s="23"/>
      <c r="PDM12" s="22"/>
      <c r="PDN12" s="23"/>
      <c r="PDO12" s="22"/>
      <c r="PDP12" s="23"/>
      <c r="PDQ12" s="22"/>
      <c r="PDR12" s="23"/>
      <c r="PDS12" s="22"/>
      <c r="PDT12" s="23"/>
      <c r="PDU12" s="22"/>
      <c r="PDV12" s="23"/>
      <c r="PDW12" s="22"/>
      <c r="PDX12" s="23"/>
      <c r="PDY12" s="22"/>
      <c r="PDZ12" s="23"/>
      <c r="PEA12" s="22"/>
      <c r="PEB12" s="23"/>
      <c r="PEC12" s="22"/>
      <c r="PED12" s="23"/>
      <c r="PEE12" s="22"/>
      <c r="PEF12" s="23"/>
      <c r="PEG12" s="22"/>
      <c r="PEH12" s="23"/>
      <c r="PEI12" s="22"/>
      <c r="PEJ12" s="23"/>
      <c r="PEK12" s="22"/>
      <c r="PEL12" s="23"/>
      <c r="PEM12" s="22"/>
      <c r="PEN12" s="23"/>
      <c r="PEO12" s="22"/>
      <c r="PEP12" s="23"/>
      <c r="PEQ12" s="22"/>
      <c r="PER12" s="23"/>
      <c r="PES12" s="22"/>
      <c r="PET12" s="23"/>
      <c r="PEU12" s="22"/>
      <c r="PEV12" s="23"/>
      <c r="PEW12" s="22"/>
      <c r="PEX12" s="23"/>
      <c r="PEY12" s="22"/>
      <c r="PEZ12" s="23"/>
      <c r="PFA12" s="22"/>
      <c r="PFB12" s="23"/>
      <c r="PFC12" s="22"/>
      <c r="PFD12" s="23"/>
      <c r="PFE12" s="22"/>
      <c r="PFF12" s="23"/>
      <c r="PFG12" s="22"/>
      <c r="PFH12" s="23"/>
      <c r="PFI12" s="22"/>
      <c r="PFJ12" s="23"/>
      <c r="PFK12" s="22"/>
      <c r="PFL12" s="23"/>
      <c r="PFM12" s="22"/>
      <c r="PFN12" s="23"/>
      <c r="PFO12" s="22"/>
      <c r="PFP12" s="23"/>
      <c r="PFQ12" s="22"/>
      <c r="PFR12" s="23"/>
      <c r="PFS12" s="22"/>
      <c r="PFT12" s="23"/>
      <c r="PFU12" s="22"/>
      <c r="PFV12" s="23"/>
      <c r="PFW12" s="22"/>
      <c r="PFX12" s="23"/>
      <c r="PFY12" s="22"/>
      <c r="PFZ12" s="23"/>
      <c r="PGA12" s="22"/>
      <c r="PGB12" s="23"/>
      <c r="PGC12" s="22"/>
      <c r="PGD12" s="23"/>
      <c r="PGE12" s="22"/>
      <c r="PGF12" s="23"/>
      <c r="PGG12" s="22"/>
      <c r="PGH12" s="23"/>
      <c r="PGI12" s="22"/>
      <c r="PGJ12" s="23"/>
      <c r="PGK12" s="22"/>
      <c r="PGL12" s="23"/>
      <c r="PGM12" s="22"/>
      <c r="PGN12" s="23"/>
      <c r="PGO12" s="22"/>
      <c r="PGP12" s="23"/>
      <c r="PGQ12" s="22"/>
      <c r="PGR12" s="23"/>
      <c r="PGS12" s="22"/>
      <c r="PGT12" s="23"/>
      <c r="PGU12" s="22"/>
      <c r="PGV12" s="23"/>
      <c r="PGW12" s="22"/>
      <c r="PGX12" s="23"/>
      <c r="PGY12" s="22"/>
      <c r="PGZ12" s="23"/>
      <c r="PHA12" s="22"/>
      <c r="PHB12" s="23"/>
      <c r="PHC12" s="22"/>
      <c r="PHD12" s="23"/>
      <c r="PHE12" s="22"/>
      <c r="PHF12" s="23"/>
      <c r="PHG12" s="22"/>
      <c r="PHH12" s="23"/>
      <c r="PHI12" s="22"/>
      <c r="PHJ12" s="23"/>
      <c r="PHK12" s="22"/>
      <c r="PHL12" s="23"/>
      <c r="PHM12" s="22"/>
      <c r="PHN12" s="23"/>
      <c r="PHO12" s="22"/>
      <c r="PHP12" s="23"/>
      <c r="PHQ12" s="22"/>
      <c r="PHR12" s="23"/>
      <c r="PHS12" s="22"/>
      <c r="PHT12" s="23"/>
      <c r="PHU12" s="22"/>
      <c r="PHV12" s="23"/>
      <c r="PHW12" s="22"/>
      <c r="PHX12" s="23"/>
      <c r="PHY12" s="22"/>
      <c r="PHZ12" s="23"/>
      <c r="PIA12" s="22"/>
      <c r="PIB12" s="23"/>
      <c r="PIC12" s="22"/>
      <c r="PID12" s="23"/>
      <c r="PIE12" s="22"/>
      <c r="PIF12" s="23"/>
      <c r="PIG12" s="22"/>
      <c r="PIH12" s="23"/>
      <c r="PII12" s="22"/>
      <c r="PIJ12" s="23"/>
      <c r="PIK12" s="22"/>
      <c r="PIL12" s="23"/>
      <c r="PIM12" s="22"/>
      <c r="PIN12" s="23"/>
      <c r="PIO12" s="22"/>
      <c r="PIP12" s="23"/>
      <c r="PIQ12" s="22"/>
      <c r="PIR12" s="23"/>
      <c r="PIS12" s="22"/>
      <c r="PIT12" s="23"/>
      <c r="PIU12" s="22"/>
      <c r="PIV12" s="23"/>
      <c r="PIW12" s="22"/>
      <c r="PIX12" s="23"/>
      <c r="PIY12" s="22"/>
      <c r="PIZ12" s="23"/>
      <c r="PJA12" s="22"/>
      <c r="PJB12" s="23"/>
      <c r="PJC12" s="22"/>
      <c r="PJD12" s="23"/>
      <c r="PJE12" s="22"/>
      <c r="PJF12" s="23"/>
      <c r="PJG12" s="22"/>
      <c r="PJH12" s="23"/>
      <c r="PJI12" s="22"/>
      <c r="PJJ12" s="23"/>
      <c r="PJK12" s="22"/>
      <c r="PJL12" s="23"/>
      <c r="PJM12" s="22"/>
      <c r="PJN12" s="23"/>
      <c r="PJO12" s="22"/>
      <c r="PJP12" s="23"/>
      <c r="PJQ12" s="22"/>
      <c r="PJR12" s="23"/>
      <c r="PJS12" s="22"/>
      <c r="PJT12" s="23"/>
      <c r="PJU12" s="22"/>
      <c r="PJV12" s="23"/>
      <c r="PJW12" s="22"/>
      <c r="PJX12" s="23"/>
      <c r="PJY12" s="22"/>
      <c r="PJZ12" s="23"/>
      <c r="PKA12" s="22"/>
      <c r="PKB12" s="23"/>
      <c r="PKC12" s="22"/>
      <c r="PKD12" s="23"/>
      <c r="PKE12" s="22"/>
      <c r="PKF12" s="23"/>
      <c r="PKG12" s="22"/>
      <c r="PKH12" s="23"/>
      <c r="PKI12" s="22"/>
      <c r="PKJ12" s="23"/>
      <c r="PKK12" s="22"/>
      <c r="PKL12" s="23"/>
      <c r="PKM12" s="22"/>
      <c r="PKN12" s="23"/>
      <c r="PKO12" s="22"/>
      <c r="PKP12" s="23"/>
      <c r="PKQ12" s="22"/>
      <c r="PKR12" s="23"/>
      <c r="PKS12" s="22"/>
      <c r="PKT12" s="23"/>
      <c r="PKU12" s="22"/>
      <c r="PKV12" s="23"/>
      <c r="PKW12" s="22"/>
      <c r="PKX12" s="23"/>
      <c r="PKY12" s="22"/>
      <c r="PKZ12" s="23"/>
      <c r="PLA12" s="22"/>
      <c r="PLB12" s="23"/>
      <c r="PLC12" s="22"/>
      <c r="PLD12" s="23"/>
      <c r="PLE12" s="22"/>
      <c r="PLF12" s="23"/>
      <c r="PLG12" s="22"/>
      <c r="PLH12" s="23"/>
      <c r="PLI12" s="22"/>
      <c r="PLJ12" s="23"/>
      <c r="PLK12" s="22"/>
      <c r="PLL12" s="23"/>
      <c r="PLM12" s="22"/>
      <c r="PLN12" s="23"/>
      <c r="PLO12" s="22"/>
      <c r="PLP12" s="23"/>
      <c r="PLQ12" s="22"/>
      <c r="PLR12" s="23"/>
      <c r="PLS12" s="22"/>
      <c r="PLT12" s="23"/>
      <c r="PLU12" s="22"/>
      <c r="PLV12" s="23"/>
      <c r="PLW12" s="22"/>
      <c r="PLX12" s="23"/>
      <c r="PLY12" s="22"/>
      <c r="PLZ12" s="23"/>
      <c r="PMA12" s="22"/>
      <c r="PMB12" s="23"/>
      <c r="PMC12" s="22"/>
      <c r="PMD12" s="23"/>
      <c r="PME12" s="22"/>
      <c r="PMF12" s="23"/>
      <c r="PMG12" s="22"/>
      <c r="PMH12" s="23"/>
      <c r="PMI12" s="22"/>
      <c r="PMJ12" s="23"/>
      <c r="PMK12" s="22"/>
      <c r="PML12" s="23"/>
      <c r="PMM12" s="22"/>
      <c r="PMN12" s="23"/>
      <c r="PMO12" s="22"/>
      <c r="PMP12" s="23"/>
      <c r="PMQ12" s="22"/>
      <c r="PMR12" s="23"/>
      <c r="PMS12" s="22"/>
      <c r="PMT12" s="23"/>
      <c r="PMU12" s="22"/>
      <c r="PMV12" s="23"/>
      <c r="PMW12" s="22"/>
      <c r="PMX12" s="23"/>
      <c r="PMY12" s="22"/>
      <c r="PMZ12" s="23"/>
      <c r="PNA12" s="22"/>
      <c r="PNB12" s="23"/>
      <c r="PNC12" s="22"/>
      <c r="PND12" s="23"/>
      <c r="PNE12" s="22"/>
      <c r="PNF12" s="23"/>
      <c r="PNG12" s="22"/>
      <c r="PNH12" s="23"/>
      <c r="PNI12" s="22"/>
      <c r="PNJ12" s="23"/>
      <c r="PNK12" s="22"/>
      <c r="PNL12" s="23"/>
      <c r="PNM12" s="22"/>
      <c r="PNN12" s="23"/>
      <c r="PNO12" s="22"/>
      <c r="PNP12" s="23"/>
      <c r="PNQ12" s="22"/>
      <c r="PNR12" s="23"/>
      <c r="PNS12" s="22"/>
      <c r="PNT12" s="23"/>
      <c r="PNU12" s="22"/>
      <c r="PNV12" s="23"/>
      <c r="PNW12" s="22"/>
      <c r="PNX12" s="23"/>
      <c r="PNY12" s="22"/>
      <c r="PNZ12" s="23"/>
      <c r="POA12" s="22"/>
      <c r="POB12" s="23"/>
      <c r="POC12" s="22"/>
      <c r="POD12" s="23"/>
      <c r="POE12" s="22"/>
      <c r="POF12" s="23"/>
      <c r="POG12" s="22"/>
      <c r="POH12" s="23"/>
      <c r="POI12" s="22"/>
      <c r="POJ12" s="23"/>
      <c r="POK12" s="22"/>
      <c r="POL12" s="23"/>
      <c r="POM12" s="22"/>
      <c r="PON12" s="23"/>
      <c r="POO12" s="22"/>
      <c r="POP12" s="23"/>
      <c r="POQ12" s="22"/>
      <c r="POR12" s="23"/>
      <c r="POS12" s="22"/>
      <c r="POT12" s="23"/>
      <c r="POU12" s="22"/>
      <c r="POV12" s="23"/>
      <c r="POW12" s="22"/>
      <c r="POX12" s="23"/>
      <c r="POY12" s="22"/>
      <c r="POZ12" s="23"/>
      <c r="PPA12" s="22"/>
      <c r="PPB12" s="23"/>
      <c r="PPC12" s="22"/>
      <c r="PPD12" s="23"/>
      <c r="PPE12" s="22"/>
      <c r="PPF12" s="23"/>
      <c r="PPG12" s="22"/>
      <c r="PPH12" s="23"/>
      <c r="PPI12" s="22"/>
      <c r="PPJ12" s="23"/>
      <c r="PPK12" s="22"/>
      <c r="PPL12" s="23"/>
      <c r="PPM12" s="22"/>
      <c r="PPN12" s="23"/>
      <c r="PPO12" s="22"/>
      <c r="PPP12" s="23"/>
      <c r="PPQ12" s="22"/>
      <c r="PPR12" s="23"/>
      <c r="PPS12" s="22"/>
      <c r="PPT12" s="23"/>
      <c r="PPU12" s="22"/>
      <c r="PPV12" s="23"/>
      <c r="PPW12" s="22"/>
      <c r="PPX12" s="23"/>
      <c r="PPY12" s="22"/>
      <c r="PPZ12" s="23"/>
      <c r="PQA12" s="22"/>
      <c r="PQB12" s="23"/>
      <c r="PQC12" s="22"/>
      <c r="PQD12" s="23"/>
      <c r="PQE12" s="22"/>
      <c r="PQF12" s="23"/>
      <c r="PQG12" s="22"/>
      <c r="PQH12" s="23"/>
      <c r="PQI12" s="22"/>
      <c r="PQJ12" s="23"/>
      <c r="PQK12" s="22"/>
      <c r="PQL12" s="23"/>
      <c r="PQM12" s="22"/>
      <c r="PQN12" s="23"/>
      <c r="PQO12" s="22"/>
      <c r="PQP12" s="23"/>
      <c r="PQQ12" s="22"/>
      <c r="PQR12" s="23"/>
      <c r="PQS12" s="22"/>
      <c r="PQT12" s="23"/>
      <c r="PQU12" s="22"/>
      <c r="PQV12" s="23"/>
      <c r="PQW12" s="22"/>
      <c r="PQX12" s="23"/>
      <c r="PQY12" s="22"/>
      <c r="PQZ12" s="23"/>
      <c r="PRA12" s="22"/>
      <c r="PRB12" s="23"/>
      <c r="PRC12" s="22"/>
      <c r="PRD12" s="23"/>
      <c r="PRE12" s="22"/>
      <c r="PRF12" s="23"/>
      <c r="PRG12" s="22"/>
      <c r="PRH12" s="23"/>
      <c r="PRI12" s="22"/>
      <c r="PRJ12" s="23"/>
      <c r="PRK12" s="22"/>
      <c r="PRL12" s="23"/>
      <c r="PRM12" s="22"/>
      <c r="PRN12" s="23"/>
      <c r="PRO12" s="22"/>
      <c r="PRP12" s="23"/>
      <c r="PRQ12" s="22"/>
      <c r="PRR12" s="23"/>
      <c r="PRS12" s="22"/>
      <c r="PRT12" s="23"/>
      <c r="PRU12" s="22"/>
      <c r="PRV12" s="23"/>
      <c r="PRW12" s="22"/>
      <c r="PRX12" s="23"/>
      <c r="PRY12" s="22"/>
      <c r="PRZ12" s="23"/>
      <c r="PSA12" s="22"/>
      <c r="PSB12" s="23"/>
      <c r="PSC12" s="22"/>
      <c r="PSD12" s="23"/>
      <c r="PSE12" s="22"/>
      <c r="PSF12" s="23"/>
      <c r="PSG12" s="22"/>
      <c r="PSH12" s="23"/>
      <c r="PSI12" s="22"/>
      <c r="PSJ12" s="23"/>
      <c r="PSK12" s="22"/>
      <c r="PSL12" s="23"/>
      <c r="PSM12" s="22"/>
      <c r="PSN12" s="23"/>
      <c r="PSO12" s="22"/>
      <c r="PSP12" s="23"/>
      <c r="PSQ12" s="22"/>
      <c r="PSR12" s="23"/>
      <c r="PSS12" s="22"/>
      <c r="PST12" s="23"/>
      <c r="PSU12" s="22"/>
      <c r="PSV12" s="23"/>
      <c r="PSW12" s="22"/>
      <c r="PSX12" s="23"/>
      <c r="PSY12" s="22"/>
      <c r="PSZ12" s="23"/>
      <c r="PTA12" s="22"/>
      <c r="PTB12" s="23"/>
      <c r="PTC12" s="22"/>
      <c r="PTD12" s="23"/>
      <c r="PTE12" s="22"/>
      <c r="PTF12" s="23"/>
      <c r="PTG12" s="22"/>
      <c r="PTH12" s="23"/>
      <c r="PTI12" s="22"/>
      <c r="PTJ12" s="23"/>
      <c r="PTK12" s="22"/>
      <c r="PTL12" s="23"/>
      <c r="PTM12" s="22"/>
      <c r="PTN12" s="23"/>
      <c r="PTO12" s="22"/>
      <c r="PTP12" s="23"/>
      <c r="PTQ12" s="22"/>
      <c r="PTR12" s="23"/>
      <c r="PTS12" s="22"/>
      <c r="PTT12" s="23"/>
      <c r="PTU12" s="22"/>
      <c r="PTV12" s="23"/>
      <c r="PTW12" s="22"/>
      <c r="PTX12" s="23"/>
      <c r="PTY12" s="22"/>
      <c r="PTZ12" s="23"/>
      <c r="PUA12" s="22"/>
      <c r="PUB12" s="23"/>
      <c r="PUC12" s="22"/>
      <c r="PUD12" s="23"/>
      <c r="PUE12" s="22"/>
      <c r="PUF12" s="23"/>
      <c r="PUG12" s="22"/>
      <c r="PUH12" s="23"/>
      <c r="PUI12" s="22"/>
      <c r="PUJ12" s="23"/>
      <c r="PUK12" s="22"/>
      <c r="PUL12" s="23"/>
      <c r="PUM12" s="22"/>
      <c r="PUN12" s="23"/>
      <c r="PUO12" s="22"/>
      <c r="PUP12" s="23"/>
      <c r="PUQ12" s="22"/>
      <c r="PUR12" s="23"/>
      <c r="PUS12" s="22"/>
      <c r="PUT12" s="23"/>
      <c r="PUU12" s="22"/>
      <c r="PUV12" s="23"/>
      <c r="PUW12" s="22"/>
      <c r="PUX12" s="23"/>
      <c r="PUY12" s="22"/>
      <c r="PUZ12" s="23"/>
      <c r="PVA12" s="22"/>
      <c r="PVB12" s="23"/>
      <c r="PVC12" s="22"/>
      <c r="PVD12" s="23"/>
      <c r="PVE12" s="22"/>
      <c r="PVF12" s="23"/>
      <c r="PVG12" s="22"/>
      <c r="PVH12" s="23"/>
      <c r="PVI12" s="22"/>
      <c r="PVJ12" s="23"/>
      <c r="PVK12" s="22"/>
      <c r="PVL12" s="23"/>
      <c r="PVM12" s="22"/>
      <c r="PVN12" s="23"/>
      <c r="PVO12" s="22"/>
      <c r="PVP12" s="23"/>
      <c r="PVQ12" s="22"/>
      <c r="PVR12" s="23"/>
      <c r="PVS12" s="22"/>
      <c r="PVT12" s="23"/>
      <c r="PVU12" s="22"/>
      <c r="PVV12" s="23"/>
      <c r="PVW12" s="22"/>
      <c r="PVX12" s="23"/>
      <c r="PVY12" s="22"/>
      <c r="PVZ12" s="23"/>
      <c r="PWA12" s="22"/>
      <c r="PWB12" s="23"/>
      <c r="PWC12" s="22"/>
      <c r="PWD12" s="23"/>
      <c r="PWE12" s="22"/>
      <c r="PWF12" s="23"/>
      <c r="PWG12" s="22"/>
      <c r="PWH12" s="23"/>
      <c r="PWI12" s="22"/>
      <c r="PWJ12" s="23"/>
      <c r="PWK12" s="22"/>
      <c r="PWL12" s="23"/>
      <c r="PWM12" s="22"/>
      <c r="PWN12" s="23"/>
      <c r="PWO12" s="22"/>
      <c r="PWP12" s="23"/>
      <c r="PWQ12" s="22"/>
      <c r="PWR12" s="23"/>
      <c r="PWS12" s="22"/>
      <c r="PWT12" s="23"/>
      <c r="PWU12" s="22"/>
      <c r="PWV12" s="23"/>
      <c r="PWW12" s="22"/>
      <c r="PWX12" s="23"/>
      <c r="PWY12" s="22"/>
      <c r="PWZ12" s="23"/>
      <c r="PXA12" s="22"/>
      <c r="PXB12" s="23"/>
      <c r="PXC12" s="22"/>
      <c r="PXD12" s="23"/>
      <c r="PXE12" s="22"/>
      <c r="PXF12" s="23"/>
      <c r="PXG12" s="22"/>
      <c r="PXH12" s="23"/>
      <c r="PXI12" s="22"/>
      <c r="PXJ12" s="23"/>
      <c r="PXK12" s="22"/>
      <c r="PXL12" s="23"/>
      <c r="PXM12" s="22"/>
      <c r="PXN12" s="23"/>
      <c r="PXO12" s="22"/>
      <c r="PXP12" s="23"/>
      <c r="PXQ12" s="22"/>
      <c r="PXR12" s="23"/>
      <c r="PXS12" s="22"/>
      <c r="PXT12" s="23"/>
      <c r="PXU12" s="22"/>
      <c r="PXV12" s="23"/>
      <c r="PXW12" s="22"/>
      <c r="PXX12" s="23"/>
      <c r="PXY12" s="22"/>
      <c r="PXZ12" s="23"/>
      <c r="PYA12" s="22"/>
      <c r="PYB12" s="23"/>
      <c r="PYC12" s="22"/>
      <c r="PYD12" s="23"/>
      <c r="PYE12" s="22"/>
      <c r="PYF12" s="23"/>
      <c r="PYG12" s="22"/>
      <c r="PYH12" s="23"/>
      <c r="PYI12" s="22"/>
      <c r="PYJ12" s="23"/>
      <c r="PYK12" s="22"/>
      <c r="PYL12" s="23"/>
      <c r="PYM12" s="22"/>
      <c r="PYN12" s="23"/>
      <c r="PYO12" s="22"/>
      <c r="PYP12" s="23"/>
      <c r="PYQ12" s="22"/>
      <c r="PYR12" s="23"/>
      <c r="PYS12" s="22"/>
      <c r="PYT12" s="23"/>
      <c r="PYU12" s="22"/>
      <c r="PYV12" s="23"/>
      <c r="PYW12" s="22"/>
      <c r="PYX12" s="23"/>
      <c r="PYY12" s="22"/>
      <c r="PYZ12" s="23"/>
      <c r="PZA12" s="22"/>
      <c r="PZB12" s="23"/>
      <c r="PZC12" s="22"/>
      <c r="PZD12" s="23"/>
      <c r="PZE12" s="22"/>
      <c r="PZF12" s="23"/>
      <c r="PZG12" s="22"/>
      <c r="PZH12" s="23"/>
      <c r="PZI12" s="22"/>
      <c r="PZJ12" s="23"/>
      <c r="PZK12" s="22"/>
      <c r="PZL12" s="23"/>
      <c r="PZM12" s="22"/>
      <c r="PZN12" s="23"/>
      <c r="PZO12" s="22"/>
      <c r="PZP12" s="23"/>
      <c r="PZQ12" s="22"/>
      <c r="PZR12" s="23"/>
      <c r="PZS12" s="22"/>
      <c r="PZT12" s="23"/>
      <c r="PZU12" s="22"/>
      <c r="PZV12" s="23"/>
      <c r="PZW12" s="22"/>
      <c r="PZX12" s="23"/>
      <c r="PZY12" s="22"/>
      <c r="PZZ12" s="23"/>
      <c r="QAA12" s="22"/>
      <c r="QAB12" s="23"/>
      <c r="QAC12" s="22"/>
      <c r="QAD12" s="23"/>
      <c r="QAE12" s="22"/>
      <c r="QAF12" s="23"/>
      <c r="QAG12" s="22"/>
      <c r="QAH12" s="23"/>
      <c r="QAI12" s="22"/>
      <c r="QAJ12" s="23"/>
      <c r="QAK12" s="22"/>
      <c r="QAL12" s="23"/>
      <c r="QAM12" s="22"/>
      <c r="QAN12" s="23"/>
      <c r="QAO12" s="22"/>
      <c r="QAP12" s="23"/>
      <c r="QAQ12" s="22"/>
      <c r="QAR12" s="23"/>
      <c r="QAS12" s="22"/>
      <c r="QAT12" s="23"/>
      <c r="QAU12" s="22"/>
      <c r="QAV12" s="23"/>
      <c r="QAW12" s="22"/>
      <c r="QAX12" s="23"/>
      <c r="QAY12" s="22"/>
      <c r="QAZ12" s="23"/>
      <c r="QBA12" s="22"/>
      <c r="QBB12" s="23"/>
      <c r="QBC12" s="22"/>
      <c r="QBD12" s="23"/>
      <c r="QBE12" s="22"/>
      <c r="QBF12" s="23"/>
      <c r="QBG12" s="22"/>
      <c r="QBH12" s="23"/>
      <c r="QBI12" s="22"/>
      <c r="QBJ12" s="23"/>
      <c r="QBK12" s="22"/>
      <c r="QBL12" s="23"/>
      <c r="QBM12" s="22"/>
      <c r="QBN12" s="23"/>
      <c r="QBO12" s="22"/>
      <c r="QBP12" s="23"/>
      <c r="QBQ12" s="22"/>
      <c r="QBR12" s="23"/>
      <c r="QBS12" s="22"/>
      <c r="QBT12" s="23"/>
      <c r="QBU12" s="22"/>
      <c r="QBV12" s="23"/>
      <c r="QBW12" s="22"/>
      <c r="QBX12" s="23"/>
      <c r="QBY12" s="22"/>
      <c r="QBZ12" s="23"/>
      <c r="QCA12" s="22"/>
      <c r="QCB12" s="23"/>
      <c r="QCC12" s="22"/>
      <c r="QCD12" s="23"/>
      <c r="QCE12" s="22"/>
      <c r="QCF12" s="23"/>
      <c r="QCG12" s="22"/>
      <c r="QCH12" s="23"/>
      <c r="QCI12" s="22"/>
      <c r="QCJ12" s="23"/>
      <c r="QCK12" s="22"/>
      <c r="QCL12" s="23"/>
      <c r="QCM12" s="22"/>
      <c r="QCN12" s="23"/>
      <c r="QCO12" s="22"/>
      <c r="QCP12" s="23"/>
      <c r="QCQ12" s="22"/>
      <c r="QCR12" s="23"/>
      <c r="QCS12" s="22"/>
      <c r="QCT12" s="23"/>
      <c r="QCU12" s="22"/>
      <c r="QCV12" s="23"/>
      <c r="QCW12" s="22"/>
      <c r="QCX12" s="23"/>
      <c r="QCY12" s="22"/>
      <c r="QCZ12" s="23"/>
      <c r="QDA12" s="22"/>
      <c r="QDB12" s="23"/>
      <c r="QDC12" s="22"/>
      <c r="QDD12" s="23"/>
      <c r="QDE12" s="22"/>
      <c r="QDF12" s="23"/>
      <c r="QDG12" s="22"/>
      <c r="QDH12" s="23"/>
      <c r="QDI12" s="22"/>
      <c r="QDJ12" s="23"/>
      <c r="QDK12" s="22"/>
      <c r="QDL12" s="23"/>
      <c r="QDM12" s="22"/>
      <c r="QDN12" s="23"/>
      <c r="QDO12" s="22"/>
      <c r="QDP12" s="23"/>
      <c r="QDQ12" s="22"/>
      <c r="QDR12" s="23"/>
      <c r="QDS12" s="22"/>
      <c r="QDT12" s="23"/>
      <c r="QDU12" s="22"/>
      <c r="QDV12" s="23"/>
      <c r="QDW12" s="22"/>
      <c r="QDX12" s="23"/>
      <c r="QDY12" s="22"/>
      <c r="QDZ12" s="23"/>
      <c r="QEA12" s="22"/>
      <c r="QEB12" s="23"/>
      <c r="QEC12" s="22"/>
      <c r="QED12" s="23"/>
      <c r="QEE12" s="22"/>
      <c r="QEF12" s="23"/>
      <c r="QEG12" s="22"/>
      <c r="QEH12" s="23"/>
      <c r="QEI12" s="22"/>
      <c r="QEJ12" s="23"/>
      <c r="QEK12" s="22"/>
      <c r="QEL12" s="23"/>
      <c r="QEM12" s="22"/>
      <c r="QEN12" s="23"/>
      <c r="QEO12" s="22"/>
      <c r="QEP12" s="23"/>
      <c r="QEQ12" s="22"/>
      <c r="QER12" s="23"/>
      <c r="QES12" s="22"/>
      <c r="QET12" s="23"/>
      <c r="QEU12" s="22"/>
      <c r="QEV12" s="23"/>
      <c r="QEW12" s="22"/>
      <c r="QEX12" s="23"/>
      <c r="QEY12" s="22"/>
      <c r="QEZ12" s="23"/>
      <c r="QFA12" s="22"/>
      <c r="QFB12" s="23"/>
      <c r="QFC12" s="22"/>
      <c r="QFD12" s="23"/>
      <c r="QFE12" s="22"/>
      <c r="QFF12" s="23"/>
      <c r="QFG12" s="22"/>
      <c r="QFH12" s="23"/>
      <c r="QFI12" s="22"/>
      <c r="QFJ12" s="23"/>
      <c r="QFK12" s="22"/>
      <c r="QFL12" s="23"/>
      <c r="QFM12" s="22"/>
      <c r="QFN12" s="23"/>
      <c r="QFO12" s="22"/>
      <c r="QFP12" s="23"/>
      <c r="QFQ12" s="22"/>
      <c r="QFR12" s="23"/>
      <c r="QFS12" s="22"/>
      <c r="QFT12" s="23"/>
      <c r="QFU12" s="22"/>
      <c r="QFV12" s="23"/>
      <c r="QFW12" s="22"/>
      <c r="QFX12" s="23"/>
      <c r="QFY12" s="22"/>
      <c r="QFZ12" s="23"/>
      <c r="QGA12" s="22"/>
      <c r="QGB12" s="23"/>
      <c r="QGC12" s="22"/>
      <c r="QGD12" s="23"/>
      <c r="QGE12" s="22"/>
      <c r="QGF12" s="23"/>
      <c r="QGG12" s="22"/>
      <c r="QGH12" s="23"/>
      <c r="QGI12" s="22"/>
      <c r="QGJ12" s="23"/>
      <c r="QGK12" s="22"/>
      <c r="QGL12" s="23"/>
      <c r="QGM12" s="22"/>
      <c r="QGN12" s="23"/>
      <c r="QGO12" s="22"/>
      <c r="QGP12" s="23"/>
      <c r="QGQ12" s="22"/>
      <c r="QGR12" s="23"/>
      <c r="QGS12" s="22"/>
      <c r="QGT12" s="23"/>
      <c r="QGU12" s="22"/>
      <c r="QGV12" s="23"/>
      <c r="QGW12" s="22"/>
      <c r="QGX12" s="23"/>
      <c r="QGY12" s="22"/>
      <c r="QGZ12" s="23"/>
      <c r="QHA12" s="22"/>
      <c r="QHB12" s="23"/>
      <c r="QHC12" s="22"/>
      <c r="QHD12" s="23"/>
      <c r="QHE12" s="22"/>
      <c r="QHF12" s="23"/>
      <c r="QHG12" s="22"/>
      <c r="QHH12" s="23"/>
      <c r="QHI12" s="22"/>
      <c r="QHJ12" s="23"/>
      <c r="QHK12" s="22"/>
      <c r="QHL12" s="23"/>
      <c r="QHM12" s="22"/>
      <c r="QHN12" s="23"/>
      <c r="QHO12" s="22"/>
      <c r="QHP12" s="23"/>
      <c r="QHQ12" s="22"/>
      <c r="QHR12" s="23"/>
      <c r="QHS12" s="22"/>
      <c r="QHT12" s="23"/>
      <c r="QHU12" s="22"/>
      <c r="QHV12" s="23"/>
      <c r="QHW12" s="22"/>
      <c r="QHX12" s="23"/>
      <c r="QHY12" s="22"/>
      <c r="QHZ12" s="23"/>
      <c r="QIA12" s="22"/>
      <c r="QIB12" s="23"/>
      <c r="QIC12" s="22"/>
      <c r="QID12" s="23"/>
      <c r="QIE12" s="22"/>
      <c r="QIF12" s="23"/>
      <c r="QIG12" s="22"/>
      <c r="QIH12" s="23"/>
      <c r="QII12" s="22"/>
      <c r="QIJ12" s="23"/>
      <c r="QIK12" s="22"/>
      <c r="QIL12" s="23"/>
      <c r="QIM12" s="22"/>
      <c r="QIN12" s="23"/>
      <c r="QIO12" s="22"/>
      <c r="QIP12" s="23"/>
      <c r="QIQ12" s="22"/>
      <c r="QIR12" s="23"/>
      <c r="QIS12" s="22"/>
      <c r="QIT12" s="23"/>
      <c r="QIU12" s="22"/>
      <c r="QIV12" s="23"/>
      <c r="QIW12" s="22"/>
      <c r="QIX12" s="23"/>
      <c r="QIY12" s="22"/>
      <c r="QIZ12" s="23"/>
      <c r="QJA12" s="22"/>
      <c r="QJB12" s="23"/>
      <c r="QJC12" s="22"/>
      <c r="QJD12" s="23"/>
      <c r="QJE12" s="22"/>
      <c r="QJF12" s="23"/>
      <c r="QJG12" s="22"/>
      <c r="QJH12" s="23"/>
      <c r="QJI12" s="22"/>
      <c r="QJJ12" s="23"/>
      <c r="QJK12" s="22"/>
      <c r="QJL12" s="23"/>
      <c r="QJM12" s="22"/>
      <c r="QJN12" s="23"/>
      <c r="QJO12" s="22"/>
      <c r="QJP12" s="23"/>
      <c r="QJQ12" s="22"/>
      <c r="QJR12" s="23"/>
      <c r="QJS12" s="22"/>
      <c r="QJT12" s="23"/>
      <c r="QJU12" s="22"/>
      <c r="QJV12" s="23"/>
      <c r="QJW12" s="22"/>
      <c r="QJX12" s="23"/>
      <c r="QJY12" s="22"/>
      <c r="QJZ12" s="23"/>
      <c r="QKA12" s="22"/>
      <c r="QKB12" s="23"/>
      <c r="QKC12" s="22"/>
      <c r="QKD12" s="23"/>
      <c r="QKE12" s="22"/>
      <c r="QKF12" s="23"/>
      <c r="QKG12" s="22"/>
      <c r="QKH12" s="23"/>
      <c r="QKI12" s="22"/>
      <c r="QKJ12" s="23"/>
      <c r="QKK12" s="22"/>
      <c r="QKL12" s="23"/>
      <c r="QKM12" s="22"/>
      <c r="QKN12" s="23"/>
      <c r="QKO12" s="22"/>
      <c r="QKP12" s="23"/>
      <c r="QKQ12" s="22"/>
      <c r="QKR12" s="23"/>
      <c r="QKS12" s="22"/>
      <c r="QKT12" s="23"/>
      <c r="QKU12" s="22"/>
      <c r="QKV12" s="23"/>
      <c r="QKW12" s="22"/>
      <c r="QKX12" s="23"/>
      <c r="QKY12" s="22"/>
      <c r="QKZ12" s="23"/>
      <c r="QLA12" s="22"/>
      <c r="QLB12" s="23"/>
      <c r="QLC12" s="22"/>
      <c r="QLD12" s="23"/>
      <c r="QLE12" s="22"/>
      <c r="QLF12" s="23"/>
      <c r="QLG12" s="22"/>
      <c r="QLH12" s="23"/>
      <c r="QLI12" s="22"/>
      <c r="QLJ12" s="23"/>
      <c r="QLK12" s="22"/>
      <c r="QLL12" s="23"/>
      <c r="QLM12" s="22"/>
      <c r="QLN12" s="23"/>
      <c r="QLO12" s="22"/>
      <c r="QLP12" s="23"/>
      <c r="QLQ12" s="22"/>
      <c r="QLR12" s="23"/>
      <c r="QLS12" s="22"/>
      <c r="QLT12" s="23"/>
      <c r="QLU12" s="22"/>
      <c r="QLV12" s="23"/>
      <c r="QLW12" s="22"/>
      <c r="QLX12" s="23"/>
      <c r="QLY12" s="22"/>
      <c r="QLZ12" s="23"/>
      <c r="QMA12" s="22"/>
      <c r="QMB12" s="23"/>
      <c r="QMC12" s="22"/>
      <c r="QMD12" s="23"/>
      <c r="QME12" s="22"/>
      <c r="QMF12" s="23"/>
      <c r="QMG12" s="22"/>
      <c r="QMH12" s="23"/>
      <c r="QMI12" s="22"/>
      <c r="QMJ12" s="23"/>
      <c r="QMK12" s="22"/>
      <c r="QML12" s="23"/>
      <c r="QMM12" s="22"/>
      <c r="QMN12" s="23"/>
      <c r="QMO12" s="22"/>
      <c r="QMP12" s="23"/>
      <c r="QMQ12" s="22"/>
      <c r="QMR12" s="23"/>
      <c r="QMS12" s="22"/>
      <c r="QMT12" s="23"/>
      <c r="QMU12" s="22"/>
      <c r="QMV12" s="23"/>
      <c r="QMW12" s="22"/>
      <c r="QMX12" s="23"/>
      <c r="QMY12" s="22"/>
      <c r="QMZ12" s="23"/>
      <c r="QNA12" s="22"/>
      <c r="QNB12" s="23"/>
      <c r="QNC12" s="22"/>
      <c r="QND12" s="23"/>
      <c r="QNE12" s="22"/>
      <c r="QNF12" s="23"/>
      <c r="QNG12" s="22"/>
      <c r="QNH12" s="23"/>
      <c r="QNI12" s="22"/>
      <c r="QNJ12" s="23"/>
      <c r="QNK12" s="22"/>
      <c r="QNL12" s="23"/>
      <c r="QNM12" s="22"/>
      <c r="QNN12" s="23"/>
      <c r="QNO12" s="22"/>
      <c r="QNP12" s="23"/>
      <c r="QNQ12" s="22"/>
      <c r="QNR12" s="23"/>
      <c r="QNS12" s="22"/>
      <c r="QNT12" s="23"/>
      <c r="QNU12" s="22"/>
      <c r="QNV12" s="23"/>
      <c r="QNW12" s="22"/>
      <c r="QNX12" s="23"/>
      <c r="QNY12" s="22"/>
      <c r="QNZ12" s="23"/>
      <c r="QOA12" s="22"/>
      <c r="QOB12" s="23"/>
      <c r="QOC12" s="22"/>
      <c r="QOD12" s="23"/>
      <c r="QOE12" s="22"/>
      <c r="QOF12" s="23"/>
      <c r="QOG12" s="22"/>
      <c r="QOH12" s="23"/>
      <c r="QOI12" s="22"/>
      <c r="QOJ12" s="23"/>
      <c r="QOK12" s="22"/>
      <c r="QOL12" s="23"/>
      <c r="QOM12" s="22"/>
      <c r="QON12" s="23"/>
      <c r="QOO12" s="22"/>
      <c r="QOP12" s="23"/>
      <c r="QOQ12" s="22"/>
      <c r="QOR12" s="23"/>
      <c r="QOS12" s="22"/>
      <c r="QOT12" s="23"/>
      <c r="QOU12" s="22"/>
      <c r="QOV12" s="23"/>
      <c r="QOW12" s="22"/>
      <c r="QOX12" s="23"/>
      <c r="QOY12" s="22"/>
      <c r="QOZ12" s="23"/>
      <c r="QPA12" s="22"/>
      <c r="QPB12" s="23"/>
      <c r="QPC12" s="22"/>
      <c r="QPD12" s="23"/>
      <c r="QPE12" s="22"/>
      <c r="QPF12" s="23"/>
      <c r="QPG12" s="22"/>
      <c r="QPH12" s="23"/>
      <c r="QPI12" s="22"/>
      <c r="QPJ12" s="23"/>
      <c r="QPK12" s="22"/>
      <c r="QPL12" s="23"/>
      <c r="QPM12" s="22"/>
      <c r="QPN12" s="23"/>
      <c r="QPO12" s="22"/>
      <c r="QPP12" s="23"/>
      <c r="QPQ12" s="22"/>
      <c r="QPR12" s="23"/>
      <c r="QPS12" s="22"/>
      <c r="QPT12" s="23"/>
      <c r="QPU12" s="22"/>
      <c r="QPV12" s="23"/>
      <c r="QPW12" s="22"/>
      <c r="QPX12" s="23"/>
      <c r="QPY12" s="22"/>
      <c r="QPZ12" s="23"/>
      <c r="QQA12" s="22"/>
      <c r="QQB12" s="23"/>
      <c r="QQC12" s="22"/>
      <c r="QQD12" s="23"/>
      <c r="QQE12" s="22"/>
      <c r="QQF12" s="23"/>
      <c r="QQG12" s="22"/>
      <c r="QQH12" s="23"/>
      <c r="QQI12" s="22"/>
      <c r="QQJ12" s="23"/>
      <c r="QQK12" s="22"/>
      <c r="QQL12" s="23"/>
      <c r="QQM12" s="22"/>
      <c r="QQN12" s="23"/>
      <c r="QQO12" s="22"/>
      <c r="QQP12" s="23"/>
      <c r="QQQ12" s="22"/>
      <c r="QQR12" s="23"/>
      <c r="QQS12" s="22"/>
      <c r="QQT12" s="23"/>
      <c r="QQU12" s="22"/>
      <c r="QQV12" s="23"/>
      <c r="QQW12" s="22"/>
      <c r="QQX12" s="23"/>
      <c r="QQY12" s="22"/>
      <c r="QQZ12" s="23"/>
      <c r="QRA12" s="22"/>
      <c r="QRB12" s="23"/>
      <c r="QRC12" s="22"/>
      <c r="QRD12" s="23"/>
      <c r="QRE12" s="22"/>
      <c r="QRF12" s="23"/>
      <c r="QRG12" s="22"/>
      <c r="QRH12" s="23"/>
      <c r="QRI12" s="22"/>
      <c r="QRJ12" s="23"/>
      <c r="QRK12" s="22"/>
      <c r="QRL12" s="23"/>
      <c r="QRM12" s="22"/>
      <c r="QRN12" s="23"/>
      <c r="QRO12" s="22"/>
      <c r="QRP12" s="23"/>
      <c r="QRQ12" s="22"/>
      <c r="QRR12" s="23"/>
      <c r="QRS12" s="22"/>
      <c r="QRT12" s="23"/>
      <c r="QRU12" s="22"/>
      <c r="QRV12" s="23"/>
      <c r="QRW12" s="22"/>
      <c r="QRX12" s="23"/>
      <c r="QRY12" s="22"/>
      <c r="QRZ12" s="23"/>
      <c r="QSA12" s="22"/>
      <c r="QSB12" s="23"/>
      <c r="QSC12" s="22"/>
      <c r="QSD12" s="23"/>
      <c r="QSE12" s="22"/>
      <c r="QSF12" s="23"/>
      <c r="QSG12" s="22"/>
      <c r="QSH12" s="23"/>
      <c r="QSI12" s="22"/>
      <c r="QSJ12" s="23"/>
      <c r="QSK12" s="22"/>
      <c r="QSL12" s="23"/>
      <c r="QSM12" s="22"/>
      <c r="QSN12" s="23"/>
      <c r="QSO12" s="22"/>
      <c r="QSP12" s="23"/>
      <c r="QSQ12" s="22"/>
      <c r="QSR12" s="23"/>
      <c r="QSS12" s="22"/>
      <c r="QST12" s="23"/>
      <c r="QSU12" s="22"/>
      <c r="QSV12" s="23"/>
      <c r="QSW12" s="22"/>
      <c r="QSX12" s="23"/>
      <c r="QSY12" s="22"/>
      <c r="QSZ12" s="23"/>
      <c r="QTA12" s="22"/>
      <c r="QTB12" s="23"/>
      <c r="QTC12" s="22"/>
      <c r="QTD12" s="23"/>
      <c r="QTE12" s="22"/>
      <c r="QTF12" s="23"/>
      <c r="QTG12" s="22"/>
      <c r="QTH12" s="23"/>
      <c r="QTI12" s="22"/>
      <c r="QTJ12" s="23"/>
      <c r="QTK12" s="22"/>
      <c r="QTL12" s="23"/>
      <c r="QTM12" s="22"/>
      <c r="QTN12" s="23"/>
      <c r="QTO12" s="22"/>
      <c r="QTP12" s="23"/>
      <c r="QTQ12" s="22"/>
      <c r="QTR12" s="23"/>
      <c r="QTS12" s="22"/>
      <c r="QTT12" s="23"/>
      <c r="QTU12" s="22"/>
      <c r="QTV12" s="23"/>
      <c r="QTW12" s="22"/>
      <c r="QTX12" s="23"/>
      <c r="QTY12" s="22"/>
      <c r="QTZ12" s="23"/>
      <c r="QUA12" s="22"/>
      <c r="QUB12" s="23"/>
      <c r="QUC12" s="22"/>
      <c r="QUD12" s="23"/>
      <c r="QUE12" s="22"/>
      <c r="QUF12" s="23"/>
      <c r="QUG12" s="22"/>
      <c r="QUH12" s="23"/>
      <c r="QUI12" s="22"/>
      <c r="QUJ12" s="23"/>
      <c r="QUK12" s="22"/>
      <c r="QUL12" s="23"/>
      <c r="QUM12" s="22"/>
      <c r="QUN12" s="23"/>
      <c r="QUO12" s="22"/>
      <c r="QUP12" s="23"/>
      <c r="QUQ12" s="22"/>
      <c r="QUR12" s="23"/>
      <c r="QUS12" s="22"/>
      <c r="QUT12" s="23"/>
      <c r="QUU12" s="22"/>
      <c r="QUV12" s="23"/>
      <c r="QUW12" s="22"/>
      <c r="QUX12" s="23"/>
      <c r="QUY12" s="22"/>
      <c r="QUZ12" s="23"/>
      <c r="QVA12" s="22"/>
      <c r="QVB12" s="23"/>
      <c r="QVC12" s="22"/>
      <c r="QVD12" s="23"/>
      <c r="QVE12" s="22"/>
      <c r="QVF12" s="23"/>
      <c r="QVG12" s="22"/>
      <c r="QVH12" s="23"/>
      <c r="QVI12" s="22"/>
      <c r="QVJ12" s="23"/>
      <c r="QVK12" s="22"/>
      <c r="QVL12" s="23"/>
      <c r="QVM12" s="22"/>
      <c r="QVN12" s="23"/>
      <c r="QVO12" s="22"/>
      <c r="QVP12" s="23"/>
      <c r="QVQ12" s="22"/>
      <c r="QVR12" s="23"/>
      <c r="QVS12" s="22"/>
      <c r="QVT12" s="23"/>
      <c r="QVU12" s="22"/>
      <c r="QVV12" s="23"/>
      <c r="QVW12" s="22"/>
      <c r="QVX12" s="23"/>
      <c r="QVY12" s="22"/>
      <c r="QVZ12" s="23"/>
      <c r="QWA12" s="22"/>
      <c r="QWB12" s="23"/>
      <c r="QWC12" s="22"/>
      <c r="QWD12" s="23"/>
      <c r="QWE12" s="22"/>
      <c r="QWF12" s="23"/>
      <c r="QWG12" s="22"/>
      <c r="QWH12" s="23"/>
      <c r="QWI12" s="22"/>
      <c r="QWJ12" s="23"/>
      <c r="QWK12" s="22"/>
      <c r="QWL12" s="23"/>
      <c r="QWM12" s="22"/>
      <c r="QWN12" s="23"/>
      <c r="QWO12" s="22"/>
      <c r="QWP12" s="23"/>
      <c r="QWQ12" s="22"/>
      <c r="QWR12" s="23"/>
      <c r="QWS12" s="22"/>
      <c r="QWT12" s="23"/>
      <c r="QWU12" s="22"/>
      <c r="QWV12" s="23"/>
      <c r="QWW12" s="22"/>
      <c r="QWX12" s="23"/>
      <c r="QWY12" s="22"/>
      <c r="QWZ12" s="23"/>
      <c r="QXA12" s="22"/>
      <c r="QXB12" s="23"/>
      <c r="QXC12" s="22"/>
      <c r="QXD12" s="23"/>
      <c r="QXE12" s="22"/>
      <c r="QXF12" s="23"/>
      <c r="QXG12" s="22"/>
      <c r="QXH12" s="23"/>
      <c r="QXI12" s="22"/>
      <c r="QXJ12" s="23"/>
      <c r="QXK12" s="22"/>
      <c r="QXL12" s="23"/>
      <c r="QXM12" s="22"/>
      <c r="QXN12" s="23"/>
      <c r="QXO12" s="22"/>
      <c r="QXP12" s="23"/>
      <c r="QXQ12" s="22"/>
      <c r="QXR12" s="23"/>
      <c r="QXS12" s="22"/>
      <c r="QXT12" s="23"/>
      <c r="QXU12" s="22"/>
      <c r="QXV12" s="23"/>
      <c r="QXW12" s="22"/>
      <c r="QXX12" s="23"/>
      <c r="QXY12" s="22"/>
      <c r="QXZ12" s="23"/>
      <c r="QYA12" s="22"/>
      <c r="QYB12" s="23"/>
      <c r="QYC12" s="22"/>
      <c r="QYD12" s="23"/>
      <c r="QYE12" s="22"/>
      <c r="QYF12" s="23"/>
      <c r="QYG12" s="22"/>
      <c r="QYH12" s="23"/>
      <c r="QYI12" s="22"/>
      <c r="QYJ12" s="23"/>
      <c r="QYK12" s="22"/>
      <c r="QYL12" s="23"/>
      <c r="QYM12" s="22"/>
      <c r="QYN12" s="23"/>
      <c r="QYO12" s="22"/>
      <c r="QYP12" s="23"/>
      <c r="QYQ12" s="22"/>
      <c r="QYR12" s="23"/>
      <c r="QYS12" s="22"/>
      <c r="QYT12" s="23"/>
      <c r="QYU12" s="22"/>
      <c r="QYV12" s="23"/>
      <c r="QYW12" s="22"/>
      <c r="QYX12" s="23"/>
      <c r="QYY12" s="22"/>
      <c r="QYZ12" s="23"/>
      <c r="QZA12" s="22"/>
      <c r="QZB12" s="23"/>
      <c r="QZC12" s="22"/>
      <c r="QZD12" s="23"/>
      <c r="QZE12" s="22"/>
      <c r="QZF12" s="23"/>
      <c r="QZG12" s="22"/>
      <c r="QZH12" s="23"/>
      <c r="QZI12" s="22"/>
      <c r="QZJ12" s="23"/>
      <c r="QZK12" s="22"/>
      <c r="QZL12" s="23"/>
      <c r="QZM12" s="22"/>
      <c r="QZN12" s="23"/>
      <c r="QZO12" s="22"/>
      <c r="QZP12" s="23"/>
      <c r="QZQ12" s="22"/>
      <c r="QZR12" s="23"/>
      <c r="QZS12" s="22"/>
      <c r="QZT12" s="23"/>
      <c r="QZU12" s="22"/>
      <c r="QZV12" s="23"/>
      <c r="QZW12" s="22"/>
      <c r="QZX12" s="23"/>
      <c r="QZY12" s="22"/>
      <c r="QZZ12" s="23"/>
      <c r="RAA12" s="22"/>
      <c r="RAB12" s="23"/>
      <c r="RAC12" s="22"/>
      <c r="RAD12" s="23"/>
      <c r="RAE12" s="22"/>
      <c r="RAF12" s="23"/>
      <c r="RAG12" s="22"/>
      <c r="RAH12" s="23"/>
      <c r="RAI12" s="22"/>
      <c r="RAJ12" s="23"/>
      <c r="RAK12" s="22"/>
      <c r="RAL12" s="23"/>
      <c r="RAM12" s="22"/>
      <c r="RAN12" s="23"/>
      <c r="RAO12" s="22"/>
      <c r="RAP12" s="23"/>
      <c r="RAQ12" s="22"/>
      <c r="RAR12" s="23"/>
      <c r="RAS12" s="22"/>
      <c r="RAT12" s="23"/>
      <c r="RAU12" s="22"/>
      <c r="RAV12" s="23"/>
      <c r="RAW12" s="22"/>
      <c r="RAX12" s="23"/>
      <c r="RAY12" s="22"/>
      <c r="RAZ12" s="23"/>
      <c r="RBA12" s="22"/>
      <c r="RBB12" s="23"/>
      <c r="RBC12" s="22"/>
      <c r="RBD12" s="23"/>
      <c r="RBE12" s="22"/>
      <c r="RBF12" s="23"/>
      <c r="RBG12" s="22"/>
      <c r="RBH12" s="23"/>
      <c r="RBI12" s="22"/>
      <c r="RBJ12" s="23"/>
      <c r="RBK12" s="22"/>
      <c r="RBL12" s="23"/>
      <c r="RBM12" s="22"/>
      <c r="RBN12" s="23"/>
      <c r="RBO12" s="22"/>
      <c r="RBP12" s="23"/>
      <c r="RBQ12" s="22"/>
      <c r="RBR12" s="23"/>
      <c r="RBS12" s="22"/>
      <c r="RBT12" s="23"/>
      <c r="RBU12" s="22"/>
      <c r="RBV12" s="23"/>
      <c r="RBW12" s="22"/>
      <c r="RBX12" s="23"/>
      <c r="RBY12" s="22"/>
      <c r="RBZ12" s="23"/>
      <c r="RCA12" s="22"/>
      <c r="RCB12" s="23"/>
      <c r="RCC12" s="22"/>
      <c r="RCD12" s="23"/>
      <c r="RCE12" s="22"/>
      <c r="RCF12" s="23"/>
      <c r="RCG12" s="22"/>
      <c r="RCH12" s="23"/>
      <c r="RCI12" s="22"/>
      <c r="RCJ12" s="23"/>
      <c r="RCK12" s="22"/>
      <c r="RCL12" s="23"/>
      <c r="RCM12" s="22"/>
      <c r="RCN12" s="23"/>
      <c r="RCO12" s="22"/>
      <c r="RCP12" s="23"/>
      <c r="RCQ12" s="22"/>
      <c r="RCR12" s="23"/>
      <c r="RCS12" s="22"/>
      <c r="RCT12" s="23"/>
      <c r="RCU12" s="22"/>
      <c r="RCV12" s="23"/>
      <c r="RCW12" s="22"/>
      <c r="RCX12" s="23"/>
      <c r="RCY12" s="22"/>
      <c r="RCZ12" s="23"/>
      <c r="RDA12" s="22"/>
      <c r="RDB12" s="23"/>
      <c r="RDC12" s="22"/>
      <c r="RDD12" s="23"/>
      <c r="RDE12" s="22"/>
      <c r="RDF12" s="23"/>
      <c r="RDG12" s="22"/>
      <c r="RDH12" s="23"/>
      <c r="RDI12" s="22"/>
      <c r="RDJ12" s="23"/>
      <c r="RDK12" s="22"/>
      <c r="RDL12" s="23"/>
      <c r="RDM12" s="22"/>
      <c r="RDN12" s="23"/>
      <c r="RDO12" s="22"/>
      <c r="RDP12" s="23"/>
      <c r="RDQ12" s="22"/>
      <c r="RDR12" s="23"/>
      <c r="RDS12" s="22"/>
      <c r="RDT12" s="23"/>
      <c r="RDU12" s="22"/>
      <c r="RDV12" s="23"/>
      <c r="RDW12" s="22"/>
      <c r="RDX12" s="23"/>
      <c r="RDY12" s="22"/>
      <c r="RDZ12" s="23"/>
      <c r="REA12" s="22"/>
      <c r="REB12" s="23"/>
      <c r="REC12" s="22"/>
      <c r="RED12" s="23"/>
      <c r="REE12" s="22"/>
      <c r="REF12" s="23"/>
      <c r="REG12" s="22"/>
      <c r="REH12" s="23"/>
      <c r="REI12" s="22"/>
      <c r="REJ12" s="23"/>
      <c r="REK12" s="22"/>
      <c r="REL12" s="23"/>
      <c r="REM12" s="22"/>
      <c r="REN12" s="23"/>
      <c r="REO12" s="22"/>
      <c r="REP12" s="23"/>
      <c r="REQ12" s="22"/>
      <c r="RER12" s="23"/>
      <c r="RES12" s="22"/>
      <c r="RET12" s="23"/>
      <c r="REU12" s="22"/>
      <c r="REV12" s="23"/>
      <c r="REW12" s="22"/>
      <c r="REX12" s="23"/>
      <c r="REY12" s="22"/>
      <c r="REZ12" s="23"/>
      <c r="RFA12" s="22"/>
      <c r="RFB12" s="23"/>
      <c r="RFC12" s="22"/>
      <c r="RFD12" s="23"/>
      <c r="RFE12" s="22"/>
      <c r="RFF12" s="23"/>
      <c r="RFG12" s="22"/>
      <c r="RFH12" s="23"/>
      <c r="RFI12" s="22"/>
      <c r="RFJ12" s="23"/>
      <c r="RFK12" s="22"/>
      <c r="RFL12" s="23"/>
      <c r="RFM12" s="22"/>
      <c r="RFN12" s="23"/>
      <c r="RFO12" s="22"/>
      <c r="RFP12" s="23"/>
      <c r="RFQ12" s="22"/>
      <c r="RFR12" s="23"/>
      <c r="RFS12" s="22"/>
      <c r="RFT12" s="23"/>
      <c r="RFU12" s="22"/>
      <c r="RFV12" s="23"/>
      <c r="RFW12" s="22"/>
      <c r="RFX12" s="23"/>
      <c r="RFY12" s="22"/>
      <c r="RFZ12" s="23"/>
      <c r="RGA12" s="22"/>
      <c r="RGB12" s="23"/>
      <c r="RGC12" s="22"/>
      <c r="RGD12" s="23"/>
      <c r="RGE12" s="22"/>
      <c r="RGF12" s="23"/>
      <c r="RGG12" s="22"/>
      <c r="RGH12" s="23"/>
      <c r="RGI12" s="22"/>
      <c r="RGJ12" s="23"/>
      <c r="RGK12" s="22"/>
      <c r="RGL12" s="23"/>
      <c r="RGM12" s="22"/>
      <c r="RGN12" s="23"/>
      <c r="RGO12" s="22"/>
      <c r="RGP12" s="23"/>
      <c r="RGQ12" s="22"/>
      <c r="RGR12" s="23"/>
      <c r="RGS12" s="22"/>
      <c r="RGT12" s="23"/>
      <c r="RGU12" s="22"/>
      <c r="RGV12" s="23"/>
      <c r="RGW12" s="22"/>
      <c r="RGX12" s="23"/>
      <c r="RGY12" s="22"/>
      <c r="RGZ12" s="23"/>
      <c r="RHA12" s="22"/>
      <c r="RHB12" s="23"/>
      <c r="RHC12" s="22"/>
      <c r="RHD12" s="23"/>
      <c r="RHE12" s="22"/>
      <c r="RHF12" s="23"/>
      <c r="RHG12" s="22"/>
      <c r="RHH12" s="23"/>
      <c r="RHI12" s="22"/>
      <c r="RHJ12" s="23"/>
      <c r="RHK12" s="22"/>
      <c r="RHL12" s="23"/>
      <c r="RHM12" s="22"/>
      <c r="RHN12" s="23"/>
      <c r="RHO12" s="22"/>
      <c r="RHP12" s="23"/>
      <c r="RHQ12" s="22"/>
      <c r="RHR12" s="23"/>
      <c r="RHS12" s="22"/>
      <c r="RHT12" s="23"/>
      <c r="RHU12" s="22"/>
      <c r="RHV12" s="23"/>
      <c r="RHW12" s="22"/>
      <c r="RHX12" s="23"/>
      <c r="RHY12" s="22"/>
      <c r="RHZ12" s="23"/>
      <c r="RIA12" s="22"/>
      <c r="RIB12" s="23"/>
      <c r="RIC12" s="22"/>
      <c r="RID12" s="23"/>
      <c r="RIE12" s="22"/>
      <c r="RIF12" s="23"/>
      <c r="RIG12" s="22"/>
      <c r="RIH12" s="23"/>
      <c r="RII12" s="22"/>
      <c r="RIJ12" s="23"/>
      <c r="RIK12" s="22"/>
      <c r="RIL12" s="23"/>
      <c r="RIM12" s="22"/>
      <c r="RIN12" s="23"/>
      <c r="RIO12" s="22"/>
      <c r="RIP12" s="23"/>
      <c r="RIQ12" s="22"/>
      <c r="RIR12" s="23"/>
      <c r="RIS12" s="22"/>
      <c r="RIT12" s="23"/>
      <c r="RIU12" s="22"/>
      <c r="RIV12" s="23"/>
      <c r="RIW12" s="22"/>
      <c r="RIX12" s="23"/>
      <c r="RIY12" s="22"/>
      <c r="RIZ12" s="23"/>
      <c r="RJA12" s="22"/>
      <c r="RJB12" s="23"/>
      <c r="RJC12" s="22"/>
      <c r="RJD12" s="23"/>
      <c r="RJE12" s="22"/>
      <c r="RJF12" s="23"/>
      <c r="RJG12" s="22"/>
      <c r="RJH12" s="23"/>
      <c r="RJI12" s="22"/>
      <c r="RJJ12" s="23"/>
      <c r="RJK12" s="22"/>
      <c r="RJL12" s="23"/>
      <c r="RJM12" s="22"/>
      <c r="RJN12" s="23"/>
      <c r="RJO12" s="22"/>
      <c r="RJP12" s="23"/>
      <c r="RJQ12" s="22"/>
      <c r="RJR12" s="23"/>
      <c r="RJS12" s="22"/>
      <c r="RJT12" s="23"/>
      <c r="RJU12" s="22"/>
      <c r="RJV12" s="23"/>
      <c r="RJW12" s="22"/>
      <c r="RJX12" s="23"/>
      <c r="RJY12" s="22"/>
      <c r="RJZ12" s="23"/>
      <c r="RKA12" s="22"/>
      <c r="RKB12" s="23"/>
      <c r="RKC12" s="22"/>
      <c r="RKD12" s="23"/>
      <c r="RKE12" s="22"/>
      <c r="RKF12" s="23"/>
      <c r="RKG12" s="22"/>
      <c r="RKH12" s="23"/>
      <c r="RKI12" s="22"/>
      <c r="RKJ12" s="23"/>
      <c r="RKK12" s="22"/>
      <c r="RKL12" s="23"/>
      <c r="RKM12" s="22"/>
      <c r="RKN12" s="23"/>
      <c r="RKO12" s="22"/>
      <c r="RKP12" s="23"/>
      <c r="RKQ12" s="22"/>
      <c r="RKR12" s="23"/>
      <c r="RKS12" s="22"/>
      <c r="RKT12" s="23"/>
      <c r="RKU12" s="22"/>
      <c r="RKV12" s="23"/>
      <c r="RKW12" s="22"/>
      <c r="RKX12" s="23"/>
      <c r="RKY12" s="22"/>
      <c r="RKZ12" s="23"/>
      <c r="RLA12" s="22"/>
      <c r="RLB12" s="23"/>
      <c r="RLC12" s="22"/>
      <c r="RLD12" s="23"/>
      <c r="RLE12" s="22"/>
      <c r="RLF12" s="23"/>
      <c r="RLG12" s="22"/>
      <c r="RLH12" s="23"/>
      <c r="RLI12" s="22"/>
      <c r="RLJ12" s="23"/>
      <c r="RLK12" s="22"/>
      <c r="RLL12" s="23"/>
      <c r="RLM12" s="22"/>
      <c r="RLN12" s="23"/>
      <c r="RLO12" s="22"/>
      <c r="RLP12" s="23"/>
      <c r="RLQ12" s="22"/>
      <c r="RLR12" s="23"/>
      <c r="RLS12" s="22"/>
      <c r="RLT12" s="23"/>
      <c r="RLU12" s="22"/>
      <c r="RLV12" s="23"/>
      <c r="RLW12" s="22"/>
      <c r="RLX12" s="23"/>
      <c r="RLY12" s="22"/>
      <c r="RLZ12" s="23"/>
      <c r="RMA12" s="22"/>
      <c r="RMB12" s="23"/>
      <c r="RMC12" s="22"/>
      <c r="RMD12" s="23"/>
      <c r="RME12" s="22"/>
      <c r="RMF12" s="23"/>
      <c r="RMG12" s="22"/>
      <c r="RMH12" s="23"/>
      <c r="RMI12" s="22"/>
      <c r="RMJ12" s="23"/>
      <c r="RMK12" s="22"/>
      <c r="RML12" s="23"/>
      <c r="RMM12" s="22"/>
      <c r="RMN12" s="23"/>
      <c r="RMO12" s="22"/>
      <c r="RMP12" s="23"/>
      <c r="RMQ12" s="22"/>
      <c r="RMR12" s="23"/>
      <c r="RMS12" s="22"/>
      <c r="RMT12" s="23"/>
      <c r="RMU12" s="22"/>
      <c r="RMV12" s="23"/>
      <c r="RMW12" s="22"/>
      <c r="RMX12" s="23"/>
      <c r="RMY12" s="22"/>
      <c r="RMZ12" s="23"/>
      <c r="RNA12" s="22"/>
      <c r="RNB12" s="23"/>
      <c r="RNC12" s="22"/>
      <c r="RND12" s="23"/>
      <c r="RNE12" s="22"/>
      <c r="RNF12" s="23"/>
      <c r="RNG12" s="22"/>
      <c r="RNH12" s="23"/>
      <c r="RNI12" s="22"/>
      <c r="RNJ12" s="23"/>
      <c r="RNK12" s="22"/>
      <c r="RNL12" s="23"/>
      <c r="RNM12" s="22"/>
      <c r="RNN12" s="23"/>
      <c r="RNO12" s="22"/>
      <c r="RNP12" s="23"/>
      <c r="RNQ12" s="22"/>
      <c r="RNR12" s="23"/>
      <c r="RNS12" s="22"/>
      <c r="RNT12" s="23"/>
      <c r="RNU12" s="22"/>
      <c r="RNV12" s="23"/>
      <c r="RNW12" s="22"/>
      <c r="RNX12" s="23"/>
      <c r="RNY12" s="22"/>
      <c r="RNZ12" s="23"/>
      <c r="ROA12" s="22"/>
      <c r="ROB12" s="23"/>
      <c r="ROC12" s="22"/>
      <c r="ROD12" s="23"/>
      <c r="ROE12" s="22"/>
      <c r="ROF12" s="23"/>
      <c r="ROG12" s="22"/>
      <c r="ROH12" s="23"/>
      <c r="ROI12" s="22"/>
      <c r="ROJ12" s="23"/>
      <c r="ROK12" s="22"/>
      <c r="ROL12" s="23"/>
      <c r="ROM12" s="22"/>
      <c r="RON12" s="23"/>
      <c r="ROO12" s="22"/>
      <c r="ROP12" s="23"/>
      <c r="ROQ12" s="22"/>
      <c r="ROR12" s="23"/>
      <c r="ROS12" s="22"/>
      <c r="ROT12" s="23"/>
      <c r="ROU12" s="22"/>
      <c r="ROV12" s="23"/>
      <c r="ROW12" s="22"/>
      <c r="ROX12" s="23"/>
      <c r="ROY12" s="22"/>
      <c r="ROZ12" s="23"/>
      <c r="RPA12" s="22"/>
      <c r="RPB12" s="23"/>
      <c r="RPC12" s="22"/>
      <c r="RPD12" s="23"/>
      <c r="RPE12" s="22"/>
      <c r="RPF12" s="23"/>
      <c r="RPG12" s="22"/>
      <c r="RPH12" s="23"/>
      <c r="RPI12" s="22"/>
      <c r="RPJ12" s="23"/>
      <c r="RPK12" s="22"/>
      <c r="RPL12" s="23"/>
      <c r="RPM12" s="22"/>
      <c r="RPN12" s="23"/>
      <c r="RPO12" s="22"/>
      <c r="RPP12" s="23"/>
      <c r="RPQ12" s="22"/>
      <c r="RPR12" s="23"/>
      <c r="RPS12" s="22"/>
      <c r="RPT12" s="23"/>
      <c r="RPU12" s="22"/>
      <c r="RPV12" s="23"/>
      <c r="RPW12" s="22"/>
      <c r="RPX12" s="23"/>
      <c r="RPY12" s="22"/>
      <c r="RPZ12" s="23"/>
      <c r="RQA12" s="22"/>
      <c r="RQB12" s="23"/>
      <c r="RQC12" s="22"/>
      <c r="RQD12" s="23"/>
      <c r="RQE12" s="22"/>
      <c r="RQF12" s="23"/>
      <c r="RQG12" s="22"/>
      <c r="RQH12" s="23"/>
      <c r="RQI12" s="22"/>
      <c r="RQJ12" s="23"/>
      <c r="RQK12" s="22"/>
      <c r="RQL12" s="23"/>
      <c r="RQM12" s="22"/>
      <c r="RQN12" s="23"/>
      <c r="RQO12" s="22"/>
      <c r="RQP12" s="23"/>
      <c r="RQQ12" s="22"/>
      <c r="RQR12" s="23"/>
      <c r="RQS12" s="22"/>
      <c r="RQT12" s="23"/>
      <c r="RQU12" s="22"/>
      <c r="RQV12" s="23"/>
      <c r="RQW12" s="22"/>
      <c r="RQX12" s="23"/>
      <c r="RQY12" s="22"/>
      <c r="RQZ12" s="23"/>
      <c r="RRA12" s="22"/>
      <c r="RRB12" s="23"/>
      <c r="RRC12" s="22"/>
      <c r="RRD12" s="23"/>
      <c r="RRE12" s="22"/>
      <c r="RRF12" s="23"/>
      <c r="RRG12" s="22"/>
      <c r="RRH12" s="23"/>
      <c r="RRI12" s="22"/>
      <c r="RRJ12" s="23"/>
      <c r="RRK12" s="22"/>
      <c r="RRL12" s="23"/>
      <c r="RRM12" s="22"/>
      <c r="RRN12" s="23"/>
      <c r="RRO12" s="22"/>
      <c r="RRP12" s="23"/>
      <c r="RRQ12" s="22"/>
      <c r="RRR12" s="23"/>
      <c r="RRS12" s="22"/>
      <c r="RRT12" s="23"/>
      <c r="RRU12" s="22"/>
      <c r="RRV12" s="23"/>
      <c r="RRW12" s="22"/>
      <c r="RRX12" s="23"/>
      <c r="RRY12" s="22"/>
      <c r="RRZ12" s="23"/>
      <c r="RSA12" s="22"/>
      <c r="RSB12" s="23"/>
      <c r="RSC12" s="22"/>
      <c r="RSD12" s="23"/>
      <c r="RSE12" s="22"/>
      <c r="RSF12" s="23"/>
      <c r="RSG12" s="22"/>
      <c r="RSH12" s="23"/>
      <c r="RSI12" s="22"/>
      <c r="RSJ12" s="23"/>
      <c r="RSK12" s="22"/>
      <c r="RSL12" s="23"/>
      <c r="RSM12" s="22"/>
      <c r="RSN12" s="23"/>
      <c r="RSO12" s="22"/>
      <c r="RSP12" s="23"/>
      <c r="RSQ12" s="22"/>
      <c r="RSR12" s="23"/>
      <c r="RSS12" s="22"/>
      <c r="RST12" s="23"/>
      <c r="RSU12" s="22"/>
      <c r="RSV12" s="23"/>
      <c r="RSW12" s="22"/>
      <c r="RSX12" s="23"/>
      <c r="RSY12" s="22"/>
      <c r="RSZ12" s="23"/>
      <c r="RTA12" s="22"/>
      <c r="RTB12" s="23"/>
      <c r="RTC12" s="22"/>
      <c r="RTD12" s="23"/>
      <c r="RTE12" s="22"/>
      <c r="RTF12" s="23"/>
      <c r="RTG12" s="22"/>
      <c r="RTH12" s="23"/>
      <c r="RTI12" s="22"/>
      <c r="RTJ12" s="23"/>
      <c r="RTK12" s="22"/>
      <c r="RTL12" s="23"/>
      <c r="RTM12" s="22"/>
      <c r="RTN12" s="23"/>
      <c r="RTO12" s="22"/>
      <c r="RTP12" s="23"/>
      <c r="RTQ12" s="22"/>
      <c r="RTR12" s="23"/>
      <c r="RTS12" s="22"/>
      <c r="RTT12" s="23"/>
      <c r="RTU12" s="22"/>
      <c r="RTV12" s="23"/>
      <c r="RTW12" s="22"/>
      <c r="RTX12" s="23"/>
      <c r="RTY12" s="22"/>
      <c r="RTZ12" s="23"/>
      <c r="RUA12" s="22"/>
      <c r="RUB12" s="23"/>
      <c r="RUC12" s="22"/>
      <c r="RUD12" s="23"/>
      <c r="RUE12" s="22"/>
      <c r="RUF12" s="23"/>
      <c r="RUG12" s="22"/>
      <c r="RUH12" s="23"/>
      <c r="RUI12" s="22"/>
      <c r="RUJ12" s="23"/>
      <c r="RUK12" s="22"/>
      <c r="RUL12" s="23"/>
      <c r="RUM12" s="22"/>
      <c r="RUN12" s="23"/>
      <c r="RUO12" s="22"/>
      <c r="RUP12" s="23"/>
      <c r="RUQ12" s="22"/>
      <c r="RUR12" s="23"/>
      <c r="RUS12" s="22"/>
      <c r="RUT12" s="23"/>
      <c r="RUU12" s="22"/>
      <c r="RUV12" s="23"/>
      <c r="RUW12" s="22"/>
      <c r="RUX12" s="23"/>
      <c r="RUY12" s="22"/>
      <c r="RUZ12" s="23"/>
      <c r="RVA12" s="22"/>
      <c r="RVB12" s="23"/>
      <c r="RVC12" s="22"/>
      <c r="RVD12" s="23"/>
      <c r="RVE12" s="22"/>
      <c r="RVF12" s="23"/>
      <c r="RVG12" s="22"/>
      <c r="RVH12" s="23"/>
      <c r="RVI12" s="22"/>
      <c r="RVJ12" s="23"/>
      <c r="RVK12" s="22"/>
      <c r="RVL12" s="23"/>
      <c r="RVM12" s="22"/>
      <c r="RVN12" s="23"/>
      <c r="RVO12" s="22"/>
      <c r="RVP12" s="23"/>
      <c r="RVQ12" s="22"/>
      <c r="RVR12" s="23"/>
      <c r="RVS12" s="22"/>
      <c r="RVT12" s="23"/>
      <c r="RVU12" s="22"/>
      <c r="RVV12" s="23"/>
      <c r="RVW12" s="22"/>
      <c r="RVX12" s="23"/>
      <c r="RVY12" s="22"/>
      <c r="RVZ12" s="23"/>
      <c r="RWA12" s="22"/>
      <c r="RWB12" s="23"/>
      <c r="RWC12" s="22"/>
      <c r="RWD12" s="23"/>
      <c r="RWE12" s="22"/>
      <c r="RWF12" s="23"/>
      <c r="RWG12" s="22"/>
      <c r="RWH12" s="23"/>
      <c r="RWI12" s="22"/>
      <c r="RWJ12" s="23"/>
      <c r="RWK12" s="22"/>
      <c r="RWL12" s="23"/>
      <c r="RWM12" s="22"/>
      <c r="RWN12" s="23"/>
      <c r="RWO12" s="22"/>
      <c r="RWP12" s="23"/>
      <c r="RWQ12" s="22"/>
      <c r="RWR12" s="23"/>
      <c r="RWS12" s="22"/>
      <c r="RWT12" s="23"/>
      <c r="RWU12" s="22"/>
      <c r="RWV12" s="23"/>
      <c r="RWW12" s="22"/>
      <c r="RWX12" s="23"/>
      <c r="RWY12" s="22"/>
      <c r="RWZ12" s="23"/>
      <c r="RXA12" s="22"/>
      <c r="RXB12" s="23"/>
      <c r="RXC12" s="22"/>
      <c r="RXD12" s="23"/>
      <c r="RXE12" s="22"/>
      <c r="RXF12" s="23"/>
      <c r="RXG12" s="22"/>
      <c r="RXH12" s="23"/>
      <c r="RXI12" s="22"/>
      <c r="RXJ12" s="23"/>
      <c r="RXK12" s="22"/>
      <c r="RXL12" s="23"/>
      <c r="RXM12" s="22"/>
      <c r="RXN12" s="23"/>
      <c r="RXO12" s="22"/>
      <c r="RXP12" s="23"/>
      <c r="RXQ12" s="22"/>
      <c r="RXR12" s="23"/>
      <c r="RXS12" s="22"/>
      <c r="RXT12" s="23"/>
      <c r="RXU12" s="22"/>
      <c r="RXV12" s="23"/>
      <c r="RXW12" s="22"/>
      <c r="RXX12" s="23"/>
      <c r="RXY12" s="22"/>
      <c r="RXZ12" s="23"/>
      <c r="RYA12" s="22"/>
      <c r="RYB12" s="23"/>
      <c r="RYC12" s="22"/>
      <c r="RYD12" s="23"/>
      <c r="RYE12" s="22"/>
      <c r="RYF12" s="23"/>
      <c r="RYG12" s="22"/>
      <c r="RYH12" s="23"/>
      <c r="RYI12" s="22"/>
      <c r="RYJ12" s="23"/>
      <c r="RYK12" s="22"/>
      <c r="RYL12" s="23"/>
      <c r="RYM12" s="22"/>
      <c r="RYN12" s="23"/>
      <c r="RYO12" s="22"/>
      <c r="RYP12" s="23"/>
      <c r="RYQ12" s="22"/>
      <c r="RYR12" s="23"/>
      <c r="RYS12" s="22"/>
      <c r="RYT12" s="23"/>
      <c r="RYU12" s="22"/>
      <c r="RYV12" s="23"/>
      <c r="RYW12" s="22"/>
      <c r="RYX12" s="23"/>
      <c r="RYY12" s="22"/>
      <c r="RYZ12" s="23"/>
      <c r="RZA12" s="22"/>
      <c r="RZB12" s="23"/>
      <c r="RZC12" s="22"/>
      <c r="RZD12" s="23"/>
      <c r="RZE12" s="22"/>
      <c r="RZF12" s="23"/>
      <c r="RZG12" s="22"/>
      <c r="RZH12" s="23"/>
      <c r="RZI12" s="22"/>
      <c r="RZJ12" s="23"/>
      <c r="RZK12" s="22"/>
      <c r="RZL12" s="23"/>
      <c r="RZM12" s="22"/>
      <c r="RZN12" s="23"/>
      <c r="RZO12" s="22"/>
      <c r="RZP12" s="23"/>
      <c r="RZQ12" s="22"/>
      <c r="RZR12" s="23"/>
      <c r="RZS12" s="22"/>
      <c r="RZT12" s="23"/>
      <c r="RZU12" s="22"/>
      <c r="RZV12" s="23"/>
      <c r="RZW12" s="22"/>
      <c r="RZX12" s="23"/>
      <c r="RZY12" s="22"/>
      <c r="RZZ12" s="23"/>
      <c r="SAA12" s="22"/>
      <c r="SAB12" s="23"/>
      <c r="SAC12" s="22"/>
      <c r="SAD12" s="23"/>
      <c r="SAE12" s="22"/>
      <c r="SAF12" s="23"/>
      <c r="SAG12" s="22"/>
      <c r="SAH12" s="23"/>
      <c r="SAI12" s="22"/>
      <c r="SAJ12" s="23"/>
      <c r="SAK12" s="22"/>
      <c r="SAL12" s="23"/>
      <c r="SAM12" s="22"/>
      <c r="SAN12" s="23"/>
      <c r="SAO12" s="22"/>
      <c r="SAP12" s="23"/>
      <c r="SAQ12" s="22"/>
      <c r="SAR12" s="23"/>
      <c r="SAS12" s="22"/>
      <c r="SAT12" s="23"/>
      <c r="SAU12" s="22"/>
      <c r="SAV12" s="23"/>
      <c r="SAW12" s="22"/>
      <c r="SAX12" s="23"/>
      <c r="SAY12" s="22"/>
      <c r="SAZ12" s="23"/>
      <c r="SBA12" s="22"/>
      <c r="SBB12" s="23"/>
      <c r="SBC12" s="22"/>
      <c r="SBD12" s="23"/>
      <c r="SBE12" s="22"/>
      <c r="SBF12" s="23"/>
      <c r="SBG12" s="22"/>
      <c r="SBH12" s="23"/>
      <c r="SBI12" s="22"/>
      <c r="SBJ12" s="23"/>
      <c r="SBK12" s="22"/>
      <c r="SBL12" s="23"/>
      <c r="SBM12" s="22"/>
      <c r="SBN12" s="23"/>
      <c r="SBO12" s="22"/>
      <c r="SBP12" s="23"/>
      <c r="SBQ12" s="22"/>
      <c r="SBR12" s="23"/>
      <c r="SBS12" s="22"/>
      <c r="SBT12" s="23"/>
      <c r="SBU12" s="22"/>
      <c r="SBV12" s="23"/>
      <c r="SBW12" s="22"/>
      <c r="SBX12" s="23"/>
      <c r="SBY12" s="22"/>
      <c r="SBZ12" s="23"/>
      <c r="SCA12" s="22"/>
      <c r="SCB12" s="23"/>
      <c r="SCC12" s="22"/>
      <c r="SCD12" s="23"/>
      <c r="SCE12" s="22"/>
      <c r="SCF12" s="23"/>
      <c r="SCG12" s="22"/>
      <c r="SCH12" s="23"/>
      <c r="SCI12" s="22"/>
      <c r="SCJ12" s="23"/>
      <c r="SCK12" s="22"/>
      <c r="SCL12" s="23"/>
      <c r="SCM12" s="22"/>
      <c r="SCN12" s="23"/>
      <c r="SCO12" s="22"/>
      <c r="SCP12" s="23"/>
      <c r="SCQ12" s="22"/>
      <c r="SCR12" s="23"/>
      <c r="SCS12" s="22"/>
      <c r="SCT12" s="23"/>
      <c r="SCU12" s="22"/>
      <c r="SCV12" s="23"/>
      <c r="SCW12" s="22"/>
      <c r="SCX12" s="23"/>
      <c r="SCY12" s="22"/>
      <c r="SCZ12" s="23"/>
      <c r="SDA12" s="22"/>
      <c r="SDB12" s="23"/>
      <c r="SDC12" s="22"/>
      <c r="SDD12" s="23"/>
      <c r="SDE12" s="22"/>
      <c r="SDF12" s="23"/>
      <c r="SDG12" s="22"/>
      <c r="SDH12" s="23"/>
      <c r="SDI12" s="22"/>
      <c r="SDJ12" s="23"/>
      <c r="SDK12" s="22"/>
      <c r="SDL12" s="23"/>
      <c r="SDM12" s="22"/>
      <c r="SDN12" s="23"/>
      <c r="SDO12" s="22"/>
      <c r="SDP12" s="23"/>
      <c r="SDQ12" s="22"/>
      <c r="SDR12" s="23"/>
      <c r="SDS12" s="22"/>
      <c r="SDT12" s="23"/>
      <c r="SDU12" s="22"/>
      <c r="SDV12" s="23"/>
      <c r="SDW12" s="22"/>
      <c r="SDX12" s="23"/>
      <c r="SDY12" s="22"/>
      <c r="SDZ12" s="23"/>
      <c r="SEA12" s="22"/>
      <c r="SEB12" s="23"/>
      <c r="SEC12" s="22"/>
      <c r="SED12" s="23"/>
      <c r="SEE12" s="22"/>
      <c r="SEF12" s="23"/>
      <c r="SEG12" s="22"/>
      <c r="SEH12" s="23"/>
      <c r="SEI12" s="22"/>
      <c r="SEJ12" s="23"/>
      <c r="SEK12" s="22"/>
      <c r="SEL12" s="23"/>
      <c r="SEM12" s="22"/>
      <c r="SEN12" s="23"/>
      <c r="SEO12" s="22"/>
      <c r="SEP12" s="23"/>
      <c r="SEQ12" s="22"/>
      <c r="SER12" s="23"/>
      <c r="SES12" s="22"/>
      <c r="SET12" s="23"/>
      <c r="SEU12" s="22"/>
      <c r="SEV12" s="23"/>
      <c r="SEW12" s="22"/>
      <c r="SEX12" s="23"/>
      <c r="SEY12" s="22"/>
      <c r="SEZ12" s="23"/>
      <c r="SFA12" s="22"/>
      <c r="SFB12" s="23"/>
      <c r="SFC12" s="22"/>
      <c r="SFD12" s="23"/>
      <c r="SFE12" s="22"/>
      <c r="SFF12" s="23"/>
      <c r="SFG12" s="22"/>
      <c r="SFH12" s="23"/>
      <c r="SFI12" s="22"/>
      <c r="SFJ12" s="23"/>
      <c r="SFK12" s="22"/>
      <c r="SFL12" s="23"/>
      <c r="SFM12" s="22"/>
      <c r="SFN12" s="23"/>
      <c r="SFO12" s="22"/>
      <c r="SFP12" s="23"/>
      <c r="SFQ12" s="22"/>
      <c r="SFR12" s="23"/>
      <c r="SFS12" s="22"/>
      <c r="SFT12" s="23"/>
      <c r="SFU12" s="22"/>
      <c r="SFV12" s="23"/>
      <c r="SFW12" s="22"/>
      <c r="SFX12" s="23"/>
      <c r="SFY12" s="22"/>
      <c r="SFZ12" s="23"/>
      <c r="SGA12" s="22"/>
      <c r="SGB12" s="23"/>
      <c r="SGC12" s="22"/>
      <c r="SGD12" s="23"/>
      <c r="SGE12" s="22"/>
      <c r="SGF12" s="23"/>
      <c r="SGG12" s="22"/>
      <c r="SGH12" s="23"/>
      <c r="SGI12" s="22"/>
      <c r="SGJ12" s="23"/>
      <c r="SGK12" s="22"/>
      <c r="SGL12" s="23"/>
      <c r="SGM12" s="22"/>
      <c r="SGN12" s="23"/>
      <c r="SGO12" s="22"/>
      <c r="SGP12" s="23"/>
      <c r="SGQ12" s="22"/>
      <c r="SGR12" s="23"/>
      <c r="SGS12" s="22"/>
      <c r="SGT12" s="23"/>
      <c r="SGU12" s="22"/>
      <c r="SGV12" s="23"/>
      <c r="SGW12" s="22"/>
      <c r="SGX12" s="23"/>
      <c r="SGY12" s="22"/>
      <c r="SGZ12" s="23"/>
      <c r="SHA12" s="22"/>
      <c r="SHB12" s="23"/>
      <c r="SHC12" s="22"/>
      <c r="SHD12" s="23"/>
      <c r="SHE12" s="22"/>
      <c r="SHF12" s="23"/>
      <c r="SHG12" s="22"/>
      <c r="SHH12" s="23"/>
      <c r="SHI12" s="22"/>
      <c r="SHJ12" s="23"/>
      <c r="SHK12" s="22"/>
      <c r="SHL12" s="23"/>
      <c r="SHM12" s="22"/>
      <c r="SHN12" s="23"/>
      <c r="SHO12" s="22"/>
      <c r="SHP12" s="23"/>
      <c r="SHQ12" s="22"/>
      <c r="SHR12" s="23"/>
      <c r="SHS12" s="22"/>
      <c r="SHT12" s="23"/>
      <c r="SHU12" s="22"/>
      <c r="SHV12" s="23"/>
      <c r="SHW12" s="22"/>
      <c r="SHX12" s="23"/>
      <c r="SHY12" s="22"/>
      <c r="SHZ12" s="23"/>
      <c r="SIA12" s="22"/>
      <c r="SIB12" s="23"/>
      <c r="SIC12" s="22"/>
      <c r="SID12" s="23"/>
      <c r="SIE12" s="22"/>
      <c r="SIF12" s="23"/>
      <c r="SIG12" s="22"/>
      <c r="SIH12" s="23"/>
      <c r="SII12" s="22"/>
      <c r="SIJ12" s="23"/>
      <c r="SIK12" s="22"/>
      <c r="SIL12" s="23"/>
      <c r="SIM12" s="22"/>
      <c r="SIN12" s="23"/>
      <c r="SIO12" s="22"/>
      <c r="SIP12" s="23"/>
      <c r="SIQ12" s="22"/>
      <c r="SIR12" s="23"/>
      <c r="SIS12" s="22"/>
      <c r="SIT12" s="23"/>
      <c r="SIU12" s="22"/>
      <c r="SIV12" s="23"/>
      <c r="SIW12" s="22"/>
      <c r="SIX12" s="23"/>
      <c r="SIY12" s="22"/>
      <c r="SIZ12" s="23"/>
      <c r="SJA12" s="22"/>
      <c r="SJB12" s="23"/>
      <c r="SJC12" s="22"/>
      <c r="SJD12" s="23"/>
      <c r="SJE12" s="22"/>
      <c r="SJF12" s="23"/>
      <c r="SJG12" s="22"/>
      <c r="SJH12" s="23"/>
      <c r="SJI12" s="22"/>
      <c r="SJJ12" s="23"/>
      <c r="SJK12" s="22"/>
      <c r="SJL12" s="23"/>
      <c r="SJM12" s="22"/>
      <c r="SJN12" s="23"/>
      <c r="SJO12" s="22"/>
      <c r="SJP12" s="23"/>
      <c r="SJQ12" s="22"/>
      <c r="SJR12" s="23"/>
      <c r="SJS12" s="22"/>
      <c r="SJT12" s="23"/>
      <c r="SJU12" s="22"/>
      <c r="SJV12" s="23"/>
      <c r="SJW12" s="22"/>
      <c r="SJX12" s="23"/>
      <c r="SJY12" s="22"/>
      <c r="SJZ12" s="23"/>
      <c r="SKA12" s="22"/>
      <c r="SKB12" s="23"/>
      <c r="SKC12" s="22"/>
      <c r="SKD12" s="23"/>
      <c r="SKE12" s="22"/>
      <c r="SKF12" s="23"/>
      <c r="SKG12" s="22"/>
      <c r="SKH12" s="23"/>
      <c r="SKI12" s="22"/>
      <c r="SKJ12" s="23"/>
      <c r="SKK12" s="22"/>
      <c r="SKL12" s="23"/>
      <c r="SKM12" s="22"/>
      <c r="SKN12" s="23"/>
      <c r="SKO12" s="22"/>
      <c r="SKP12" s="23"/>
      <c r="SKQ12" s="22"/>
      <c r="SKR12" s="23"/>
      <c r="SKS12" s="22"/>
      <c r="SKT12" s="23"/>
      <c r="SKU12" s="22"/>
      <c r="SKV12" s="23"/>
      <c r="SKW12" s="22"/>
      <c r="SKX12" s="23"/>
      <c r="SKY12" s="22"/>
      <c r="SKZ12" s="23"/>
      <c r="SLA12" s="22"/>
      <c r="SLB12" s="23"/>
      <c r="SLC12" s="22"/>
      <c r="SLD12" s="23"/>
      <c r="SLE12" s="22"/>
      <c r="SLF12" s="23"/>
      <c r="SLG12" s="22"/>
      <c r="SLH12" s="23"/>
      <c r="SLI12" s="22"/>
      <c r="SLJ12" s="23"/>
      <c r="SLK12" s="22"/>
      <c r="SLL12" s="23"/>
      <c r="SLM12" s="22"/>
      <c r="SLN12" s="23"/>
      <c r="SLO12" s="22"/>
      <c r="SLP12" s="23"/>
      <c r="SLQ12" s="22"/>
      <c r="SLR12" s="23"/>
      <c r="SLS12" s="22"/>
      <c r="SLT12" s="23"/>
      <c r="SLU12" s="22"/>
      <c r="SLV12" s="23"/>
      <c r="SLW12" s="22"/>
      <c r="SLX12" s="23"/>
      <c r="SLY12" s="22"/>
      <c r="SLZ12" s="23"/>
      <c r="SMA12" s="22"/>
      <c r="SMB12" s="23"/>
      <c r="SMC12" s="22"/>
      <c r="SMD12" s="23"/>
      <c r="SME12" s="22"/>
      <c r="SMF12" s="23"/>
      <c r="SMG12" s="22"/>
      <c r="SMH12" s="23"/>
      <c r="SMI12" s="22"/>
      <c r="SMJ12" s="23"/>
      <c r="SMK12" s="22"/>
      <c r="SML12" s="23"/>
      <c r="SMM12" s="22"/>
      <c r="SMN12" s="23"/>
      <c r="SMO12" s="22"/>
      <c r="SMP12" s="23"/>
      <c r="SMQ12" s="22"/>
      <c r="SMR12" s="23"/>
      <c r="SMS12" s="22"/>
      <c r="SMT12" s="23"/>
      <c r="SMU12" s="22"/>
      <c r="SMV12" s="23"/>
      <c r="SMW12" s="22"/>
      <c r="SMX12" s="23"/>
      <c r="SMY12" s="22"/>
      <c r="SMZ12" s="23"/>
      <c r="SNA12" s="22"/>
      <c r="SNB12" s="23"/>
      <c r="SNC12" s="22"/>
      <c r="SND12" s="23"/>
      <c r="SNE12" s="22"/>
      <c r="SNF12" s="23"/>
      <c r="SNG12" s="22"/>
      <c r="SNH12" s="23"/>
      <c r="SNI12" s="22"/>
      <c r="SNJ12" s="23"/>
      <c r="SNK12" s="22"/>
      <c r="SNL12" s="23"/>
      <c r="SNM12" s="22"/>
      <c r="SNN12" s="23"/>
      <c r="SNO12" s="22"/>
      <c r="SNP12" s="23"/>
      <c r="SNQ12" s="22"/>
      <c r="SNR12" s="23"/>
      <c r="SNS12" s="22"/>
      <c r="SNT12" s="23"/>
      <c r="SNU12" s="22"/>
      <c r="SNV12" s="23"/>
      <c r="SNW12" s="22"/>
      <c r="SNX12" s="23"/>
      <c r="SNY12" s="22"/>
      <c r="SNZ12" s="23"/>
      <c r="SOA12" s="22"/>
      <c r="SOB12" s="23"/>
      <c r="SOC12" s="22"/>
      <c r="SOD12" s="23"/>
      <c r="SOE12" s="22"/>
      <c r="SOF12" s="23"/>
      <c r="SOG12" s="22"/>
      <c r="SOH12" s="23"/>
      <c r="SOI12" s="22"/>
      <c r="SOJ12" s="23"/>
      <c r="SOK12" s="22"/>
      <c r="SOL12" s="23"/>
      <c r="SOM12" s="22"/>
      <c r="SON12" s="23"/>
      <c r="SOO12" s="22"/>
      <c r="SOP12" s="23"/>
      <c r="SOQ12" s="22"/>
      <c r="SOR12" s="23"/>
      <c r="SOS12" s="22"/>
      <c r="SOT12" s="23"/>
      <c r="SOU12" s="22"/>
      <c r="SOV12" s="23"/>
      <c r="SOW12" s="22"/>
      <c r="SOX12" s="23"/>
      <c r="SOY12" s="22"/>
      <c r="SOZ12" s="23"/>
      <c r="SPA12" s="22"/>
      <c r="SPB12" s="23"/>
      <c r="SPC12" s="22"/>
      <c r="SPD12" s="23"/>
      <c r="SPE12" s="22"/>
      <c r="SPF12" s="23"/>
      <c r="SPG12" s="22"/>
      <c r="SPH12" s="23"/>
      <c r="SPI12" s="22"/>
      <c r="SPJ12" s="23"/>
      <c r="SPK12" s="22"/>
      <c r="SPL12" s="23"/>
      <c r="SPM12" s="22"/>
      <c r="SPN12" s="23"/>
      <c r="SPO12" s="22"/>
      <c r="SPP12" s="23"/>
      <c r="SPQ12" s="22"/>
      <c r="SPR12" s="23"/>
      <c r="SPS12" s="22"/>
      <c r="SPT12" s="23"/>
      <c r="SPU12" s="22"/>
      <c r="SPV12" s="23"/>
      <c r="SPW12" s="22"/>
      <c r="SPX12" s="23"/>
      <c r="SPY12" s="22"/>
      <c r="SPZ12" s="23"/>
      <c r="SQA12" s="22"/>
      <c r="SQB12" s="23"/>
      <c r="SQC12" s="22"/>
      <c r="SQD12" s="23"/>
      <c r="SQE12" s="22"/>
      <c r="SQF12" s="23"/>
      <c r="SQG12" s="22"/>
      <c r="SQH12" s="23"/>
      <c r="SQI12" s="22"/>
      <c r="SQJ12" s="23"/>
      <c r="SQK12" s="22"/>
      <c r="SQL12" s="23"/>
      <c r="SQM12" s="22"/>
      <c r="SQN12" s="23"/>
      <c r="SQO12" s="22"/>
      <c r="SQP12" s="23"/>
      <c r="SQQ12" s="22"/>
      <c r="SQR12" s="23"/>
      <c r="SQS12" s="22"/>
      <c r="SQT12" s="23"/>
      <c r="SQU12" s="22"/>
      <c r="SQV12" s="23"/>
      <c r="SQW12" s="22"/>
      <c r="SQX12" s="23"/>
      <c r="SQY12" s="22"/>
      <c r="SQZ12" s="23"/>
      <c r="SRA12" s="22"/>
      <c r="SRB12" s="23"/>
      <c r="SRC12" s="22"/>
      <c r="SRD12" s="23"/>
      <c r="SRE12" s="22"/>
      <c r="SRF12" s="23"/>
      <c r="SRG12" s="22"/>
      <c r="SRH12" s="23"/>
      <c r="SRI12" s="22"/>
      <c r="SRJ12" s="23"/>
      <c r="SRK12" s="22"/>
      <c r="SRL12" s="23"/>
      <c r="SRM12" s="22"/>
      <c r="SRN12" s="23"/>
      <c r="SRO12" s="22"/>
      <c r="SRP12" s="23"/>
      <c r="SRQ12" s="22"/>
      <c r="SRR12" s="23"/>
      <c r="SRS12" s="22"/>
      <c r="SRT12" s="23"/>
      <c r="SRU12" s="22"/>
      <c r="SRV12" s="23"/>
      <c r="SRW12" s="22"/>
      <c r="SRX12" s="23"/>
      <c r="SRY12" s="22"/>
      <c r="SRZ12" s="23"/>
      <c r="SSA12" s="22"/>
      <c r="SSB12" s="23"/>
      <c r="SSC12" s="22"/>
      <c r="SSD12" s="23"/>
      <c r="SSE12" s="22"/>
      <c r="SSF12" s="23"/>
      <c r="SSG12" s="22"/>
      <c r="SSH12" s="23"/>
      <c r="SSI12" s="22"/>
      <c r="SSJ12" s="23"/>
      <c r="SSK12" s="22"/>
      <c r="SSL12" s="23"/>
      <c r="SSM12" s="22"/>
      <c r="SSN12" s="23"/>
      <c r="SSO12" s="22"/>
      <c r="SSP12" s="23"/>
      <c r="SSQ12" s="22"/>
      <c r="SSR12" s="23"/>
      <c r="SSS12" s="22"/>
      <c r="SST12" s="23"/>
      <c r="SSU12" s="22"/>
      <c r="SSV12" s="23"/>
      <c r="SSW12" s="22"/>
      <c r="SSX12" s="23"/>
      <c r="SSY12" s="22"/>
      <c r="SSZ12" s="23"/>
      <c r="STA12" s="22"/>
      <c r="STB12" s="23"/>
      <c r="STC12" s="22"/>
      <c r="STD12" s="23"/>
      <c r="STE12" s="22"/>
      <c r="STF12" s="23"/>
      <c r="STG12" s="22"/>
      <c r="STH12" s="23"/>
      <c r="STI12" s="22"/>
      <c r="STJ12" s="23"/>
      <c r="STK12" s="22"/>
      <c r="STL12" s="23"/>
      <c r="STM12" s="22"/>
      <c r="STN12" s="23"/>
      <c r="STO12" s="22"/>
      <c r="STP12" s="23"/>
      <c r="STQ12" s="22"/>
      <c r="STR12" s="23"/>
      <c r="STS12" s="22"/>
      <c r="STT12" s="23"/>
      <c r="STU12" s="22"/>
      <c r="STV12" s="23"/>
      <c r="STW12" s="22"/>
      <c r="STX12" s="23"/>
      <c r="STY12" s="22"/>
      <c r="STZ12" s="23"/>
      <c r="SUA12" s="22"/>
      <c r="SUB12" s="23"/>
      <c r="SUC12" s="22"/>
      <c r="SUD12" s="23"/>
      <c r="SUE12" s="22"/>
      <c r="SUF12" s="23"/>
      <c r="SUG12" s="22"/>
      <c r="SUH12" s="23"/>
      <c r="SUI12" s="22"/>
      <c r="SUJ12" s="23"/>
      <c r="SUK12" s="22"/>
      <c r="SUL12" s="23"/>
      <c r="SUM12" s="22"/>
      <c r="SUN12" s="23"/>
      <c r="SUO12" s="22"/>
      <c r="SUP12" s="23"/>
      <c r="SUQ12" s="22"/>
      <c r="SUR12" s="23"/>
      <c r="SUS12" s="22"/>
      <c r="SUT12" s="23"/>
      <c r="SUU12" s="22"/>
      <c r="SUV12" s="23"/>
      <c r="SUW12" s="22"/>
      <c r="SUX12" s="23"/>
      <c r="SUY12" s="22"/>
      <c r="SUZ12" s="23"/>
      <c r="SVA12" s="22"/>
      <c r="SVB12" s="23"/>
      <c r="SVC12" s="22"/>
      <c r="SVD12" s="23"/>
      <c r="SVE12" s="22"/>
      <c r="SVF12" s="23"/>
      <c r="SVG12" s="22"/>
      <c r="SVH12" s="23"/>
      <c r="SVI12" s="22"/>
      <c r="SVJ12" s="23"/>
      <c r="SVK12" s="22"/>
      <c r="SVL12" s="23"/>
      <c r="SVM12" s="22"/>
      <c r="SVN12" s="23"/>
      <c r="SVO12" s="22"/>
      <c r="SVP12" s="23"/>
      <c r="SVQ12" s="22"/>
      <c r="SVR12" s="23"/>
      <c r="SVS12" s="22"/>
      <c r="SVT12" s="23"/>
      <c r="SVU12" s="22"/>
      <c r="SVV12" s="23"/>
      <c r="SVW12" s="22"/>
      <c r="SVX12" s="23"/>
      <c r="SVY12" s="22"/>
      <c r="SVZ12" s="23"/>
      <c r="SWA12" s="22"/>
      <c r="SWB12" s="23"/>
      <c r="SWC12" s="22"/>
      <c r="SWD12" s="23"/>
      <c r="SWE12" s="22"/>
      <c r="SWF12" s="23"/>
      <c r="SWG12" s="22"/>
      <c r="SWH12" s="23"/>
      <c r="SWI12" s="22"/>
      <c r="SWJ12" s="23"/>
      <c r="SWK12" s="22"/>
      <c r="SWL12" s="23"/>
      <c r="SWM12" s="22"/>
      <c r="SWN12" s="23"/>
      <c r="SWO12" s="22"/>
      <c r="SWP12" s="23"/>
      <c r="SWQ12" s="22"/>
      <c r="SWR12" s="23"/>
      <c r="SWS12" s="22"/>
      <c r="SWT12" s="23"/>
      <c r="SWU12" s="22"/>
      <c r="SWV12" s="23"/>
      <c r="SWW12" s="22"/>
      <c r="SWX12" s="23"/>
      <c r="SWY12" s="22"/>
      <c r="SWZ12" s="23"/>
      <c r="SXA12" s="22"/>
      <c r="SXB12" s="23"/>
      <c r="SXC12" s="22"/>
      <c r="SXD12" s="23"/>
      <c r="SXE12" s="22"/>
      <c r="SXF12" s="23"/>
      <c r="SXG12" s="22"/>
      <c r="SXH12" s="23"/>
      <c r="SXI12" s="22"/>
      <c r="SXJ12" s="23"/>
      <c r="SXK12" s="22"/>
      <c r="SXL12" s="23"/>
      <c r="SXM12" s="22"/>
      <c r="SXN12" s="23"/>
      <c r="SXO12" s="22"/>
      <c r="SXP12" s="23"/>
      <c r="SXQ12" s="22"/>
      <c r="SXR12" s="23"/>
      <c r="SXS12" s="22"/>
      <c r="SXT12" s="23"/>
      <c r="SXU12" s="22"/>
      <c r="SXV12" s="23"/>
      <c r="SXW12" s="22"/>
      <c r="SXX12" s="23"/>
      <c r="SXY12" s="22"/>
      <c r="SXZ12" s="23"/>
      <c r="SYA12" s="22"/>
      <c r="SYB12" s="23"/>
      <c r="SYC12" s="22"/>
      <c r="SYD12" s="23"/>
      <c r="SYE12" s="22"/>
      <c r="SYF12" s="23"/>
      <c r="SYG12" s="22"/>
      <c r="SYH12" s="23"/>
      <c r="SYI12" s="22"/>
      <c r="SYJ12" s="23"/>
      <c r="SYK12" s="22"/>
      <c r="SYL12" s="23"/>
      <c r="SYM12" s="22"/>
      <c r="SYN12" s="23"/>
      <c r="SYO12" s="22"/>
      <c r="SYP12" s="23"/>
      <c r="SYQ12" s="22"/>
      <c r="SYR12" s="23"/>
      <c r="SYS12" s="22"/>
      <c r="SYT12" s="23"/>
      <c r="SYU12" s="22"/>
      <c r="SYV12" s="23"/>
      <c r="SYW12" s="22"/>
      <c r="SYX12" s="23"/>
      <c r="SYY12" s="22"/>
      <c r="SYZ12" s="23"/>
      <c r="SZA12" s="22"/>
      <c r="SZB12" s="23"/>
      <c r="SZC12" s="22"/>
      <c r="SZD12" s="23"/>
      <c r="SZE12" s="22"/>
      <c r="SZF12" s="23"/>
      <c r="SZG12" s="22"/>
      <c r="SZH12" s="23"/>
      <c r="SZI12" s="22"/>
      <c r="SZJ12" s="23"/>
      <c r="SZK12" s="22"/>
      <c r="SZL12" s="23"/>
      <c r="SZM12" s="22"/>
      <c r="SZN12" s="23"/>
      <c r="SZO12" s="22"/>
      <c r="SZP12" s="23"/>
      <c r="SZQ12" s="22"/>
      <c r="SZR12" s="23"/>
      <c r="SZS12" s="22"/>
      <c r="SZT12" s="23"/>
      <c r="SZU12" s="22"/>
      <c r="SZV12" s="23"/>
      <c r="SZW12" s="22"/>
      <c r="SZX12" s="23"/>
      <c r="SZY12" s="22"/>
      <c r="SZZ12" s="23"/>
      <c r="TAA12" s="22"/>
      <c r="TAB12" s="23"/>
      <c r="TAC12" s="22"/>
      <c r="TAD12" s="23"/>
      <c r="TAE12" s="22"/>
      <c r="TAF12" s="23"/>
      <c r="TAG12" s="22"/>
      <c r="TAH12" s="23"/>
      <c r="TAI12" s="22"/>
      <c r="TAJ12" s="23"/>
      <c r="TAK12" s="22"/>
      <c r="TAL12" s="23"/>
      <c r="TAM12" s="22"/>
      <c r="TAN12" s="23"/>
      <c r="TAO12" s="22"/>
      <c r="TAP12" s="23"/>
      <c r="TAQ12" s="22"/>
      <c r="TAR12" s="23"/>
      <c r="TAS12" s="22"/>
      <c r="TAT12" s="23"/>
      <c r="TAU12" s="22"/>
      <c r="TAV12" s="23"/>
      <c r="TAW12" s="22"/>
      <c r="TAX12" s="23"/>
      <c r="TAY12" s="22"/>
      <c r="TAZ12" s="23"/>
      <c r="TBA12" s="22"/>
      <c r="TBB12" s="23"/>
      <c r="TBC12" s="22"/>
      <c r="TBD12" s="23"/>
      <c r="TBE12" s="22"/>
      <c r="TBF12" s="23"/>
      <c r="TBG12" s="22"/>
      <c r="TBH12" s="23"/>
      <c r="TBI12" s="22"/>
      <c r="TBJ12" s="23"/>
      <c r="TBK12" s="22"/>
      <c r="TBL12" s="23"/>
      <c r="TBM12" s="22"/>
      <c r="TBN12" s="23"/>
      <c r="TBO12" s="22"/>
      <c r="TBP12" s="23"/>
      <c r="TBQ12" s="22"/>
      <c r="TBR12" s="23"/>
      <c r="TBS12" s="22"/>
      <c r="TBT12" s="23"/>
      <c r="TBU12" s="22"/>
      <c r="TBV12" s="23"/>
      <c r="TBW12" s="22"/>
      <c r="TBX12" s="23"/>
      <c r="TBY12" s="22"/>
      <c r="TBZ12" s="23"/>
      <c r="TCA12" s="22"/>
      <c r="TCB12" s="23"/>
      <c r="TCC12" s="22"/>
      <c r="TCD12" s="23"/>
      <c r="TCE12" s="22"/>
      <c r="TCF12" s="23"/>
      <c r="TCG12" s="22"/>
      <c r="TCH12" s="23"/>
      <c r="TCI12" s="22"/>
      <c r="TCJ12" s="23"/>
      <c r="TCK12" s="22"/>
      <c r="TCL12" s="23"/>
      <c r="TCM12" s="22"/>
      <c r="TCN12" s="23"/>
      <c r="TCO12" s="22"/>
      <c r="TCP12" s="23"/>
      <c r="TCQ12" s="22"/>
      <c r="TCR12" s="23"/>
      <c r="TCS12" s="22"/>
      <c r="TCT12" s="23"/>
      <c r="TCU12" s="22"/>
      <c r="TCV12" s="23"/>
      <c r="TCW12" s="22"/>
      <c r="TCX12" s="23"/>
      <c r="TCY12" s="22"/>
      <c r="TCZ12" s="23"/>
      <c r="TDA12" s="22"/>
      <c r="TDB12" s="23"/>
      <c r="TDC12" s="22"/>
      <c r="TDD12" s="23"/>
      <c r="TDE12" s="22"/>
      <c r="TDF12" s="23"/>
      <c r="TDG12" s="22"/>
      <c r="TDH12" s="23"/>
      <c r="TDI12" s="22"/>
      <c r="TDJ12" s="23"/>
      <c r="TDK12" s="22"/>
      <c r="TDL12" s="23"/>
      <c r="TDM12" s="22"/>
      <c r="TDN12" s="23"/>
      <c r="TDO12" s="22"/>
      <c r="TDP12" s="23"/>
      <c r="TDQ12" s="22"/>
      <c r="TDR12" s="23"/>
      <c r="TDS12" s="22"/>
      <c r="TDT12" s="23"/>
      <c r="TDU12" s="22"/>
      <c r="TDV12" s="23"/>
      <c r="TDW12" s="22"/>
      <c r="TDX12" s="23"/>
      <c r="TDY12" s="22"/>
      <c r="TDZ12" s="23"/>
      <c r="TEA12" s="22"/>
      <c r="TEB12" s="23"/>
      <c r="TEC12" s="22"/>
      <c r="TED12" s="23"/>
      <c r="TEE12" s="22"/>
      <c r="TEF12" s="23"/>
      <c r="TEG12" s="22"/>
      <c r="TEH12" s="23"/>
      <c r="TEI12" s="22"/>
      <c r="TEJ12" s="23"/>
      <c r="TEK12" s="22"/>
      <c r="TEL12" s="23"/>
      <c r="TEM12" s="22"/>
      <c r="TEN12" s="23"/>
      <c r="TEO12" s="22"/>
      <c r="TEP12" s="23"/>
      <c r="TEQ12" s="22"/>
      <c r="TER12" s="23"/>
      <c r="TES12" s="22"/>
      <c r="TET12" s="23"/>
      <c r="TEU12" s="22"/>
      <c r="TEV12" s="23"/>
      <c r="TEW12" s="22"/>
      <c r="TEX12" s="23"/>
      <c r="TEY12" s="22"/>
      <c r="TEZ12" s="23"/>
      <c r="TFA12" s="22"/>
      <c r="TFB12" s="23"/>
      <c r="TFC12" s="22"/>
      <c r="TFD12" s="23"/>
      <c r="TFE12" s="22"/>
      <c r="TFF12" s="23"/>
      <c r="TFG12" s="22"/>
      <c r="TFH12" s="23"/>
      <c r="TFI12" s="22"/>
      <c r="TFJ12" s="23"/>
      <c r="TFK12" s="22"/>
      <c r="TFL12" s="23"/>
      <c r="TFM12" s="22"/>
      <c r="TFN12" s="23"/>
      <c r="TFO12" s="22"/>
      <c r="TFP12" s="23"/>
      <c r="TFQ12" s="22"/>
      <c r="TFR12" s="23"/>
      <c r="TFS12" s="22"/>
      <c r="TFT12" s="23"/>
      <c r="TFU12" s="22"/>
      <c r="TFV12" s="23"/>
      <c r="TFW12" s="22"/>
      <c r="TFX12" s="23"/>
      <c r="TFY12" s="22"/>
      <c r="TFZ12" s="23"/>
      <c r="TGA12" s="22"/>
      <c r="TGB12" s="23"/>
      <c r="TGC12" s="22"/>
      <c r="TGD12" s="23"/>
      <c r="TGE12" s="22"/>
      <c r="TGF12" s="23"/>
      <c r="TGG12" s="22"/>
      <c r="TGH12" s="23"/>
      <c r="TGI12" s="22"/>
      <c r="TGJ12" s="23"/>
      <c r="TGK12" s="22"/>
      <c r="TGL12" s="23"/>
      <c r="TGM12" s="22"/>
      <c r="TGN12" s="23"/>
      <c r="TGO12" s="22"/>
      <c r="TGP12" s="23"/>
      <c r="TGQ12" s="22"/>
      <c r="TGR12" s="23"/>
      <c r="TGS12" s="22"/>
      <c r="TGT12" s="23"/>
      <c r="TGU12" s="22"/>
      <c r="TGV12" s="23"/>
      <c r="TGW12" s="22"/>
      <c r="TGX12" s="23"/>
      <c r="TGY12" s="22"/>
      <c r="TGZ12" s="23"/>
      <c r="THA12" s="22"/>
      <c r="THB12" s="23"/>
      <c r="THC12" s="22"/>
      <c r="THD12" s="23"/>
      <c r="THE12" s="22"/>
      <c r="THF12" s="23"/>
      <c r="THG12" s="22"/>
      <c r="THH12" s="23"/>
      <c r="THI12" s="22"/>
      <c r="THJ12" s="23"/>
      <c r="THK12" s="22"/>
      <c r="THL12" s="23"/>
      <c r="THM12" s="22"/>
      <c r="THN12" s="23"/>
      <c r="THO12" s="22"/>
      <c r="THP12" s="23"/>
      <c r="THQ12" s="22"/>
      <c r="THR12" s="23"/>
      <c r="THS12" s="22"/>
      <c r="THT12" s="23"/>
      <c r="THU12" s="22"/>
      <c r="THV12" s="23"/>
      <c r="THW12" s="22"/>
      <c r="THX12" s="23"/>
      <c r="THY12" s="22"/>
      <c r="THZ12" s="23"/>
      <c r="TIA12" s="22"/>
      <c r="TIB12" s="23"/>
      <c r="TIC12" s="22"/>
      <c r="TID12" s="23"/>
      <c r="TIE12" s="22"/>
      <c r="TIF12" s="23"/>
      <c r="TIG12" s="22"/>
      <c r="TIH12" s="23"/>
      <c r="TII12" s="22"/>
      <c r="TIJ12" s="23"/>
      <c r="TIK12" s="22"/>
      <c r="TIL12" s="23"/>
      <c r="TIM12" s="22"/>
      <c r="TIN12" s="23"/>
      <c r="TIO12" s="22"/>
      <c r="TIP12" s="23"/>
      <c r="TIQ12" s="22"/>
      <c r="TIR12" s="23"/>
      <c r="TIS12" s="22"/>
      <c r="TIT12" s="23"/>
      <c r="TIU12" s="22"/>
      <c r="TIV12" s="23"/>
      <c r="TIW12" s="22"/>
      <c r="TIX12" s="23"/>
      <c r="TIY12" s="22"/>
      <c r="TIZ12" s="23"/>
      <c r="TJA12" s="22"/>
      <c r="TJB12" s="23"/>
      <c r="TJC12" s="22"/>
      <c r="TJD12" s="23"/>
      <c r="TJE12" s="22"/>
      <c r="TJF12" s="23"/>
      <c r="TJG12" s="22"/>
      <c r="TJH12" s="23"/>
      <c r="TJI12" s="22"/>
      <c r="TJJ12" s="23"/>
      <c r="TJK12" s="22"/>
      <c r="TJL12" s="23"/>
      <c r="TJM12" s="22"/>
      <c r="TJN12" s="23"/>
      <c r="TJO12" s="22"/>
      <c r="TJP12" s="23"/>
      <c r="TJQ12" s="22"/>
      <c r="TJR12" s="23"/>
      <c r="TJS12" s="22"/>
      <c r="TJT12" s="23"/>
      <c r="TJU12" s="22"/>
      <c r="TJV12" s="23"/>
      <c r="TJW12" s="22"/>
      <c r="TJX12" s="23"/>
      <c r="TJY12" s="22"/>
      <c r="TJZ12" s="23"/>
      <c r="TKA12" s="22"/>
      <c r="TKB12" s="23"/>
      <c r="TKC12" s="22"/>
      <c r="TKD12" s="23"/>
      <c r="TKE12" s="22"/>
      <c r="TKF12" s="23"/>
      <c r="TKG12" s="22"/>
      <c r="TKH12" s="23"/>
      <c r="TKI12" s="22"/>
      <c r="TKJ12" s="23"/>
      <c r="TKK12" s="22"/>
      <c r="TKL12" s="23"/>
      <c r="TKM12" s="22"/>
      <c r="TKN12" s="23"/>
      <c r="TKO12" s="22"/>
      <c r="TKP12" s="23"/>
      <c r="TKQ12" s="22"/>
      <c r="TKR12" s="23"/>
      <c r="TKS12" s="22"/>
      <c r="TKT12" s="23"/>
      <c r="TKU12" s="22"/>
      <c r="TKV12" s="23"/>
      <c r="TKW12" s="22"/>
      <c r="TKX12" s="23"/>
      <c r="TKY12" s="22"/>
      <c r="TKZ12" s="23"/>
      <c r="TLA12" s="22"/>
      <c r="TLB12" s="23"/>
      <c r="TLC12" s="22"/>
      <c r="TLD12" s="23"/>
      <c r="TLE12" s="22"/>
      <c r="TLF12" s="23"/>
      <c r="TLG12" s="22"/>
      <c r="TLH12" s="23"/>
      <c r="TLI12" s="22"/>
      <c r="TLJ12" s="23"/>
      <c r="TLK12" s="22"/>
      <c r="TLL12" s="23"/>
      <c r="TLM12" s="22"/>
      <c r="TLN12" s="23"/>
      <c r="TLO12" s="22"/>
      <c r="TLP12" s="23"/>
      <c r="TLQ12" s="22"/>
      <c r="TLR12" s="23"/>
      <c r="TLS12" s="22"/>
      <c r="TLT12" s="23"/>
      <c r="TLU12" s="22"/>
      <c r="TLV12" s="23"/>
      <c r="TLW12" s="22"/>
      <c r="TLX12" s="23"/>
      <c r="TLY12" s="22"/>
      <c r="TLZ12" s="23"/>
      <c r="TMA12" s="22"/>
      <c r="TMB12" s="23"/>
      <c r="TMC12" s="22"/>
      <c r="TMD12" s="23"/>
      <c r="TME12" s="22"/>
      <c r="TMF12" s="23"/>
      <c r="TMG12" s="22"/>
      <c r="TMH12" s="23"/>
      <c r="TMI12" s="22"/>
      <c r="TMJ12" s="23"/>
      <c r="TMK12" s="22"/>
      <c r="TML12" s="23"/>
      <c r="TMM12" s="22"/>
      <c r="TMN12" s="23"/>
      <c r="TMO12" s="22"/>
      <c r="TMP12" s="23"/>
      <c r="TMQ12" s="22"/>
      <c r="TMR12" s="23"/>
      <c r="TMS12" s="22"/>
      <c r="TMT12" s="23"/>
      <c r="TMU12" s="22"/>
      <c r="TMV12" s="23"/>
      <c r="TMW12" s="22"/>
      <c r="TMX12" s="23"/>
      <c r="TMY12" s="22"/>
      <c r="TMZ12" s="23"/>
      <c r="TNA12" s="22"/>
      <c r="TNB12" s="23"/>
      <c r="TNC12" s="22"/>
      <c r="TND12" s="23"/>
      <c r="TNE12" s="22"/>
      <c r="TNF12" s="23"/>
      <c r="TNG12" s="22"/>
      <c r="TNH12" s="23"/>
      <c r="TNI12" s="22"/>
      <c r="TNJ12" s="23"/>
      <c r="TNK12" s="22"/>
      <c r="TNL12" s="23"/>
      <c r="TNM12" s="22"/>
      <c r="TNN12" s="23"/>
      <c r="TNO12" s="22"/>
      <c r="TNP12" s="23"/>
      <c r="TNQ12" s="22"/>
      <c r="TNR12" s="23"/>
      <c r="TNS12" s="22"/>
      <c r="TNT12" s="23"/>
      <c r="TNU12" s="22"/>
      <c r="TNV12" s="23"/>
      <c r="TNW12" s="22"/>
      <c r="TNX12" s="23"/>
      <c r="TNY12" s="22"/>
      <c r="TNZ12" s="23"/>
      <c r="TOA12" s="22"/>
      <c r="TOB12" s="23"/>
      <c r="TOC12" s="22"/>
      <c r="TOD12" s="23"/>
      <c r="TOE12" s="22"/>
      <c r="TOF12" s="23"/>
      <c r="TOG12" s="22"/>
      <c r="TOH12" s="23"/>
      <c r="TOI12" s="22"/>
      <c r="TOJ12" s="23"/>
      <c r="TOK12" s="22"/>
      <c r="TOL12" s="23"/>
      <c r="TOM12" s="22"/>
      <c r="TON12" s="23"/>
      <c r="TOO12" s="22"/>
      <c r="TOP12" s="23"/>
      <c r="TOQ12" s="22"/>
      <c r="TOR12" s="23"/>
      <c r="TOS12" s="22"/>
      <c r="TOT12" s="23"/>
      <c r="TOU12" s="22"/>
      <c r="TOV12" s="23"/>
      <c r="TOW12" s="22"/>
      <c r="TOX12" s="23"/>
      <c r="TOY12" s="22"/>
      <c r="TOZ12" s="23"/>
      <c r="TPA12" s="22"/>
      <c r="TPB12" s="23"/>
      <c r="TPC12" s="22"/>
      <c r="TPD12" s="23"/>
      <c r="TPE12" s="22"/>
      <c r="TPF12" s="23"/>
      <c r="TPG12" s="22"/>
      <c r="TPH12" s="23"/>
      <c r="TPI12" s="22"/>
      <c r="TPJ12" s="23"/>
      <c r="TPK12" s="22"/>
      <c r="TPL12" s="23"/>
      <c r="TPM12" s="22"/>
      <c r="TPN12" s="23"/>
      <c r="TPO12" s="22"/>
      <c r="TPP12" s="23"/>
      <c r="TPQ12" s="22"/>
      <c r="TPR12" s="23"/>
      <c r="TPS12" s="22"/>
      <c r="TPT12" s="23"/>
      <c r="TPU12" s="22"/>
      <c r="TPV12" s="23"/>
      <c r="TPW12" s="22"/>
      <c r="TPX12" s="23"/>
      <c r="TPY12" s="22"/>
      <c r="TPZ12" s="23"/>
      <c r="TQA12" s="22"/>
      <c r="TQB12" s="23"/>
      <c r="TQC12" s="22"/>
      <c r="TQD12" s="23"/>
      <c r="TQE12" s="22"/>
      <c r="TQF12" s="23"/>
      <c r="TQG12" s="22"/>
      <c r="TQH12" s="23"/>
      <c r="TQI12" s="22"/>
      <c r="TQJ12" s="23"/>
      <c r="TQK12" s="22"/>
      <c r="TQL12" s="23"/>
      <c r="TQM12" s="22"/>
      <c r="TQN12" s="23"/>
      <c r="TQO12" s="22"/>
      <c r="TQP12" s="23"/>
      <c r="TQQ12" s="22"/>
      <c r="TQR12" s="23"/>
      <c r="TQS12" s="22"/>
      <c r="TQT12" s="23"/>
      <c r="TQU12" s="22"/>
      <c r="TQV12" s="23"/>
      <c r="TQW12" s="22"/>
      <c r="TQX12" s="23"/>
      <c r="TQY12" s="22"/>
      <c r="TQZ12" s="23"/>
      <c r="TRA12" s="22"/>
      <c r="TRB12" s="23"/>
      <c r="TRC12" s="22"/>
      <c r="TRD12" s="23"/>
      <c r="TRE12" s="22"/>
      <c r="TRF12" s="23"/>
      <c r="TRG12" s="22"/>
      <c r="TRH12" s="23"/>
      <c r="TRI12" s="22"/>
      <c r="TRJ12" s="23"/>
      <c r="TRK12" s="22"/>
      <c r="TRL12" s="23"/>
      <c r="TRM12" s="22"/>
      <c r="TRN12" s="23"/>
      <c r="TRO12" s="22"/>
      <c r="TRP12" s="23"/>
      <c r="TRQ12" s="22"/>
      <c r="TRR12" s="23"/>
      <c r="TRS12" s="22"/>
      <c r="TRT12" s="23"/>
      <c r="TRU12" s="22"/>
      <c r="TRV12" s="23"/>
      <c r="TRW12" s="22"/>
      <c r="TRX12" s="23"/>
      <c r="TRY12" s="22"/>
      <c r="TRZ12" s="23"/>
      <c r="TSA12" s="22"/>
      <c r="TSB12" s="23"/>
      <c r="TSC12" s="22"/>
      <c r="TSD12" s="23"/>
      <c r="TSE12" s="22"/>
      <c r="TSF12" s="23"/>
      <c r="TSG12" s="22"/>
      <c r="TSH12" s="23"/>
      <c r="TSI12" s="22"/>
      <c r="TSJ12" s="23"/>
      <c r="TSK12" s="22"/>
      <c r="TSL12" s="23"/>
      <c r="TSM12" s="22"/>
      <c r="TSN12" s="23"/>
      <c r="TSO12" s="22"/>
      <c r="TSP12" s="23"/>
      <c r="TSQ12" s="22"/>
      <c r="TSR12" s="23"/>
      <c r="TSS12" s="22"/>
      <c r="TST12" s="23"/>
      <c r="TSU12" s="22"/>
      <c r="TSV12" s="23"/>
      <c r="TSW12" s="22"/>
      <c r="TSX12" s="23"/>
      <c r="TSY12" s="22"/>
      <c r="TSZ12" s="23"/>
      <c r="TTA12" s="22"/>
      <c r="TTB12" s="23"/>
      <c r="TTC12" s="22"/>
      <c r="TTD12" s="23"/>
      <c r="TTE12" s="22"/>
      <c r="TTF12" s="23"/>
      <c r="TTG12" s="22"/>
      <c r="TTH12" s="23"/>
      <c r="TTI12" s="22"/>
      <c r="TTJ12" s="23"/>
      <c r="TTK12" s="22"/>
      <c r="TTL12" s="23"/>
      <c r="TTM12" s="22"/>
      <c r="TTN12" s="23"/>
      <c r="TTO12" s="22"/>
      <c r="TTP12" s="23"/>
      <c r="TTQ12" s="22"/>
      <c r="TTR12" s="23"/>
      <c r="TTS12" s="22"/>
      <c r="TTT12" s="23"/>
      <c r="TTU12" s="22"/>
      <c r="TTV12" s="23"/>
      <c r="TTW12" s="22"/>
      <c r="TTX12" s="23"/>
      <c r="TTY12" s="22"/>
      <c r="TTZ12" s="23"/>
      <c r="TUA12" s="22"/>
      <c r="TUB12" s="23"/>
      <c r="TUC12" s="22"/>
      <c r="TUD12" s="23"/>
      <c r="TUE12" s="22"/>
      <c r="TUF12" s="23"/>
      <c r="TUG12" s="22"/>
      <c r="TUH12" s="23"/>
      <c r="TUI12" s="22"/>
      <c r="TUJ12" s="23"/>
      <c r="TUK12" s="22"/>
      <c r="TUL12" s="23"/>
      <c r="TUM12" s="22"/>
      <c r="TUN12" s="23"/>
      <c r="TUO12" s="22"/>
      <c r="TUP12" s="23"/>
      <c r="TUQ12" s="22"/>
      <c r="TUR12" s="23"/>
      <c r="TUS12" s="22"/>
      <c r="TUT12" s="23"/>
      <c r="TUU12" s="22"/>
      <c r="TUV12" s="23"/>
      <c r="TUW12" s="22"/>
      <c r="TUX12" s="23"/>
      <c r="TUY12" s="22"/>
      <c r="TUZ12" s="23"/>
      <c r="TVA12" s="22"/>
      <c r="TVB12" s="23"/>
      <c r="TVC12" s="22"/>
      <c r="TVD12" s="23"/>
      <c r="TVE12" s="22"/>
      <c r="TVF12" s="23"/>
      <c r="TVG12" s="22"/>
      <c r="TVH12" s="23"/>
      <c r="TVI12" s="22"/>
      <c r="TVJ12" s="23"/>
      <c r="TVK12" s="22"/>
      <c r="TVL12" s="23"/>
      <c r="TVM12" s="22"/>
      <c r="TVN12" s="23"/>
      <c r="TVO12" s="22"/>
      <c r="TVP12" s="23"/>
      <c r="TVQ12" s="22"/>
      <c r="TVR12" s="23"/>
      <c r="TVS12" s="22"/>
      <c r="TVT12" s="23"/>
      <c r="TVU12" s="22"/>
      <c r="TVV12" s="23"/>
      <c r="TVW12" s="22"/>
      <c r="TVX12" s="23"/>
      <c r="TVY12" s="22"/>
      <c r="TVZ12" s="23"/>
      <c r="TWA12" s="22"/>
      <c r="TWB12" s="23"/>
      <c r="TWC12" s="22"/>
      <c r="TWD12" s="23"/>
      <c r="TWE12" s="22"/>
      <c r="TWF12" s="23"/>
      <c r="TWG12" s="22"/>
      <c r="TWH12" s="23"/>
      <c r="TWI12" s="22"/>
      <c r="TWJ12" s="23"/>
      <c r="TWK12" s="22"/>
      <c r="TWL12" s="23"/>
      <c r="TWM12" s="22"/>
      <c r="TWN12" s="23"/>
      <c r="TWO12" s="22"/>
      <c r="TWP12" s="23"/>
      <c r="TWQ12" s="22"/>
      <c r="TWR12" s="23"/>
      <c r="TWS12" s="22"/>
      <c r="TWT12" s="23"/>
      <c r="TWU12" s="22"/>
      <c r="TWV12" s="23"/>
      <c r="TWW12" s="22"/>
      <c r="TWX12" s="23"/>
      <c r="TWY12" s="22"/>
      <c r="TWZ12" s="23"/>
      <c r="TXA12" s="22"/>
      <c r="TXB12" s="23"/>
      <c r="TXC12" s="22"/>
      <c r="TXD12" s="23"/>
      <c r="TXE12" s="22"/>
      <c r="TXF12" s="23"/>
      <c r="TXG12" s="22"/>
      <c r="TXH12" s="23"/>
      <c r="TXI12" s="22"/>
      <c r="TXJ12" s="23"/>
      <c r="TXK12" s="22"/>
      <c r="TXL12" s="23"/>
      <c r="TXM12" s="22"/>
      <c r="TXN12" s="23"/>
      <c r="TXO12" s="22"/>
      <c r="TXP12" s="23"/>
      <c r="TXQ12" s="22"/>
      <c r="TXR12" s="23"/>
      <c r="TXS12" s="22"/>
      <c r="TXT12" s="23"/>
      <c r="TXU12" s="22"/>
      <c r="TXV12" s="23"/>
      <c r="TXW12" s="22"/>
      <c r="TXX12" s="23"/>
      <c r="TXY12" s="22"/>
      <c r="TXZ12" s="23"/>
      <c r="TYA12" s="22"/>
      <c r="TYB12" s="23"/>
      <c r="TYC12" s="22"/>
      <c r="TYD12" s="23"/>
      <c r="TYE12" s="22"/>
      <c r="TYF12" s="23"/>
      <c r="TYG12" s="22"/>
      <c r="TYH12" s="23"/>
      <c r="TYI12" s="22"/>
      <c r="TYJ12" s="23"/>
      <c r="TYK12" s="22"/>
      <c r="TYL12" s="23"/>
      <c r="TYM12" s="22"/>
      <c r="TYN12" s="23"/>
      <c r="TYO12" s="22"/>
      <c r="TYP12" s="23"/>
      <c r="TYQ12" s="22"/>
      <c r="TYR12" s="23"/>
      <c r="TYS12" s="22"/>
      <c r="TYT12" s="23"/>
      <c r="TYU12" s="22"/>
      <c r="TYV12" s="23"/>
      <c r="TYW12" s="22"/>
      <c r="TYX12" s="23"/>
      <c r="TYY12" s="22"/>
      <c r="TYZ12" s="23"/>
      <c r="TZA12" s="22"/>
      <c r="TZB12" s="23"/>
      <c r="TZC12" s="22"/>
      <c r="TZD12" s="23"/>
      <c r="TZE12" s="22"/>
      <c r="TZF12" s="23"/>
      <c r="TZG12" s="22"/>
      <c r="TZH12" s="23"/>
      <c r="TZI12" s="22"/>
      <c r="TZJ12" s="23"/>
      <c r="TZK12" s="22"/>
      <c r="TZL12" s="23"/>
      <c r="TZM12" s="22"/>
      <c r="TZN12" s="23"/>
      <c r="TZO12" s="22"/>
      <c r="TZP12" s="23"/>
      <c r="TZQ12" s="22"/>
      <c r="TZR12" s="23"/>
      <c r="TZS12" s="22"/>
      <c r="TZT12" s="23"/>
      <c r="TZU12" s="22"/>
      <c r="TZV12" s="23"/>
      <c r="TZW12" s="22"/>
      <c r="TZX12" s="23"/>
      <c r="TZY12" s="22"/>
      <c r="TZZ12" s="23"/>
      <c r="UAA12" s="22"/>
      <c r="UAB12" s="23"/>
      <c r="UAC12" s="22"/>
      <c r="UAD12" s="23"/>
      <c r="UAE12" s="22"/>
      <c r="UAF12" s="23"/>
      <c r="UAG12" s="22"/>
      <c r="UAH12" s="23"/>
      <c r="UAI12" s="22"/>
      <c r="UAJ12" s="23"/>
      <c r="UAK12" s="22"/>
      <c r="UAL12" s="23"/>
      <c r="UAM12" s="22"/>
      <c r="UAN12" s="23"/>
      <c r="UAO12" s="22"/>
      <c r="UAP12" s="23"/>
      <c r="UAQ12" s="22"/>
      <c r="UAR12" s="23"/>
      <c r="UAS12" s="22"/>
      <c r="UAT12" s="23"/>
      <c r="UAU12" s="22"/>
      <c r="UAV12" s="23"/>
      <c r="UAW12" s="22"/>
      <c r="UAX12" s="23"/>
      <c r="UAY12" s="22"/>
      <c r="UAZ12" s="23"/>
      <c r="UBA12" s="22"/>
      <c r="UBB12" s="23"/>
      <c r="UBC12" s="22"/>
      <c r="UBD12" s="23"/>
      <c r="UBE12" s="22"/>
      <c r="UBF12" s="23"/>
      <c r="UBG12" s="22"/>
      <c r="UBH12" s="23"/>
      <c r="UBI12" s="22"/>
      <c r="UBJ12" s="23"/>
      <c r="UBK12" s="22"/>
      <c r="UBL12" s="23"/>
      <c r="UBM12" s="22"/>
      <c r="UBN12" s="23"/>
      <c r="UBO12" s="22"/>
      <c r="UBP12" s="23"/>
      <c r="UBQ12" s="22"/>
      <c r="UBR12" s="23"/>
      <c r="UBS12" s="22"/>
      <c r="UBT12" s="23"/>
      <c r="UBU12" s="22"/>
      <c r="UBV12" s="23"/>
      <c r="UBW12" s="22"/>
      <c r="UBX12" s="23"/>
      <c r="UBY12" s="22"/>
      <c r="UBZ12" s="23"/>
      <c r="UCA12" s="22"/>
      <c r="UCB12" s="23"/>
      <c r="UCC12" s="22"/>
      <c r="UCD12" s="23"/>
      <c r="UCE12" s="22"/>
      <c r="UCF12" s="23"/>
      <c r="UCG12" s="22"/>
      <c r="UCH12" s="23"/>
      <c r="UCI12" s="22"/>
      <c r="UCJ12" s="23"/>
      <c r="UCK12" s="22"/>
      <c r="UCL12" s="23"/>
      <c r="UCM12" s="22"/>
      <c r="UCN12" s="23"/>
      <c r="UCO12" s="22"/>
      <c r="UCP12" s="23"/>
      <c r="UCQ12" s="22"/>
      <c r="UCR12" s="23"/>
      <c r="UCS12" s="22"/>
      <c r="UCT12" s="23"/>
      <c r="UCU12" s="22"/>
      <c r="UCV12" s="23"/>
      <c r="UCW12" s="22"/>
      <c r="UCX12" s="23"/>
      <c r="UCY12" s="22"/>
      <c r="UCZ12" s="23"/>
      <c r="UDA12" s="22"/>
      <c r="UDB12" s="23"/>
      <c r="UDC12" s="22"/>
      <c r="UDD12" s="23"/>
      <c r="UDE12" s="22"/>
      <c r="UDF12" s="23"/>
      <c r="UDG12" s="22"/>
      <c r="UDH12" s="23"/>
      <c r="UDI12" s="22"/>
      <c r="UDJ12" s="23"/>
      <c r="UDK12" s="22"/>
      <c r="UDL12" s="23"/>
      <c r="UDM12" s="22"/>
      <c r="UDN12" s="23"/>
      <c r="UDO12" s="22"/>
      <c r="UDP12" s="23"/>
      <c r="UDQ12" s="22"/>
      <c r="UDR12" s="23"/>
      <c r="UDS12" s="22"/>
      <c r="UDT12" s="23"/>
      <c r="UDU12" s="22"/>
      <c r="UDV12" s="23"/>
      <c r="UDW12" s="22"/>
      <c r="UDX12" s="23"/>
      <c r="UDY12" s="22"/>
      <c r="UDZ12" s="23"/>
      <c r="UEA12" s="22"/>
      <c r="UEB12" s="23"/>
      <c r="UEC12" s="22"/>
      <c r="UED12" s="23"/>
      <c r="UEE12" s="22"/>
      <c r="UEF12" s="23"/>
      <c r="UEG12" s="22"/>
      <c r="UEH12" s="23"/>
      <c r="UEI12" s="22"/>
      <c r="UEJ12" s="23"/>
      <c r="UEK12" s="22"/>
      <c r="UEL12" s="23"/>
      <c r="UEM12" s="22"/>
      <c r="UEN12" s="23"/>
      <c r="UEO12" s="22"/>
      <c r="UEP12" s="23"/>
      <c r="UEQ12" s="22"/>
      <c r="UER12" s="23"/>
      <c r="UES12" s="22"/>
      <c r="UET12" s="23"/>
      <c r="UEU12" s="22"/>
      <c r="UEV12" s="23"/>
      <c r="UEW12" s="22"/>
      <c r="UEX12" s="23"/>
      <c r="UEY12" s="22"/>
      <c r="UEZ12" s="23"/>
      <c r="UFA12" s="22"/>
      <c r="UFB12" s="23"/>
      <c r="UFC12" s="22"/>
      <c r="UFD12" s="23"/>
      <c r="UFE12" s="22"/>
      <c r="UFF12" s="23"/>
      <c r="UFG12" s="22"/>
      <c r="UFH12" s="23"/>
      <c r="UFI12" s="22"/>
      <c r="UFJ12" s="23"/>
      <c r="UFK12" s="22"/>
      <c r="UFL12" s="23"/>
      <c r="UFM12" s="22"/>
      <c r="UFN12" s="23"/>
      <c r="UFO12" s="22"/>
      <c r="UFP12" s="23"/>
      <c r="UFQ12" s="22"/>
      <c r="UFR12" s="23"/>
      <c r="UFS12" s="22"/>
      <c r="UFT12" s="23"/>
      <c r="UFU12" s="22"/>
      <c r="UFV12" s="23"/>
      <c r="UFW12" s="22"/>
      <c r="UFX12" s="23"/>
      <c r="UFY12" s="22"/>
      <c r="UFZ12" s="23"/>
      <c r="UGA12" s="22"/>
      <c r="UGB12" s="23"/>
      <c r="UGC12" s="22"/>
      <c r="UGD12" s="23"/>
      <c r="UGE12" s="22"/>
      <c r="UGF12" s="23"/>
      <c r="UGG12" s="22"/>
      <c r="UGH12" s="23"/>
      <c r="UGI12" s="22"/>
      <c r="UGJ12" s="23"/>
      <c r="UGK12" s="22"/>
      <c r="UGL12" s="23"/>
      <c r="UGM12" s="22"/>
      <c r="UGN12" s="23"/>
      <c r="UGO12" s="22"/>
      <c r="UGP12" s="23"/>
      <c r="UGQ12" s="22"/>
      <c r="UGR12" s="23"/>
      <c r="UGS12" s="22"/>
      <c r="UGT12" s="23"/>
      <c r="UGU12" s="22"/>
      <c r="UGV12" s="23"/>
      <c r="UGW12" s="22"/>
      <c r="UGX12" s="23"/>
      <c r="UGY12" s="22"/>
      <c r="UGZ12" s="23"/>
      <c r="UHA12" s="22"/>
      <c r="UHB12" s="23"/>
      <c r="UHC12" s="22"/>
      <c r="UHD12" s="23"/>
      <c r="UHE12" s="22"/>
      <c r="UHF12" s="23"/>
      <c r="UHG12" s="22"/>
      <c r="UHH12" s="23"/>
      <c r="UHI12" s="22"/>
      <c r="UHJ12" s="23"/>
      <c r="UHK12" s="22"/>
      <c r="UHL12" s="23"/>
      <c r="UHM12" s="22"/>
      <c r="UHN12" s="23"/>
      <c r="UHO12" s="22"/>
      <c r="UHP12" s="23"/>
      <c r="UHQ12" s="22"/>
      <c r="UHR12" s="23"/>
      <c r="UHS12" s="22"/>
      <c r="UHT12" s="23"/>
      <c r="UHU12" s="22"/>
      <c r="UHV12" s="23"/>
      <c r="UHW12" s="22"/>
      <c r="UHX12" s="23"/>
      <c r="UHY12" s="22"/>
      <c r="UHZ12" s="23"/>
      <c r="UIA12" s="22"/>
      <c r="UIB12" s="23"/>
      <c r="UIC12" s="22"/>
      <c r="UID12" s="23"/>
      <c r="UIE12" s="22"/>
      <c r="UIF12" s="23"/>
      <c r="UIG12" s="22"/>
      <c r="UIH12" s="23"/>
      <c r="UII12" s="22"/>
      <c r="UIJ12" s="23"/>
      <c r="UIK12" s="22"/>
      <c r="UIL12" s="23"/>
      <c r="UIM12" s="22"/>
      <c r="UIN12" s="23"/>
      <c r="UIO12" s="22"/>
      <c r="UIP12" s="23"/>
      <c r="UIQ12" s="22"/>
      <c r="UIR12" s="23"/>
      <c r="UIS12" s="22"/>
      <c r="UIT12" s="23"/>
      <c r="UIU12" s="22"/>
      <c r="UIV12" s="23"/>
      <c r="UIW12" s="22"/>
      <c r="UIX12" s="23"/>
      <c r="UIY12" s="22"/>
      <c r="UIZ12" s="23"/>
      <c r="UJA12" s="22"/>
      <c r="UJB12" s="23"/>
      <c r="UJC12" s="22"/>
      <c r="UJD12" s="23"/>
      <c r="UJE12" s="22"/>
      <c r="UJF12" s="23"/>
      <c r="UJG12" s="22"/>
      <c r="UJH12" s="23"/>
      <c r="UJI12" s="22"/>
      <c r="UJJ12" s="23"/>
      <c r="UJK12" s="22"/>
      <c r="UJL12" s="23"/>
      <c r="UJM12" s="22"/>
      <c r="UJN12" s="23"/>
      <c r="UJO12" s="22"/>
      <c r="UJP12" s="23"/>
      <c r="UJQ12" s="22"/>
      <c r="UJR12" s="23"/>
      <c r="UJS12" s="22"/>
      <c r="UJT12" s="23"/>
      <c r="UJU12" s="22"/>
      <c r="UJV12" s="23"/>
      <c r="UJW12" s="22"/>
      <c r="UJX12" s="23"/>
      <c r="UJY12" s="22"/>
      <c r="UJZ12" s="23"/>
      <c r="UKA12" s="22"/>
      <c r="UKB12" s="23"/>
      <c r="UKC12" s="22"/>
      <c r="UKD12" s="23"/>
      <c r="UKE12" s="22"/>
      <c r="UKF12" s="23"/>
      <c r="UKG12" s="22"/>
      <c r="UKH12" s="23"/>
      <c r="UKI12" s="22"/>
      <c r="UKJ12" s="23"/>
      <c r="UKK12" s="22"/>
      <c r="UKL12" s="23"/>
      <c r="UKM12" s="22"/>
      <c r="UKN12" s="23"/>
      <c r="UKO12" s="22"/>
      <c r="UKP12" s="23"/>
      <c r="UKQ12" s="22"/>
      <c r="UKR12" s="23"/>
      <c r="UKS12" s="22"/>
      <c r="UKT12" s="23"/>
      <c r="UKU12" s="22"/>
      <c r="UKV12" s="23"/>
      <c r="UKW12" s="22"/>
      <c r="UKX12" s="23"/>
      <c r="UKY12" s="22"/>
      <c r="UKZ12" s="23"/>
      <c r="ULA12" s="22"/>
      <c r="ULB12" s="23"/>
      <c r="ULC12" s="22"/>
      <c r="ULD12" s="23"/>
      <c r="ULE12" s="22"/>
      <c r="ULF12" s="23"/>
      <c r="ULG12" s="22"/>
      <c r="ULH12" s="23"/>
      <c r="ULI12" s="22"/>
      <c r="ULJ12" s="23"/>
      <c r="ULK12" s="22"/>
      <c r="ULL12" s="23"/>
      <c r="ULM12" s="22"/>
      <c r="ULN12" s="23"/>
      <c r="ULO12" s="22"/>
      <c r="ULP12" s="23"/>
      <c r="ULQ12" s="22"/>
      <c r="ULR12" s="23"/>
      <c r="ULS12" s="22"/>
      <c r="ULT12" s="23"/>
      <c r="ULU12" s="22"/>
      <c r="ULV12" s="23"/>
      <c r="ULW12" s="22"/>
      <c r="ULX12" s="23"/>
      <c r="ULY12" s="22"/>
      <c r="ULZ12" s="23"/>
      <c r="UMA12" s="22"/>
      <c r="UMB12" s="23"/>
      <c r="UMC12" s="22"/>
      <c r="UMD12" s="23"/>
      <c r="UME12" s="22"/>
      <c r="UMF12" s="23"/>
      <c r="UMG12" s="22"/>
      <c r="UMH12" s="23"/>
      <c r="UMI12" s="22"/>
      <c r="UMJ12" s="23"/>
      <c r="UMK12" s="22"/>
      <c r="UML12" s="23"/>
      <c r="UMM12" s="22"/>
      <c r="UMN12" s="23"/>
      <c r="UMO12" s="22"/>
      <c r="UMP12" s="23"/>
      <c r="UMQ12" s="22"/>
      <c r="UMR12" s="23"/>
      <c r="UMS12" s="22"/>
      <c r="UMT12" s="23"/>
      <c r="UMU12" s="22"/>
      <c r="UMV12" s="23"/>
      <c r="UMW12" s="22"/>
      <c r="UMX12" s="23"/>
      <c r="UMY12" s="22"/>
      <c r="UMZ12" s="23"/>
      <c r="UNA12" s="22"/>
      <c r="UNB12" s="23"/>
      <c r="UNC12" s="22"/>
      <c r="UND12" s="23"/>
      <c r="UNE12" s="22"/>
      <c r="UNF12" s="23"/>
      <c r="UNG12" s="22"/>
      <c r="UNH12" s="23"/>
      <c r="UNI12" s="22"/>
      <c r="UNJ12" s="23"/>
      <c r="UNK12" s="22"/>
      <c r="UNL12" s="23"/>
      <c r="UNM12" s="22"/>
      <c r="UNN12" s="23"/>
      <c r="UNO12" s="22"/>
      <c r="UNP12" s="23"/>
      <c r="UNQ12" s="22"/>
      <c r="UNR12" s="23"/>
      <c r="UNS12" s="22"/>
      <c r="UNT12" s="23"/>
      <c r="UNU12" s="22"/>
      <c r="UNV12" s="23"/>
      <c r="UNW12" s="22"/>
      <c r="UNX12" s="23"/>
      <c r="UNY12" s="22"/>
      <c r="UNZ12" s="23"/>
      <c r="UOA12" s="22"/>
      <c r="UOB12" s="23"/>
      <c r="UOC12" s="22"/>
      <c r="UOD12" s="23"/>
      <c r="UOE12" s="22"/>
      <c r="UOF12" s="23"/>
      <c r="UOG12" s="22"/>
      <c r="UOH12" s="23"/>
      <c r="UOI12" s="22"/>
      <c r="UOJ12" s="23"/>
      <c r="UOK12" s="22"/>
      <c r="UOL12" s="23"/>
      <c r="UOM12" s="22"/>
      <c r="UON12" s="23"/>
      <c r="UOO12" s="22"/>
      <c r="UOP12" s="23"/>
      <c r="UOQ12" s="22"/>
      <c r="UOR12" s="23"/>
      <c r="UOS12" s="22"/>
      <c r="UOT12" s="23"/>
      <c r="UOU12" s="22"/>
      <c r="UOV12" s="23"/>
      <c r="UOW12" s="22"/>
      <c r="UOX12" s="23"/>
      <c r="UOY12" s="22"/>
      <c r="UOZ12" s="23"/>
      <c r="UPA12" s="22"/>
      <c r="UPB12" s="23"/>
      <c r="UPC12" s="22"/>
      <c r="UPD12" s="23"/>
      <c r="UPE12" s="22"/>
      <c r="UPF12" s="23"/>
      <c r="UPG12" s="22"/>
      <c r="UPH12" s="23"/>
      <c r="UPI12" s="22"/>
      <c r="UPJ12" s="23"/>
      <c r="UPK12" s="22"/>
      <c r="UPL12" s="23"/>
      <c r="UPM12" s="22"/>
      <c r="UPN12" s="23"/>
      <c r="UPO12" s="22"/>
      <c r="UPP12" s="23"/>
      <c r="UPQ12" s="22"/>
      <c r="UPR12" s="23"/>
      <c r="UPS12" s="22"/>
      <c r="UPT12" s="23"/>
      <c r="UPU12" s="22"/>
      <c r="UPV12" s="23"/>
      <c r="UPW12" s="22"/>
      <c r="UPX12" s="23"/>
      <c r="UPY12" s="22"/>
      <c r="UPZ12" s="23"/>
      <c r="UQA12" s="22"/>
      <c r="UQB12" s="23"/>
      <c r="UQC12" s="22"/>
      <c r="UQD12" s="23"/>
      <c r="UQE12" s="22"/>
      <c r="UQF12" s="23"/>
      <c r="UQG12" s="22"/>
      <c r="UQH12" s="23"/>
      <c r="UQI12" s="22"/>
      <c r="UQJ12" s="23"/>
      <c r="UQK12" s="22"/>
      <c r="UQL12" s="23"/>
      <c r="UQM12" s="22"/>
      <c r="UQN12" s="23"/>
      <c r="UQO12" s="22"/>
      <c r="UQP12" s="23"/>
      <c r="UQQ12" s="22"/>
      <c r="UQR12" s="23"/>
      <c r="UQS12" s="22"/>
      <c r="UQT12" s="23"/>
      <c r="UQU12" s="22"/>
      <c r="UQV12" s="23"/>
      <c r="UQW12" s="22"/>
      <c r="UQX12" s="23"/>
      <c r="UQY12" s="22"/>
      <c r="UQZ12" s="23"/>
      <c r="URA12" s="22"/>
      <c r="URB12" s="23"/>
      <c r="URC12" s="22"/>
      <c r="URD12" s="23"/>
      <c r="URE12" s="22"/>
      <c r="URF12" s="23"/>
      <c r="URG12" s="22"/>
      <c r="URH12" s="23"/>
      <c r="URI12" s="22"/>
      <c r="URJ12" s="23"/>
      <c r="URK12" s="22"/>
      <c r="URL12" s="23"/>
      <c r="URM12" s="22"/>
      <c r="URN12" s="23"/>
      <c r="URO12" s="22"/>
      <c r="URP12" s="23"/>
      <c r="URQ12" s="22"/>
      <c r="URR12" s="23"/>
      <c r="URS12" s="22"/>
      <c r="URT12" s="23"/>
      <c r="URU12" s="22"/>
      <c r="URV12" s="23"/>
      <c r="URW12" s="22"/>
      <c r="URX12" s="23"/>
      <c r="URY12" s="22"/>
      <c r="URZ12" s="23"/>
      <c r="USA12" s="22"/>
      <c r="USB12" s="23"/>
      <c r="USC12" s="22"/>
      <c r="USD12" s="23"/>
      <c r="USE12" s="22"/>
      <c r="USF12" s="23"/>
      <c r="USG12" s="22"/>
      <c r="USH12" s="23"/>
      <c r="USI12" s="22"/>
      <c r="USJ12" s="23"/>
      <c r="USK12" s="22"/>
      <c r="USL12" s="23"/>
      <c r="USM12" s="22"/>
      <c r="USN12" s="23"/>
      <c r="USO12" s="22"/>
      <c r="USP12" s="23"/>
      <c r="USQ12" s="22"/>
      <c r="USR12" s="23"/>
      <c r="USS12" s="22"/>
      <c r="UST12" s="23"/>
      <c r="USU12" s="22"/>
      <c r="USV12" s="23"/>
      <c r="USW12" s="22"/>
      <c r="USX12" s="23"/>
      <c r="USY12" s="22"/>
      <c r="USZ12" s="23"/>
      <c r="UTA12" s="22"/>
      <c r="UTB12" s="23"/>
      <c r="UTC12" s="22"/>
      <c r="UTD12" s="23"/>
      <c r="UTE12" s="22"/>
      <c r="UTF12" s="23"/>
      <c r="UTG12" s="22"/>
      <c r="UTH12" s="23"/>
      <c r="UTI12" s="22"/>
      <c r="UTJ12" s="23"/>
      <c r="UTK12" s="22"/>
      <c r="UTL12" s="23"/>
      <c r="UTM12" s="22"/>
      <c r="UTN12" s="23"/>
      <c r="UTO12" s="22"/>
      <c r="UTP12" s="23"/>
      <c r="UTQ12" s="22"/>
      <c r="UTR12" s="23"/>
      <c r="UTS12" s="22"/>
      <c r="UTT12" s="23"/>
      <c r="UTU12" s="22"/>
      <c r="UTV12" s="23"/>
      <c r="UTW12" s="22"/>
      <c r="UTX12" s="23"/>
      <c r="UTY12" s="22"/>
      <c r="UTZ12" s="23"/>
      <c r="UUA12" s="22"/>
      <c r="UUB12" s="23"/>
      <c r="UUC12" s="22"/>
      <c r="UUD12" s="23"/>
      <c r="UUE12" s="22"/>
      <c r="UUF12" s="23"/>
      <c r="UUG12" s="22"/>
      <c r="UUH12" s="23"/>
      <c r="UUI12" s="22"/>
      <c r="UUJ12" s="23"/>
      <c r="UUK12" s="22"/>
      <c r="UUL12" s="23"/>
      <c r="UUM12" s="22"/>
      <c r="UUN12" s="23"/>
      <c r="UUO12" s="22"/>
      <c r="UUP12" s="23"/>
      <c r="UUQ12" s="22"/>
      <c r="UUR12" s="23"/>
      <c r="UUS12" s="22"/>
      <c r="UUT12" s="23"/>
      <c r="UUU12" s="22"/>
      <c r="UUV12" s="23"/>
      <c r="UUW12" s="22"/>
      <c r="UUX12" s="23"/>
      <c r="UUY12" s="22"/>
      <c r="UUZ12" s="23"/>
      <c r="UVA12" s="22"/>
      <c r="UVB12" s="23"/>
      <c r="UVC12" s="22"/>
      <c r="UVD12" s="23"/>
      <c r="UVE12" s="22"/>
      <c r="UVF12" s="23"/>
      <c r="UVG12" s="22"/>
      <c r="UVH12" s="23"/>
      <c r="UVI12" s="22"/>
      <c r="UVJ12" s="23"/>
      <c r="UVK12" s="22"/>
      <c r="UVL12" s="23"/>
      <c r="UVM12" s="22"/>
      <c r="UVN12" s="23"/>
      <c r="UVO12" s="22"/>
      <c r="UVP12" s="23"/>
      <c r="UVQ12" s="22"/>
      <c r="UVR12" s="23"/>
      <c r="UVS12" s="22"/>
      <c r="UVT12" s="23"/>
      <c r="UVU12" s="22"/>
      <c r="UVV12" s="23"/>
      <c r="UVW12" s="22"/>
      <c r="UVX12" s="23"/>
      <c r="UVY12" s="22"/>
      <c r="UVZ12" s="23"/>
      <c r="UWA12" s="22"/>
      <c r="UWB12" s="23"/>
      <c r="UWC12" s="22"/>
      <c r="UWD12" s="23"/>
      <c r="UWE12" s="22"/>
      <c r="UWF12" s="23"/>
      <c r="UWG12" s="22"/>
      <c r="UWH12" s="23"/>
      <c r="UWI12" s="22"/>
      <c r="UWJ12" s="23"/>
      <c r="UWK12" s="22"/>
      <c r="UWL12" s="23"/>
      <c r="UWM12" s="22"/>
      <c r="UWN12" s="23"/>
      <c r="UWO12" s="22"/>
      <c r="UWP12" s="23"/>
      <c r="UWQ12" s="22"/>
      <c r="UWR12" s="23"/>
      <c r="UWS12" s="22"/>
      <c r="UWT12" s="23"/>
      <c r="UWU12" s="22"/>
      <c r="UWV12" s="23"/>
      <c r="UWW12" s="22"/>
      <c r="UWX12" s="23"/>
      <c r="UWY12" s="22"/>
      <c r="UWZ12" s="23"/>
      <c r="UXA12" s="22"/>
      <c r="UXB12" s="23"/>
      <c r="UXC12" s="22"/>
      <c r="UXD12" s="23"/>
      <c r="UXE12" s="22"/>
      <c r="UXF12" s="23"/>
      <c r="UXG12" s="22"/>
      <c r="UXH12" s="23"/>
      <c r="UXI12" s="22"/>
      <c r="UXJ12" s="23"/>
      <c r="UXK12" s="22"/>
      <c r="UXL12" s="23"/>
      <c r="UXM12" s="22"/>
      <c r="UXN12" s="23"/>
      <c r="UXO12" s="22"/>
      <c r="UXP12" s="23"/>
      <c r="UXQ12" s="22"/>
      <c r="UXR12" s="23"/>
      <c r="UXS12" s="22"/>
      <c r="UXT12" s="23"/>
      <c r="UXU12" s="22"/>
      <c r="UXV12" s="23"/>
      <c r="UXW12" s="22"/>
      <c r="UXX12" s="23"/>
      <c r="UXY12" s="22"/>
      <c r="UXZ12" s="23"/>
      <c r="UYA12" s="22"/>
      <c r="UYB12" s="23"/>
      <c r="UYC12" s="22"/>
      <c r="UYD12" s="23"/>
      <c r="UYE12" s="22"/>
      <c r="UYF12" s="23"/>
      <c r="UYG12" s="22"/>
      <c r="UYH12" s="23"/>
      <c r="UYI12" s="22"/>
      <c r="UYJ12" s="23"/>
      <c r="UYK12" s="22"/>
      <c r="UYL12" s="23"/>
      <c r="UYM12" s="22"/>
      <c r="UYN12" s="23"/>
      <c r="UYO12" s="22"/>
      <c r="UYP12" s="23"/>
      <c r="UYQ12" s="22"/>
      <c r="UYR12" s="23"/>
      <c r="UYS12" s="22"/>
      <c r="UYT12" s="23"/>
      <c r="UYU12" s="22"/>
      <c r="UYV12" s="23"/>
      <c r="UYW12" s="22"/>
      <c r="UYX12" s="23"/>
      <c r="UYY12" s="22"/>
      <c r="UYZ12" s="23"/>
      <c r="UZA12" s="22"/>
      <c r="UZB12" s="23"/>
      <c r="UZC12" s="22"/>
      <c r="UZD12" s="23"/>
      <c r="UZE12" s="22"/>
      <c r="UZF12" s="23"/>
      <c r="UZG12" s="22"/>
      <c r="UZH12" s="23"/>
      <c r="UZI12" s="22"/>
      <c r="UZJ12" s="23"/>
      <c r="UZK12" s="22"/>
      <c r="UZL12" s="23"/>
      <c r="UZM12" s="22"/>
      <c r="UZN12" s="23"/>
      <c r="UZO12" s="22"/>
      <c r="UZP12" s="23"/>
      <c r="UZQ12" s="22"/>
      <c r="UZR12" s="23"/>
      <c r="UZS12" s="22"/>
      <c r="UZT12" s="23"/>
      <c r="UZU12" s="22"/>
      <c r="UZV12" s="23"/>
      <c r="UZW12" s="22"/>
      <c r="UZX12" s="23"/>
      <c r="UZY12" s="22"/>
      <c r="UZZ12" s="23"/>
      <c r="VAA12" s="22"/>
      <c r="VAB12" s="23"/>
      <c r="VAC12" s="22"/>
      <c r="VAD12" s="23"/>
      <c r="VAE12" s="22"/>
      <c r="VAF12" s="23"/>
      <c r="VAG12" s="22"/>
      <c r="VAH12" s="23"/>
      <c r="VAI12" s="22"/>
      <c r="VAJ12" s="23"/>
      <c r="VAK12" s="22"/>
      <c r="VAL12" s="23"/>
      <c r="VAM12" s="22"/>
      <c r="VAN12" s="23"/>
      <c r="VAO12" s="22"/>
      <c r="VAP12" s="23"/>
      <c r="VAQ12" s="22"/>
      <c r="VAR12" s="23"/>
      <c r="VAS12" s="22"/>
      <c r="VAT12" s="23"/>
      <c r="VAU12" s="22"/>
      <c r="VAV12" s="23"/>
      <c r="VAW12" s="22"/>
      <c r="VAX12" s="23"/>
      <c r="VAY12" s="22"/>
      <c r="VAZ12" s="23"/>
      <c r="VBA12" s="22"/>
      <c r="VBB12" s="23"/>
      <c r="VBC12" s="22"/>
      <c r="VBD12" s="23"/>
      <c r="VBE12" s="22"/>
      <c r="VBF12" s="23"/>
      <c r="VBG12" s="22"/>
      <c r="VBH12" s="23"/>
      <c r="VBI12" s="22"/>
      <c r="VBJ12" s="23"/>
      <c r="VBK12" s="22"/>
      <c r="VBL12" s="23"/>
      <c r="VBM12" s="22"/>
      <c r="VBN12" s="23"/>
      <c r="VBO12" s="22"/>
      <c r="VBP12" s="23"/>
      <c r="VBQ12" s="22"/>
      <c r="VBR12" s="23"/>
      <c r="VBS12" s="22"/>
      <c r="VBT12" s="23"/>
      <c r="VBU12" s="22"/>
      <c r="VBV12" s="23"/>
      <c r="VBW12" s="22"/>
      <c r="VBX12" s="23"/>
      <c r="VBY12" s="22"/>
      <c r="VBZ12" s="23"/>
      <c r="VCA12" s="22"/>
      <c r="VCB12" s="23"/>
      <c r="VCC12" s="22"/>
      <c r="VCD12" s="23"/>
      <c r="VCE12" s="22"/>
      <c r="VCF12" s="23"/>
      <c r="VCG12" s="22"/>
      <c r="VCH12" s="23"/>
      <c r="VCI12" s="22"/>
      <c r="VCJ12" s="23"/>
      <c r="VCK12" s="22"/>
      <c r="VCL12" s="23"/>
      <c r="VCM12" s="22"/>
      <c r="VCN12" s="23"/>
      <c r="VCO12" s="22"/>
      <c r="VCP12" s="23"/>
      <c r="VCQ12" s="22"/>
      <c r="VCR12" s="23"/>
      <c r="VCS12" s="22"/>
      <c r="VCT12" s="23"/>
      <c r="VCU12" s="22"/>
      <c r="VCV12" s="23"/>
      <c r="VCW12" s="22"/>
      <c r="VCX12" s="23"/>
      <c r="VCY12" s="22"/>
      <c r="VCZ12" s="23"/>
      <c r="VDA12" s="22"/>
      <c r="VDB12" s="23"/>
      <c r="VDC12" s="22"/>
      <c r="VDD12" s="23"/>
      <c r="VDE12" s="22"/>
      <c r="VDF12" s="23"/>
      <c r="VDG12" s="22"/>
      <c r="VDH12" s="23"/>
      <c r="VDI12" s="22"/>
      <c r="VDJ12" s="23"/>
      <c r="VDK12" s="22"/>
      <c r="VDL12" s="23"/>
      <c r="VDM12" s="22"/>
      <c r="VDN12" s="23"/>
      <c r="VDO12" s="22"/>
      <c r="VDP12" s="23"/>
      <c r="VDQ12" s="22"/>
      <c r="VDR12" s="23"/>
      <c r="VDS12" s="22"/>
      <c r="VDT12" s="23"/>
      <c r="VDU12" s="22"/>
      <c r="VDV12" s="23"/>
      <c r="VDW12" s="22"/>
      <c r="VDX12" s="23"/>
      <c r="VDY12" s="22"/>
      <c r="VDZ12" s="23"/>
      <c r="VEA12" s="22"/>
      <c r="VEB12" s="23"/>
      <c r="VEC12" s="22"/>
      <c r="VED12" s="23"/>
      <c r="VEE12" s="22"/>
      <c r="VEF12" s="23"/>
      <c r="VEG12" s="22"/>
      <c r="VEH12" s="23"/>
      <c r="VEI12" s="22"/>
      <c r="VEJ12" s="23"/>
      <c r="VEK12" s="22"/>
      <c r="VEL12" s="23"/>
      <c r="VEM12" s="22"/>
      <c r="VEN12" s="23"/>
      <c r="VEO12" s="22"/>
      <c r="VEP12" s="23"/>
      <c r="VEQ12" s="22"/>
      <c r="VER12" s="23"/>
      <c r="VES12" s="22"/>
      <c r="VET12" s="23"/>
      <c r="VEU12" s="22"/>
      <c r="VEV12" s="23"/>
      <c r="VEW12" s="22"/>
      <c r="VEX12" s="23"/>
      <c r="VEY12" s="22"/>
      <c r="VEZ12" s="23"/>
      <c r="VFA12" s="22"/>
      <c r="VFB12" s="23"/>
      <c r="VFC12" s="22"/>
      <c r="VFD12" s="23"/>
      <c r="VFE12" s="22"/>
      <c r="VFF12" s="23"/>
      <c r="VFG12" s="22"/>
      <c r="VFH12" s="23"/>
      <c r="VFI12" s="22"/>
      <c r="VFJ12" s="23"/>
      <c r="VFK12" s="22"/>
      <c r="VFL12" s="23"/>
      <c r="VFM12" s="22"/>
      <c r="VFN12" s="23"/>
      <c r="VFO12" s="22"/>
      <c r="VFP12" s="23"/>
      <c r="VFQ12" s="22"/>
      <c r="VFR12" s="23"/>
      <c r="VFS12" s="22"/>
      <c r="VFT12" s="23"/>
      <c r="VFU12" s="22"/>
      <c r="VFV12" s="23"/>
      <c r="VFW12" s="22"/>
      <c r="VFX12" s="23"/>
      <c r="VFY12" s="22"/>
      <c r="VFZ12" s="23"/>
      <c r="VGA12" s="22"/>
      <c r="VGB12" s="23"/>
      <c r="VGC12" s="22"/>
      <c r="VGD12" s="23"/>
      <c r="VGE12" s="22"/>
      <c r="VGF12" s="23"/>
      <c r="VGG12" s="22"/>
      <c r="VGH12" s="23"/>
      <c r="VGI12" s="22"/>
      <c r="VGJ12" s="23"/>
      <c r="VGK12" s="22"/>
      <c r="VGL12" s="23"/>
      <c r="VGM12" s="22"/>
      <c r="VGN12" s="23"/>
      <c r="VGO12" s="22"/>
      <c r="VGP12" s="23"/>
      <c r="VGQ12" s="22"/>
      <c r="VGR12" s="23"/>
      <c r="VGS12" s="22"/>
      <c r="VGT12" s="23"/>
      <c r="VGU12" s="22"/>
      <c r="VGV12" s="23"/>
      <c r="VGW12" s="22"/>
      <c r="VGX12" s="23"/>
      <c r="VGY12" s="22"/>
      <c r="VGZ12" s="23"/>
      <c r="VHA12" s="22"/>
      <c r="VHB12" s="23"/>
      <c r="VHC12" s="22"/>
      <c r="VHD12" s="23"/>
      <c r="VHE12" s="22"/>
      <c r="VHF12" s="23"/>
      <c r="VHG12" s="22"/>
      <c r="VHH12" s="23"/>
      <c r="VHI12" s="22"/>
      <c r="VHJ12" s="23"/>
      <c r="VHK12" s="22"/>
      <c r="VHL12" s="23"/>
      <c r="VHM12" s="22"/>
      <c r="VHN12" s="23"/>
      <c r="VHO12" s="22"/>
      <c r="VHP12" s="23"/>
      <c r="VHQ12" s="22"/>
      <c r="VHR12" s="23"/>
      <c r="VHS12" s="22"/>
      <c r="VHT12" s="23"/>
      <c r="VHU12" s="22"/>
      <c r="VHV12" s="23"/>
      <c r="VHW12" s="22"/>
      <c r="VHX12" s="23"/>
      <c r="VHY12" s="22"/>
      <c r="VHZ12" s="23"/>
      <c r="VIA12" s="22"/>
      <c r="VIB12" s="23"/>
      <c r="VIC12" s="22"/>
      <c r="VID12" s="23"/>
      <c r="VIE12" s="22"/>
      <c r="VIF12" s="23"/>
      <c r="VIG12" s="22"/>
      <c r="VIH12" s="23"/>
      <c r="VII12" s="22"/>
      <c r="VIJ12" s="23"/>
      <c r="VIK12" s="22"/>
      <c r="VIL12" s="23"/>
      <c r="VIM12" s="22"/>
      <c r="VIN12" s="23"/>
      <c r="VIO12" s="22"/>
      <c r="VIP12" s="23"/>
      <c r="VIQ12" s="22"/>
      <c r="VIR12" s="23"/>
      <c r="VIS12" s="22"/>
      <c r="VIT12" s="23"/>
      <c r="VIU12" s="22"/>
      <c r="VIV12" s="23"/>
      <c r="VIW12" s="22"/>
      <c r="VIX12" s="23"/>
      <c r="VIY12" s="22"/>
      <c r="VIZ12" s="23"/>
      <c r="VJA12" s="22"/>
      <c r="VJB12" s="23"/>
      <c r="VJC12" s="22"/>
      <c r="VJD12" s="23"/>
      <c r="VJE12" s="22"/>
      <c r="VJF12" s="23"/>
      <c r="VJG12" s="22"/>
      <c r="VJH12" s="23"/>
      <c r="VJI12" s="22"/>
      <c r="VJJ12" s="23"/>
      <c r="VJK12" s="22"/>
      <c r="VJL12" s="23"/>
      <c r="VJM12" s="22"/>
      <c r="VJN12" s="23"/>
      <c r="VJO12" s="22"/>
      <c r="VJP12" s="23"/>
      <c r="VJQ12" s="22"/>
      <c r="VJR12" s="23"/>
      <c r="VJS12" s="22"/>
      <c r="VJT12" s="23"/>
      <c r="VJU12" s="22"/>
      <c r="VJV12" s="23"/>
      <c r="VJW12" s="22"/>
      <c r="VJX12" s="23"/>
      <c r="VJY12" s="22"/>
      <c r="VJZ12" s="23"/>
      <c r="VKA12" s="22"/>
      <c r="VKB12" s="23"/>
      <c r="VKC12" s="22"/>
      <c r="VKD12" s="23"/>
      <c r="VKE12" s="22"/>
      <c r="VKF12" s="23"/>
      <c r="VKG12" s="22"/>
      <c r="VKH12" s="23"/>
      <c r="VKI12" s="22"/>
      <c r="VKJ12" s="23"/>
      <c r="VKK12" s="22"/>
      <c r="VKL12" s="23"/>
      <c r="VKM12" s="22"/>
      <c r="VKN12" s="23"/>
      <c r="VKO12" s="22"/>
      <c r="VKP12" s="23"/>
      <c r="VKQ12" s="22"/>
      <c r="VKR12" s="23"/>
      <c r="VKS12" s="22"/>
      <c r="VKT12" s="23"/>
      <c r="VKU12" s="22"/>
      <c r="VKV12" s="23"/>
      <c r="VKW12" s="22"/>
      <c r="VKX12" s="23"/>
      <c r="VKY12" s="22"/>
      <c r="VKZ12" s="23"/>
      <c r="VLA12" s="22"/>
      <c r="VLB12" s="23"/>
      <c r="VLC12" s="22"/>
      <c r="VLD12" s="23"/>
      <c r="VLE12" s="22"/>
      <c r="VLF12" s="23"/>
      <c r="VLG12" s="22"/>
      <c r="VLH12" s="23"/>
      <c r="VLI12" s="22"/>
      <c r="VLJ12" s="23"/>
      <c r="VLK12" s="22"/>
      <c r="VLL12" s="23"/>
      <c r="VLM12" s="22"/>
      <c r="VLN12" s="23"/>
      <c r="VLO12" s="22"/>
      <c r="VLP12" s="23"/>
      <c r="VLQ12" s="22"/>
      <c r="VLR12" s="23"/>
      <c r="VLS12" s="22"/>
      <c r="VLT12" s="23"/>
      <c r="VLU12" s="22"/>
      <c r="VLV12" s="23"/>
      <c r="VLW12" s="22"/>
      <c r="VLX12" s="23"/>
      <c r="VLY12" s="22"/>
      <c r="VLZ12" s="23"/>
      <c r="VMA12" s="22"/>
      <c r="VMB12" s="23"/>
      <c r="VMC12" s="22"/>
      <c r="VMD12" s="23"/>
      <c r="VME12" s="22"/>
      <c r="VMF12" s="23"/>
      <c r="VMG12" s="22"/>
      <c r="VMH12" s="23"/>
      <c r="VMI12" s="22"/>
      <c r="VMJ12" s="23"/>
      <c r="VMK12" s="22"/>
      <c r="VML12" s="23"/>
      <c r="VMM12" s="22"/>
      <c r="VMN12" s="23"/>
      <c r="VMO12" s="22"/>
      <c r="VMP12" s="23"/>
      <c r="VMQ12" s="22"/>
      <c r="VMR12" s="23"/>
      <c r="VMS12" s="22"/>
      <c r="VMT12" s="23"/>
      <c r="VMU12" s="22"/>
      <c r="VMV12" s="23"/>
      <c r="VMW12" s="22"/>
      <c r="VMX12" s="23"/>
      <c r="VMY12" s="22"/>
      <c r="VMZ12" s="23"/>
      <c r="VNA12" s="22"/>
      <c r="VNB12" s="23"/>
      <c r="VNC12" s="22"/>
      <c r="VND12" s="23"/>
      <c r="VNE12" s="22"/>
      <c r="VNF12" s="23"/>
      <c r="VNG12" s="22"/>
      <c r="VNH12" s="23"/>
      <c r="VNI12" s="22"/>
      <c r="VNJ12" s="23"/>
      <c r="VNK12" s="22"/>
      <c r="VNL12" s="23"/>
      <c r="VNM12" s="22"/>
      <c r="VNN12" s="23"/>
      <c r="VNO12" s="22"/>
      <c r="VNP12" s="23"/>
      <c r="VNQ12" s="22"/>
      <c r="VNR12" s="23"/>
      <c r="VNS12" s="22"/>
      <c r="VNT12" s="23"/>
      <c r="VNU12" s="22"/>
      <c r="VNV12" s="23"/>
      <c r="VNW12" s="22"/>
      <c r="VNX12" s="23"/>
      <c r="VNY12" s="22"/>
      <c r="VNZ12" s="23"/>
      <c r="VOA12" s="22"/>
      <c r="VOB12" s="23"/>
      <c r="VOC12" s="22"/>
      <c r="VOD12" s="23"/>
      <c r="VOE12" s="22"/>
      <c r="VOF12" s="23"/>
      <c r="VOG12" s="22"/>
      <c r="VOH12" s="23"/>
      <c r="VOI12" s="22"/>
      <c r="VOJ12" s="23"/>
      <c r="VOK12" s="22"/>
      <c r="VOL12" s="23"/>
      <c r="VOM12" s="22"/>
      <c r="VON12" s="23"/>
      <c r="VOO12" s="22"/>
      <c r="VOP12" s="23"/>
      <c r="VOQ12" s="22"/>
      <c r="VOR12" s="23"/>
      <c r="VOS12" s="22"/>
      <c r="VOT12" s="23"/>
      <c r="VOU12" s="22"/>
      <c r="VOV12" s="23"/>
      <c r="VOW12" s="22"/>
      <c r="VOX12" s="23"/>
      <c r="VOY12" s="22"/>
      <c r="VOZ12" s="23"/>
      <c r="VPA12" s="22"/>
      <c r="VPB12" s="23"/>
      <c r="VPC12" s="22"/>
      <c r="VPD12" s="23"/>
      <c r="VPE12" s="22"/>
      <c r="VPF12" s="23"/>
      <c r="VPG12" s="22"/>
      <c r="VPH12" s="23"/>
      <c r="VPI12" s="22"/>
      <c r="VPJ12" s="23"/>
      <c r="VPK12" s="22"/>
      <c r="VPL12" s="23"/>
      <c r="VPM12" s="22"/>
      <c r="VPN12" s="23"/>
      <c r="VPO12" s="22"/>
      <c r="VPP12" s="23"/>
      <c r="VPQ12" s="22"/>
      <c r="VPR12" s="23"/>
      <c r="VPS12" s="22"/>
      <c r="VPT12" s="23"/>
      <c r="VPU12" s="22"/>
      <c r="VPV12" s="23"/>
      <c r="VPW12" s="22"/>
      <c r="VPX12" s="23"/>
      <c r="VPY12" s="22"/>
      <c r="VPZ12" s="23"/>
      <c r="VQA12" s="22"/>
      <c r="VQB12" s="23"/>
      <c r="VQC12" s="22"/>
      <c r="VQD12" s="23"/>
      <c r="VQE12" s="22"/>
      <c r="VQF12" s="23"/>
      <c r="VQG12" s="22"/>
      <c r="VQH12" s="23"/>
      <c r="VQI12" s="22"/>
      <c r="VQJ12" s="23"/>
      <c r="VQK12" s="22"/>
      <c r="VQL12" s="23"/>
      <c r="VQM12" s="22"/>
      <c r="VQN12" s="23"/>
      <c r="VQO12" s="22"/>
      <c r="VQP12" s="23"/>
      <c r="VQQ12" s="22"/>
      <c r="VQR12" s="23"/>
      <c r="VQS12" s="22"/>
      <c r="VQT12" s="23"/>
      <c r="VQU12" s="22"/>
      <c r="VQV12" s="23"/>
      <c r="VQW12" s="22"/>
      <c r="VQX12" s="23"/>
      <c r="VQY12" s="22"/>
      <c r="VQZ12" s="23"/>
      <c r="VRA12" s="22"/>
      <c r="VRB12" s="23"/>
      <c r="VRC12" s="22"/>
      <c r="VRD12" s="23"/>
      <c r="VRE12" s="22"/>
      <c r="VRF12" s="23"/>
      <c r="VRG12" s="22"/>
      <c r="VRH12" s="23"/>
      <c r="VRI12" s="22"/>
      <c r="VRJ12" s="23"/>
      <c r="VRK12" s="22"/>
      <c r="VRL12" s="23"/>
      <c r="VRM12" s="22"/>
      <c r="VRN12" s="23"/>
      <c r="VRO12" s="22"/>
      <c r="VRP12" s="23"/>
      <c r="VRQ12" s="22"/>
      <c r="VRR12" s="23"/>
      <c r="VRS12" s="22"/>
      <c r="VRT12" s="23"/>
      <c r="VRU12" s="22"/>
      <c r="VRV12" s="23"/>
      <c r="VRW12" s="22"/>
      <c r="VRX12" s="23"/>
      <c r="VRY12" s="22"/>
      <c r="VRZ12" s="23"/>
      <c r="VSA12" s="22"/>
      <c r="VSB12" s="23"/>
      <c r="VSC12" s="22"/>
      <c r="VSD12" s="23"/>
      <c r="VSE12" s="22"/>
      <c r="VSF12" s="23"/>
      <c r="VSG12" s="22"/>
      <c r="VSH12" s="23"/>
      <c r="VSI12" s="22"/>
      <c r="VSJ12" s="23"/>
      <c r="VSK12" s="22"/>
      <c r="VSL12" s="23"/>
      <c r="VSM12" s="22"/>
      <c r="VSN12" s="23"/>
      <c r="VSO12" s="22"/>
      <c r="VSP12" s="23"/>
      <c r="VSQ12" s="22"/>
      <c r="VSR12" s="23"/>
      <c r="VSS12" s="22"/>
      <c r="VST12" s="23"/>
      <c r="VSU12" s="22"/>
      <c r="VSV12" s="23"/>
      <c r="VSW12" s="22"/>
      <c r="VSX12" s="23"/>
      <c r="VSY12" s="22"/>
      <c r="VSZ12" s="23"/>
      <c r="VTA12" s="22"/>
      <c r="VTB12" s="23"/>
      <c r="VTC12" s="22"/>
      <c r="VTD12" s="23"/>
      <c r="VTE12" s="22"/>
      <c r="VTF12" s="23"/>
      <c r="VTG12" s="22"/>
      <c r="VTH12" s="23"/>
      <c r="VTI12" s="22"/>
      <c r="VTJ12" s="23"/>
      <c r="VTK12" s="22"/>
      <c r="VTL12" s="23"/>
      <c r="VTM12" s="22"/>
      <c r="VTN12" s="23"/>
      <c r="VTO12" s="22"/>
      <c r="VTP12" s="23"/>
      <c r="VTQ12" s="22"/>
      <c r="VTR12" s="23"/>
      <c r="VTS12" s="22"/>
      <c r="VTT12" s="23"/>
      <c r="VTU12" s="22"/>
      <c r="VTV12" s="23"/>
      <c r="VTW12" s="22"/>
      <c r="VTX12" s="23"/>
      <c r="VTY12" s="22"/>
      <c r="VTZ12" s="23"/>
      <c r="VUA12" s="22"/>
      <c r="VUB12" s="23"/>
      <c r="VUC12" s="22"/>
      <c r="VUD12" s="23"/>
      <c r="VUE12" s="22"/>
      <c r="VUF12" s="23"/>
      <c r="VUG12" s="22"/>
      <c r="VUH12" s="23"/>
      <c r="VUI12" s="22"/>
      <c r="VUJ12" s="23"/>
      <c r="VUK12" s="22"/>
      <c r="VUL12" s="23"/>
      <c r="VUM12" s="22"/>
      <c r="VUN12" s="23"/>
      <c r="VUO12" s="22"/>
      <c r="VUP12" s="23"/>
      <c r="VUQ12" s="22"/>
      <c r="VUR12" s="23"/>
      <c r="VUS12" s="22"/>
      <c r="VUT12" s="23"/>
      <c r="VUU12" s="22"/>
      <c r="VUV12" s="23"/>
      <c r="VUW12" s="22"/>
      <c r="VUX12" s="23"/>
      <c r="VUY12" s="22"/>
      <c r="VUZ12" s="23"/>
      <c r="VVA12" s="22"/>
      <c r="VVB12" s="23"/>
      <c r="VVC12" s="22"/>
      <c r="VVD12" s="23"/>
      <c r="VVE12" s="22"/>
      <c r="VVF12" s="23"/>
      <c r="VVG12" s="22"/>
      <c r="VVH12" s="23"/>
      <c r="VVI12" s="22"/>
      <c r="VVJ12" s="23"/>
      <c r="VVK12" s="22"/>
      <c r="VVL12" s="23"/>
      <c r="VVM12" s="22"/>
      <c r="VVN12" s="23"/>
      <c r="VVO12" s="22"/>
      <c r="VVP12" s="23"/>
      <c r="VVQ12" s="22"/>
      <c r="VVR12" s="23"/>
      <c r="VVS12" s="22"/>
      <c r="VVT12" s="23"/>
      <c r="VVU12" s="22"/>
      <c r="VVV12" s="23"/>
      <c r="VVW12" s="22"/>
      <c r="VVX12" s="23"/>
      <c r="VVY12" s="22"/>
      <c r="VVZ12" s="23"/>
      <c r="VWA12" s="22"/>
      <c r="VWB12" s="23"/>
      <c r="VWC12" s="22"/>
      <c r="VWD12" s="23"/>
      <c r="VWE12" s="22"/>
      <c r="VWF12" s="23"/>
      <c r="VWG12" s="22"/>
      <c r="VWH12" s="23"/>
      <c r="VWI12" s="22"/>
      <c r="VWJ12" s="23"/>
      <c r="VWK12" s="22"/>
      <c r="VWL12" s="23"/>
      <c r="VWM12" s="22"/>
      <c r="VWN12" s="23"/>
      <c r="VWO12" s="22"/>
      <c r="VWP12" s="23"/>
      <c r="VWQ12" s="22"/>
      <c r="VWR12" s="23"/>
      <c r="VWS12" s="22"/>
      <c r="VWT12" s="23"/>
      <c r="VWU12" s="22"/>
      <c r="VWV12" s="23"/>
      <c r="VWW12" s="22"/>
      <c r="VWX12" s="23"/>
      <c r="VWY12" s="22"/>
      <c r="VWZ12" s="23"/>
      <c r="VXA12" s="22"/>
      <c r="VXB12" s="23"/>
      <c r="VXC12" s="22"/>
      <c r="VXD12" s="23"/>
      <c r="VXE12" s="22"/>
      <c r="VXF12" s="23"/>
      <c r="VXG12" s="22"/>
      <c r="VXH12" s="23"/>
      <c r="VXI12" s="22"/>
      <c r="VXJ12" s="23"/>
      <c r="VXK12" s="22"/>
      <c r="VXL12" s="23"/>
      <c r="VXM12" s="22"/>
      <c r="VXN12" s="23"/>
      <c r="VXO12" s="22"/>
      <c r="VXP12" s="23"/>
      <c r="VXQ12" s="22"/>
      <c r="VXR12" s="23"/>
      <c r="VXS12" s="22"/>
      <c r="VXT12" s="23"/>
      <c r="VXU12" s="22"/>
      <c r="VXV12" s="23"/>
      <c r="VXW12" s="22"/>
      <c r="VXX12" s="23"/>
      <c r="VXY12" s="22"/>
      <c r="VXZ12" s="23"/>
      <c r="VYA12" s="22"/>
      <c r="VYB12" s="23"/>
      <c r="VYC12" s="22"/>
      <c r="VYD12" s="23"/>
      <c r="VYE12" s="22"/>
      <c r="VYF12" s="23"/>
      <c r="VYG12" s="22"/>
      <c r="VYH12" s="23"/>
      <c r="VYI12" s="22"/>
      <c r="VYJ12" s="23"/>
      <c r="VYK12" s="22"/>
      <c r="VYL12" s="23"/>
      <c r="VYM12" s="22"/>
      <c r="VYN12" s="23"/>
      <c r="VYO12" s="22"/>
      <c r="VYP12" s="23"/>
      <c r="VYQ12" s="22"/>
      <c r="VYR12" s="23"/>
      <c r="VYS12" s="22"/>
      <c r="VYT12" s="23"/>
      <c r="VYU12" s="22"/>
      <c r="VYV12" s="23"/>
      <c r="VYW12" s="22"/>
      <c r="VYX12" s="23"/>
      <c r="VYY12" s="22"/>
      <c r="VYZ12" s="23"/>
      <c r="VZA12" s="22"/>
      <c r="VZB12" s="23"/>
      <c r="VZC12" s="22"/>
      <c r="VZD12" s="23"/>
      <c r="VZE12" s="22"/>
      <c r="VZF12" s="23"/>
      <c r="VZG12" s="22"/>
      <c r="VZH12" s="23"/>
      <c r="VZI12" s="22"/>
      <c r="VZJ12" s="23"/>
      <c r="VZK12" s="22"/>
      <c r="VZL12" s="23"/>
      <c r="VZM12" s="22"/>
      <c r="VZN12" s="23"/>
      <c r="VZO12" s="22"/>
      <c r="VZP12" s="23"/>
      <c r="VZQ12" s="22"/>
      <c r="VZR12" s="23"/>
      <c r="VZS12" s="22"/>
      <c r="VZT12" s="23"/>
      <c r="VZU12" s="22"/>
      <c r="VZV12" s="23"/>
      <c r="VZW12" s="22"/>
      <c r="VZX12" s="23"/>
      <c r="VZY12" s="22"/>
      <c r="VZZ12" s="23"/>
      <c r="WAA12" s="22"/>
      <c r="WAB12" s="23"/>
      <c r="WAC12" s="22"/>
      <c r="WAD12" s="23"/>
      <c r="WAE12" s="22"/>
      <c r="WAF12" s="23"/>
      <c r="WAG12" s="22"/>
      <c r="WAH12" s="23"/>
      <c r="WAI12" s="22"/>
      <c r="WAJ12" s="23"/>
      <c r="WAK12" s="22"/>
      <c r="WAL12" s="23"/>
      <c r="WAM12" s="22"/>
      <c r="WAN12" s="23"/>
      <c r="WAO12" s="22"/>
      <c r="WAP12" s="23"/>
      <c r="WAQ12" s="22"/>
      <c r="WAR12" s="23"/>
      <c r="WAS12" s="22"/>
      <c r="WAT12" s="23"/>
      <c r="WAU12" s="22"/>
      <c r="WAV12" s="23"/>
      <c r="WAW12" s="22"/>
      <c r="WAX12" s="23"/>
      <c r="WAY12" s="22"/>
      <c r="WAZ12" s="23"/>
      <c r="WBA12" s="22"/>
      <c r="WBB12" s="23"/>
      <c r="WBC12" s="22"/>
      <c r="WBD12" s="23"/>
      <c r="WBE12" s="22"/>
      <c r="WBF12" s="23"/>
      <c r="WBG12" s="22"/>
      <c r="WBH12" s="23"/>
      <c r="WBI12" s="22"/>
      <c r="WBJ12" s="23"/>
      <c r="WBK12" s="22"/>
      <c r="WBL12" s="23"/>
      <c r="WBM12" s="22"/>
      <c r="WBN12" s="23"/>
      <c r="WBO12" s="22"/>
      <c r="WBP12" s="23"/>
      <c r="WBQ12" s="22"/>
      <c r="WBR12" s="23"/>
      <c r="WBS12" s="22"/>
      <c r="WBT12" s="23"/>
      <c r="WBU12" s="22"/>
      <c r="WBV12" s="23"/>
      <c r="WBW12" s="22"/>
      <c r="WBX12" s="23"/>
      <c r="WBY12" s="22"/>
      <c r="WBZ12" s="23"/>
      <c r="WCA12" s="22"/>
      <c r="WCB12" s="23"/>
      <c r="WCC12" s="22"/>
      <c r="WCD12" s="23"/>
      <c r="WCE12" s="22"/>
      <c r="WCF12" s="23"/>
      <c r="WCG12" s="22"/>
      <c r="WCH12" s="23"/>
      <c r="WCI12" s="22"/>
      <c r="WCJ12" s="23"/>
      <c r="WCK12" s="22"/>
      <c r="WCL12" s="23"/>
      <c r="WCM12" s="22"/>
      <c r="WCN12" s="23"/>
      <c r="WCO12" s="22"/>
      <c r="WCP12" s="23"/>
      <c r="WCQ12" s="22"/>
      <c r="WCR12" s="23"/>
      <c r="WCS12" s="22"/>
      <c r="WCT12" s="23"/>
      <c r="WCU12" s="22"/>
      <c r="WCV12" s="23"/>
      <c r="WCW12" s="22"/>
      <c r="WCX12" s="23"/>
      <c r="WCY12" s="22"/>
      <c r="WCZ12" s="23"/>
      <c r="WDA12" s="22"/>
      <c r="WDB12" s="23"/>
      <c r="WDC12" s="22"/>
      <c r="WDD12" s="23"/>
      <c r="WDE12" s="22"/>
      <c r="WDF12" s="23"/>
      <c r="WDG12" s="22"/>
      <c r="WDH12" s="23"/>
      <c r="WDI12" s="22"/>
      <c r="WDJ12" s="23"/>
      <c r="WDK12" s="22"/>
      <c r="WDL12" s="23"/>
      <c r="WDM12" s="22"/>
      <c r="WDN12" s="23"/>
      <c r="WDO12" s="22"/>
      <c r="WDP12" s="23"/>
      <c r="WDQ12" s="22"/>
      <c r="WDR12" s="23"/>
      <c r="WDS12" s="22"/>
      <c r="WDT12" s="23"/>
      <c r="WDU12" s="22"/>
      <c r="WDV12" s="23"/>
      <c r="WDW12" s="22"/>
      <c r="WDX12" s="23"/>
      <c r="WDY12" s="22"/>
      <c r="WDZ12" s="23"/>
      <c r="WEA12" s="22"/>
      <c r="WEB12" s="23"/>
      <c r="WEC12" s="22"/>
      <c r="WED12" s="23"/>
      <c r="WEE12" s="22"/>
      <c r="WEF12" s="23"/>
      <c r="WEG12" s="22"/>
      <c r="WEH12" s="23"/>
      <c r="WEI12" s="22"/>
      <c r="WEJ12" s="23"/>
      <c r="WEK12" s="22"/>
      <c r="WEL12" s="23"/>
      <c r="WEM12" s="22"/>
      <c r="WEN12" s="23"/>
      <c r="WEO12" s="22"/>
      <c r="WEP12" s="23"/>
      <c r="WEQ12" s="22"/>
      <c r="WER12" s="23"/>
      <c r="WES12" s="22"/>
      <c r="WET12" s="23"/>
      <c r="WEU12" s="22"/>
      <c r="WEV12" s="23"/>
      <c r="WEW12" s="22"/>
      <c r="WEX12" s="23"/>
      <c r="WEY12" s="22"/>
      <c r="WEZ12" s="23"/>
      <c r="WFA12" s="22"/>
      <c r="WFB12" s="23"/>
      <c r="WFC12" s="22"/>
      <c r="WFD12" s="23"/>
      <c r="WFE12" s="22"/>
      <c r="WFF12" s="23"/>
      <c r="WFG12" s="22"/>
      <c r="WFH12" s="23"/>
      <c r="WFI12" s="22"/>
      <c r="WFJ12" s="23"/>
      <c r="WFK12" s="22"/>
      <c r="WFL12" s="23"/>
      <c r="WFM12" s="22"/>
      <c r="WFN12" s="23"/>
      <c r="WFO12" s="22"/>
      <c r="WFP12" s="23"/>
      <c r="WFQ12" s="22"/>
      <c r="WFR12" s="23"/>
      <c r="WFS12" s="22"/>
      <c r="WFT12" s="23"/>
      <c r="WFU12" s="22"/>
      <c r="WFV12" s="23"/>
      <c r="WFW12" s="22"/>
      <c r="WFX12" s="23"/>
      <c r="WFY12" s="22"/>
      <c r="WFZ12" s="23"/>
      <c r="WGA12" s="22"/>
      <c r="WGB12" s="23"/>
      <c r="WGC12" s="22"/>
      <c r="WGD12" s="23"/>
      <c r="WGE12" s="22"/>
      <c r="WGF12" s="23"/>
      <c r="WGG12" s="22"/>
      <c r="WGH12" s="23"/>
      <c r="WGI12" s="22"/>
      <c r="WGJ12" s="23"/>
      <c r="WGK12" s="22"/>
      <c r="WGL12" s="23"/>
      <c r="WGM12" s="22"/>
      <c r="WGN12" s="23"/>
      <c r="WGO12" s="22"/>
      <c r="WGP12" s="23"/>
      <c r="WGQ12" s="22"/>
      <c r="WGR12" s="23"/>
      <c r="WGS12" s="22"/>
      <c r="WGT12" s="23"/>
      <c r="WGU12" s="22"/>
      <c r="WGV12" s="23"/>
      <c r="WGW12" s="22"/>
      <c r="WGX12" s="23"/>
      <c r="WGY12" s="22"/>
      <c r="WGZ12" s="23"/>
      <c r="WHA12" s="22"/>
      <c r="WHB12" s="23"/>
      <c r="WHC12" s="22"/>
      <c r="WHD12" s="23"/>
      <c r="WHE12" s="22"/>
      <c r="WHF12" s="23"/>
      <c r="WHG12" s="22"/>
      <c r="WHH12" s="23"/>
      <c r="WHI12" s="22"/>
      <c r="WHJ12" s="23"/>
      <c r="WHK12" s="22"/>
      <c r="WHL12" s="23"/>
      <c r="WHM12" s="22"/>
      <c r="WHN12" s="23"/>
      <c r="WHO12" s="22"/>
      <c r="WHP12" s="23"/>
      <c r="WHQ12" s="22"/>
      <c r="WHR12" s="23"/>
      <c r="WHS12" s="22"/>
      <c r="WHT12" s="23"/>
      <c r="WHU12" s="22"/>
      <c r="WHV12" s="23"/>
      <c r="WHW12" s="22"/>
      <c r="WHX12" s="23"/>
      <c r="WHY12" s="22"/>
      <c r="WHZ12" s="23"/>
      <c r="WIA12" s="22"/>
      <c r="WIB12" s="23"/>
      <c r="WIC12" s="22"/>
      <c r="WID12" s="23"/>
      <c r="WIE12" s="22"/>
      <c r="WIF12" s="23"/>
      <c r="WIG12" s="22"/>
      <c r="WIH12" s="23"/>
      <c r="WII12" s="22"/>
      <c r="WIJ12" s="23"/>
      <c r="WIK12" s="22"/>
      <c r="WIL12" s="23"/>
      <c r="WIM12" s="22"/>
      <c r="WIN12" s="23"/>
      <c r="WIO12" s="22"/>
      <c r="WIP12" s="23"/>
      <c r="WIQ12" s="22"/>
      <c r="WIR12" s="23"/>
      <c r="WIS12" s="22"/>
      <c r="WIT12" s="23"/>
      <c r="WIU12" s="22"/>
      <c r="WIV12" s="23"/>
      <c r="WIW12" s="22"/>
      <c r="WIX12" s="23"/>
      <c r="WIY12" s="22"/>
      <c r="WIZ12" s="23"/>
      <c r="WJA12" s="22"/>
      <c r="WJB12" s="23"/>
      <c r="WJC12" s="22"/>
      <c r="WJD12" s="23"/>
      <c r="WJE12" s="22"/>
      <c r="WJF12" s="23"/>
      <c r="WJG12" s="22"/>
      <c r="WJH12" s="23"/>
      <c r="WJI12" s="22"/>
      <c r="WJJ12" s="23"/>
      <c r="WJK12" s="22"/>
      <c r="WJL12" s="23"/>
      <c r="WJM12" s="22"/>
      <c r="WJN12" s="23"/>
      <c r="WJO12" s="22"/>
      <c r="WJP12" s="23"/>
      <c r="WJQ12" s="22"/>
      <c r="WJR12" s="23"/>
      <c r="WJS12" s="22"/>
      <c r="WJT12" s="23"/>
      <c r="WJU12" s="22"/>
      <c r="WJV12" s="23"/>
      <c r="WJW12" s="22"/>
      <c r="WJX12" s="23"/>
      <c r="WJY12" s="22"/>
      <c r="WJZ12" s="23"/>
      <c r="WKA12" s="22"/>
      <c r="WKB12" s="23"/>
      <c r="WKC12" s="22"/>
      <c r="WKD12" s="23"/>
      <c r="WKE12" s="22"/>
      <c r="WKF12" s="23"/>
      <c r="WKG12" s="22"/>
      <c r="WKH12" s="23"/>
      <c r="WKI12" s="22"/>
      <c r="WKJ12" s="23"/>
      <c r="WKK12" s="22"/>
      <c r="WKL12" s="23"/>
      <c r="WKM12" s="22"/>
      <c r="WKN12" s="23"/>
      <c r="WKO12" s="22"/>
      <c r="WKP12" s="23"/>
      <c r="WKQ12" s="22"/>
      <c r="WKR12" s="23"/>
      <c r="WKS12" s="22"/>
      <c r="WKT12" s="23"/>
      <c r="WKU12" s="22"/>
      <c r="WKV12" s="23"/>
      <c r="WKW12" s="22"/>
      <c r="WKX12" s="23"/>
      <c r="WKY12" s="22"/>
      <c r="WKZ12" s="23"/>
      <c r="WLA12" s="22"/>
      <c r="WLB12" s="23"/>
      <c r="WLC12" s="22"/>
      <c r="WLD12" s="23"/>
      <c r="WLE12" s="22"/>
      <c r="WLF12" s="23"/>
      <c r="WLG12" s="22"/>
      <c r="WLH12" s="23"/>
      <c r="WLI12" s="22"/>
      <c r="WLJ12" s="23"/>
      <c r="WLK12" s="22"/>
      <c r="WLL12" s="23"/>
      <c r="WLM12" s="22"/>
      <c r="WLN12" s="23"/>
      <c r="WLO12" s="22"/>
      <c r="WLP12" s="23"/>
      <c r="WLQ12" s="22"/>
      <c r="WLR12" s="23"/>
      <c r="WLS12" s="22"/>
      <c r="WLT12" s="23"/>
      <c r="WLU12" s="22"/>
      <c r="WLV12" s="23"/>
      <c r="WLW12" s="22"/>
      <c r="WLX12" s="23"/>
      <c r="WLY12" s="22"/>
      <c r="WLZ12" s="23"/>
      <c r="WMA12" s="22"/>
      <c r="WMB12" s="23"/>
      <c r="WMC12" s="22"/>
      <c r="WMD12" s="23"/>
      <c r="WME12" s="22"/>
      <c r="WMF12" s="23"/>
      <c r="WMG12" s="22"/>
      <c r="WMH12" s="23"/>
      <c r="WMI12" s="22"/>
      <c r="WMJ12" s="23"/>
      <c r="WMK12" s="22"/>
      <c r="WML12" s="23"/>
      <c r="WMM12" s="22"/>
      <c r="WMN12" s="23"/>
      <c r="WMO12" s="22"/>
      <c r="WMP12" s="23"/>
      <c r="WMQ12" s="22"/>
      <c r="WMR12" s="23"/>
      <c r="WMS12" s="22"/>
      <c r="WMT12" s="23"/>
      <c r="WMU12" s="22"/>
      <c r="WMV12" s="23"/>
      <c r="WMW12" s="22"/>
      <c r="WMX12" s="23"/>
      <c r="WMY12" s="22"/>
      <c r="WMZ12" s="23"/>
      <c r="WNA12" s="22"/>
      <c r="WNB12" s="23"/>
      <c r="WNC12" s="22"/>
      <c r="WND12" s="23"/>
      <c r="WNE12" s="22"/>
      <c r="WNF12" s="23"/>
      <c r="WNG12" s="22"/>
      <c r="WNH12" s="23"/>
      <c r="WNI12" s="22"/>
      <c r="WNJ12" s="23"/>
      <c r="WNK12" s="22"/>
      <c r="WNL12" s="23"/>
      <c r="WNM12" s="22"/>
      <c r="WNN12" s="23"/>
      <c r="WNO12" s="22"/>
      <c r="WNP12" s="23"/>
      <c r="WNQ12" s="22"/>
      <c r="WNR12" s="23"/>
      <c r="WNS12" s="22"/>
      <c r="WNT12" s="23"/>
      <c r="WNU12" s="22"/>
      <c r="WNV12" s="23"/>
      <c r="WNW12" s="22"/>
      <c r="WNX12" s="23"/>
      <c r="WNY12" s="22"/>
      <c r="WNZ12" s="23"/>
      <c r="WOA12" s="22"/>
      <c r="WOB12" s="23"/>
      <c r="WOC12" s="22"/>
      <c r="WOD12" s="23"/>
      <c r="WOE12" s="22"/>
      <c r="WOF12" s="23"/>
      <c r="WOG12" s="22"/>
      <c r="WOH12" s="23"/>
      <c r="WOI12" s="22"/>
      <c r="WOJ12" s="23"/>
      <c r="WOK12" s="22"/>
      <c r="WOL12" s="23"/>
      <c r="WOM12" s="22"/>
      <c r="WON12" s="23"/>
      <c r="WOO12" s="22"/>
      <c r="WOP12" s="23"/>
      <c r="WOQ12" s="22"/>
      <c r="WOR12" s="23"/>
      <c r="WOS12" s="22"/>
      <c r="WOT12" s="23"/>
      <c r="WOU12" s="22"/>
      <c r="WOV12" s="23"/>
      <c r="WOW12" s="22"/>
      <c r="WOX12" s="23"/>
      <c r="WOY12" s="22"/>
      <c r="WOZ12" s="23"/>
      <c r="WPA12" s="22"/>
      <c r="WPB12" s="23"/>
      <c r="WPC12" s="22"/>
      <c r="WPD12" s="23"/>
      <c r="WPE12" s="22"/>
      <c r="WPF12" s="23"/>
      <c r="WPG12" s="22"/>
      <c r="WPH12" s="23"/>
      <c r="WPI12" s="22"/>
      <c r="WPJ12" s="23"/>
      <c r="WPK12" s="22"/>
      <c r="WPL12" s="23"/>
      <c r="WPM12" s="22"/>
      <c r="WPN12" s="23"/>
      <c r="WPO12" s="22"/>
      <c r="WPP12" s="23"/>
      <c r="WPQ12" s="22"/>
      <c r="WPR12" s="23"/>
      <c r="WPS12" s="22"/>
      <c r="WPT12" s="23"/>
      <c r="WPU12" s="22"/>
      <c r="WPV12" s="23"/>
      <c r="WPW12" s="22"/>
      <c r="WPX12" s="23"/>
      <c r="WPY12" s="22"/>
      <c r="WPZ12" s="23"/>
      <c r="WQA12" s="22"/>
      <c r="WQB12" s="23"/>
      <c r="WQC12" s="22"/>
      <c r="WQD12" s="23"/>
      <c r="WQE12" s="22"/>
      <c r="WQF12" s="23"/>
      <c r="WQG12" s="22"/>
      <c r="WQH12" s="23"/>
      <c r="WQI12" s="22"/>
      <c r="WQJ12" s="23"/>
      <c r="WQK12" s="22"/>
      <c r="WQL12" s="23"/>
      <c r="WQM12" s="22"/>
      <c r="WQN12" s="23"/>
      <c r="WQO12" s="22"/>
      <c r="WQP12" s="23"/>
      <c r="WQQ12" s="22"/>
      <c r="WQR12" s="23"/>
      <c r="WQS12" s="22"/>
      <c r="WQT12" s="23"/>
      <c r="WQU12" s="22"/>
      <c r="WQV12" s="23"/>
      <c r="WQW12" s="22"/>
      <c r="WQX12" s="23"/>
      <c r="WQY12" s="22"/>
      <c r="WQZ12" s="23"/>
      <c r="WRA12" s="22"/>
      <c r="WRB12" s="23"/>
      <c r="WRC12" s="22"/>
      <c r="WRD12" s="23"/>
      <c r="WRE12" s="22"/>
      <c r="WRF12" s="23"/>
      <c r="WRG12" s="22"/>
      <c r="WRH12" s="23"/>
      <c r="WRI12" s="22"/>
      <c r="WRJ12" s="23"/>
      <c r="WRK12" s="22"/>
      <c r="WRL12" s="23"/>
      <c r="WRM12" s="22"/>
      <c r="WRN12" s="23"/>
      <c r="WRO12" s="22"/>
      <c r="WRP12" s="23"/>
      <c r="WRQ12" s="22"/>
      <c r="WRR12" s="23"/>
      <c r="WRS12" s="22"/>
      <c r="WRT12" s="23"/>
      <c r="WRU12" s="22"/>
      <c r="WRV12" s="23"/>
      <c r="WRW12" s="22"/>
      <c r="WRX12" s="23"/>
      <c r="WRY12" s="22"/>
      <c r="WRZ12" s="23"/>
      <c r="WSA12" s="22"/>
      <c r="WSB12" s="23"/>
      <c r="WSC12" s="22"/>
      <c r="WSD12" s="23"/>
      <c r="WSE12" s="22"/>
      <c r="WSF12" s="23"/>
      <c r="WSG12" s="22"/>
      <c r="WSH12" s="23"/>
      <c r="WSI12" s="22"/>
      <c r="WSJ12" s="23"/>
      <c r="WSK12" s="22"/>
      <c r="WSL12" s="23"/>
      <c r="WSM12" s="22"/>
      <c r="WSN12" s="23"/>
      <c r="WSO12" s="22"/>
      <c r="WSP12" s="23"/>
      <c r="WSQ12" s="22"/>
      <c r="WSR12" s="23"/>
      <c r="WSS12" s="22"/>
      <c r="WST12" s="23"/>
      <c r="WSU12" s="22"/>
      <c r="WSV12" s="23"/>
      <c r="WSW12" s="22"/>
      <c r="WSX12" s="23"/>
      <c r="WSY12" s="22"/>
      <c r="WSZ12" s="23"/>
      <c r="WTA12" s="22"/>
      <c r="WTB12" s="23"/>
      <c r="WTC12" s="22"/>
      <c r="WTD12" s="23"/>
      <c r="WTE12" s="22"/>
      <c r="WTF12" s="23"/>
      <c r="WTG12" s="22"/>
      <c r="WTH12" s="23"/>
      <c r="WTI12" s="22"/>
      <c r="WTJ12" s="23"/>
      <c r="WTK12" s="22"/>
      <c r="WTL12" s="23"/>
      <c r="WTM12" s="22"/>
      <c r="WTN12" s="23"/>
      <c r="WTO12" s="22"/>
      <c r="WTP12" s="23"/>
      <c r="WTQ12" s="22"/>
      <c r="WTR12" s="23"/>
      <c r="WTS12" s="22"/>
      <c r="WTT12" s="23"/>
      <c r="WTU12" s="22"/>
      <c r="WTV12" s="23"/>
      <c r="WTW12" s="22"/>
      <c r="WTX12" s="23"/>
      <c r="WTY12" s="22"/>
      <c r="WTZ12" s="23"/>
      <c r="WUA12" s="22"/>
      <c r="WUB12" s="23"/>
      <c r="WUC12" s="22"/>
      <c r="WUD12" s="23"/>
      <c r="WUE12" s="22"/>
      <c r="WUF12" s="23"/>
      <c r="WUG12" s="22"/>
      <c r="WUH12" s="23"/>
      <c r="WUI12" s="22"/>
      <c r="WUJ12" s="23"/>
      <c r="WUK12" s="22"/>
      <c r="WUL12" s="23"/>
      <c r="WUM12" s="22"/>
      <c r="WUN12" s="23"/>
      <c r="WUO12" s="22"/>
      <c r="WUP12" s="23"/>
      <c r="WUQ12" s="22"/>
      <c r="WUR12" s="23"/>
      <c r="WUS12" s="22"/>
      <c r="WUT12" s="23"/>
      <c r="WUU12" s="22"/>
      <c r="WUV12" s="23"/>
      <c r="WUW12" s="22"/>
      <c r="WUX12" s="23"/>
      <c r="WUY12" s="22"/>
      <c r="WUZ12" s="23"/>
      <c r="WVA12" s="22"/>
      <c r="WVB12" s="23"/>
      <c r="WVC12" s="22"/>
      <c r="WVD12" s="23"/>
      <c r="WVE12" s="22"/>
      <c r="WVF12" s="23"/>
      <c r="WVG12" s="22"/>
      <c r="WVH12" s="23"/>
      <c r="WVI12" s="22"/>
      <c r="WVJ12" s="23"/>
      <c r="WVK12" s="22"/>
      <c r="WVL12" s="23"/>
      <c r="WVM12" s="22"/>
      <c r="WVN12" s="23"/>
      <c r="WVO12" s="22"/>
      <c r="WVP12" s="23"/>
      <c r="WVQ12" s="22"/>
      <c r="WVR12" s="23"/>
      <c r="WVS12" s="22"/>
      <c r="WVT12" s="23"/>
      <c r="WVU12" s="22"/>
      <c r="WVV12" s="23"/>
      <c r="WVW12" s="22"/>
      <c r="WVX12" s="23"/>
      <c r="WVY12" s="22"/>
      <c r="WVZ12" s="23"/>
      <c r="WWA12" s="22"/>
      <c r="WWB12" s="23"/>
      <c r="WWC12" s="22"/>
      <c r="WWD12" s="23"/>
      <c r="WWE12" s="22"/>
      <c r="WWF12" s="23"/>
      <c r="WWG12" s="22"/>
      <c r="WWH12" s="23"/>
      <c r="WWI12" s="22"/>
      <c r="WWJ12" s="23"/>
      <c r="WWK12" s="22"/>
      <c r="WWL12" s="23"/>
      <c r="WWM12" s="22"/>
      <c r="WWN12" s="23"/>
      <c r="WWO12" s="22"/>
      <c r="WWP12" s="23"/>
      <c r="WWQ12" s="22"/>
      <c r="WWR12" s="23"/>
      <c r="WWS12" s="22"/>
      <c r="WWT12" s="23"/>
      <c r="WWU12" s="22"/>
      <c r="WWV12" s="23"/>
      <c r="WWW12" s="22"/>
      <c r="WWX12" s="23"/>
      <c r="WWY12" s="22"/>
      <c r="WWZ12" s="23"/>
      <c r="WXA12" s="22"/>
      <c r="WXB12" s="23"/>
      <c r="WXC12" s="22"/>
      <c r="WXD12" s="23"/>
      <c r="WXE12" s="22"/>
      <c r="WXF12" s="23"/>
      <c r="WXG12" s="22"/>
      <c r="WXH12" s="23"/>
      <c r="WXI12" s="22"/>
      <c r="WXJ12" s="23"/>
      <c r="WXK12" s="22"/>
      <c r="WXL12" s="23"/>
      <c r="WXM12" s="22"/>
      <c r="WXN12" s="23"/>
      <c r="WXO12" s="22"/>
      <c r="WXP12" s="23"/>
      <c r="WXQ12" s="22"/>
      <c r="WXR12" s="23"/>
      <c r="WXS12" s="22"/>
      <c r="WXT12" s="23"/>
      <c r="WXU12" s="22"/>
      <c r="WXV12" s="23"/>
      <c r="WXW12" s="22"/>
      <c r="WXX12" s="23"/>
      <c r="WXY12" s="22"/>
      <c r="WXZ12" s="23"/>
      <c r="WYA12" s="22"/>
      <c r="WYB12" s="23"/>
      <c r="WYC12" s="22"/>
      <c r="WYD12" s="23"/>
      <c r="WYE12" s="22"/>
      <c r="WYF12" s="23"/>
      <c r="WYG12" s="22"/>
      <c r="WYH12" s="23"/>
      <c r="WYI12" s="22"/>
      <c r="WYJ12" s="23"/>
      <c r="WYK12" s="22"/>
      <c r="WYL12" s="23"/>
      <c r="WYM12" s="22"/>
      <c r="WYN12" s="23"/>
      <c r="WYO12" s="22"/>
      <c r="WYP12" s="23"/>
      <c r="WYQ12" s="22"/>
      <c r="WYR12" s="23"/>
      <c r="WYS12" s="22"/>
      <c r="WYT12" s="23"/>
      <c r="WYU12" s="22"/>
      <c r="WYV12" s="23"/>
      <c r="WYW12" s="22"/>
      <c r="WYX12" s="23"/>
      <c r="WYY12" s="22"/>
      <c r="WYZ12" s="23"/>
      <c r="WZA12" s="22"/>
      <c r="WZB12" s="23"/>
      <c r="WZC12" s="22"/>
      <c r="WZD12" s="23"/>
      <c r="WZE12" s="22"/>
      <c r="WZF12" s="23"/>
      <c r="WZG12" s="22"/>
      <c r="WZH12" s="23"/>
      <c r="WZI12" s="22"/>
      <c r="WZJ12" s="23"/>
      <c r="WZK12" s="22"/>
      <c r="WZL12" s="23"/>
      <c r="WZM12" s="22"/>
      <c r="WZN12" s="23"/>
      <c r="WZO12" s="22"/>
      <c r="WZP12" s="23"/>
      <c r="WZQ12" s="22"/>
      <c r="WZR12" s="23"/>
      <c r="WZS12" s="22"/>
      <c r="WZT12" s="23"/>
      <c r="WZU12" s="22"/>
      <c r="WZV12" s="23"/>
      <c r="WZW12" s="22"/>
      <c r="WZX12" s="23"/>
      <c r="WZY12" s="22"/>
      <c r="WZZ12" s="23"/>
      <c r="XAA12" s="22"/>
      <c r="XAB12" s="23"/>
      <c r="XAC12" s="22"/>
      <c r="XAD12" s="23"/>
      <c r="XAE12" s="22"/>
      <c r="XAF12" s="23"/>
      <c r="XAG12" s="22"/>
      <c r="XAH12" s="23"/>
      <c r="XAI12" s="22"/>
      <c r="XAJ12" s="23"/>
      <c r="XAK12" s="22"/>
      <c r="XAL12" s="23"/>
      <c r="XAM12" s="22"/>
      <c r="XAN12" s="23"/>
      <c r="XAO12" s="22"/>
      <c r="XAP12" s="23"/>
      <c r="XAQ12" s="22"/>
      <c r="XAR12" s="23"/>
      <c r="XAS12" s="22"/>
      <c r="XAT12" s="23"/>
      <c r="XAU12" s="22"/>
      <c r="XAV12" s="23"/>
      <c r="XAW12" s="22"/>
      <c r="XAX12" s="23"/>
      <c r="XAY12" s="22"/>
      <c r="XAZ12" s="23"/>
      <c r="XBA12" s="22"/>
      <c r="XBB12" s="23"/>
      <c r="XBC12" s="22"/>
      <c r="XBD12" s="23"/>
      <c r="XBE12" s="22"/>
      <c r="XBF12" s="23"/>
      <c r="XBG12" s="22"/>
      <c r="XBH12" s="23"/>
      <c r="XBI12" s="22"/>
      <c r="XBJ12" s="23"/>
      <c r="XBK12" s="22"/>
      <c r="XBL12" s="23"/>
      <c r="XBM12" s="22"/>
      <c r="XBN12" s="23"/>
      <c r="XBO12" s="22"/>
      <c r="XBP12" s="23"/>
      <c r="XBQ12" s="22"/>
      <c r="XBR12" s="23"/>
      <c r="XBS12" s="22"/>
      <c r="XBT12" s="23"/>
      <c r="XBU12" s="22"/>
      <c r="XBV12" s="23"/>
      <c r="XBW12" s="22"/>
      <c r="XBX12" s="23"/>
      <c r="XBY12" s="22"/>
      <c r="XBZ12" s="23"/>
      <c r="XCA12" s="22"/>
      <c r="XCB12" s="23"/>
      <c r="XCC12" s="22"/>
      <c r="XCD12" s="23"/>
      <c r="XCE12" s="22"/>
      <c r="XCF12" s="23"/>
      <c r="XCG12" s="22"/>
      <c r="XCH12" s="23"/>
      <c r="XCI12" s="22"/>
      <c r="XCJ12" s="23"/>
      <c r="XCK12" s="22"/>
      <c r="XCL12" s="23"/>
      <c r="XCM12" s="22"/>
      <c r="XCN12" s="23"/>
      <c r="XCO12" s="22"/>
      <c r="XCP12" s="23"/>
      <c r="XCQ12" s="22"/>
      <c r="XCR12" s="23"/>
      <c r="XCS12" s="22"/>
      <c r="XCT12" s="23"/>
      <c r="XCU12" s="22"/>
      <c r="XCV12" s="23"/>
      <c r="XCW12" s="22"/>
      <c r="XCX12" s="23"/>
      <c r="XCY12" s="22"/>
      <c r="XCZ12" s="23"/>
      <c r="XDA12" s="22"/>
      <c r="XDB12" s="23"/>
      <c r="XDC12" s="22"/>
      <c r="XDD12" s="23"/>
      <c r="XDE12" s="22"/>
      <c r="XDF12" s="23"/>
      <c r="XDG12" s="22"/>
      <c r="XDH12" s="23"/>
      <c r="XDI12" s="22"/>
      <c r="XDJ12" s="23"/>
      <c r="XDK12" s="22"/>
      <c r="XDL12" s="23"/>
      <c r="XDM12" s="22"/>
      <c r="XDN12" s="23"/>
      <c r="XDO12" s="22"/>
      <c r="XDP12" s="23"/>
      <c r="XDQ12" s="22"/>
      <c r="XDR12" s="23"/>
      <c r="XDS12" s="22"/>
      <c r="XDT12" s="23"/>
      <c r="XDU12" s="22"/>
      <c r="XDV12" s="23"/>
      <c r="XDW12" s="22"/>
      <c r="XDX12" s="23"/>
      <c r="XDY12" s="22"/>
      <c r="XDZ12" s="23"/>
      <c r="XEA12" s="22"/>
      <c r="XEB12" s="23"/>
      <c r="XEC12" s="22"/>
      <c r="XED12" s="23"/>
      <c r="XEE12" s="22"/>
      <c r="XEF12" s="23"/>
      <c r="XEG12" s="22"/>
      <c r="XEH12" s="23"/>
      <c r="XEI12" s="22"/>
      <c r="XEJ12" s="23"/>
      <c r="XEK12" s="22"/>
      <c r="XEL12" s="23"/>
      <c r="XEM12" s="22"/>
      <c r="XEN12" s="23"/>
      <c r="XEO12" s="22"/>
      <c r="XEP12" s="23"/>
      <c r="XEQ12" s="22"/>
      <c r="XER12" s="23"/>
      <c r="XES12" s="22"/>
      <c r="XET12" s="23"/>
      <c r="XEU12" s="22"/>
      <c r="XEV12" s="23"/>
      <c r="XEW12" s="22"/>
      <c r="XEX12" s="23"/>
      <c r="XEY12" s="22"/>
      <c r="XEZ12" s="23"/>
      <c r="XFA12" s="22"/>
      <c r="XFB12" s="23"/>
      <c r="XFC12" s="22"/>
      <c r="XFD12" s="23"/>
    </row>
    <row r="13" spans="1:16384" ht="17" customHeight="1" x14ac:dyDescent="0.2">
      <c r="C13" s="34"/>
      <c r="D13" s="108">
        <v>1964</v>
      </c>
      <c r="E13" s="161">
        <v>6.8099999999999996E-4</v>
      </c>
      <c r="F13" s="160"/>
    </row>
    <row r="14" spans="1:16384" ht="17" customHeight="1" x14ac:dyDescent="0.2">
      <c r="C14" s="34"/>
      <c r="D14" s="108">
        <v>1965</v>
      </c>
      <c r="E14" s="161">
        <v>6.8099999999999996E-4</v>
      </c>
      <c r="F14" s="160"/>
    </row>
    <row r="15" spans="1:16384" ht="17" customHeight="1" x14ac:dyDescent="0.2">
      <c r="C15" s="34"/>
      <c r="D15" s="108">
        <v>1966</v>
      </c>
      <c r="E15" s="161">
        <v>6.8099999999999996E-4</v>
      </c>
      <c r="F15" s="160"/>
    </row>
    <row r="16" spans="1:16384" ht="17" customHeight="1" x14ac:dyDescent="0.2">
      <c r="C16" s="34"/>
      <c r="D16" s="108">
        <v>1967</v>
      </c>
      <c r="E16" s="161">
        <v>6.8099999999999996E-4</v>
      </c>
      <c r="F16" s="160"/>
    </row>
    <row r="17" spans="1:6" ht="17" customHeight="1" x14ac:dyDescent="0.2">
      <c r="D17" s="108">
        <v>1968</v>
      </c>
      <c r="E17" s="161">
        <v>6.8099999999999996E-4</v>
      </c>
      <c r="F17" s="160"/>
    </row>
    <row r="18" spans="1:6" ht="17" customHeight="1" x14ac:dyDescent="0.2">
      <c r="D18" s="108">
        <v>1969</v>
      </c>
      <c r="E18" s="161">
        <v>6.8099999999999996E-4</v>
      </c>
      <c r="F18" s="160"/>
    </row>
    <row r="19" spans="1:6" ht="17" customHeight="1" x14ac:dyDescent="0.2">
      <c r="D19" s="108">
        <v>1970</v>
      </c>
      <c r="E19" s="161">
        <v>6.8099999999999996E-4</v>
      </c>
      <c r="F19" s="160"/>
    </row>
    <row r="20" spans="1:6" ht="17" customHeight="1" x14ac:dyDescent="0.2">
      <c r="A20" s="12" t="s">
        <v>65</v>
      </c>
      <c r="B20" s="24">
        <f>ROWS('Car Travel Raw'!A7:A1769)</f>
        <v>1763</v>
      </c>
      <c r="D20" s="108">
        <v>1971</v>
      </c>
      <c r="E20" s="161">
        <v>6.8099999999999996E-4</v>
      </c>
      <c r="F20" s="160"/>
    </row>
    <row r="21" spans="1:6" ht="17" customHeight="1" x14ac:dyDescent="0.2">
      <c r="A21" s="12" t="s">
        <v>75</v>
      </c>
      <c r="B21" s="43">
        <f>AVERAGE('Car Travel Raw'!D7:D1769)</f>
        <v>40.63315145</v>
      </c>
      <c r="D21" s="108">
        <v>1972</v>
      </c>
      <c r="E21" s="161">
        <v>6.8099999999999996E-4</v>
      </c>
      <c r="F21" s="160"/>
    </row>
    <row r="22" spans="1:6" ht="17" customHeight="1" x14ac:dyDescent="0.2">
      <c r="A22" s="12" t="s">
        <v>74</v>
      </c>
      <c r="B22" s="43">
        <f>SUM('Car Travel Raw'!D7:D1769)</f>
        <v>812.66302899999994</v>
      </c>
      <c r="D22" s="108">
        <v>1973</v>
      </c>
      <c r="E22" s="161">
        <v>6.8099999999999996E-4</v>
      </c>
      <c r="F22" s="160"/>
    </row>
    <row r="23" spans="1:6" ht="17" customHeight="1" x14ac:dyDescent="0.2">
      <c r="A23" s="12" t="s">
        <v>81</v>
      </c>
      <c r="B23" s="24" t="e">
        <f>#REF!*B22</f>
        <v>#REF!</v>
      </c>
      <c r="D23" s="108">
        <v>1974</v>
      </c>
      <c r="E23" s="161">
        <v>6.8099999999999996E-4</v>
      </c>
      <c r="F23" s="160"/>
    </row>
    <row r="24" spans="1:6" ht="17" customHeight="1" x14ac:dyDescent="0.2">
      <c r="A24" s="12" t="s">
        <v>16</v>
      </c>
      <c r="B24" s="33" t="s">
        <v>62</v>
      </c>
      <c r="D24" s="106">
        <v>1975</v>
      </c>
      <c r="E24" s="40">
        <v>6.8099999999999996E-4</v>
      </c>
      <c r="F24" s="160"/>
    </row>
    <row r="25" spans="1:6" ht="17" customHeight="1" x14ac:dyDescent="0.2">
      <c r="A25" s="65" t="s">
        <v>80</v>
      </c>
      <c r="B25" s="24" t="e">
        <f>B23/B20</f>
        <v>#REF!</v>
      </c>
      <c r="D25" s="106">
        <v>1976</v>
      </c>
      <c r="E25" s="40">
        <v>6.2500000000000001E-4</v>
      </c>
      <c r="F25" s="160"/>
    </row>
    <row r="26" spans="1:6" ht="17" customHeight="1" x14ac:dyDescent="0.2">
      <c r="A26" s="49" t="s">
        <v>16</v>
      </c>
      <c r="B26" s="54" t="s">
        <v>82</v>
      </c>
      <c r="D26" s="106">
        <v>1977</v>
      </c>
      <c r="E26" s="40">
        <v>5.9000000000000003E-4</v>
      </c>
      <c r="F26" s="160"/>
    </row>
    <row r="27" spans="1:6" ht="17" customHeight="1" x14ac:dyDescent="0.2">
      <c r="A27" s="12" t="s">
        <v>83</v>
      </c>
      <c r="B27" s="45" t="e">
        <f>B23*#REF!</f>
        <v>#REF!</v>
      </c>
      <c r="D27" s="106">
        <v>1978</v>
      </c>
      <c r="E27" s="40">
        <v>5.62E-4</v>
      </c>
      <c r="F27" s="160"/>
    </row>
    <row r="28" spans="1:6" ht="17" customHeight="1" x14ac:dyDescent="0.2">
      <c r="A28" s="12" t="s">
        <v>16</v>
      </c>
      <c r="B28" s="33" t="s">
        <v>59</v>
      </c>
      <c r="D28" s="106">
        <v>1979</v>
      </c>
      <c r="E28" s="40">
        <v>5.5999999999999995E-4</v>
      </c>
      <c r="F28" s="160"/>
    </row>
    <row r="29" spans="1:6" ht="17" customHeight="1" x14ac:dyDescent="0.2">
      <c r="A29" s="12" t="s">
        <v>63</v>
      </c>
      <c r="B29" s="25" t="e">
        <f xml:space="preserve"> B27 / B20</f>
        <v>#REF!</v>
      </c>
      <c r="D29" s="106">
        <v>1980</v>
      </c>
      <c r="E29" s="40">
        <v>4.66E-4</v>
      </c>
      <c r="F29" s="160"/>
    </row>
    <row r="30" spans="1:6" ht="17" customHeight="1" x14ac:dyDescent="0.2">
      <c r="A30" s="12" t="s">
        <v>16</v>
      </c>
      <c r="B30" s="33" t="s">
        <v>64</v>
      </c>
      <c r="D30" s="106">
        <v>1981</v>
      </c>
      <c r="E30" s="40">
        <v>4.3600000000000003E-4</v>
      </c>
      <c r="F30" s="160"/>
    </row>
    <row r="31" spans="1:6" ht="17" customHeight="1" x14ac:dyDescent="0.2">
      <c r="D31" s="106">
        <v>1982</v>
      </c>
      <c r="E31" s="40">
        <v>4.2499999999999998E-4</v>
      </c>
      <c r="F31" s="160"/>
    </row>
    <row r="32" spans="1:6" ht="17" customHeight="1" x14ac:dyDescent="0.2">
      <c r="D32" s="106">
        <v>1983</v>
      </c>
      <c r="E32" s="40">
        <v>4.26E-4</v>
      </c>
      <c r="F32" s="160"/>
    </row>
    <row r="33" spans="4:6" ht="17" customHeight="1" x14ac:dyDescent="0.2">
      <c r="D33" s="106">
        <v>1984</v>
      </c>
      <c r="E33" s="40">
        <v>4.2400000000000001E-4</v>
      </c>
      <c r="F33" s="160"/>
    </row>
    <row r="34" spans="4:6" ht="17" customHeight="1" x14ac:dyDescent="0.2">
      <c r="D34" s="106">
        <v>1985</v>
      </c>
      <c r="E34" s="40">
        <v>4.17E-4</v>
      </c>
      <c r="F34" s="160"/>
    </row>
    <row r="35" spans="4:6" ht="17" customHeight="1" x14ac:dyDescent="0.2">
      <c r="D35" s="106">
        <v>1986</v>
      </c>
      <c r="E35" s="40">
        <v>4.0700000000000003E-4</v>
      </c>
      <c r="F35" s="160"/>
    </row>
    <row r="36" spans="4:6" ht="17" customHeight="1" x14ac:dyDescent="0.2">
      <c r="D36" s="106">
        <v>1987</v>
      </c>
      <c r="E36" s="40">
        <v>4.0499999999999998E-4</v>
      </c>
      <c r="F36" s="160"/>
    </row>
    <row r="37" spans="4:6" ht="17" customHeight="1" x14ac:dyDescent="0.2">
      <c r="D37" s="106">
        <v>1988</v>
      </c>
      <c r="E37" s="40">
        <v>4.0700000000000003E-4</v>
      </c>
      <c r="F37" s="160"/>
    </row>
    <row r="38" spans="4:6" ht="17" customHeight="1" x14ac:dyDescent="0.2">
      <c r="D38" s="106">
        <v>1989</v>
      </c>
      <c r="E38" s="40">
        <v>4.15E-4</v>
      </c>
      <c r="F38" s="160"/>
    </row>
    <row r="39" spans="4:6" ht="17" customHeight="1" x14ac:dyDescent="0.2">
      <c r="D39" s="106">
        <v>1990</v>
      </c>
      <c r="E39" s="40">
        <v>4.2000000000000002E-4</v>
      </c>
      <c r="F39" s="160"/>
    </row>
    <row r="40" spans="4:6" ht="17" customHeight="1" x14ac:dyDescent="0.2">
      <c r="D40" s="106">
        <v>1991</v>
      </c>
      <c r="E40" s="40">
        <v>4.1800000000000002E-4</v>
      </c>
      <c r="F40" s="160"/>
    </row>
    <row r="41" spans="4:6" ht="17" customHeight="1" x14ac:dyDescent="0.2">
      <c r="D41" s="106">
        <v>1992</v>
      </c>
      <c r="E41" s="40">
        <v>4.2700000000000002E-4</v>
      </c>
      <c r="F41" s="160"/>
    </row>
    <row r="42" spans="4:6" ht="17" customHeight="1" x14ac:dyDescent="0.2">
      <c r="D42" s="106">
        <v>1993</v>
      </c>
      <c r="E42" s="40">
        <v>4.26E-4</v>
      </c>
      <c r="F42" s="160"/>
    </row>
    <row r="43" spans="4:6" ht="17" customHeight="1" x14ac:dyDescent="0.2">
      <c r="D43" s="106">
        <v>1994</v>
      </c>
      <c r="E43" s="40">
        <v>4.3600000000000003E-4</v>
      </c>
      <c r="F43" s="160"/>
    </row>
    <row r="44" spans="4:6" ht="17" customHeight="1" x14ac:dyDescent="0.2">
      <c r="D44" s="106">
        <v>1995</v>
      </c>
      <c r="E44" s="40">
        <v>4.3399999999999998E-4</v>
      </c>
      <c r="F44" s="160"/>
    </row>
    <row r="45" spans="4:6" ht="17" customHeight="1" x14ac:dyDescent="0.2">
      <c r="D45" s="106">
        <v>1996</v>
      </c>
      <c r="E45" s="40">
        <v>4.35E-4</v>
      </c>
      <c r="F45" s="160"/>
    </row>
    <row r="46" spans="4:6" ht="17" customHeight="1" x14ac:dyDescent="0.2">
      <c r="D46" s="106">
        <v>1997</v>
      </c>
      <c r="E46" s="40">
        <v>4.4099999999999999E-4</v>
      </c>
      <c r="F46" s="160"/>
    </row>
    <row r="47" spans="4:6" ht="17" customHeight="1" x14ac:dyDescent="0.2">
      <c r="D47" s="106">
        <v>1998</v>
      </c>
      <c r="E47" s="40">
        <v>4.4200000000000001E-4</v>
      </c>
      <c r="F47" s="160"/>
    </row>
    <row r="48" spans="4:6" ht="17" customHeight="1" x14ac:dyDescent="0.2">
      <c r="D48" s="106">
        <v>1999</v>
      </c>
      <c r="E48" s="40">
        <v>4.5100000000000001E-4</v>
      </c>
      <c r="F48" s="160"/>
    </row>
    <row r="49" spans="4:6" ht="17" customHeight="1" x14ac:dyDescent="0.2">
      <c r="D49" s="106">
        <v>2000</v>
      </c>
      <c r="E49" s="40">
        <v>4.4999999999999999E-4</v>
      </c>
      <c r="F49" s="160"/>
    </row>
    <row r="50" spans="4:6" ht="17" customHeight="1" x14ac:dyDescent="0.2">
      <c r="D50" s="106">
        <v>2001</v>
      </c>
      <c r="E50" s="40">
        <v>4.5300000000000001E-4</v>
      </c>
      <c r="F50" s="160"/>
    </row>
    <row r="51" spans="4:6" ht="17" customHeight="1" x14ac:dyDescent="0.2">
      <c r="D51" s="106">
        <v>2002</v>
      </c>
      <c r="E51" s="40">
        <v>4.57E-4</v>
      </c>
      <c r="F51" s="160"/>
    </row>
    <row r="52" spans="4:6" ht="17" customHeight="1" x14ac:dyDescent="0.2">
      <c r="D52" s="106">
        <v>2003</v>
      </c>
      <c r="E52" s="40">
        <v>4.5399999999999998E-4</v>
      </c>
      <c r="F52" s="160"/>
    </row>
    <row r="53" spans="4:6" ht="17" customHeight="1" x14ac:dyDescent="0.2">
      <c r="D53" s="106">
        <v>2004</v>
      </c>
      <c r="E53" s="40">
        <v>4.6099999999999998E-4</v>
      </c>
      <c r="F53" s="160"/>
    </row>
    <row r="54" spans="4:6" ht="17" customHeight="1" x14ac:dyDescent="0.2">
      <c r="D54" s="106">
        <v>2005</v>
      </c>
      <c r="E54" s="40">
        <v>4.4700000000000002E-4</v>
      </c>
      <c r="F54" s="160"/>
    </row>
    <row r="55" spans="4:6" ht="17" customHeight="1" x14ac:dyDescent="0.2">
      <c r="D55" s="106">
        <v>2006</v>
      </c>
      <c r="E55" s="40">
        <v>4.4200000000000001E-4</v>
      </c>
      <c r="F55" s="160"/>
    </row>
    <row r="56" spans="4:6" x14ac:dyDescent="0.2">
      <c r="D56" s="106">
        <v>2007</v>
      </c>
      <c r="E56" s="40">
        <v>4.3100000000000001E-4</v>
      </c>
      <c r="F56" s="160"/>
    </row>
    <row r="57" spans="4:6" x14ac:dyDescent="0.2">
      <c r="D57" s="106">
        <v>2008</v>
      </c>
      <c r="E57" s="40">
        <v>4.2400000000000001E-4</v>
      </c>
      <c r="F57" s="160"/>
    </row>
    <row r="58" spans="4:6" x14ac:dyDescent="0.2">
      <c r="D58" s="106">
        <v>2009</v>
      </c>
      <c r="E58" s="40">
        <v>3.97E-4</v>
      </c>
      <c r="F58" s="160"/>
    </row>
    <row r="59" spans="4:6" x14ac:dyDescent="0.2">
      <c r="D59" s="106">
        <v>2010</v>
      </c>
      <c r="E59" s="40">
        <v>3.9399999999999998E-4</v>
      </c>
      <c r="F59" s="160"/>
    </row>
    <row r="60" spans="4:6" x14ac:dyDescent="0.2">
      <c r="D60" s="106">
        <v>2011</v>
      </c>
      <c r="E60" s="40">
        <v>3.9899999999999999E-4</v>
      </c>
      <c r="F60" s="160"/>
    </row>
    <row r="61" spans="4:6" x14ac:dyDescent="0.2">
      <c r="D61" s="106">
        <v>2012</v>
      </c>
      <c r="E61" s="40">
        <v>3.77E-4</v>
      </c>
      <c r="F61" s="160"/>
    </row>
    <row r="62" spans="4:6" x14ac:dyDescent="0.2">
      <c r="D62" s="106">
        <v>2013</v>
      </c>
      <c r="E62" s="40">
        <v>3.68E-4</v>
      </c>
      <c r="F62" s="160"/>
    </row>
    <row r="63" spans="4:6" x14ac:dyDescent="0.2">
      <c r="D63" s="106">
        <v>2014</v>
      </c>
      <c r="E63" s="40">
        <v>3.6900000000000002E-4</v>
      </c>
      <c r="F63" s="160"/>
    </row>
    <row r="64" spans="4:6" x14ac:dyDescent="0.2">
      <c r="D64" s="106">
        <v>2015</v>
      </c>
      <c r="E64" s="40">
        <v>3.6000000000000002E-4</v>
      </c>
      <c r="F64" s="160"/>
    </row>
    <row r="65" spans="4:6" x14ac:dyDescent="0.2">
      <c r="D65" s="106">
        <v>2016</v>
      </c>
      <c r="E65" s="40">
        <v>3.59E-4</v>
      </c>
      <c r="F65" s="160"/>
    </row>
    <row r="66" spans="4:6" x14ac:dyDescent="0.2">
      <c r="D66" s="106">
        <v>2017</v>
      </c>
      <c r="E66" s="40">
        <v>3.57E-4</v>
      </c>
      <c r="F66" s="160"/>
    </row>
    <row r="67" spans="4:6" x14ac:dyDescent="0.2">
      <c r="D67" s="106">
        <v>2018</v>
      </c>
      <c r="E67" s="40">
        <v>3.5300000000000002E-4</v>
      </c>
      <c r="F67" s="160"/>
    </row>
    <row r="68" spans="4:6" x14ac:dyDescent="0.2">
      <c r="D68" s="106">
        <v>2019</v>
      </c>
      <c r="E68" s="40">
        <v>3.5599999999999998E-4</v>
      </c>
      <c r="F68" s="160"/>
    </row>
    <row r="69" spans="4:6" x14ac:dyDescent="0.2">
      <c r="D69" s="106">
        <v>2020</v>
      </c>
      <c r="E69" s="40">
        <v>3.4900000000000003E-4</v>
      </c>
      <c r="F69" s="160"/>
    </row>
    <row r="70" spans="4:6" x14ac:dyDescent="0.2">
      <c r="D70" s="106">
        <v>2021</v>
      </c>
      <c r="E70" s="40">
        <v>3.48E-4</v>
      </c>
      <c r="F70" s="160"/>
    </row>
  </sheetData>
  <mergeCells count="6">
    <mergeCell ref="F9:F70"/>
    <mergeCell ref="A2:B4"/>
    <mergeCell ref="D6:F6"/>
    <mergeCell ref="D7:F7"/>
    <mergeCell ref="A6:B6"/>
    <mergeCell ref="A1:B1"/>
  </mergeCells>
  <hyperlinks>
    <hyperlink ref="D7" r:id="rId1" xr:uid="{55B773D3-FBDF-7C49-9152-AF70FFDD70CD}"/>
  </hyperlinks>
  <pageMargins left="0.7" right="0.7" top="0.75" bottom="0.75" header="0.3" footer="0.3"/>
  <pageSetup orientation="portrait" horizontalDpi="1200" verticalDpi="1200"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7"/>
  <dimension ref="A1:G25"/>
  <sheetViews>
    <sheetView workbookViewId="0">
      <selection activeCell="D13" sqref="D13"/>
    </sheetView>
  </sheetViews>
  <sheetFormatPr baseColWidth="10" defaultColWidth="8.83203125" defaultRowHeight="15" x14ac:dyDescent="0.2"/>
  <cols>
    <col min="1" max="1" width="25.33203125" bestFit="1" customWidth="1"/>
    <col min="2" max="2" width="23" customWidth="1"/>
    <col min="5" max="5" width="21.5" customWidth="1"/>
    <col min="6" max="6" width="13.6640625" bestFit="1" customWidth="1"/>
    <col min="7" max="7" width="13" bestFit="1" customWidth="1"/>
    <col min="9" max="9" width="25.1640625" bestFit="1" customWidth="1"/>
    <col min="10" max="10" width="24.33203125" customWidth="1"/>
  </cols>
  <sheetData>
    <row r="1" spans="1:7" ht="23" x14ac:dyDescent="0.2">
      <c r="A1" s="112" t="s">
        <v>140</v>
      </c>
      <c r="B1" s="112"/>
      <c r="C1" s="112"/>
      <c r="D1" s="112"/>
      <c r="E1" s="112"/>
      <c r="F1" s="112"/>
    </row>
    <row r="2" spans="1:7" ht="14.5" customHeight="1" x14ac:dyDescent="0.2">
      <c r="A2" s="113" t="s">
        <v>139</v>
      </c>
      <c r="B2" s="113"/>
      <c r="C2" s="113"/>
      <c r="D2" s="113"/>
      <c r="E2" s="113"/>
      <c r="F2" s="113"/>
    </row>
    <row r="3" spans="1:7" x14ac:dyDescent="0.2">
      <c r="A3" s="113"/>
      <c r="B3" s="113"/>
      <c r="C3" s="113"/>
      <c r="D3" s="113"/>
      <c r="E3" s="113"/>
      <c r="F3" s="113"/>
    </row>
    <row r="4" spans="1:7" x14ac:dyDescent="0.2">
      <c r="A4" s="113"/>
      <c r="B4" s="113"/>
      <c r="C4" s="113"/>
      <c r="D4" s="113"/>
      <c r="E4" s="113"/>
      <c r="F4" s="113"/>
    </row>
    <row r="5" spans="1:7" x14ac:dyDescent="0.2">
      <c r="A5" s="113"/>
      <c r="B5" s="113"/>
      <c r="C5" s="113"/>
      <c r="D5" s="113"/>
      <c r="E5" s="113"/>
      <c r="F5" s="113"/>
    </row>
    <row r="7" spans="1:7" ht="16" x14ac:dyDescent="0.2">
      <c r="A7" s="109" t="s">
        <v>191</v>
      </c>
      <c r="B7" s="28" t="s">
        <v>190</v>
      </c>
      <c r="E7" s="47"/>
      <c r="F7" s="47"/>
      <c r="G7" s="47"/>
    </row>
    <row r="8" spans="1:7" x14ac:dyDescent="0.2">
      <c r="A8" s="51" t="s">
        <v>192</v>
      </c>
      <c r="B8" s="50"/>
      <c r="E8" s="47"/>
      <c r="F8" s="47"/>
    </row>
    <row r="9" spans="1:7" x14ac:dyDescent="0.2">
      <c r="A9" s="51" t="s">
        <v>193</v>
      </c>
      <c r="B9" s="50"/>
      <c r="E9" s="47"/>
      <c r="F9" s="47"/>
    </row>
    <row r="10" spans="1:7" x14ac:dyDescent="0.2">
      <c r="A10" s="51" t="s">
        <v>194</v>
      </c>
      <c r="B10" s="50"/>
      <c r="E10" s="47"/>
      <c r="F10" s="47"/>
    </row>
    <row r="11" spans="1:7" x14ac:dyDescent="0.2">
      <c r="A11" s="51" t="s">
        <v>195</v>
      </c>
      <c r="B11" s="50"/>
      <c r="E11" s="47"/>
      <c r="F11" s="47"/>
    </row>
    <row r="12" spans="1:7" x14ac:dyDescent="0.2">
      <c r="A12" s="51" t="s">
        <v>196</v>
      </c>
      <c r="B12" s="50"/>
      <c r="E12" s="47"/>
      <c r="F12" s="47"/>
    </row>
    <row r="13" spans="1:7" x14ac:dyDescent="0.2">
      <c r="A13" s="51" t="s">
        <v>197</v>
      </c>
      <c r="B13" s="50"/>
      <c r="E13" s="47"/>
      <c r="F13" s="47"/>
    </row>
    <row r="14" spans="1:7" x14ac:dyDescent="0.2">
      <c r="A14" s="51"/>
      <c r="B14" s="50"/>
      <c r="E14" s="47"/>
      <c r="F14" s="47"/>
    </row>
    <row r="15" spans="1:7" x14ac:dyDescent="0.2">
      <c r="A15" s="51"/>
      <c r="B15" s="50"/>
      <c r="E15" s="47"/>
      <c r="F15" s="47"/>
    </row>
    <row r="16" spans="1:7" x14ac:dyDescent="0.2">
      <c r="E16" s="47"/>
      <c r="F16" s="47"/>
    </row>
    <row r="17" spans="1:6" x14ac:dyDescent="0.2">
      <c r="E17" s="47"/>
      <c r="F17" s="47"/>
    </row>
    <row r="18" spans="1:6" ht="16" x14ac:dyDescent="0.2">
      <c r="A18" s="28" t="s">
        <v>8</v>
      </c>
      <c r="B18" s="46">
        <f>SUM(B8:B15)</f>
        <v>0</v>
      </c>
      <c r="E18" s="47"/>
      <c r="F18" s="47"/>
    </row>
    <row r="19" spans="1:6" ht="16" x14ac:dyDescent="0.2">
      <c r="A19" s="28" t="s">
        <v>77</v>
      </c>
      <c r="B19" s="52">
        <f>128590/500000000</f>
        <v>2.5717999999999997E-4</v>
      </c>
      <c r="C19" s="47"/>
      <c r="E19" s="47"/>
      <c r="F19" s="47"/>
    </row>
    <row r="20" spans="1:6" x14ac:dyDescent="0.2">
      <c r="A20" s="49" t="s">
        <v>16</v>
      </c>
      <c r="B20" s="48" t="s">
        <v>79</v>
      </c>
      <c r="C20" s="47"/>
    </row>
    <row r="21" spans="1:6" ht="16" x14ac:dyDescent="0.2">
      <c r="A21" s="28" t="s">
        <v>78</v>
      </c>
      <c r="B21" s="53">
        <f>B18*B19</f>
        <v>0</v>
      </c>
      <c r="C21" s="47"/>
    </row>
    <row r="22" spans="1:6" x14ac:dyDescent="0.2">
      <c r="A22" s="49" t="s">
        <v>16</v>
      </c>
      <c r="B22" s="48" t="s">
        <v>59</v>
      </c>
    </row>
    <row r="23" spans="1:6" x14ac:dyDescent="0.2">
      <c r="A23" s="154" t="s">
        <v>122</v>
      </c>
      <c r="B23" s="154"/>
      <c r="C23" s="47"/>
    </row>
    <row r="24" spans="1:6" x14ac:dyDescent="0.2">
      <c r="C24" s="47"/>
    </row>
    <row r="25" spans="1:6" x14ac:dyDescent="0.2">
      <c r="C25" s="47"/>
    </row>
  </sheetData>
  <mergeCells count="3">
    <mergeCell ref="A1:F1"/>
    <mergeCell ref="A2:F5"/>
    <mergeCell ref="A23:B23"/>
  </mergeCells>
  <hyperlinks>
    <hyperlink ref="A23" r:id="rId1" display="http://sustainability.berkeley.edu/sites/default/files/DoyleK_Thesis_UCB2009SupplyChainCarbonFootprint.pdf" xr:uid="{00000000-0004-0000-12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Key</vt:lpstr>
      <vt:lpstr>Utility Emissions Factors</vt:lpstr>
      <vt:lpstr>Building Utilities</vt:lpstr>
      <vt:lpstr>Car Travel Raw</vt:lpstr>
      <vt:lpstr>Car Travel</vt:lpstr>
      <vt:lpstr>Vendor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Wei</dc:creator>
  <cp:lastModifiedBy>Microsoft Office User</cp:lastModifiedBy>
  <dcterms:created xsi:type="dcterms:W3CDTF">2021-02-08T21:20:23Z</dcterms:created>
  <dcterms:modified xsi:type="dcterms:W3CDTF">2022-02-17T22:13:20Z</dcterms:modified>
</cp:coreProperties>
</file>