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tables/table31.xml" ContentType="application/vnd.openxmlformats-officedocument.spreadsheetml.table+xml"/>
  <Override PartName="/xl/queryTables/queryTable31.xml" ContentType="application/vnd.openxmlformats-officedocument.spreadsheetml.queryTable+xml"/>
  <Override PartName="/xl/tables/table32.xml" ContentType="application/vnd.openxmlformats-officedocument.spreadsheetml.table+xml"/>
  <Override PartName="/xl/queryTables/queryTable32.xml" ContentType="application/vnd.openxmlformats-officedocument.spreadsheetml.queryTable+xml"/>
  <Override PartName="/xl/tables/table33.xml" ContentType="application/vnd.openxmlformats-officedocument.spreadsheetml.table+xml"/>
  <Override PartName="/xl/queryTables/queryTable33.xml" ContentType="application/vnd.openxmlformats-officedocument.spreadsheetml.queryTable+xml"/>
  <Override PartName="/xl/tables/table34.xml" ContentType="application/vnd.openxmlformats-officedocument.spreadsheetml.table+xml"/>
  <Override PartName="/xl/queryTables/queryTable34.xml" ContentType="application/vnd.openxmlformats-officedocument.spreadsheetml.queryTable+xml"/>
  <Override PartName="/xl/tables/table35.xml" ContentType="application/vnd.openxmlformats-officedocument.spreadsheetml.table+xml"/>
  <Override PartName="/xl/queryTables/queryTable35.xml" ContentType="application/vnd.openxmlformats-officedocument.spreadsheetml.queryTable+xml"/>
  <Override PartName="/xl/tables/table36.xml" ContentType="application/vnd.openxmlformats-officedocument.spreadsheetml.table+xml"/>
  <Override PartName="/xl/queryTables/queryTable3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1570" windowHeight="7965" tabRatio="959" xr2:uid="{6A3EBE11-FEB4-4D5C-B9B0-2169289AAB31}"/>
  </bookViews>
  <sheets>
    <sheet name="ROI from 12-31-17" sheetId="1" r:id="rId1"/>
    <sheet name="Ticker" sheetId="3" r:id="rId2"/>
    <sheet name="Litecoin" sheetId="8" state="hidden" r:id="rId3"/>
    <sheet name="Dogecoin" sheetId="45" state="hidden" r:id="rId4"/>
    <sheet name="Bitcoin Cash" sheetId="7" state="hidden" r:id="rId5"/>
    <sheet name="Ethereum" sheetId="6" state="hidden" r:id="rId6"/>
    <sheet name="Bitcoin" sheetId="5" state="hidden" r:id="rId7"/>
    <sheet name="Binance Coin" sheetId="36" state="hidden" r:id="rId8"/>
    <sheet name="Dash" sheetId="20" state="hidden" r:id="rId9"/>
    <sheet name="Bitcoin Gold" sheetId="16" state="hidden" r:id="rId10"/>
    <sheet name="Monero" sheetId="26" state="hidden" r:id="rId11"/>
    <sheet name="Zcash" sheetId="28" state="hidden" r:id="rId12"/>
    <sheet name="Etherum" sheetId="29" state="hidden" r:id="rId13"/>
    <sheet name="Verge" sheetId="30" state="hidden" r:id="rId14"/>
    <sheet name="Ripple" sheetId="31" state="hidden" r:id="rId15"/>
    <sheet name="Iota" sheetId="32" state="hidden" r:id="rId16"/>
    <sheet name="Stellar" sheetId="33" state="hidden" r:id="rId17"/>
    <sheet name="Siacoin" sheetId="34" state="hidden" r:id="rId18"/>
    <sheet name="Status" sheetId="35" state="hidden" r:id="rId19"/>
    <sheet name="Zcoin" sheetId="38" state="hidden" r:id="rId20"/>
    <sheet name="Decred" sheetId="39" state="hidden" r:id="rId21"/>
    <sheet name="ETN" sheetId="41" state="hidden" r:id="rId22"/>
    <sheet name="SALT" sheetId="42" state="hidden" r:id="rId23"/>
    <sheet name="LATX" sheetId="47" state="hidden" r:id="rId24"/>
    <sheet name="Global" sheetId="46" r:id="rId25"/>
    <sheet name="Raiblocks" sheetId="49" state="hidden" r:id="rId26"/>
    <sheet name="Neo" sheetId="50" state="hidden" r:id="rId27"/>
    <sheet name="Eos" sheetId="51" state="hidden" r:id="rId28"/>
    <sheet name="Eth Classic" sheetId="52" state="hidden" r:id="rId29"/>
    <sheet name="NEM" sheetId="53" state="hidden" r:id="rId30"/>
    <sheet name="Steem" sheetId="54" state="hidden" r:id="rId31"/>
    <sheet name="NXT" sheetId="55" state="hidden" r:id="rId32"/>
    <sheet name="Vertcoin" sheetId="56" state="hidden" r:id="rId33"/>
    <sheet name="Walton" sheetId="57" state="hidden" r:id="rId34"/>
    <sheet name="Potcoin" sheetId="61" state="hidden" r:id="rId35"/>
    <sheet name="OmiseGo" sheetId="62" state="hidden" r:id="rId36"/>
    <sheet name="Peercoin" sheetId="63" r:id="rId37"/>
  </sheets>
  <definedNames>
    <definedName name="ExternalData_1" localSheetId="6" hidden="1">Bitcoin!$A$1:$O$2</definedName>
    <definedName name="ExternalData_1" localSheetId="4" hidden="1">'Bitcoin Cash'!$A$1:$O$2</definedName>
    <definedName name="ExternalData_1" localSheetId="9" hidden="1">'Bitcoin Gold'!$A$1:$O$2</definedName>
    <definedName name="ExternalData_1" localSheetId="3" hidden="1">Dogecoin!$A$1:$O$2</definedName>
    <definedName name="ExternalData_1" localSheetId="5" hidden="1">Ethereum!$A$1:$O$2</definedName>
    <definedName name="ExternalData_1" localSheetId="2" hidden="1">Litecoin!$A$1:$O$2</definedName>
    <definedName name="ExternalData_1" localSheetId="1" hidden="1">Ticker!$A$1:$K$101</definedName>
    <definedName name="ExternalData_2" localSheetId="7" hidden="1">'Binance Coin'!$A$1:$O$2</definedName>
    <definedName name="ExternalData_2" localSheetId="8" hidden="1">Dash!$A$1:$O$2</definedName>
    <definedName name="ExternalData_2" localSheetId="20" hidden="1">Decred!$A$1:$O$2</definedName>
    <definedName name="ExternalData_2" localSheetId="27" hidden="1">Eos!$A$1:$O$2</definedName>
    <definedName name="ExternalData_2" localSheetId="28" hidden="1">'Eth Classic'!$A$1:$O$2</definedName>
    <definedName name="ExternalData_2" localSheetId="12" hidden="1">Etherum!$A$1:$O$2</definedName>
    <definedName name="ExternalData_2" localSheetId="21" hidden="1">ETN!$A$1:$O$2</definedName>
    <definedName name="ExternalData_2" localSheetId="24" hidden="1">Global!$A$1:$B$8</definedName>
    <definedName name="ExternalData_2" localSheetId="15" hidden="1">Iota!$A$1:$O$2</definedName>
    <definedName name="ExternalData_2" localSheetId="23" hidden="1">LATX!$A$1:$O$2</definedName>
    <definedName name="ExternalData_2" localSheetId="10" hidden="1">Monero!$A$1:$O$2</definedName>
    <definedName name="ExternalData_2" localSheetId="29" hidden="1">NEM!$A$1:$O$2</definedName>
    <definedName name="ExternalData_2" localSheetId="26" hidden="1">Neo!$A$1:$O$2</definedName>
    <definedName name="ExternalData_2" localSheetId="31" hidden="1">NXT!$A$1:$O$2</definedName>
    <definedName name="ExternalData_2" localSheetId="35" hidden="1">OmiseGo!$A$1:$O$2</definedName>
    <definedName name="ExternalData_2" localSheetId="36" hidden="1">Peercoin!$A$1:$O$2</definedName>
    <definedName name="ExternalData_2" localSheetId="34" hidden="1">Potcoin!$A$1:$O$2</definedName>
    <definedName name="ExternalData_2" localSheetId="25" hidden="1">Raiblocks!$A$1:$O$2</definedName>
    <definedName name="ExternalData_2" localSheetId="14" hidden="1">Ripple!$A$1:$O$2</definedName>
    <definedName name="ExternalData_2" localSheetId="22" hidden="1">SALT!$A$1:$O$2</definedName>
    <definedName name="ExternalData_2" localSheetId="17" hidden="1">Siacoin!$A$1:$O$2</definedName>
    <definedName name="ExternalData_2" localSheetId="18" hidden="1">Status!$A$1:$O$2</definedName>
    <definedName name="ExternalData_2" localSheetId="30" hidden="1">Steem!$A$1:$O$2</definedName>
    <definedName name="ExternalData_2" localSheetId="16" hidden="1">Stellar!$A$1:$O$2</definedName>
    <definedName name="ExternalData_2" localSheetId="13" hidden="1">Verge!$A$1:$O$2</definedName>
    <definedName name="ExternalData_2" localSheetId="32" hidden="1">Vertcoin!$A$1:$O$2</definedName>
    <definedName name="ExternalData_2" localSheetId="33" hidden="1">Walton!$A$1:$O$2</definedName>
    <definedName name="ExternalData_2" localSheetId="11" hidden="1">Zcash!$A$1:$O$2</definedName>
    <definedName name="ExternalData_2" localSheetId="19" hidden="1">Zcoin!$A$1:$O$2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2" i="1"/>
  <c r="G50" i="63" l="1"/>
  <c r="D38" i="1"/>
  <c r="D37" i="1"/>
  <c r="D36" i="1"/>
  <c r="D35" i="1"/>
  <c r="C34" i="1"/>
  <c r="D34" i="1" s="1"/>
  <c r="C33" i="1"/>
  <c r="D33" i="1" s="1"/>
  <c r="G38" i="1"/>
  <c r="G37" i="1"/>
  <c r="G35" i="1"/>
  <c r="G49" i="1"/>
  <c r="G48" i="1"/>
  <c r="G47" i="1"/>
  <c r="G46" i="1"/>
  <c r="G45" i="1"/>
  <c r="G44" i="1"/>
  <c r="G43" i="1"/>
  <c r="G42" i="1"/>
  <c r="G41" i="1"/>
  <c r="G40" i="1"/>
  <c r="G39" i="1"/>
  <c r="C32" i="1"/>
  <c r="G32" i="1" s="1"/>
  <c r="D32" i="1" l="1"/>
  <c r="G33" i="1"/>
  <c r="G36" i="1"/>
  <c r="G34" i="1"/>
  <c r="C3" i="1"/>
  <c r="C31" i="1"/>
  <c r="G31" i="1" s="1"/>
  <c r="C30" i="1"/>
  <c r="C29" i="1"/>
  <c r="C28" i="1"/>
  <c r="C27" i="1"/>
  <c r="C26" i="1"/>
  <c r="C25" i="1"/>
  <c r="C24" i="1"/>
  <c r="C23" i="1"/>
  <c r="C7" i="1"/>
  <c r="G30" i="1" l="1"/>
  <c r="G29" i="1"/>
  <c r="G28" i="1"/>
  <c r="G27" i="1"/>
  <c r="G26" i="1"/>
  <c r="G25" i="1"/>
  <c r="G23" i="1"/>
  <c r="G24" i="1"/>
  <c r="G7" i="1"/>
  <c r="G3" i="1"/>
  <c r="D25" i="1"/>
  <c r="D26" i="1"/>
  <c r="D23" i="1"/>
  <c r="D24" i="1"/>
  <c r="D27" i="1"/>
  <c r="D28" i="1"/>
  <c r="D29" i="1"/>
  <c r="D30" i="1"/>
  <c r="D31" i="1"/>
  <c r="C22" i="1"/>
  <c r="D22" i="1" l="1"/>
  <c r="G22" i="1"/>
  <c r="C4" i="1"/>
  <c r="G4" i="1" l="1"/>
  <c r="C21" i="1"/>
  <c r="C20" i="1"/>
  <c r="C19" i="1"/>
  <c r="C18" i="1"/>
  <c r="C17" i="1"/>
  <c r="C16" i="1"/>
  <c r="C14" i="1"/>
  <c r="C13" i="1"/>
  <c r="C15" i="1"/>
  <c r="C12" i="1"/>
  <c r="C11" i="1"/>
  <c r="C10" i="1"/>
  <c r="C9" i="1"/>
  <c r="C8" i="1"/>
  <c r="D7" i="1"/>
  <c r="C5" i="1"/>
  <c r="C6" i="1"/>
  <c r="D4" i="1"/>
  <c r="G21" i="1" l="1"/>
  <c r="G20" i="1"/>
  <c r="G19" i="1"/>
  <c r="G18" i="1"/>
  <c r="G17" i="1"/>
  <c r="G16" i="1"/>
  <c r="G14" i="1"/>
  <c r="G13" i="1"/>
  <c r="G15" i="1"/>
  <c r="G12" i="1"/>
  <c r="G5" i="1"/>
  <c r="G8" i="1"/>
  <c r="G11" i="1"/>
  <c r="G10" i="1"/>
  <c r="G9" i="1"/>
  <c r="G6" i="1"/>
  <c r="D8" i="1"/>
  <c r="D6" i="1"/>
  <c r="D3" i="1"/>
  <c r="D5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G50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interval="5" name="Query - binance-coin" description="Connection to the 'binance-coin' query in the workbook." type="5" refreshedVersion="6" background="1" refreshOnLoad="1" saveData="1">
    <dbPr connection="Provider=Microsoft.Mashup.OleDb.1;Data Source=$Workbook$;Location=binance-coin;Extended Properties=&quot;&quot;" command="SELECT * FROM [binance-coin]"/>
  </connection>
  <connection id="2" xr16:uid="{00000000-0015-0000-FFFF-FFFF01000000}" keepAlive="1" interval="5" name="Query - Bitcoin" description="Connection to the 'Bitcoin' query in the workbook." type="5" refreshedVersion="6" background="1" refreshOnLoad="1" saveData="1">
    <dbPr connection="Provider=Microsoft.Mashup.OleDb.1;Data Source=$Workbook$;Location=Bitcoin;Extended Properties=&quot;&quot;" command="SELECT * FROM [Bitcoin]"/>
  </connection>
  <connection id="3" xr16:uid="{00000000-0015-0000-FFFF-FFFF02000000}" keepAlive="1" interval="5" name="Query - Bitcoin Cash" description="Connection to the 'Bitcoin Cash' query in the workbook." type="5" refreshedVersion="6" background="1" refreshOnLoad="1" saveData="1">
    <dbPr connection="Provider=Microsoft.Mashup.OleDb.1;Data Source=$Workbook$;Location=Bitcoin Cash;Extended Properties=&quot;&quot;" command="SELECT * FROM [Bitcoin Cash]"/>
  </connection>
  <connection id="4" xr16:uid="{00000000-0015-0000-FFFF-FFFF03000000}" keepAlive="1" interval="5" name="Query - Bitcoin Gold" description="Connection to the 'Bitcoin Gold' query in the workbook." type="5" refreshedVersion="6" background="1" refreshOnLoad="1" saveData="1">
    <dbPr connection="Provider=Microsoft.Mashup.OleDb.1;Data Source=$Workbook$;Location=Bitcoin Gold;Extended Properties=&quot;&quot;" command="SELECT * FROM [Bitcoin Gold]"/>
  </connection>
  <connection id="5" xr16:uid="{00000000-0015-0000-FFFF-FFFF04000000}" keepAlive="1" interval="5" name="Query - Dash" description="Connection to the 'Dash' query in the workbook." type="5" refreshedVersion="6" background="1" refreshOnLoad="1" saveData="1">
    <dbPr connection="Provider=Microsoft.Mashup.OleDb.1;Data Source=$Workbook$;Location=Dash;Extended Properties=&quot;&quot;" command="SELECT * FROM [Dash]"/>
  </connection>
  <connection id="6" xr16:uid="{00000000-0015-0000-FFFF-FFFF05000000}" keepAlive="1" interval="5" name="Query - decred" description="Connection to the 'decred' query in the workbook." type="5" refreshedVersion="6" background="1" refreshOnLoad="1" saveData="1">
    <dbPr connection="Provider=Microsoft.Mashup.OleDb.1;Data Source=$Workbook$;Location=decred;Extended Properties=&quot;&quot;" command="SELECT * FROM [decred]"/>
  </connection>
  <connection id="7" xr16:uid="{00000000-0015-0000-FFFF-FFFF06000000}" keepAlive="1" interval="5" name="Query - Dogecoin" description="Connection to the 'Dogecoin' query in the workbook." type="5" refreshedVersion="6" background="1" refreshOnLoad="1" saveData="1">
    <dbPr connection="Provider=Microsoft.Mashup.OleDb.1;Data Source=$Workbook$;Location=Dogecoin;Extended Properties=&quot;&quot;" command="SELECT * FROM [Dogecoin]"/>
  </connection>
  <connection id="8" xr16:uid="{00000000-0015-0000-FFFF-FFFF07000000}" keepAlive="1" interval="5" name="Query - Eos" description="Connection to the 'Eos' query in the workbook." type="5" refreshedVersion="6" background="1" refreshOnLoad="1" saveData="1">
    <dbPr connection="Provider=Microsoft.Mashup.OleDb.1;Data Source=$Workbook$;Location=Eos;Extended Properties=&quot;&quot;" command="SELECT * FROM [Eos]"/>
  </connection>
  <connection id="9" xr16:uid="{00000000-0015-0000-FFFF-FFFF08000000}" keepAlive="1" interval="5" name="Query - Ethereum" description="Connection to the 'Ethereum' query in the workbook." type="5" refreshedVersion="6" background="1" refreshOnLoad="1" saveData="1">
    <dbPr connection="Provider=Microsoft.Mashup.OleDb.1;Data Source=$Workbook$;Location=Ethereum;Extended Properties=&quot;&quot;" command="SELECT * FROM [Ethereum]"/>
  </connection>
  <connection id="10" xr16:uid="{00000000-0015-0000-FFFF-FFFF09000000}" keepAlive="1" interval="5" name="Query - Ethereum Classic" description="Connection to the 'Ethereum Classic' query in the workbook." type="5" refreshedVersion="6" background="1" refreshOnLoad="1" saveData="1">
    <dbPr connection="Provider=Microsoft.Mashup.OleDb.1;Data Source=$Workbook$;Location=Ethereum Classic;Extended Properties=&quot;&quot;" command="SELECT * FROM [Ethereum Classic]"/>
  </connection>
  <connection id="11" xr16:uid="{00000000-0015-0000-FFFF-FFFF0A000000}" keepAlive="1" interval="5" name="Query - Etherum" description="Connection to the 'Etherum' query in the workbook." type="5" refreshedVersion="6" background="1" refreshOnLoad="1" saveData="1">
    <dbPr connection="Provider=Microsoft.Mashup.OleDb.1;Data Source=$Workbook$;Location=Etherum;Extended Properties=&quot;&quot;" command="SELECT * FROM [Etherum]"/>
  </connection>
  <connection id="12" xr16:uid="{00000000-0015-0000-FFFF-FFFF0B000000}" keepAlive="1" interval="5" name="Query - ETN" description="Connection to the 'ETN' query in the workbook." type="5" refreshedVersion="6" background="1" refreshOnLoad="1" saveData="1">
    <dbPr connection="Provider=Microsoft.Mashup.OleDb.1;Data Source=$Workbook$;Location=ETN;Extended Properties=&quot;&quot;" command="SELECT * FROM [ETN]"/>
  </connection>
  <connection id="13" xr16:uid="{00000000-0015-0000-FFFF-FFFF0C000000}" keepAlive="1" interval="5" name="Query - Global Data" description="Connection to the 'Global Data' query in the workbook." type="5" refreshedVersion="6" background="1" refreshOnLoad="1" saveData="1">
    <dbPr connection="Provider=Microsoft.Mashup.OleDb.1;Data Source=$Workbook$;Location=Global Data;Extended Properties=&quot;&quot;" command="SELECT * FROM [Global Data]"/>
  </connection>
  <connection id="14" xr16:uid="{00000000-0015-0000-FFFF-FFFF0D000000}" keepAlive="1" interval="5" name="Query - Iota" description="Connection to the 'Iota' query in the workbook." type="5" refreshedVersion="6" background="1" refreshOnLoad="1" saveData="1">
    <dbPr connection="Provider=Microsoft.Mashup.OleDb.1;Data Source=$Workbook$;Location=Iota;Extended Properties=&quot;&quot;" command="SELECT * FROM [Iota]"/>
  </connection>
  <connection id="15" xr16:uid="{00000000-0015-0000-FFFF-FFFF0E000000}" keepAlive="1" interval="5" name="Query - LATX" description="Connection to the 'LATX' query in the workbook." type="5" refreshedVersion="6" background="1" refreshOnLoad="1" saveData="1">
    <dbPr connection="Provider=Microsoft.Mashup.OleDb.1;Data Source=$Workbook$;Location=LATX;Extended Properties=&quot;&quot;" command="SELECT * FROM [LATX]"/>
  </connection>
  <connection id="16" xr16:uid="{00000000-0015-0000-FFFF-FFFF0F000000}" keepAlive="1" interval="5" name="Query - Litecoin" description="Connection to the 'Litecoin' query in the workbook." type="5" refreshedVersion="6" background="1" refreshOnLoad="1" saveData="1">
    <dbPr connection="Provider=Microsoft.Mashup.OleDb.1;Data Source=$Workbook$;Location=Litecoin;Extended Properties=&quot;&quot;" command="SELECT * FROM [Litecoin]"/>
  </connection>
  <connection id="17" xr16:uid="{00000000-0015-0000-FFFF-FFFF10000000}" keepAlive="1" interval="5" name="Query - Monero" description="Connection to the 'Monero' query in the workbook." type="5" refreshedVersion="6" background="1" refreshOnLoad="1" saveData="1">
    <dbPr connection="Provider=Microsoft.Mashup.OleDb.1;Data Source=$Workbook$;Location=Monero;Extended Properties=&quot;&quot;" command="SELECT * FROM [Monero]"/>
  </connection>
  <connection id="18" xr16:uid="{00000000-0015-0000-FFFF-FFFF11000000}" keepAlive="1" interval="5" name="Query - NEM" description="Connection to the 'NEM' query in the workbook." type="5" refreshedVersion="6" background="1" refreshOnLoad="1" saveData="1">
    <dbPr connection="Provider=Microsoft.Mashup.OleDb.1;Data Source=$Workbook$;Location=NEM;Extended Properties=&quot;&quot;" command="SELECT * FROM [NEM]"/>
  </connection>
  <connection id="19" xr16:uid="{00000000-0015-0000-FFFF-FFFF12000000}" keepAlive="1" interval="5" name="Query - Neo" description="Connection to the 'Neo' query in the workbook." type="5" refreshedVersion="6" background="1" refreshOnLoad="1" saveData="1">
    <dbPr connection="Provider=Microsoft.Mashup.OleDb.1;Data Source=$Workbook$;Location=Neo;Extended Properties=&quot;&quot;" command="SELECT * FROM [Neo]"/>
  </connection>
  <connection id="20" xr16:uid="{00000000-0015-0000-FFFF-FFFF13000000}" keepAlive="1" interval="5" name="Query - NXT" description="Connection to the 'NXT' query in the workbook." type="5" refreshedVersion="6" background="1" refreshOnLoad="1" saveData="1">
    <dbPr connection="Provider=Microsoft.Mashup.OleDb.1;Data Source=$Workbook$;Location=NXT;Extended Properties=&quot;&quot;" command="SELECT * FROM [NXT]"/>
  </connection>
  <connection id="21" xr16:uid="{00000000-0015-0000-FFFF-FFFF14000000}" keepAlive="1" interval="5" name="Query - Omisego" description="Connection to the 'Omisego' query in the workbook." type="5" refreshedVersion="6" background="1" refreshOnLoad="1" saveData="1">
    <dbPr connection="Provider=Microsoft.Mashup.OleDb.1;Data Source=$Workbook$;Location=Omisego;Extended Properties=&quot;&quot;" command="SELECT * FROM [Omisego]"/>
  </connection>
  <connection id="22" xr16:uid="{00000000-0015-0000-FFFF-FFFF15000000}" keepAlive="1" interval="5" name="Query - Peercoin" description="Connection to the 'Peercoin' query in the workbook." type="5" refreshedVersion="6" background="1" refreshOnLoad="1" saveData="1">
    <dbPr connection="Provider=Microsoft.Mashup.OleDb.1;Data Source=$Workbook$;Location=Peercoin;Extended Properties=&quot;&quot;" command="SELECT * FROM [Peercoin]"/>
  </connection>
  <connection id="23" xr16:uid="{00000000-0015-0000-FFFF-FFFF16000000}" keepAlive="1" interval="5" name="Query - Potcoin" description="Connection to the 'Potcoin' query in the workbook." type="5" refreshedVersion="6" background="1" refreshOnLoad="1" saveData="1">
    <dbPr connection="Provider=Microsoft.Mashup.OleDb.1;Data Source=$Workbook$;Location=Potcoin;Extended Properties=&quot;&quot;" command="SELECT * FROM [Potcoin]"/>
  </connection>
  <connection id="24" xr16:uid="{00000000-0015-0000-FFFF-FFFF17000000}" keepAlive="1" interval="5" name="Query - Raiblocks" description="Connection to the 'Raiblocks' query in the workbook." type="5" refreshedVersion="6" background="1" refreshOnLoad="1" saveData="1">
    <dbPr connection="Provider=Microsoft.Mashup.OleDb.1;Data Source=$Workbook$;Location=Raiblocks;Extended Properties=&quot;&quot;" command="SELECT * FROM [Raiblocks]"/>
  </connection>
  <connection id="25" xr16:uid="{00000000-0015-0000-FFFF-FFFF18000000}" keepAlive="1" interval="5" name="Query - Ripple" description="Connection to the 'Ripple' query in the workbook." type="5" refreshedVersion="6" background="1" refreshOnLoad="1" saveData="1">
    <dbPr connection="Provider=Microsoft.Mashup.OleDb.1;Data Source=$Workbook$;Location=Ripple;Extended Properties=&quot;&quot;" command="SELECT * FROM [Ripple]"/>
  </connection>
  <connection id="26" xr16:uid="{00000000-0015-0000-FFFF-FFFF19000000}" keepAlive="1" interval="5" name="Query - SALT" description="Connection to the 'SALT' query in the workbook." type="5" refreshedVersion="6" background="1" refreshOnLoad="1" saveData="1">
    <dbPr connection="Provider=Microsoft.Mashup.OleDb.1;Data Source=$Workbook$;Location=SALT;Extended Properties=&quot;&quot;" command="SELECT * FROM [SALT]"/>
  </connection>
  <connection id="27" xr16:uid="{00000000-0015-0000-FFFF-FFFF1A000000}" keepAlive="1" interval="5" name="Query - Siacoin" description="Connection to the 'Siacoin' query in the workbook." type="5" refreshedVersion="6" background="1" refreshOnLoad="1" saveData="1">
    <dbPr connection="Provider=Microsoft.Mashup.OleDb.1;Data Source=$Workbook$;Location=Siacoin;Extended Properties=&quot;&quot;" command="SELECT * FROM [Siacoin]"/>
  </connection>
  <connection id="28" xr16:uid="{00000000-0015-0000-FFFF-FFFF1B000000}" keepAlive="1" interval="5" name="Query - Status" description="Connection to the 'Status' query in the workbook." type="5" refreshedVersion="6" background="1" refreshOnLoad="1" saveData="1">
    <dbPr connection="Provider=Microsoft.Mashup.OleDb.1;Data Source=$Workbook$;Location=Status;Extended Properties=&quot;&quot;" command="SELECT * FROM [Status]"/>
  </connection>
  <connection id="29" xr16:uid="{00000000-0015-0000-FFFF-FFFF1C000000}" keepAlive="1" interval="5" name="Query - Steem" description="Connection to the 'Steem' query in the workbook." type="5" refreshedVersion="6" background="1" refreshOnLoad="1" saveData="1">
    <dbPr connection="Provider=Microsoft.Mashup.OleDb.1;Data Source=$Workbook$;Location=Steem;Extended Properties=&quot;&quot;" command="SELECT * FROM [Steem]"/>
  </connection>
  <connection id="30" xr16:uid="{00000000-0015-0000-FFFF-FFFF1D000000}" keepAlive="1" interval="5" name="Query - Stellar" description="Connection to the 'Stellar' query in the workbook." type="5" refreshedVersion="6" background="1" refreshOnLoad="1" saveData="1">
    <dbPr connection="Provider=Microsoft.Mashup.OleDb.1;Data Source=$Workbook$;Location=Stellar;Extended Properties=&quot;&quot;" command="SELECT * FROM [Stellar]"/>
  </connection>
  <connection id="31" xr16:uid="{00000000-0015-0000-FFFF-FFFF1E000000}" keepAlive="1" name="Query - Ticker" description="Connection to the 'Ticker' query in the workbook." type="5" refreshedVersion="6" background="1" refreshOnLoad="1" saveData="1">
    <dbPr connection="Provider=Microsoft.Mashup.OleDb.1;Data Source=$Workbook$;Location=Ticker;Extended Properties=&quot;&quot;" command="SELECT * FROM [Ticker]"/>
  </connection>
  <connection id="32" xr16:uid="{00000000-0015-0000-FFFF-FFFF1F000000}" keepAlive="1" interval="5" name="Query - Verge" description="Connection to the 'Verge' query in the workbook." type="5" refreshedVersion="6" background="1" refreshOnLoad="1" saveData="1">
    <dbPr connection="Provider=Microsoft.Mashup.OleDb.1;Data Source=$Workbook$;Location=Verge;Extended Properties=&quot;&quot;" command="SELECT * FROM [Verge]"/>
  </connection>
  <connection id="33" xr16:uid="{00000000-0015-0000-FFFF-FFFF20000000}" keepAlive="1" interval="5" name="Query - Vertcoin" description="Connection to the 'Vertcoin' query in the workbook." type="5" refreshedVersion="6" background="1" refreshOnLoad="1" saveData="1">
    <dbPr connection="Provider=Microsoft.Mashup.OleDb.1;Data Source=$Workbook$;Location=Vertcoin;Extended Properties=&quot;&quot;" command="SELECT * FROM [Vertcoin]"/>
  </connection>
  <connection id="34" xr16:uid="{00000000-0015-0000-FFFF-FFFF21000000}" keepAlive="1" interval="5" name="Query - Walton" description="Connection to the 'Walton' query in the workbook." type="5" refreshedVersion="6" background="1" refreshOnLoad="1" saveData="1">
    <dbPr connection="Provider=Microsoft.Mashup.OleDb.1;Data Source=$Workbook$;Location=Walton;Extended Properties=&quot;&quot;" command="SELECT * FROM [Walton]"/>
  </connection>
  <connection id="35" xr16:uid="{00000000-0015-0000-FFFF-FFFF22000000}" keepAlive="1" interval="5" name="Query - Zcash" description="Connection to the 'Zcash' query in the workbook." type="5" refreshedVersion="6" background="1" refreshOnLoad="1" saveData="1">
    <dbPr connection="Provider=Microsoft.Mashup.OleDb.1;Data Source=$Workbook$;Location=Zcash;Extended Properties=&quot;&quot;" command="SELECT * FROM [Zcash]"/>
  </connection>
  <connection id="36" xr16:uid="{00000000-0015-0000-FFFF-FFFF23000000}" keepAlive="1" interval="5" name="Query - Zcoin" description="Connection to the 'Zcoin' query in the workbook." type="5" refreshedVersion="6" background="1" refreshOnLoad="1" saveData="1">
    <dbPr connection="Provider=Microsoft.Mashup.OleDb.1;Data Source=$Workbook$;Location=Zcoin;Extended Properties=&quot;&quot;" command="SELECT * FROM [Zcoin]"/>
  </connection>
</connections>
</file>

<file path=xl/sharedStrings.xml><?xml version="1.0" encoding="utf-8"?>
<sst xmlns="http://schemas.openxmlformats.org/spreadsheetml/2006/main" count="2119" uniqueCount="1372">
  <si>
    <t>Today's value</t>
  </si>
  <si>
    <t>ROI</t>
  </si>
  <si>
    <t>BCH</t>
  </si>
  <si>
    <t>BTC</t>
  </si>
  <si>
    <t>LTC</t>
  </si>
  <si>
    <t>DOGE</t>
  </si>
  <si>
    <t>Dash</t>
  </si>
  <si>
    <t>Monero</t>
  </si>
  <si>
    <t>Zcash</t>
  </si>
  <si>
    <t>Ethereum</t>
  </si>
  <si>
    <t>Verge</t>
  </si>
  <si>
    <t>Iota</t>
  </si>
  <si>
    <t>Siacoin</t>
  </si>
  <si>
    <t>XRP</t>
  </si>
  <si>
    <t>Status</t>
  </si>
  <si>
    <t>BNB</t>
  </si>
  <si>
    <t>Zcoin</t>
  </si>
  <si>
    <t>Decred</t>
  </si>
  <si>
    <t>XLM</t>
  </si>
  <si>
    <t>ETH Mobile Platform Token</t>
  </si>
  <si>
    <t>Replaces Centralized Datacenters</t>
  </si>
  <si>
    <t>POW/POS hybrid</t>
  </si>
  <si>
    <t>Fake Mobile mining</t>
  </si>
  <si>
    <t>Profit Sharing by Burning</t>
  </si>
  <si>
    <t>Anonymity, Zerocoin Production</t>
  </si>
  <si>
    <t>Cross Bank financial swaps</t>
  </si>
  <si>
    <t>Cross Border financial swaps</t>
  </si>
  <si>
    <t>Anonymity, Wraith Protocol</t>
  </si>
  <si>
    <t>Larger Blocks, No SegWit</t>
  </si>
  <si>
    <t>Small Blocks, SegWit</t>
  </si>
  <si>
    <t>Small Blocks, Segwit</t>
  </si>
  <si>
    <t>bitcoin</t>
  </si>
  <si>
    <t>Bitcoin</t>
  </si>
  <si>
    <t>21000000.0</t>
  </si>
  <si>
    <t>Ripple</t>
  </si>
  <si>
    <t>38739144847.0</t>
  </si>
  <si>
    <t>100000000000</t>
  </si>
  <si>
    <t>ethereum</t>
  </si>
  <si>
    <t>ETH</t>
  </si>
  <si>
    <t>bitcoin-cash</t>
  </si>
  <si>
    <t>Bitcoin Cash</t>
  </si>
  <si>
    <t>Cardano</t>
  </si>
  <si>
    <t>ADA</t>
  </si>
  <si>
    <t>25927070538.0</t>
  </si>
  <si>
    <t>45000000000.0</t>
  </si>
  <si>
    <t>litecoin</t>
  </si>
  <si>
    <t>Litecoin</t>
  </si>
  <si>
    <t>84000000.0</t>
  </si>
  <si>
    <t>IOTA</t>
  </si>
  <si>
    <t>MIOTA</t>
  </si>
  <si>
    <t>2779530283.0</t>
  </si>
  <si>
    <t>NEM</t>
  </si>
  <si>
    <t>XEM</t>
  </si>
  <si>
    <t>8999999999.0</t>
  </si>
  <si>
    <t>DASH</t>
  </si>
  <si>
    <t>18900000.0</t>
  </si>
  <si>
    <t>Stellar</t>
  </si>
  <si>
    <t>XMR</t>
  </si>
  <si>
    <t>EOS</t>
  </si>
  <si>
    <t>1000000000.0</t>
  </si>
  <si>
    <t>NEO</t>
  </si>
  <si>
    <t>65000000.0</t>
  </si>
  <si>
    <t>Qtum</t>
  </si>
  <si>
    <t>QTUM</t>
  </si>
  <si>
    <t>Bitcoin Gold</t>
  </si>
  <si>
    <t>BTG</t>
  </si>
  <si>
    <t>TRON</t>
  </si>
  <si>
    <t>TRX</t>
  </si>
  <si>
    <t>65748192475.0</t>
  </si>
  <si>
    <t>XVG</t>
  </si>
  <si>
    <t>16555000000.0</t>
  </si>
  <si>
    <t>RaiBlocks</t>
  </si>
  <si>
    <t>XRB</t>
  </si>
  <si>
    <t>133248289.0</t>
  </si>
  <si>
    <t>133248290.0</t>
  </si>
  <si>
    <t>Ethereum Classic</t>
  </si>
  <si>
    <t>ETC</t>
  </si>
  <si>
    <t>BitConnect</t>
  </si>
  <si>
    <t>BCC</t>
  </si>
  <si>
    <t>28000000.0</t>
  </si>
  <si>
    <t>Lisk</t>
  </si>
  <si>
    <t>LSK</t>
  </si>
  <si>
    <t>ICON</t>
  </si>
  <si>
    <t>ICX</t>
  </si>
  <si>
    <t>OmiseGO</t>
  </si>
  <si>
    <t>OMG</t>
  </si>
  <si>
    <t>102042552.0</t>
  </si>
  <si>
    <t>BitShares</t>
  </si>
  <si>
    <t>BTS</t>
  </si>
  <si>
    <t>3600570502.0</t>
  </si>
  <si>
    <t>Ardor</t>
  </si>
  <si>
    <t>ARDR</t>
  </si>
  <si>
    <t>998999495.0</t>
  </si>
  <si>
    <t>Populous</t>
  </si>
  <si>
    <t>PPT</t>
  </si>
  <si>
    <t>37004027.0</t>
  </si>
  <si>
    <t>53252246.0</t>
  </si>
  <si>
    <t>ZEC</t>
  </si>
  <si>
    <t>Tether</t>
  </si>
  <si>
    <t>USDT</t>
  </si>
  <si>
    <t>1368089837.0</t>
  </si>
  <si>
    <t>Stratis</t>
  </si>
  <si>
    <t>STRAT</t>
  </si>
  <si>
    <t>Hshare</t>
  </si>
  <si>
    <t>HSR</t>
  </si>
  <si>
    <t>Waves</t>
  </si>
  <si>
    <t>WAVES</t>
  </si>
  <si>
    <t>100000000.0</t>
  </si>
  <si>
    <t>Bytecoin</t>
  </si>
  <si>
    <t>BCN</t>
  </si>
  <si>
    <t>183253534612</t>
  </si>
  <si>
    <t>184470000000</t>
  </si>
  <si>
    <t>Komodo</t>
  </si>
  <si>
    <t>KMD</t>
  </si>
  <si>
    <t>Dogecoin</t>
  </si>
  <si>
    <t>SC</t>
  </si>
  <si>
    <t>31396146174.0</t>
  </si>
  <si>
    <t>SNT</t>
  </si>
  <si>
    <t>3470483788.0</t>
  </si>
  <si>
    <t>Binance Coin</t>
  </si>
  <si>
    <t>99014000.0</t>
  </si>
  <si>
    <t>Augur</t>
  </si>
  <si>
    <t>REP</t>
  </si>
  <si>
    <t>11000000.0</t>
  </si>
  <si>
    <t>Steem</t>
  </si>
  <si>
    <t>STEEM</t>
  </si>
  <si>
    <t>Golem</t>
  </si>
  <si>
    <t>GNT</t>
  </si>
  <si>
    <t>834262000.0</t>
  </si>
  <si>
    <t>Veritaseum</t>
  </si>
  <si>
    <t>VERI</t>
  </si>
  <si>
    <t>2036645.0</t>
  </si>
  <si>
    <t>Ark</t>
  </si>
  <si>
    <t>ARK</t>
  </si>
  <si>
    <t>97981284.0</t>
  </si>
  <si>
    <t>SALT</t>
  </si>
  <si>
    <t>Nxt</t>
  </si>
  <si>
    <t>NXT</t>
  </si>
  <si>
    <t>998999942.0</t>
  </si>
  <si>
    <t>DigiByte</t>
  </si>
  <si>
    <t>DGB</t>
  </si>
  <si>
    <t>21000000000.0</t>
  </si>
  <si>
    <t>VeChain</t>
  </si>
  <si>
    <t>VEN</t>
  </si>
  <si>
    <t>277162633.0</t>
  </si>
  <si>
    <t>DCR</t>
  </si>
  <si>
    <t>PIVX</t>
  </si>
  <si>
    <t>MonaCoin</t>
  </si>
  <si>
    <t>MONA</t>
  </si>
  <si>
    <t>Factom</t>
  </si>
  <si>
    <t>FCT</t>
  </si>
  <si>
    <t>8745102.0</t>
  </si>
  <si>
    <t>Byteball Bytes</t>
  </si>
  <si>
    <t>GBYTE</t>
  </si>
  <si>
    <t>645222.0</t>
  </si>
  <si>
    <t>Electroneum</t>
  </si>
  <si>
    <t>ETN</t>
  </si>
  <si>
    <t>4997507466.0</t>
  </si>
  <si>
    <t>0x</t>
  </si>
  <si>
    <t>ZRX</t>
  </si>
  <si>
    <t>ZCoin</t>
  </si>
  <si>
    <t>XZC</t>
  </si>
  <si>
    <t>MaidSafeCoin</t>
  </si>
  <si>
    <t>MAID</t>
  </si>
  <si>
    <t>452552412.0</t>
  </si>
  <si>
    <t>BitcoinDark</t>
  </si>
  <si>
    <t>BTCD</t>
  </si>
  <si>
    <t>1288862.0</t>
  </si>
  <si>
    <t>TenX</t>
  </si>
  <si>
    <t>PAY</t>
  </si>
  <si>
    <t>104661310.0</t>
  </si>
  <si>
    <t>WAX</t>
  </si>
  <si>
    <t>492954537.0</t>
  </si>
  <si>
    <t>Basic Attention Token</t>
  </si>
  <si>
    <t>BAT</t>
  </si>
  <si>
    <t>Syscoin</t>
  </si>
  <si>
    <t>SYS</t>
  </si>
  <si>
    <t>888000000.0</t>
  </si>
  <si>
    <t>FunFair</t>
  </si>
  <si>
    <t>FUN</t>
  </si>
  <si>
    <t>4249873622.0</t>
  </si>
  <si>
    <t>Power Ledger</t>
  </si>
  <si>
    <t>POWR</t>
  </si>
  <si>
    <t>356224783.0</t>
  </si>
  <si>
    <t>Kyber Network</t>
  </si>
  <si>
    <t>KNC</t>
  </si>
  <si>
    <t>134132697.0</t>
  </si>
  <si>
    <t>Request Network</t>
  </si>
  <si>
    <t>REQ</t>
  </si>
  <si>
    <t>640779733.0</t>
  </si>
  <si>
    <t>Dragonchain</t>
  </si>
  <si>
    <t>DRGN</t>
  </si>
  <si>
    <t>238421940.0</t>
  </si>
  <si>
    <t>Kin</t>
  </si>
  <si>
    <t>KIN</t>
  </si>
  <si>
    <t>756097560976</t>
  </si>
  <si>
    <t>Bytom</t>
  </si>
  <si>
    <t>BTM</t>
  </si>
  <si>
    <t>987000000.0</t>
  </si>
  <si>
    <t>ReddCoin</t>
  </si>
  <si>
    <t>RDD</t>
  </si>
  <si>
    <t>Experience Points</t>
  </si>
  <si>
    <t>XP</t>
  </si>
  <si>
    <t>Santiment Network Token</t>
  </si>
  <si>
    <t>SAN</t>
  </si>
  <si>
    <t>60522686.0</t>
  </si>
  <si>
    <t>KuCoin Shares</t>
  </si>
  <si>
    <t>KCS</t>
  </si>
  <si>
    <t>91043076.0</t>
  </si>
  <si>
    <t>Aion</t>
  </si>
  <si>
    <t>AION</t>
  </si>
  <si>
    <t>61299856.0</t>
  </si>
  <si>
    <t>Aeternity</t>
  </si>
  <si>
    <t>AE</t>
  </si>
  <si>
    <t>233020472.0</t>
  </si>
  <si>
    <t>Storj</t>
  </si>
  <si>
    <t>STORJ</t>
  </si>
  <si>
    <t>132342914.0</t>
  </si>
  <si>
    <t>DigixDAO</t>
  </si>
  <si>
    <t>DGD</t>
  </si>
  <si>
    <t>2000000.0</t>
  </si>
  <si>
    <t>Skycoin</t>
  </si>
  <si>
    <t>SKY</t>
  </si>
  <si>
    <t>QASH</t>
  </si>
  <si>
    <t>350000000.0</t>
  </si>
  <si>
    <t>Civic</t>
  </si>
  <si>
    <t>CVC</t>
  </si>
  <si>
    <t>Walton</t>
  </si>
  <si>
    <t>WTC</t>
  </si>
  <si>
    <t>24898178.0</t>
  </si>
  <si>
    <t>Gas</t>
  </si>
  <si>
    <t>GAS</t>
  </si>
  <si>
    <t>9137582.0</t>
  </si>
  <si>
    <t>Vertcoin</t>
  </si>
  <si>
    <t>VTC</t>
  </si>
  <si>
    <t>Iconomi</t>
  </si>
  <si>
    <t>ICN</t>
  </si>
  <si>
    <t>99788314.0</t>
  </si>
  <si>
    <t>GameCredits</t>
  </si>
  <si>
    <t>GAME</t>
  </si>
  <si>
    <t>64355352.0</t>
  </si>
  <si>
    <t>Substratum</t>
  </si>
  <si>
    <t>SUB</t>
  </si>
  <si>
    <t>226091449.0</t>
  </si>
  <si>
    <t>aelf</t>
  </si>
  <si>
    <t>ELF</t>
  </si>
  <si>
    <t>250000000.0</t>
  </si>
  <si>
    <t>Decentraland</t>
  </si>
  <si>
    <t>MANA</t>
  </si>
  <si>
    <t>2273755650.0</t>
  </si>
  <si>
    <t>Gnosis</t>
  </si>
  <si>
    <t>GNO</t>
  </si>
  <si>
    <t>1104590.0</t>
  </si>
  <si>
    <t>Ethos</t>
  </si>
  <si>
    <t>ETHOS</t>
  </si>
  <si>
    <t>75401962.0</t>
  </si>
  <si>
    <t>Raiden Network Token</t>
  </si>
  <si>
    <t>RDN</t>
  </si>
  <si>
    <t>50148936.0</t>
  </si>
  <si>
    <t>Quantstamp</t>
  </si>
  <si>
    <t>QSP</t>
  </si>
  <si>
    <t>617314171.0</t>
  </si>
  <si>
    <t>Bancor</t>
  </si>
  <si>
    <t>BNT</t>
  </si>
  <si>
    <t>40772871.0</t>
  </si>
  <si>
    <t>1</t>
  </si>
  <si>
    <t>1.0</t>
  </si>
  <si>
    <t>id</t>
  </si>
  <si>
    <t>name</t>
  </si>
  <si>
    <t>symbol</t>
  </si>
  <si>
    <t>price_usd</t>
  </si>
  <si>
    <t>24h_volume_usd</t>
  </si>
  <si>
    <t>market_cap_usd</t>
  </si>
  <si>
    <t>available_supply</t>
  </si>
  <si>
    <t>max_supply</t>
  </si>
  <si>
    <t>percent_change_1h</t>
  </si>
  <si>
    <t>percent_change_24h</t>
  </si>
  <si>
    <t>percent_change_7d</t>
  </si>
  <si>
    <t>last_updated</t>
  </si>
  <si>
    <t>rank</t>
  </si>
  <si>
    <t>price_btc</t>
  </si>
  <si>
    <t>total_supply</t>
  </si>
  <si>
    <t>6</t>
  </si>
  <si>
    <t>4</t>
  </si>
  <si>
    <t>3</t>
  </si>
  <si>
    <t>ripple</t>
  </si>
  <si>
    <t>cardano</t>
  </si>
  <si>
    <t>iota</t>
  </si>
  <si>
    <t>nem</t>
  </si>
  <si>
    <t>dash</t>
  </si>
  <si>
    <t>stellar</t>
  </si>
  <si>
    <t>monero</t>
  </si>
  <si>
    <t>eos</t>
  </si>
  <si>
    <t>neo</t>
  </si>
  <si>
    <t>qtum</t>
  </si>
  <si>
    <t>bitcoin-gold</t>
  </si>
  <si>
    <t>tron</t>
  </si>
  <si>
    <t>raiblocks</t>
  </si>
  <si>
    <t>verge</t>
  </si>
  <si>
    <t>ethereum-classic</t>
  </si>
  <si>
    <t>bitconnect</t>
  </si>
  <si>
    <t>lisk</t>
  </si>
  <si>
    <t>icon</t>
  </si>
  <si>
    <t>omisego</t>
  </si>
  <si>
    <t>bitshares</t>
  </si>
  <si>
    <t>ardor</t>
  </si>
  <si>
    <t>populous</t>
  </si>
  <si>
    <t>zcash</t>
  </si>
  <si>
    <t>tether</t>
  </si>
  <si>
    <t>stratis</t>
  </si>
  <si>
    <t>hshare</t>
  </si>
  <si>
    <t>waves</t>
  </si>
  <si>
    <t>bytecoin-bcn</t>
  </si>
  <si>
    <t>komodo</t>
  </si>
  <si>
    <t>dogecoin</t>
  </si>
  <si>
    <t>siacoin</t>
  </si>
  <si>
    <t>status</t>
  </si>
  <si>
    <t>binance-coin</t>
  </si>
  <si>
    <t>augur</t>
  </si>
  <si>
    <t>steem</t>
  </si>
  <si>
    <t>veritaseum</t>
  </si>
  <si>
    <t>golem-network-tokens</t>
  </si>
  <si>
    <t>salt</t>
  </si>
  <si>
    <t>ark</t>
  </si>
  <si>
    <t>digibyte</t>
  </si>
  <si>
    <t>nxt</t>
  </si>
  <si>
    <t>vechain</t>
  </si>
  <si>
    <t>decred</t>
  </si>
  <si>
    <t>pivx</t>
  </si>
  <si>
    <t>monacoin</t>
  </si>
  <si>
    <t>factom</t>
  </si>
  <si>
    <t>byteball</t>
  </si>
  <si>
    <t>zcoin</t>
  </si>
  <si>
    <t>electroneum</t>
  </si>
  <si>
    <t>maidsafecoin</t>
  </si>
  <si>
    <t>wax</t>
  </si>
  <si>
    <t>tenx</t>
  </si>
  <si>
    <t>bitcoindark</t>
  </si>
  <si>
    <t>basic-attention-token</t>
  </si>
  <si>
    <t>syscoin</t>
  </si>
  <si>
    <t>power-ledger</t>
  </si>
  <si>
    <t>dragonchain</t>
  </si>
  <si>
    <t>funfair</t>
  </si>
  <si>
    <t>request-network</t>
  </si>
  <si>
    <t>kyber-network</t>
  </si>
  <si>
    <t>bytom</t>
  </si>
  <si>
    <t>reddcoin</t>
  </si>
  <si>
    <t>santiment</t>
  </si>
  <si>
    <t>kin</t>
  </si>
  <si>
    <t>kucoin-shares</t>
  </si>
  <si>
    <t>aion</t>
  </si>
  <si>
    <t>storj</t>
  </si>
  <si>
    <t>digixdao</t>
  </si>
  <si>
    <t>aeternity</t>
  </si>
  <si>
    <t>gas</t>
  </si>
  <si>
    <t>qash</t>
  </si>
  <si>
    <t>skycoin</t>
  </si>
  <si>
    <t>experience-points</t>
  </si>
  <si>
    <t>civic</t>
  </si>
  <si>
    <t>vertcoin</t>
  </si>
  <si>
    <t>walton</t>
  </si>
  <si>
    <t>iconomi</t>
  </si>
  <si>
    <t>gamecredits</t>
  </si>
  <si>
    <t>substratum</t>
  </si>
  <si>
    <t>decentraland</t>
  </si>
  <si>
    <t>gnosis-gno</t>
  </si>
  <si>
    <t>ethos</t>
  </si>
  <si>
    <t>raiden-network-token</t>
  </si>
  <si>
    <t>quantstamp</t>
  </si>
  <si>
    <t>bancor</t>
  </si>
  <si>
    <t>11</t>
  </si>
  <si>
    <t>2</t>
  </si>
  <si>
    <t>99993093880.0</t>
  </si>
  <si>
    <t>7</t>
  </si>
  <si>
    <t>10</t>
  </si>
  <si>
    <t>6804870174.0</t>
  </si>
  <si>
    <t>199013968.0</t>
  </si>
  <si>
    <t>5195262064.0</t>
  </si>
  <si>
    <t>Coin Attributes</t>
  </si>
  <si>
    <t>28711063217.0</t>
  </si>
  <si>
    <t>rchain</t>
  </si>
  <si>
    <t>RChain</t>
  </si>
  <si>
    <t>RHOC</t>
  </si>
  <si>
    <t>182963195.0</t>
  </si>
  <si>
    <t>enigma-project</t>
  </si>
  <si>
    <t>Enigma</t>
  </si>
  <si>
    <t>ENG</t>
  </si>
  <si>
    <t>74836171.0</t>
  </si>
  <si>
    <t>8</t>
  </si>
  <si>
    <t>Inflationary, Similar to LTC</t>
  </si>
  <si>
    <t>120000000.0</t>
  </si>
  <si>
    <t>Lending Token</t>
  </si>
  <si>
    <t>Holdings</t>
  </si>
  <si>
    <t>Holdings Value</t>
  </si>
  <si>
    <t>54066464.0</t>
  </si>
  <si>
    <t>342699966.0</t>
  </si>
  <si>
    <t>Name</t>
  </si>
  <si>
    <t>Value</t>
  </si>
  <si>
    <t>total_market_cap_usd</t>
  </si>
  <si>
    <t>total_24h_volume_usd</t>
  </si>
  <si>
    <t>bitcoin_percentage_of_market_cap</t>
  </si>
  <si>
    <t>active_currencies</t>
  </si>
  <si>
    <t>active_assets</t>
  </si>
  <si>
    <t>active_markets</t>
  </si>
  <si>
    <t>gxshares</t>
  </si>
  <si>
    <t>GXShares</t>
  </si>
  <si>
    <t>GXS</t>
  </si>
  <si>
    <t>40510000.0</t>
  </si>
  <si>
    <t>Value 12/31/2017</t>
  </si>
  <si>
    <t>latoken</t>
  </si>
  <si>
    <t>LAToken</t>
  </si>
  <si>
    <t>LA</t>
  </si>
  <si>
    <t>77839404.0</t>
  </si>
  <si>
    <t>400000000.0</t>
  </si>
  <si>
    <t>12</t>
  </si>
  <si>
    <t>13</t>
  </si>
  <si>
    <t>900000000.0</t>
  </si>
  <si>
    <t>18</t>
  </si>
  <si>
    <t>78</t>
  </si>
  <si>
    <t>70000000.0</t>
  </si>
  <si>
    <t>Raiblocks</t>
  </si>
  <si>
    <t>Neo</t>
  </si>
  <si>
    <t>Eos</t>
  </si>
  <si>
    <t>Eth. Classic</t>
  </si>
  <si>
    <t>Smart Media Token Platform</t>
  </si>
  <si>
    <t>Token Platform, Smart Contracts</t>
  </si>
  <si>
    <t>Individual User Blockchains</t>
  </si>
  <si>
    <t>No fee, 100% premined, mass scale, Internet of things</t>
  </si>
  <si>
    <t>Crypto</t>
  </si>
  <si>
    <t>9</t>
  </si>
  <si>
    <t>103570548975</t>
  </si>
  <si>
    <t>1.28</t>
  </si>
  <si>
    <t>-0.27</t>
  </si>
  <si>
    <t>377545005.0</t>
  </si>
  <si>
    <t>6833836.0</t>
  </si>
  <si>
    <t>dent</t>
  </si>
  <si>
    <t>Dent</t>
  </si>
  <si>
    <t>DENT</t>
  </si>
  <si>
    <t>10614760961.0</t>
  </si>
  <si>
    <t>smartcash</t>
  </si>
  <si>
    <t>SmartCash</t>
  </si>
  <si>
    <t>SMART</t>
  </si>
  <si>
    <t>5000000000.0</t>
  </si>
  <si>
    <t>4.95</t>
  </si>
  <si>
    <t>26</t>
  </si>
  <si>
    <t>34</t>
  </si>
  <si>
    <t>Masternodes, secure</t>
  </si>
  <si>
    <t>Secure</t>
  </si>
  <si>
    <t>Anonymous, Secure, Fungible, Decentralized</t>
  </si>
  <si>
    <t>Combine RFID and Blockchain</t>
  </si>
  <si>
    <t>Similar to BTC, Faster, Segwit</t>
  </si>
  <si>
    <t>Decentralized, Segwit, ASIC resistance</t>
  </si>
  <si>
    <t>0.57</t>
  </si>
  <si>
    <t>2.02</t>
  </si>
  <si>
    <t>Potcoin</t>
  </si>
  <si>
    <t>potcoin</t>
  </si>
  <si>
    <t>PotCoin</t>
  </si>
  <si>
    <t>POT</t>
  </si>
  <si>
    <t>420000000.0</t>
  </si>
  <si>
    <t>140245398.0</t>
  </si>
  <si>
    <t>peercoin</t>
  </si>
  <si>
    <t>Peercoin</t>
  </si>
  <si>
    <t>PPC</t>
  </si>
  <si>
    <t>-4.45</t>
  </si>
  <si>
    <t>-2.12</t>
  </si>
  <si>
    <t>112606585840</t>
  </si>
  <si>
    <t>2606510000.0</t>
  </si>
  <si>
    <t>blocknet</t>
  </si>
  <si>
    <t>Blocknet</t>
  </si>
  <si>
    <t>BLOCK</t>
  </si>
  <si>
    <t>7.08</t>
  </si>
  <si>
    <t>579117708.0</t>
  </si>
  <si>
    <t>-0.48</t>
  </si>
  <si>
    <t>33.68</t>
  </si>
  <si>
    <t>-8.22</t>
  </si>
  <si>
    <t>-0.46</t>
  </si>
  <si>
    <t>6.47</t>
  </si>
  <si>
    <t>-2.48</t>
  </si>
  <si>
    <t>0.76</t>
  </si>
  <si>
    <t>-6.02</t>
  </si>
  <si>
    <t>2.03</t>
  </si>
  <si>
    <t>1.74</t>
  </si>
  <si>
    <t>-8.23</t>
  </si>
  <si>
    <t>476463428.0</t>
  </si>
  <si>
    <t>0.98</t>
  </si>
  <si>
    <t>-7.46</t>
  </si>
  <si>
    <t>11.51</t>
  </si>
  <si>
    <t>17.48</t>
  </si>
  <si>
    <t>5.13</t>
  </si>
  <si>
    <t>25.57</t>
  </si>
  <si>
    <t>4.85</t>
  </si>
  <si>
    <t>8.4</t>
  </si>
  <si>
    <t>-2.32</t>
  </si>
  <si>
    <t>13.53</t>
  </si>
  <si>
    <t>xtrabytes</t>
  </si>
  <si>
    <t>XTRABYTES</t>
  </si>
  <si>
    <t>XBY</t>
  </si>
  <si>
    <t>430000000.0</t>
  </si>
  <si>
    <t>650000000.0</t>
  </si>
  <si>
    <t>edgeless</t>
  </si>
  <si>
    <t>Edgeless</t>
  </si>
  <si>
    <t>EDG</t>
  </si>
  <si>
    <t>82046288.0</t>
  </si>
  <si>
    <t>15.99</t>
  </si>
  <si>
    <t>43</t>
  </si>
  <si>
    <t>25</t>
  </si>
  <si>
    <t>5.41</t>
  </si>
  <si>
    <t>-5.36</t>
  </si>
  <si>
    <t>0.1</t>
  </si>
  <si>
    <t>0.53</t>
  </si>
  <si>
    <t>-4.11</t>
  </si>
  <si>
    <t>36</t>
  </si>
  <si>
    <t>0.16</t>
  </si>
  <si>
    <t>1.86</t>
  </si>
  <si>
    <t>48</t>
  </si>
  <si>
    <t>15113.2</t>
  </si>
  <si>
    <t>16439100000.0</t>
  </si>
  <si>
    <t>253573229258</t>
  </si>
  <si>
    <t>16778262.0</t>
  </si>
  <si>
    <t>10.77</t>
  </si>
  <si>
    <t>-6.89</t>
  </si>
  <si>
    <t>2.38468</t>
  </si>
  <si>
    <t>3159290000.0</t>
  </si>
  <si>
    <t>92380463934.0</t>
  </si>
  <si>
    <t>7.5</t>
  </si>
  <si>
    <t>107.76</t>
  </si>
  <si>
    <t>877.368</t>
  </si>
  <si>
    <t>5660490000.0</t>
  </si>
  <si>
    <t>84867764334.0</t>
  </si>
  <si>
    <t>96729952.0</t>
  </si>
  <si>
    <t>0.83</t>
  </si>
  <si>
    <t>13.67</t>
  </si>
  <si>
    <t>2767.38</t>
  </si>
  <si>
    <t>1826950000.0</t>
  </si>
  <si>
    <t>46741497899.0</t>
  </si>
  <si>
    <t>16890163.0</t>
  </si>
  <si>
    <t>0.35</t>
  </si>
  <si>
    <t>12.95</t>
  </si>
  <si>
    <t>-8.24</t>
  </si>
  <si>
    <t>0.758813</t>
  </si>
  <si>
    <t>286883000.0</t>
  </si>
  <si>
    <t>19673798176.0</t>
  </si>
  <si>
    <t>1.51</t>
  </si>
  <si>
    <t>7.66</t>
  </si>
  <si>
    <t>81.41</t>
  </si>
  <si>
    <t>255.373</t>
  </si>
  <si>
    <t>1225130000.0</t>
  </si>
  <si>
    <t>13939767123.0</t>
  </si>
  <si>
    <t>54585908.0</t>
  </si>
  <si>
    <t>-0.21</t>
  </si>
  <si>
    <t>11.24</t>
  </si>
  <si>
    <t>-10.71</t>
  </si>
  <si>
    <t>3.97484</t>
  </si>
  <si>
    <t>328183000.0</t>
  </si>
  <si>
    <t>11048188150.0</t>
  </si>
  <si>
    <t>-1.4</t>
  </si>
  <si>
    <t>-0.82</t>
  </si>
  <si>
    <t>7.09</t>
  </si>
  <si>
    <t>1.1175</t>
  </si>
  <si>
    <t>104568000.0</t>
  </si>
  <si>
    <t>10057499999.0</t>
  </si>
  <si>
    <t>1.44</t>
  </si>
  <si>
    <t>6.84</t>
  </si>
  <si>
    <t>0.532708</t>
  </si>
  <si>
    <t>694080000.0</t>
  </si>
  <si>
    <t>9523289903.0</t>
  </si>
  <si>
    <t>17877129502.0</t>
  </si>
  <si>
    <t>1.91</t>
  </si>
  <si>
    <t>141.94</t>
  </si>
  <si>
    <t>1156.06</t>
  </si>
  <si>
    <t>222986000.0</t>
  </si>
  <si>
    <t>9010906222.0</t>
  </si>
  <si>
    <t>7794497.0</t>
  </si>
  <si>
    <t>0.82</t>
  </si>
  <si>
    <t>9.07</t>
  </si>
  <si>
    <t>375.912</t>
  </si>
  <si>
    <t>222851000.0</t>
  </si>
  <si>
    <t>5847434970.0</t>
  </si>
  <si>
    <t>15555329.0</t>
  </si>
  <si>
    <t>1.24</t>
  </si>
  <si>
    <t>5.81</t>
  </si>
  <si>
    <t>-1.23</t>
  </si>
  <si>
    <t>89.2996</t>
  </si>
  <si>
    <t>372148000.0</t>
  </si>
  <si>
    <t>5804474000.0</t>
  </si>
  <si>
    <t>2.78</t>
  </si>
  <si>
    <t>17.69</t>
  </si>
  <si>
    <t>40.94</t>
  </si>
  <si>
    <t>9.2557</t>
  </si>
  <si>
    <t>528962000.0</t>
  </si>
  <si>
    <t>5360139773.0</t>
  </si>
  <si>
    <t>0.62</t>
  </si>
  <si>
    <t>3.49</t>
  </si>
  <si>
    <t>-5.38</t>
  </si>
  <si>
    <t>0.078851</t>
  </si>
  <si>
    <t>1542970000.0</t>
  </si>
  <si>
    <t>5184310725.0</t>
  </si>
  <si>
    <t>17.84</t>
  </si>
  <si>
    <t>61.66</t>
  </si>
  <si>
    <t>110.02</t>
  </si>
  <si>
    <t>281.162</t>
  </si>
  <si>
    <t>116133000.0</t>
  </si>
  <si>
    <t>4707111886.0</t>
  </si>
  <si>
    <t>16741636.0</t>
  </si>
  <si>
    <t>1.81</t>
  </si>
  <si>
    <t>1.26</t>
  </si>
  <si>
    <t>60.8946</t>
  </si>
  <si>
    <t>595682000.0</t>
  </si>
  <si>
    <t>4492731245.0</t>
  </si>
  <si>
    <t>73778812.0</t>
  </si>
  <si>
    <t>1.15</t>
  </si>
  <si>
    <t>8.85</t>
  </si>
  <si>
    <t>29.8019</t>
  </si>
  <si>
    <t>104814000.0</t>
  </si>
  <si>
    <t>3971052191.0</t>
  </si>
  <si>
    <t>3.17</t>
  </si>
  <si>
    <t>13.23</t>
  </si>
  <si>
    <t>243.35</t>
  </si>
  <si>
    <t>35.1228</t>
  </si>
  <si>
    <t>633540000.0</t>
  </si>
  <si>
    <t>3471169114.0</t>
  </si>
  <si>
    <t>98829510.0</t>
  </si>
  <si>
    <t>1.31</t>
  </si>
  <si>
    <t>-1.6</t>
  </si>
  <si>
    <t>7.63</t>
  </si>
  <si>
    <t>425.906</t>
  </si>
  <si>
    <t>24082800.0</t>
  </si>
  <si>
    <t>2621710826.0</t>
  </si>
  <si>
    <t>6155609.0</t>
  </si>
  <si>
    <t>0.94</t>
  </si>
  <si>
    <t>8.92</t>
  </si>
  <si>
    <t>21.7802</t>
  </si>
  <si>
    <t>72117800.0</t>
  </si>
  <si>
    <t>2539328776.0</t>
  </si>
  <si>
    <t>116588864.0</t>
  </si>
  <si>
    <t>0.26</t>
  </si>
  <si>
    <t>3.26</t>
  </si>
  <si>
    <t>-8.3</t>
  </si>
  <si>
    <t>6.40337</t>
  </si>
  <si>
    <t>162334000.0</t>
  </si>
  <si>
    <t>2417560359.0</t>
  </si>
  <si>
    <t>3.69</t>
  </si>
  <si>
    <t>9.47</t>
  </si>
  <si>
    <t>10.58</t>
  </si>
  <si>
    <t>0.145456</t>
  </si>
  <si>
    <t>472058000.0</t>
  </si>
  <si>
    <t>2097934028.0</t>
  </si>
  <si>
    <t>14423152212.0</t>
  </si>
  <si>
    <t>1.35</t>
  </si>
  <si>
    <t>-10.43</t>
  </si>
  <si>
    <t>-18.51</t>
  </si>
  <si>
    <t>0.768496</t>
  </si>
  <si>
    <t>135217000.0</t>
  </si>
  <si>
    <t>2003092509.0</t>
  </si>
  <si>
    <t>1.23</t>
  </si>
  <si>
    <t>2.42</t>
  </si>
  <si>
    <t>33.67</t>
  </si>
  <si>
    <t>1.99665</t>
  </si>
  <si>
    <t>40029300.0</t>
  </si>
  <si>
    <t>1994652342.0</t>
  </si>
  <si>
    <t>0.01</t>
  </si>
  <si>
    <t>24.29</t>
  </si>
  <si>
    <t>25.83</t>
  </si>
  <si>
    <t>19.5312</t>
  </si>
  <si>
    <t>223391000.0</t>
  </si>
  <si>
    <t>1993013487.0</t>
  </si>
  <si>
    <t>-0.37</t>
  </si>
  <si>
    <t>2.38</t>
  </si>
  <si>
    <t>29.9</t>
  </si>
  <si>
    <t>584.709</t>
  </si>
  <si>
    <t>240358000.0</t>
  </si>
  <si>
    <t>1737276418.0</t>
  </si>
  <si>
    <t>2971181.0</t>
  </si>
  <si>
    <t>1.17</t>
  </si>
  <si>
    <t>-1.9</t>
  </si>
  <si>
    <t>3.35</t>
  </si>
  <si>
    <t>41.7281</t>
  </si>
  <si>
    <t>3143870.0</t>
  </si>
  <si>
    <t>1544107735.0</t>
  </si>
  <si>
    <t>-1.99</t>
  </si>
  <si>
    <t>2.24</t>
  </si>
  <si>
    <t>5.87</t>
  </si>
  <si>
    <t>15.5571</t>
  </si>
  <si>
    <t>62493700.0</t>
  </si>
  <si>
    <t>1535255715.0</t>
  </si>
  <si>
    <t>98685212.0</t>
  </si>
  <si>
    <t>2.57</t>
  </si>
  <si>
    <t>-3.84</t>
  </si>
  <si>
    <t>8.43</t>
  </si>
  <si>
    <t>5.6801</t>
  </si>
  <si>
    <t>109865000.0</t>
  </si>
  <si>
    <t>1401582296.0</t>
  </si>
  <si>
    <t>246753102.0</t>
  </si>
  <si>
    <t>2.74</t>
  </si>
  <si>
    <t>34.32</t>
  </si>
  <si>
    <t>72.52</t>
  </si>
  <si>
    <t>1.00188</t>
  </si>
  <si>
    <t>2628170000.0</t>
  </si>
  <si>
    <t>1370661845.0</t>
  </si>
  <si>
    <t>0.2</t>
  </si>
  <si>
    <t>-0.36</t>
  </si>
  <si>
    <t>12.8422</t>
  </si>
  <si>
    <t>59340700.0</t>
  </si>
  <si>
    <t>1284220000.0</t>
  </si>
  <si>
    <t>2.68</t>
  </si>
  <si>
    <t>3.93</t>
  </si>
  <si>
    <t>0.00622764</t>
  </si>
  <si>
    <t>9679550.0</t>
  </si>
  <si>
    <t>1141237042.0</t>
  </si>
  <si>
    <t>-2.23</t>
  </si>
  <si>
    <t>26.1815</t>
  </si>
  <si>
    <t>221538000.0</t>
  </si>
  <si>
    <t>1111361528.0</t>
  </si>
  <si>
    <t>42448352.0</t>
  </si>
  <si>
    <t>2.58</t>
  </si>
  <si>
    <t>-5.24</t>
  </si>
  <si>
    <t>-7.78</t>
  </si>
  <si>
    <t>0.304654</t>
  </si>
  <si>
    <t>127690000.0</t>
  </si>
  <si>
    <t>1057296768.0</t>
  </si>
  <si>
    <t>1.52</t>
  </si>
  <si>
    <t>120.63</t>
  </si>
  <si>
    <t>0.00921079</t>
  </si>
  <si>
    <t>86944600.0</t>
  </si>
  <si>
    <t>1037195615.0</t>
  </si>
  <si>
    <t>5.0</t>
  </si>
  <si>
    <t>2.62</t>
  </si>
  <si>
    <t>9.94117</t>
  </si>
  <si>
    <t>16569500.0</t>
  </si>
  <si>
    <t>1032728818.0</t>
  </si>
  <si>
    <t>103884032.0</t>
  </si>
  <si>
    <t>3.31</t>
  </si>
  <si>
    <t>-0.99</t>
  </si>
  <si>
    <t>0.0290067</t>
  </si>
  <si>
    <t>38563900.0</t>
  </si>
  <si>
    <t>910698593.0</t>
  </si>
  <si>
    <t>0.39</t>
  </si>
  <si>
    <t>-4.49</t>
  </si>
  <si>
    <t>80.3405</t>
  </si>
  <si>
    <t>21908800.0</t>
  </si>
  <si>
    <t>883745500.0</t>
  </si>
  <si>
    <t>9.46</t>
  </si>
  <si>
    <t>-5.21</t>
  </si>
  <si>
    <t>1.05577</t>
  </si>
  <si>
    <t>82413600.0</t>
  </si>
  <si>
    <t>880788792.0</t>
  </si>
  <si>
    <t>2.05</t>
  </si>
  <si>
    <t>15.1</t>
  </si>
  <si>
    <t>51.74</t>
  </si>
  <si>
    <t>8.78843</t>
  </si>
  <si>
    <t>98281600.0</t>
  </si>
  <si>
    <t>870177608.0</t>
  </si>
  <si>
    <t>385.391</t>
  </si>
  <si>
    <t>1932940.0</t>
  </si>
  <si>
    <t>784904823.0</t>
  </si>
  <si>
    <t>2.59</t>
  </si>
  <si>
    <t>12.09</t>
  </si>
  <si>
    <t>8.28</t>
  </si>
  <si>
    <t>7.78287</t>
  </si>
  <si>
    <t>26841200.0</t>
  </si>
  <si>
    <t>762575596.0</t>
  </si>
  <si>
    <t>5.63</t>
  </si>
  <si>
    <t>3.32</t>
  </si>
  <si>
    <t>-0.3</t>
  </si>
  <si>
    <t>108.267</t>
  </si>
  <si>
    <t>6831220.0</t>
  </si>
  <si>
    <t>701454646.0</t>
  </si>
  <si>
    <t>6478933.0</t>
  </si>
  <si>
    <t>2.91</t>
  </si>
  <si>
    <t>4.97</t>
  </si>
  <si>
    <t>15.75</t>
  </si>
  <si>
    <t>2.42076</t>
  </si>
  <si>
    <t>107771000.0</t>
  </si>
  <si>
    <t>670944217.0</t>
  </si>
  <si>
    <t>4.07</t>
  </si>
  <si>
    <t>68.93</t>
  </si>
  <si>
    <t>12.3654</t>
  </si>
  <si>
    <t>44299700.0</t>
  </si>
  <si>
    <t>668553457.0</t>
  </si>
  <si>
    <t>3.54</t>
  </si>
  <si>
    <t>1.27</t>
  </si>
  <si>
    <t>5.06</t>
  </si>
  <si>
    <t>11.5489</t>
  </si>
  <si>
    <t>7939240.0</t>
  </si>
  <si>
    <t>638215621.0</t>
  </si>
  <si>
    <t>55262027.0</t>
  </si>
  <si>
    <t>0.41</t>
  </si>
  <si>
    <t>6.78</t>
  </si>
  <si>
    <t>-6.24</t>
  </si>
  <si>
    <t>0.0652246</t>
  </si>
  <si>
    <t>50838100.0</t>
  </si>
  <si>
    <t>628777531.0</t>
  </si>
  <si>
    <t>9640189908.0</t>
  </si>
  <si>
    <t>1.2</t>
  </si>
  <si>
    <t>-4.23</t>
  </si>
  <si>
    <t>4.62</t>
  </si>
  <si>
    <t>0.614969</t>
  </si>
  <si>
    <t>88356000.0</t>
  </si>
  <si>
    <t>614353995.0</t>
  </si>
  <si>
    <t>0.3</t>
  </si>
  <si>
    <t>-5.49</t>
  </si>
  <si>
    <t>-58.36</t>
  </si>
  <si>
    <t>10.4367</t>
  </si>
  <si>
    <t>15222700.0</t>
  </si>
  <si>
    <t>589094051.0</t>
  </si>
  <si>
    <t>56444475.0</t>
  </si>
  <si>
    <t>-0.41</t>
  </si>
  <si>
    <t>5.82</t>
  </si>
  <si>
    <t>-10.65</t>
  </si>
  <si>
    <t>2.45472</t>
  </si>
  <si>
    <t>21486300.0</t>
  </si>
  <si>
    <t>585259105.0</t>
  </si>
  <si>
    <t>-5.96</t>
  </si>
  <si>
    <t>21.0</t>
  </si>
  <si>
    <t>159.84</t>
  </si>
  <si>
    <t>0.555596</t>
  </si>
  <si>
    <t>62167300.0</t>
  </si>
  <si>
    <t>555596000.0</t>
  </si>
  <si>
    <t>4.57</t>
  </si>
  <si>
    <t>41.51</t>
  </si>
  <si>
    <t>62.7092</t>
  </si>
  <si>
    <t>72143100.0</t>
  </si>
  <si>
    <t>548398350.0</t>
  </si>
  <si>
    <t>5.86</t>
  </si>
  <si>
    <t>43.52</t>
  </si>
  <si>
    <t>8.5216</t>
  </si>
  <si>
    <t>48623300.0</t>
  </si>
  <si>
    <t>522372852.0</t>
  </si>
  <si>
    <t>64.15</t>
  </si>
  <si>
    <t>52.48</t>
  </si>
  <si>
    <t>784.345</t>
  </si>
  <si>
    <t>2884340.0</t>
  </si>
  <si>
    <t>506076691.0</t>
  </si>
  <si>
    <t>2.25</t>
  </si>
  <si>
    <t>9.45</t>
  </si>
  <si>
    <t>17.92</t>
  </si>
  <si>
    <t>1.11759</t>
  </si>
  <si>
    <t>17241900.0</t>
  </si>
  <si>
    <t>505768050.0</t>
  </si>
  <si>
    <t>1.42</t>
  </si>
  <si>
    <t>-1.11</t>
  </si>
  <si>
    <t>31.39</t>
  </si>
  <si>
    <t>5.41168</t>
  </si>
  <si>
    <t>12595100.0</t>
  </si>
  <si>
    <t>492695994.0</t>
  </si>
  <si>
    <t>1.97</t>
  </si>
  <si>
    <t>52.81</t>
  </si>
  <si>
    <t>251.75</t>
  </si>
  <si>
    <t>0.758503</t>
  </si>
  <si>
    <t>57980200.0</t>
  </si>
  <si>
    <t>486033350.0</t>
  </si>
  <si>
    <t>8.35</t>
  </si>
  <si>
    <t>-6.7</t>
  </si>
  <si>
    <t>137.48</t>
  </si>
  <si>
    <t>126.245</t>
  </si>
  <si>
    <t>28068800.0</t>
  </si>
  <si>
    <t>479384601.0</t>
  </si>
  <si>
    <t>3797256.0</t>
  </si>
  <si>
    <t>1.71</t>
  </si>
  <si>
    <t>-6.03</t>
  </si>
  <si>
    <t>0.901363</t>
  </si>
  <si>
    <t>10579700.0</t>
  </si>
  <si>
    <t>444330981.0</t>
  </si>
  <si>
    <t>2.32</t>
  </si>
  <si>
    <t>8.48</t>
  </si>
  <si>
    <t>4.22597</t>
  </si>
  <si>
    <t>33808400.0</t>
  </si>
  <si>
    <t>442295556.0</t>
  </si>
  <si>
    <t>2.36</t>
  </si>
  <si>
    <t>4.77</t>
  </si>
  <si>
    <t>-1.53</t>
  </si>
  <si>
    <t>3.28588</t>
  </si>
  <si>
    <t>26992100.0</t>
  </si>
  <si>
    <t>440743946.0</t>
  </si>
  <si>
    <t>2.49</t>
  </si>
  <si>
    <t>6.91</t>
  </si>
  <si>
    <t>33.98</t>
  </si>
  <si>
    <t>0.0866117</t>
  </si>
  <si>
    <t>6200340.0</t>
  </si>
  <si>
    <t>432842617.0</t>
  </si>
  <si>
    <t>3.47</t>
  </si>
  <si>
    <t>0.58</t>
  </si>
  <si>
    <t>1.21189</t>
  </si>
  <si>
    <t>87006200.0</t>
  </si>
  <si>
    <t>431705252.0</t>
  </si>
  <si>
    <t>3.76</t>
  </si>
  <si>
    <t>15.4</t>
  </si>
  <si>
    <t>31.71</t>
  </si>
  <si>
    <t>332.062</t>
  </si>
  <si>
    <t>422370.0</t>
  </si>
  <si>
    <t>427982155.0</t>
  </si>
  <si>
    <t>1.69</t>
  </si>
  <si>
    <t>5.01</t>
  </si>
  <si>
    <t>12.47</t>
  </si>
  <si>
    <t>0.777794</t>
  </si>
  <si>
    <t>22487800.0</t>
  </si>
  <si>
    <t>412208784.0</t>
  </si>
  <si>
    <t>529971669.0</t>
  </si>
  <si>
    <t>0.95</t>
  </si>
  <si>
    <t>3.18</t>
  </si>
  <si>
    <t>2.25114</t>
  </si>
  <si>
    <t>5107100.0</t>
  </si>
  <si>
    <t>411875767.0</t>
  </si>
  <si>
    <t>72.01</t>
  </si>
  <si>
    <t>236.77</t>
  </si>
  <si>
    <t>0.825559</t>
  </si>
  <si>
    <t>20168500.0</t>
  </si>
  <si>
    <t>393348671.0</t>
  </si>
  <si>
    <t>1.14</t>
  </si>
  <si>
    <t>-6.5</t>
  </si>
  <si>
    <t>33.82</t>
  </si>
  <si>
    <t>6.36513</t>
  </si>
  <si>
    <t>16665500.0</t>
  </si>
  <si>
    <t>385234764.0</t>
  </si>
  <si>
    <t>2.54</t>
  </si>
  <si>
    <t>17.49</t>
  </si>
  <si>
    <t>6.29</t>
  </si>
  <si>
    <t>0.382796</t>
  </si>
  <si>
    <t>21103200.0</t>
  </si>
  <si>
    <t>377819652.0</t>
  </si>
  <si>
    <t>1.48</t>
  </si>
  <si>
    <t>4.24</t>
  </si>
  <si>
    <t>-7.82</t>
  </si>
  <si>
    <t>0.0858748</t>
  </si>
  <si>
    <t>30492300.0</t>
  </si>
  <si>
    <t>364957047.0</t>
  </si>
  <si>
    <t>5.75</t>
  </si>
  <si>
    <t>-1.32</t>
  </si>
  <si>
    <t>52.75</t>
  </si>
  <si>
    <t>0.992662</t>
  </si>
  <si>
    <t>25218100.0</t>
  </si>
  <si>
    <t>347431700.0</t>
  </si>
  <si>
    <t>-1.26</t>
  </si>
  <si>
    <t>12.34</t>
  </si>
  <si>
    <t>13.27</t>
  </si>
  <si>
    <t>173.68</t>
  </si>
  <si>
    <t>8824920.0</t>
  </si>
  <si>
    <t>347360000.0</t>
  </si>
  <si>
    <t>0.28</t>
  </si>
  <si>
    <t>8.9</t>
  </si>
  <si>
    <t>2.9</t>
  </si>
  <si>
    <t>1.00379</t>
  </si>
  <si>
    <t>41239500.0</t>
  </si>
  <si>
    <t>343998799.0</t>
  </si>
  <si>
    <t>12.88</t>
  </si>
  <si>
    <t>13.47</t>
  </si>
  <si>
    <t>9.97</t>
  </si>
  <si>
    <t>4.51446</t>
  </si>
  <si>
    <t>20631800.0</t>
  </si>
  <si>
    <t>340399143.0</t>
  </si>
  <si>
    <t>12.3</t>
  </si>
  <si>
    <t>24.85</t>
  </si>
  <si>
    <t>85.48</t>
  </si>
  <si>
    <t>0.0115846</t>
  </si>
  <si>
    <t>25491500.0</t>
  </si>
  <si>
    <t>332606183.0</t>
  </si>
  <si>
    <t>9.99</t>
  </si>
  <si>
    <t>-17.2</t>
  </si>
  <si>
    <t>1.42337</t>
  </si>
  <si>
    <t>2550310.0</t>
  </si>
  <si>
    <t>331674349.0</t>
  </si>
  <si>
    <t>0.24</t>
  </si>
  <si>
    <t>9.41</t>
  </si>
  <si>
    <t>-1.39</t>
  </si>
  <si>
    <t>4.35016</t>
  </si>
  <si>
    <t>77769900.0</t>
  </si>
  <si>
    <t>325549318.0</t>
  </si>
  <si>
    <t>3.23</t>
  </si>
  <si>
    <t>47.82</t>
  </si>
  <si>
    <t>90.23</t>
  </si>
  <si>
    <t>7.19272</t>
  </si>
  <si>
    <t>28801000.0</t>
  </si>
  <si>
    <t>304343404.0</t>
  </si>
  <si>
    <t>42312700.0</t>
  </si>
  <si>
    <t>1.36</t>
  </si>
  <si>
    <t>7.1</t>
  </si>
  <si>
    <t>-2.5</t>
  </si>
  <si>
    <t>32.4509</t>
  </si>
  <si>
    <t>25829700.0</t>
  </si>
  <si>
    <t>296522754.0</t>
  </si>
  <si>
    <t>2.22</t>
  </si>
  <si>
    <t>3.82</t>
  </si>
  <si>
    <t>2.20891</t>
  </si>
  <si>
    <t>25348100.0</t>
  </si>
  <si>
    <t>292333586.0</t>
  </si>
  <si>
    <t>1.09</t>
  </si>
  <si>
    <t>-2.03</t>
  </si>
  <si>
    <t>48.79</t>
  </si>
  <si>
    <t>4.52367</t>
  </si>
  <si>
    <t>13447800.0</t>
  </si>
  <si>
    <t>291122375.0</t>
  </si>
  <si>
    <t>-0.2</t>
  </si>
  <si>
    <t>6.22</t>
  </si>
  <si>
    <t>0.0270972</t>
  </si>
  <si>
    <t>21121200.0</t>
  </si>
  <si>
    <t>287630301.0</t>
  </si>
  <si>
    <t>10.03</t>
  </si>
  <si>
    <t>43.22</t>
  </si>
  <si>
    <t>-9.27</t>
  </si>
  <si>
    <t>0.000376274</t>
  </si>
  <si>
    <t>1670000.0</t>
  </si>
  <si>
    <t>284499854.0</t>
  </si>
  <si>
    <t>-0.84</t>
  </si>
  <si>
    <t>-2.18</t>
  </si>
  <si>
    <t>178.78</t>
  </si>
  <si>
    <t>249.623</t>
  </si>
  <si>
    <t>11507200.0</t>
  </si>
  <si>
    <t>275731070.0</t>
  </si>
  <si>
    <t>-3.47</t>
  </si>
  <si>
    <t>7.81</t>
  </si>
  <si>
    <t>19.87</t>
  </si>
  <si>
    <t>11.014</t>
  </si>
  <si>
    <t>29762500.0</t>
  </si>
  <si>
    <t>274228532.0</t>
  </si>
  <si>
    <t>4.29</t>
  </si>
  <si>
    <t>-0.87</t>
  </si>
  <si>
    <t>2.71074</t>
  </si>
  <si>
    <t>5624600.0</t>
  </si>
  <si>
    <t>270500175.0</t>
  </si>
  <si>
    <t>-1.25</t>
  </si>
  <si>
    <t>4.37</t>
  </si>
  <si>
    <t>16.85</t>
  </si>
  <si>
    <t>38.8487</t>
  </si>
  <si>
    <t>1116160.0</t>
  </si>
  <si>
    <t>265485627.0</t>
  </si>
  <si>
    <t>0.21</t>
  </si>
  <si>
    <t>-2.4</t>
  </si>
  <si>
    <t>1.04379</t>
  </si>
  <si>
    <t>89077100.0</t>
  </si>
  <si>
    <t>260947500.0</t>
  </si>
  <si>
    <t>2.19</t>
  </si>
  <si>
    <t>2.21</t>
  </si>
  <si>
    <t>-7.76</t>
  </si>
  <si>
    <t>0.476854</t>
  </si>
  <si>
    <t>871604.0</t>
  </si>
  <si>
    <t>257883823.0</t>
  </si>
  <si>
    <t>540802474.0</t>
  </si>
  <si>
    <t>10.63</t>
  </si>
  <si>
    <t>17.78</t>
  </si>
  <si>
    <t>126.63</t>
  </si>
  <si>
    <t>1.12481</t>
  </si>
  <si>
    <t>19729400.0</t>
  </si>
  <si>
    <t>254309923.0</t>
  </si>
  <si>
    <t>-0.5</t>
  </si>
  <si>
    <t>12.06</t>
  </si>
  <si>
    <t>0.400829</t>
  </si>
  <si>
    <t>57474200.0</t>
  </si>
  <si>
    <t>247437422.0</t>
  </si>
  <si>
    <t>2.92</t>
  </si>
  <si>
    <t>9.56</t>
  </si>
  <si>
    <t>140.76</t>
  </si>
  <si>
    <t>0.107962</t>
  </si>
  <si>
    <t>38134900.0</t>
  </si>
  <si>
    <t>245479207.0</t>
  </si>
  <si>
    <t>1.84</t>
  </si>
  <si>
    <t>26.54</t>
  </si>
  <si>
    <t>4.84828</t>
  </si>
  <si>
    <t>26365500.0</t>
  </si>
  <si>
    <t>243136083.0</t>
  </si>
  <si>
    <t>1.37</t>
  </si>
  <si>
    <t>24.67</t>
  </si>
  <si>
    <t>5.95877</t>
  </si>
  <si>
    <t>14228100.0</t>
  </si>
  <si>
    <t>242956158.0</t>
  </si>
  <si>
    <t>11.41</t>
  </si>
  <si>
    <t>21.98</t>
  </si>
  <si>
    <t>0.564755</t>
  </si>
  <si>
    <t>5288660.0</t>
  </si>
  <si>
    <t>242844650.0</t>
  </si>
  <si>
    <t>8.44</t>
  </si>
  <si>
    <t>73.2</t>
  </si>
  <si>
    <t>131.09</t>
  </si>
  <si>
    <t>0.00119458</t>
  </si>
  <si>
    <t>13548000.0</t>
  </si>
  <si>
    <t>236440339.0</t>
  </si>
  <si>
    <t>197927588737</t>
  </si>
  <si>
    <t>-5.67</t>
  </si>
  <si>
    <t>-23.2</t>
  </si>
  <si>
    <t>325.6</t>
  </si>
  <si>
    <t>5.82706</t>
  </si>
  <si>
    <t>15939500.0</t>
  </si>
  <si>
    <t>236054201.0</t>
  </si>
  <si>
    <t>0.46</t>
  </si>
  <si>
    <t>18.19</t>
  </si>
  <si>
    <t>13.13</t>
  </si>
  <si>
    <t>2.75602</t>
  </si>
  <si>
    <t>21395400.0</t>
  </si>
  <si>
    <t>226121211.0</t>
  </si>
  <si>
    <t>25.61</t>
  </si>
  <si>
    <t>poet</t>
  </si>
  <si>
    <t>Po.et</t>
  </si>
  <si>
    <t>POE</t>
  </si>
  <si>
    <t>0.102485</t>
  </si>
  <si>
    <t>43299600.0</t>
  </si>
  <si>
    <t>225118713.0</t>
  </si>
  <si>
    <t>2196601583.0</t>
  </si>
  <si>
    <t>11.75</t>
  </si>
  <si>
    <t>7.28</t>
  </si>
  <si>
    <t>239.81</t>
  </si>
  <si>
    <t>45.1769</t>
  </si>
  <si>
    <t>891252.0</t>
  </si>
  <si>
    <t>223792137.0</t>
  </si>
  <si>
    <t>4953685.0</t>
  </si>
  <si>
    <t>1.34</t>
  </si>
  <si>
    <t>0.00000061</t>
  </si>
  <si>
    <t>15</t>
  </si>
  <si>
    <t>16841636.0</t>
  </si>
  <si>
    <t>22</t>
  </si>
  <si>
    <t>7.38</t>
  </si>
  <si>
    <t>37</t>
  </si>
  <si>
    <t>0.00000194</t>
  </si>
  <si>
    <t>58</t>
  </si>
  <si>
    <t>17</t>
  </si>
  <si>
    <t>-1.65</t>
  </si>
  <si>
    <t>29</t>
  </si>
  <si>
    <t>263727196.0</t>
  </si>
  <si>
    <t>24549030.0</t>
  </si>
  <si>
    <t>13.11</t>
  </si>
  <si>
    <t>13.6</t>
  </si>
  <si>
    <t>15555396.0</t>
  </si>
  <si>
    <t>2971219.0</t>
  </si>
  <si>
    <t>14423208374.0</t>
  </si>
  <si>
    <t>17877130002.0</t>
  </si>
  <si>
    <t>3797406.0</t>
  </si>
  <si>
    <t>44</t>
  </si>
  <si>
    <t>221</t>
  </si>
  <si>
    <t>0.84</t>
  </si>
  <si>
    <t>579142251.0</t>
  </si>
  <si>
    <t>98829847.0</t>
  </si>
  <si>
    <t>42312775.0</t>
  </si>
  <si>
    <t>219101281.0</t>
  </si>
  <si>
    <t>29.96</t>
  </si>
  <si>
    <t>Total market cap =</t>
  </si>
  <si>
    <t>255.033</t>
  </si>
  <si>
    <t>0.0171753</t>
  </si>
  <si>
    <t>1223380000.0</t>
  </si>
  <si>
    <t>13921265296.0</t>
  </si>
  <si>
    <t>54586133.0</t>
  </si>
  <si>
    <t>10.89</t>
  </si>
  <si>
    <t>-10.84</t>
  </si>
  <si>
    <t>1514927041</t>
  </si>
  <si>
    <t>16890188.0</t>
  </si>
  <si>
    <t>879.815</t>
  </si>
  <si>
    <t>0.0592514</t>
  </si>
  <si>
    <t>5671520000.0</t>
  </si>
  <si>
    <t>85104501540.0</t>
  </si>
  <si>
    <t>96729996.0</t>
  </si>
  <si>
    <t>0.91</t>
  </si>
  <si>
    <t>13.96</t>
  </si>
  <si>
    <t>1514927049</t>
  </si>
  <si>
    <t>16778300.0</t>
  </si>
  <si>
    <t>8.88915</t>
  </si>
  <si>
    <t>0.00059864</t>
  </si>
  <si>
    <t>101215000.0</t>
  </si>
  <si>
    <t>880150298.0</t>
  </si>
  <si>
    <t>1514927052</t>
  </si>
  <si>
    <t>7794522.0</t>
  </si>
  <si>
    <t>1514927055</t>
  </si>
  <si>
    <t>376.731</t>
  </si>
  <si>
    <t>0.0253711</t>
  </si>
  <si>
    <t>223618000.0</t>
  </si>
  <si>
    <t>5860199715.0</t>
  </si>
  <si>
    <t>-1.14</t>
  </si>
  <si>
    <t>1514927042</t>
  </si>
  <si>
    <t>585.339</t>
  </si>
  <si>
    <t>0.0394199</t>
  </si>
  <si>
    <t>239371000.0</t>
  </si>
  <si>
    <t>1739170212.0</t>
  </si>
  <si>
    <t>1.13</t>
  </si>
  <si>
    <t>-2.25</t>
  </si>
  <si>
    <t>3.39</t>
  </si>
  <si>
    <t>1514927048</t>
  </si>
  <si>
    <t>1514927044</t>
  </si>
  <si>
    <t>0.30531</t>
  </si>
  <si>
    <t>0.00002056</t>
  </si>
  <si>
    <t>127581000.0</t>
  </si>
  <si>
    <t>1059573405.0</t>
  </si>
  <si>
    <t>0.88</t>
  </si>
  <si>
    <t>11.73</t>
  </si>
  <si>
    <t>120.98</t>
  </si>
  <si>
    <t>1514927051</t>
  </si>
  <si>
    <t>6478978.0</t>
  </si>
  <si>
    <t>6898978.0</t>
  </si>
  <si>
    <t>54566464.0</t>
  </si>
  <si>
    <t>1514927047</t>
  </si>
  <si>
    <t>35.1019</t>
  </si>
  <si>
    <t>0.00236395</t>
  </si>
  <si>
    <t>632789000.0</t>
  </si>
  <si>
    <t>3469115406.0</t>
  </si>
  <si>
    <t>-1.73</t>
  </si>
  <si>
    <t>7.53</t>
  </si>
  <si>
    <t>1.11969</t>
  </si>
  <si>
    <t>0.00007541</t>
  </si>
  <si>
    <t>104088000.0</t>
  </si>
  <si>
    <t>10077209999.0</t>
  </si>
  <si>
    <t>1.56</t>
  </si>
  <si>
    <t>6.86</t>
  </si>
  <si>
    <t>17.63</t>
  </si>
  <si>
    <t>-0.15</t>
  </si>
  <si>
    <t>84</t>
  </si>
  <si>
    <t>189</t>
  </si>
  <si>
    <t>1.92</t>
  </si>
  <si>
    <t>134</t>
  </si>
  <si>
    <t>BTC dominance    =</t>
  </si>
  <si>
    <t>Cryptocurrency Value Tracker using Coinmarketcap.com API Data</t>
  </si>
  <si>
    <t>0.00915079</t>
  </si>
  <si>
    <t>86683100.0</t>
  </si>
  <si>
    <t>1030439220.0</t>
  </si>
  <si>
    <t>-0.26</t>
  </si>
  <si>
    <t>4.08</t>
  </si>
  <si>
    <t>1.78</t>
  </si>
  <si>
    <t>1514927342</t>
  </si>
  <si>
    <t>2762.19</t>
  </si>
  <si>
    <t>0.18602</t>
  </si>
  <si>
    <t>1826850000.0</t>
  </si>
  <si>
    <t>46653907011.0</t>
  </si>
  <si>
    <t>0.17</t>
  </si>
  <si>
    <t>12.49</t>
  </si>
  <si>
    <t>-8.45</t>
  </si>
  <si>
    <t>15085.5</t>
  </si>
  <si>
    <t>16464100000.0</t>
  </si>
  <si>
    <t>253109044650</t>
  </si>
  <si>
    <t>0.14</t>
  </si>
  <si>
    <t>10.38</t>
  </si>
  <si>
    <t>-7.08</t>
  </si>
  <si>
    <t>1514927060</t>
  </si>
  <si>
    <t>38</t>
  </si>
  <si>
    <t>1160.64</t>
  </si>
  <si>
    <t>0.0777242</t>
  </si>
  <si>
    <t>223784000.0</t>
  </si>
  <si>
    <t>9046634290.0</t>
  </si>
  <si>
    <t>9.32</t>
  </si>
  <si>
    <t>1514927341</t>
  </si>
  <si>
    <t>279.86</t>
  </si>
  <si>
    <t>0.0187413</t>
  </si>
  <si>
    <t>115470000.0</t>
  </si>
  <si>
    <t>4685314276.0</t>
  </si>
  <si>
    <t>0.73</t>
  </si>
  <si>
    <t>-8.74</t>
  </si>
  <si>
    <t>1514927355</t>
  </si>
  <si>
    <t>0.147255</t>
  </si>
  <si>
    <t>0.00000986</t>
  </si>
  <si>
    <t>477197000.0</t>
  </si>
  <si>
    <t>2123889549.0</t>
  </si>
  <si>
    <t>-9.95</t>
  </si>
  <si>
    <t>-17.81</t>
  </si>
  <si>
    <t>1514927343</t>
  </si>
  <si>
    <t>2.39642</t>
  </si>
  <si>
    <t>0.00016048</t>
  </si>
  <si>
    <t>3186490000.0</t>
  </si>
  <si>
    <t>92835261494.0</t>
  </si>
  <si>
    <t>7.97</t>
  </si>
  <si>
    <t>108.34</t>
  </si>
  <si>
    <t>1514927340</t>
  </si>
  <si>
    <t>4.02474</t>
  </si>
  <si>
    <t>0.00026952</t>
  </si>
  <si>
    <t>312577000.0</t>
  </si>
  <si>
    <t>11186886711.0</t>
  </si>
  <si>
    <t>1.16</t>
  </si>
  <si>
    <t>-0.95</t>
  </si>
  <si>
    <t>8.11</t>
  </si>
  <si>
    <t>1514927351</t>
  </si>
  <si>
    <t>0.538316</t>
  </si>
  <si>
    <t>0.00003605</t>
  </si>
  <si>
    <t>689774000.0</t>
  </si>
  <si>
    <t>9623545114.0</t>
  </si>
  <si>
    <t>2.13</t>
  </si>
  <si>
    <t>6.44</t>
  </si>
  <si>
    <t>144.25</t>
  </si>
  <si>
    <t>0.028926</t>
  </si>
  <si>
    <t>38715300.0</t>
  </si>
  <si>
    <t>908164924.0</t>
  </si>
  <si>
    <t>-0.13</t>
  </si>
  <si>
    <t>-5.16</t>
  </si>
  <si>
    <t>1514927345</t>
  </si>
  <si>
    <t>126.792</t>
  </si>
  <si>
    <t>0.00849083</t>
  </si>
  <si>
    <t>28012000.0</t>
  </si>
  <si>
    <t>481480735.0</t>
  </si>
  <si>
    <t>1.83</t>
  </si>
  <si>
    <t>3.92</t>
  </si>
  <si>
    <t>-5.31</t>
  </si>
  <si>
    <t>1514927348</t>
  </si>
  <si>
    <t>107.819</t>
  </si>
  <si>
    <t>0.00722029</t>
  </si>
  <si>
    <t>6809310.0</t>
  </si>
  <si>
    <t>698556977.0</t>
  </si>
  <si>
    <t>4.06</t>
  </si>
  <si>
    <t>15.11</t>
  </si>
  <si>
    <t>1514927346</t>
  </si>
  <si>
    <t>64</t>
  </si>
  <si>
    <t>0.0859461</t>
  </si>
  <si>
    <t>0.00000579</t>
  </si>
  <si>
    <t>6232540.0</t>
  </si>
  <si>
    <t>429516276.0</t>
  </si>
  <si>
    <t>-1.16</t>
  </si>
  <si>
    <t>12.6181</t>
  </si>
  <si>
    <t>0.00084499</t>
  </si>
  <si>
    <t>45039200.0</t>
  </si>
  <si>
    <t>688525102.0</t>
  </si>
  <si>
    <t>4.66</t>
  </si>
  <si>
    <t>2.83</t>
  </si>
  <si>
    <t>6.77</t>
  </si>
  <si>
    <t>1514927354</t>
  </si>
  <si>
    <t>0.711768</t>
  </si>
  <si>
    <t>0.00004766</t>
  </si>
  <si>
    <t>610506.0</t>
  </si>
  <si>
    <t>55403597.0</t>
  </si>
  <si>
    <t>-2.57</t>
  </si>
  <si>
    <t>132.54</t>
  </si>
  <si>
    <t>30.0857</t>
  </si>
  <si>
    <t>0.00201474</t>
  </si>
  <si>
    <t>105115000.0</t>
  </si>
  <si>
    <t>4008868055.0</t>
  </si>
  <si>
    <t>244.82</t>
  </si>
  <si>
    <t>1514927350</t>
  </si>
  <si>
    <t>91.3516</t>
  </si>
  <si>
    <t>0.00611751</t>
  </si>
  <si>
    <t>380218000.0</t>
  </si>
  <si>
    <t>5937854000.0</t>
  </si>
  <si>
    <t>19.76</t>
  </si>
  <si>
    <t>44.06</t>
  </si>
  <si>
    <t>1514927347</t>
  </si>
  <si>
    <t>9.2635</t>
  </si>
  <si>
    <t>0.00062035</t>
  </si>
  <si>
    <t>530161000.0</t>
  </si>
  <si>
    <t>5364884240.0</t>
  </si>
  <si>
    <t>0.31</t>
  </si>
  <si>
    <t>5.69292</t>
  </si>
  <si>
    <t>0.00038124</t>
  </si>
  <si>
    <t>108940000.0</t>
  </si>
  <si>
    <t>1404745670.0</t>
  </si>
  <si>
    <t>2.01</t>
  </si>
  <si>
    <t>33.79</t>
  </si>
  <si>
    <t>72.82</t>
  </si>
  <si>
    <t>0.614502</t>
  </si>
  <si>
    <t>0.00004115</t>
  </si>
  <si>
    <t>88214400.0</t>
  </si>
  <si>
    <t>613887462.0</t>
  </si>
  <si>
    <t>0.23</t>
  </si>
  <si>
    <t>-58.41</t>
  </si>
  <si>
    <t>7.31658</t>
  </si>
  <si>
    <t>0.00048997</t>
  </si>
  <si>
    <t>28816900.0</t>
  </si>
  <si>
    <t>309584803.0</t>
  </si>
  <si>
    <t>8.68</t>
  </si>
  <si>
    <t>-0.8</t>
  </si>
  <si>
    <t>11.0775</t>
  </si>
  <si>
    <t>0.00074182</t>
  </si>
  <si>
    <t>30004800.0</t>
  </si>
  <si>
    <t>275809567.0</t>
  </si>
  <si>
    <t>4.23</t>
  </si>
  <si>
    <t>-3.58</t>
  </si>
  <si>
    <t>1514927353</t>
  </si>
  <si>
    <t>0.381524</t>
  </si>
  <si>
    <t>0.00002555</t>
  </si>
  <si>
    <t>11603500.0</t>
  </si>
  <si>
    <t>83592397.0</t>
  </si>
  <si>
    <t>0.03</t>
  </si>
  <si>
    <t>19.58</t>
  </si>
  <si>
    <t>19.5533</t>
  </si>
  <si>
    <t>0.00130942</t>
  </si>
  <si>
    <t>224613000.0</t>
  </si>
  <si>
    <t>1995268627.0</t>
  </si>
  <si>
    <t>2.11</t>
  </si>
  <si>
    <t>1514927352</t>
  </si>
  <si>
    <t>5.58329</t>
  </si>
  <si>
    <t>0.00037389</t>
  </si>
  <si>
    <t>6929810.0</t>
  </si>
  <si>
    <t>137064355.0</t>
  </si>
  <si>
    <t>19.73</t>
  </si>
  <si>
    <t>12.12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</si>
</sst>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#,##0.000000"/>
    <numFmt numFmtId="165" formatCode="_(&quot;$&quot;* #,##0.000_);_(&quot;$&quot;* \(#,##0.000\);_(&quot;$&quot;* &quot;-&quot;??_);_(@_)"/>
    <numFmt numFmtId="166" formatCode="&quot;$&quot;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8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name val="Calibri"/>
      <family val="2"/>
      <scheme val="minor"/>
    </font>
    <font>
      <sz val="36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65" fontId="0" fillId="0" borderId="0" xfId="1" applyNumberFormat="1" applyFont="1" applyAlignment="1">
      <alignment horizontal="right"/>
    </xf>
    <xf numFmtId="166" fontId="0" fillId="0" borderId="0" xfId="0" applyNumberFormat="1"/>
    <xf numFmtId="9" fontId="0" fillId="0" borderId="0" xfId="2" applyNumberFormat="1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wrapText="1"/>
    </xf>
    <xf numFmtId="165" fontId="2" fillId="0" borderId="0" xfId="1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2" fillId="0" borderId="0" xfId="0" applyFont="1"/>
    <xf numFmtId="164" fontId="3" fillId="0" borderId="0" xfId="0" applyNumberFormat="1" applyFont="1" applyAlignment="1">
      <alignment horizontal="right"/>
    </xf>
    <xf numFmtId="44" fontId="3" fillId="0" borderId="0" xfId="1" applyFont="1" applyAlignment="1">
      <alignment horizontal="right"/>
    </xf>
    <xf numFmtId="10" fontId="3" fillId="0" borderId="0" xfId="0" applyNumberFormat="1" applyFont="1" applyAlignment="1">
      <alignment horizontal="right"/>
    </xf>
    <xf numFmtId="0" fontId="3" fillId="0" borderId="0" xfId="0" applyFont="1"/>
    <xf numFmtId="44" fontId="3" fillId="0" borderId="0" xfId="0" applyNumberFormat="1" applyFont="1"/>
    <xf numFmtId="165" fontId="3" fillId="0" borderId="0" xfId="1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44" fontId="5" fillId="0" borderId="0" xfId="0" applyNumberFormat="1" applyFont="1"/>
    <xf numFmtId="10" fontId="0" fillId="0" borderId="0" xfId="2" applyNumberFormat="1" applyFont="1"/>
    <xf numFmtId="0" fontId="6" fillId="0" borderId="0" xfId="0" applyFont="1"/>
    <xf numFmtId="44" fontId="7" fillId="0" borderId="0" xfId="1" applyFont="1"/>
    <xf numFmtId="10" fontId="7" fillId="0" borderId="0" xfId="1" applyNumberFormat="1" applyFont="1"/>
    <xf numFmtId="0" fontId="8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31" xr16:uid="{00000000-0016-0000-0100-000000000000}" autoFormatId="16" applyNumberFormats="0" applyBorderFormats="0" applyFontFormats="0" applyPatternFormats="0" applyAlignmentFormats="0" applyWidthHeightFormats="0">
  <queryTableRefresh nextId="27">
    <queryTableFields count="11">
      <queryTableField id="25" name="id" tableColumnId="1"/>
      <queryTableField id="14" name="name" tableColumnId="14"/>
      <queryTableField id="15" name="symbol" tableColumnId="15"/>
      <queryTableField id="16" name="price_usd" tableColumnId="16"/>
      <queryTableField id="17" name="24h_volume_usd" tableColumnId="17"/>
      <queryTableField id="18" name="market_cap_usd" tableColumnId="18"/>
      <queryTableField id="19" name="available_supply" tableColumnId="19"/>
      <queryTableField id="20" name="max_supply" tableColumnId="20"/>
      <queryTableField id="21" name="percent_change_1h" tableColumnId="21"/>
      <queryTableField id="22" name="percent_change_24h" tableColumnId="22"/>
      <queryTableField id="23" name="percent_change_7d" tableColumnId="2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refreshOnLoad="1" connectionId="17" xr16:uid="{00000000-0016-0000-0A00-000009000000}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name" tableColumnId="2"/>
      <queryTableField id="3" name="symbol" tableColumnId="3"/>
      <queryTableField id="4" name="rank" tableColumnId="4"/>
      <queryTableField id="5" name="price_usd" tableColumnId="5"/>
      <queryTableField id="6" name="price_btc" tableColumnId="6"/>
      <queryTableField id="7" name="24h_volume_usd" tableColumnId="7"/>
      <queryTableField id="8" name="market_cap_usd" tableColumnId="8"/>
      <queryTableField id="9" name="available_supply" tableColumnId="9"/>
      <queryTableField id="10" name="total_supply" tableColumnId="10"/>
      <queryTableField id="11" name="max_supply" tableColumnId="11"/>
      <queryTableField id="12" name="percent_change_1h" tableColumnId="12"/>
      <queryTableField id="13" name="percent_change_24h" tableColumnId="13"/>
      <queryTableField id="14" name="percent_change_7d" tableColumnId="14"/>
      <queryTableField id="15" name="last_updated" tableColumnId="1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refreshOnLoad="1" connectionId="35" xr16:uid="{00000000-0016-0000-0B00-00000A000000}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name" tableColumnId="2"/>
      <queryTableField id="3" name="symbol" tableColumnId="3"/>
      <queryTableField id="4" name="rank" tableColumnId="4"/>
      <queryTableField id="5" name="price_usd" tableColumnId="5"/>
      <queryTableField id="6" name="price_btc" tableColumnId="6"/>
      <queryTableField id="7" name="24h_volume_usd" tableColumnId="7"/>
      <queryTableField id="8" name="market_cap_usd" tableColumnId="8"/>
      <queryTableField id="9" name="available_supply" tableColumnId="9"/>
      <queryTableField id="10" name="total_supply" tableColumnId="10"/>
      <queryTableField id="11" name="max_supply" tableColumnId="11"/>
      <queryTableField id="12" name="percent_change_1h" tableColumnId="12"/>
      <queryTableField id="13" name="percent_change_24h" tableColumnId="13"/>
      <queryTableField id="14" name="percent_change_7d" tableColumnId="14"/>
      <queryTableField id="15" name="last_updated" tableColumnId="1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refreshOnLoad="1" connectionId="11" xr16:uid="{00000000-0016-0000-0C00-00000B000000}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name" tableColumnId="2"/>
      <queryTableField id="3" name="symbol" tableColumnId="3"/>
      <queryTableField id="4" name="rank" tableColumnId="4"/>
      <queryTableField id="5" name="price_usd" tableColumnId="5"/>
      <queryTableField id="6" name="price_btc" tableColumnId="6"/>
      <queryTableField id="7" name="24h_volume_usd" tableColumnId="7"/>
      <queryTableField id="8" name="market_cap_usd" tableColumnId="8"/>
      <queryTableField id="9" name="available_supply" tableColumnId="9"/>
      <queryTableField id="10" name="total_supply" tableColumnId="10"/>
      <queryTableField id="11" name="max_supply" tableColumnId="11"/>
      <queryTableField id="12" name="percent_change_1h" tableColumnId="12"/>
      <queryTableField id="13" name="percent_change_24h" tableColumnId="13"/>
      <queryTableField id="14" name="percent_change_7d" tableColumnId="14"/>
      <queryTableField id="15" name="last_updated" tableColumnId="15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refreshOnLoad="1" connectionId="32" xr16:uid="{00000000-0016-0000-0D00-00000C000000}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name" tableColumnId="2"/>
      <queryTableField id="3" name="symbol" tableColumnId="3"/>
      <queryTableField id="4" name="rank" tableColumnId="4"/>
      <queryTableField id="5" name="price_usd" tableColumnId="5"/>
      <queryTableField id="6" name="price_btc" tableColumnId="6"/>
      <queryTableField id="7" name="24h_volume_usd" tableColumnId="7"/>
      <queryTableField id="8" name="market_cap_usd" tableColumnId="8"/>
      <queryTableField id="9" name="available_supply" tableColumnId="9"/>
      <queryTableField id="10" name="total_supply" tableColumnId="10"/>
      <queryTableField id="11" name="max_supply" tableColumnId="11"/>
      <queryTableField id="12" name="percent_change_1h" tableColumnId="12"/>
      <queryTableField id="13" name="percent_change_24h" tableColumnId="13"/>
      <queryTableField id="14" name="percent_change_7d" tableColumnId="14"/>
      <queryTableField id="15" name="last_updated" tableColumnId="15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refreshOnLoad="1" connectionId="25" xr16:uid="{00000000-0016-0000-0E00-00000D000000}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name" tableColumnId="2"/>
      <queryTableField id="3" name="symbol" tableColumnId="3"/>
      <queryTableField id="4" name="rank" tableColumnId="4"/>
      <queryTableField id="5" name="price_usd" tableColumnId="5"/>
      <queryTableField id="6" name="price_btc" tableColumnId="6"/>
      <queryTableField id="7" name="24h_volume_usd" tableColumnId="7"/>
      <queryTableField id="8" name="market_cap_usd" tableColumnId="8"/>
      <queryTableField id="9" name="available_supply" tableColumnId="9"/>
      <queryTableField id="10" name="total_supply" tableColumnId="10"/>
      <queryTableField id="11" name="max_supply" tableColumnId="11"/>
      <queryTableField id="12" name="percent_change_1h" tableColumnId="12"/>
      <queryTableField id="13" name="percent_change_24h" tableColumnId="13"/>
      <queryTableField id="14" name="percent_change_7d" tableColumnId="14"/>
      <queryTableField id="15" name="last_updated" tableColumnId="15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refreshOnLoad="1" connectionId="14" xr16:uid="{00000000-0016-0000-0F00-00000E000000}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name" tableColumnId="2"/>
      <queryTableField id="3" name="symbol" tableColumnId="3"/>
      <queryTableField id="4" name="rank" tableColumnId="4"/>
      <queryTableField id="5" name="price_usd" tableColumnId="5"/>
      <queryTableField id="6" name="price_btc" tableColumnId="6"/>
      <queryTableField id="7" name="24h_volume_usd" tableColumnId="7"/>
      <queryTableField id="8" name="market_cap_usd" tableColumnId="8"/>
      <queryTableField id="9" name="available_supply" tableColumnId="9"/>
      <queryTableField id="10" name="total_supply" tableColumnId="10"/>
      <queryTableField id="11" name="max_supply" tableColumnId="11"/>
      <queryTableField id="12" name="percent_change_1h" tableColumnId="12"/>
      <queryTableField id="13" name="percent_change_24h" tableColumnId="13"/>
      <queryTableField id="14" name="percent_change_7d" tableColumnId="14"/>
      <queryTableField id="15" name="last_updated" tableColumnId="15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refreshOnLoad="1" connectionId="30" xr16:uid="{00000000-0016-0000-1000-00000F000000}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name" tableColumnId="2"/>
      <queryTableField id="3" name="symbol" tableColumnId="3"/>
      <queryTableField id="4" name="rank" tableColumnId="4"/>
      <queryTableField id="5" name="price_usd" tableColumnId="5"/>
      <queryTableField id="6" name="price_btc" tableColumnId="6"/>
      <queryTableField id="7" name="24h_volume_usd" tableColumnId="7"/>
      <queryTableField id="8" name="market_cap_usd" tableColumnId="8"/>
      <queryTableField id="9" name="available_supply" tableColumnId="9"/>
      <queryTableField id="10" name="total_supply" tableColumnId="10"/>
      <queryTableField id="11" name="max_supply" tableColumnId="11"/>
      <queryTableField id="12" name="percent_change_1h" tableColumnId="12"/>
      <queryTableField id="13" name="percent_change_24h" tableColumnId="13"/>
      <queryTableField id="14" name="percent_change_7d" tableColumnId="14"/>
      <queryTableField id="15" name="last_updated" tableColumnId="15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refreshOnLoad="1" connectionId="27" xr16:uid="{00000000-0016-0000-1100-000010000000}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name" tableColumnId="2"/>
      <queryTableField id="3" name="symbol" tableColumnId="3"/>
      <queryTableField id="4" name="rank" tableColumnId="4"/>
      <queryTableField id="5" name="price_usd" tableColumnId="5"/>
      <queryTableField id="6" name="price_btc" tableColumnId="6"/>
      <queryTableField id="7" name="24h_volume_usd" tableColumnId="7"/>
      <queryTableField id="8" name="market_cap_usd" tableColumnId="8"/>
      <queryTableField id="9" name="available_supply" tableColumnId="9"/>
      <queryTableField id="10" name="total_supply" tableColumnId="10"/>
      <queryTableField id="11" name="max_supply" tableColumnId="11"/>
      <queryTableField id="12" name="percent_change_1h" tableColumnId="12"/>
      <queryTableField id="13" name="percent_change_24h" tableColumnId="13"/>
      <queryTableField id="14" name="percent_change_7d" tableColumnId="14"/>
      <queryTableField id="15" name="last_updated" tableColumnId="15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refreshOnLoad="1" connectionId="28" xr16:uid="{00000000-0016-0000-1200-000011000000}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name" tableColumnId="2"/>
      <queryTableField id="3" name="symbol" tableColumnId="3"/>
      <queryTableField id="4" name="rank" tableColumnId="4"/>
      <queryTableField id="5" name="price_usd" tableColumnId="5"/>
      <queryTableField id="6" name="price_btc" tableColumnId="6"/>
      <queryTableField id="7" name="24h_volume_usd" tableColumnId="7"/>
      <queryTableField id="8" name="market_cap_usd" tableColumnId="8"/>
      <queryTableField id="9" name="available_supply" tableColumnId="9"/>
      <queryTableField id="10" name="total_supply" tableColumnId="10"/>
      <queryTableField id="11" name="max_supply" tableColumnId="11"/>
      <queryTableField id="12" name="percent_change_1h" tableColumnId="12"/>
      <queryTableField id="13" name="percent_change_24h" tableColumnId="13"/>
      <queryTableField id="14" name="percent_change_7d" tableColumnId="14"/>
      <queryTableField id="15" name="last_updated" tableColumnId="15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refreshOnLoad="1" connectionId="36" xr16:uid="{00000000-0016-0000-1300-000012000000}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name" tableColumnId="2"/>
      <queryTableField id="3" name="symbol" tableColumnId="3"/>
      <queryTableField id="4" name="rank" tableColumnId="4"/>
      <queryTableField id="5" name="price_usd" tableColumnId="5"/>
      <queryTableField id="6" name="price_btc" tableColumnId="6"/>
      <queryTableField id="7" name="24h_volume_usd" tableColumnId="7"/>
      <queryTableField id="8" name="market_cap_usd" tableColumnId="8"/>
      <queryTableField id="9" name="available_supply" tableColumnId="9"/>
      <queryTableField id="10" name="total_supply" tableColumnId="10"/>
      <queryTableField id="11" name="max_supply" tableColumnId="11"/>
      <queryTableField id="12" name="percent_change_1h" tableColumnId="12"/>
      <queryTableField id="13" name="percent_change_24h" tableColumnId="13"/>
      <queryTableField id="14" name="percent_change_7d" tableColumnId="14"/>
      <queryTableField id="15" name="last_updated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6" xr16:uid="{00000000-0016-0000-0200-000001000000}" autoFormatId="16" applyNumberFormats="0" applyBorderFormats="0" applyFontFormats="0" applyPatternFormats="0" applyAlignmentFormats="0" applyWidthHeightFormats="0">
  <queryTableRefresh nextId="17">
    <queryTableFields count="15">
      <queryTableField id="2" name="id" tableColumnId="2"/>
      <queryTableField id="3" name="name" tableColumnId="3"/>
      <queryTableField id="4" name="symbol" tableColumnId="4"/>
      <queryTableField id="5" name="rank" tableColumnId="5"/>
      <queryTableField id="6" name="price_usd" tableColumnId="6"/>
      <queryTableField id="7" name="price_btc" tableColumnId="7"/>
      <queryTableField id="8" name="24h_volume_usd" tableColumnId="8"/>
      <queryTableField id="9" name="market_cap_usd" tableColumnId="9"/>
      <queryTableField id="10" name="available_supply" tableColumnId="10"/>
      <queryTableField id="11" name="total_supply" tableColumnId="11"/>
      <queryTableField id="12" name="max_supply" tableColumnId="12"/>
      <queryTableField id="13" name="percent_change_1h" tableColumnId="13"/>
      <queryTableField id="14" name="percent_change_24h" tableColumnId="14"/>
      <queryTableField id="15" name="percent_change_7d" tableColumnId="15"/>
      <queryTableField id="16" name="last_updated" tableColumnId="16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refreshOnLoad="1" connectionId="6" xr16:uid="{00000000-0016-0000-1400-000013000000}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name" tableColumnId="2"/>
      <queryTableField id="3" name="symbol" tableColumnId="3"/>
      <queryTableField id="4" name="rank" tableColumnId="4"/>
      <queryTableField id="5" name="price_usd" tableColumnId="5"/>
      <queryTableField id="6" name="price_btc" tableColumnId="6"/>
      <queryTableField id="7" name="24h_volume_usd" tableColumnId="7"/>
      <queryTableField id="8" name="market_cap_usd" tableColumnId="8"/>
      <queryTableField id="9" name="available_supply" tableColumnId="9"/>
      <queryTableField id="10" name="total_supply" tableColumnId="10"/>
      <queryTableField id="11" name="max_supply" tableColumnId="11"/>
      <queryTableField id="12" name="percent_change_1h" tableColumnId="12"/>
      <queryTableField id="13" name="percent_change_24h" tableColumnId="13"/>
      <queryTableField id="14" name="percent_change_7d" tableColumnId="14"/>
      <queryTableField id="15" name="last_updated" tableColumnId="15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refreshOnLoad="1" connectionId="12" xr16:uid="{00000000-0016-0000-1500-000014000000}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name" tableColumnId="2"/>
      <queryTableField id="3" name="symbol" tableColumnId="3"/>
      <queryTableField id="4" name="rank" tableColumnId="4"/>
      <queryTableField id="5" name="price_usd" tableColumnId="5"/>
      <queryTableField id="6" name="price_btc" tableColumnId="6"/>
      <queryTableField id="7" name="24h_volume_usd" tableColumnId="7"/>
      <queryTableField id="8" name="market_cap_usd" tableColumnId="8"/>
      <queryTableField id="9" name="available_supply" tableColumnId="9"/>
      <queryTableField id="10" name="total_supply" tableColumnId="10"/>
      <queryTableField id="11" name="max_supply" tableColumnId="11"/>
      <queryTableField id="12" name="percent_change_1h" tableColumnId="12"/>
      <queryTableField id="13" name="percent_change_24h" tableColumnId="13"/>
      <queryTableField id="14" name="percent_change_7d" tableColumnId="14"/>
      <queryTableField id="15" name="last_updated" tableColumnId="15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refreshOnLoad="1" connectionId="26" xr16:uid="{00000000-0016-0000-1600-000015000000}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name" tableColumnId="2"/>
      <queryTableField id="3" name="symbol" tableColumnId="3"/>
      <queryTableField id="4" name="rank" tableColumnId="4"/>
      <queryTableField id="5" name="price_usd" tableColumnId="5"/>
      <queryTableField id="6" name="price_btc" tableColumnId="6"/>
      <queryTableField id="7" name="24h_volume_usd" tableColumnId="7"/>
      <queryTableField id="8" name="market_cap_usd" tableColumnId="8"/>
      <queryTableField id="9" name="available_supply" tableColumnId="9"/>
      <queryTableField id="10" name="total_supply" tableColumnId="10"/>
      <queryTableField id="11" name="max_supply" tableColumnId="11"/>
      <queryTableField id="12" name="percent_change_1h" tableColumnId="12"/>
      <queryTableField id="13" name="percent_change_24h" tableColumnId="13"/>
      <queryTableField id="14" name="percent_change_7d" tableColumnId="14"/>
      <queryTableField id="15" name="last_updated" tableColumnId="15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refreshOnLoad="1" connectionId="15" xr16:uid="{00000000-0016-0000-1700-000016000000}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name" tableColumnId="2"/>
      <queryTableField id="3" name="symbol" tableColumnId="3"/>
      <queryTableField id="4" name="rank" tableColumnId="4"/>
      <queryTableField id="5" name="price_usd" tableColumnId="5"/>
      <queryTableField id="6" name="price_btc" tableColumnId="6"/>
      <queryTableField id="7" name="24h_volume_usd" tableColumnId="7"/>
      <queryTableField id="8" name="market_cap_usd" tableColumnId="8"/>
      <queryTableField id="9" name="available_supply" tableColumnId="9"/>
      <queryTableField id="10" name="total_supply" tableColumnId="10"/>
      <queryTableField id="11" name="max_supply" tableColumnId="11"/>
      <queryTableField id="12" name="percent_change_1h" tableColumnId="12"/>
      <queryTableField id="13" name="percent_change_24h" tableColumnId="13"/>
      <queryTableField id="14" name="percent_change_7d" tableColumnId="14"/>
      <queryTableField id="15" name="last_updated" tableColumnId="15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refreshOnLoad="1" connectionId="13" xr16:uid="{00000000-0016-0000-1800-000017000000}" autoFormatId="16" applyNumberFormats="0" applyBorderFormats="0" applyFontFormats="0" applyPatternFormats="0" applyAlignmentFormats="0" applyWidthHeightFormats="0">
  <queryTableRefresh nextId="17">
    <queryTableFields count="2">
      <queryTableField id="2" name="name" tableColumnId="2"/>
      <queryTableField id="16" name="Value" tableColumnId="1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refreshOnLoad="1" connectionId="24" xr16:uid="{00000000-0016-0000-1900-000018000000}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name" tableColumnId="2"/>
      <queryTableField id="3" name="symbol" tableColumnId="3"/>
      <queryTableField id="4" name="rank" tableColumnId="4"/>
      <queryTableField id="5" name="price_usd" tableColumnId="5"/>
      <queryTableField id="6" name="price_btc" tableColumnId="6"/>
      <queryTableField id="7" name="24h_volume_usd" tableColumnId="7"/>
      <queryTableField id="8" name="market_cap_usd" tableColumnId="8"/>
      <queryTableField id="9" name="available_supply" tableColumnId="9"/>
      <queryTableField id="10" name="total_supply" tableColumnId="10"/>
      <queryTableField id="11" name="max_supply" tableColumnId="11"/>
      <queryTableField id="12" name="percent_change_1h" tableColumnId="12"/>
      <queryTableField id="13" name="percent_change_24h" tableColumnId="13"/>
      <queryTableField id="14" name="percent_change_7d" tableColumnId="14"/>
      <queryTableField id="15" name="last_updated" tableColumnId="15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refreshOnLoad="1" connectionId="19" xr16:uid="{00000000-0016-0000-1A00-000019000000}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name" tableColumnId="2"/>
      <queryTableField id="3" name="symbol" tableColumnId="3"/>
      <queryTableField id="4" name="rank" tableColumnId="4"/>
      <queryTableField id="5" name="price_usd" tableColumnId="5"/>
      <queryTableField id="6" name="price_btc" tableColumnId="6"/>
      <queryTableField id="7" name="24h_volume_usd" tableColumnId="7"/>
      <queryTableField id="8" name="market_cap_usd" tableColumnId="8"/>
      <queryTableField id="9" name="available_supply" tableColumnId="9"/>
      <queryTableField id="10" name="total_supply" tableColumnId="10"/>
      <queryTableField id="11" name="max_supply" tableColumnId="11"/>
      <queryTableField id="12" name="percent_change_1h" tableColumnId="12"/>
      <queryTableField id="13" name="percent_change_24h" tableColumnId="13"/>
      <queryTableField id="14" name="percent_change_7d" tableColumnId="14"/>
      <queryTableField id="15" name="last_updated" tableColumnId="15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refreshOnLoad="1" connectionId="8" xr16:uid="{00000000-0016-0000-1B00-00001A000000}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name" tableColumnId="2"/>
      <queryTableField id="3" name="symbol" tableColumnId="3"/>
      <queryTableField id="4" name="rank" tableColumnId="4"/>
      <queryTableField id="5" name="price_usd" tableColumnId="5"/>
      <queryTableField id="6" name="price_btc" tableColumnId="6"/>
      <queryTableField id="7" name="24h_volume_usd" tableColumnId="7"/>
      <queryTableField id="8" name="market_cap_usd" tableColumnId="8"/>
      <queryTableField id="9" name="available_supply" tableColumnId="9"/>
      <queryTableField id="10" name="total_supply" tableColumnId="10"/>
      <queryTableField id="11" name="max_supply" tableColumnId="11"/>
      <queryTableField id="12" name="percent_change_1h" tableColumnId="12"/>
      <queryTableField id="13" name="percent_change_24h" tableColumnId="13"/>
      <queryTableField id="14" name="percent_change_7d" tableColumnId="14"/>
      <queryTableField id="15" name="last_updated" tableColumnId="15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refreshOnLoad="1" connectionId="10" xr16:uid="{00000000-0016-0000-1C00-00001B000000}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name" tableColumnId="2"/>
      <queryTableField id="3" name="symbol" tableColumnId="3"/>
      <queryTableField id="4" name="rank" tableColumnId="4"/>
      <queryTableField id="5" name="price_usd" tableColumnId="5"/>
      <queryTableField id="6" name="price_btc" tableColumnId="6"/>
      <queryTableField id="7" name="24h_volume_usd" tableColumnId="7"/>
      <queryTableField id="8" name="market_cap_usd" tableColumnId="8"/>
      <queryTableField id="9" name="available_supply" tableColumnId="9"/>
      <queryTableField id="10" name="total_supply" tableColumnId="10"/>
      <queryTableField id="11" name="max_supply" tableColumnId="11"/>
      <queryTableField id="12" name="percent_change_1h" tableColumnId="12"/>
      <queryTableField id="13" name="percent_change_24h" tableColumnId="13"/>
      <queryTableField id="14" name="percent_change_7d" tableColumnId="14"/>
      <queryTableField id="15" name="last_updated" tableColumnId="15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refreshOnLoad="1" connectionId="18" xr16:uid="{00000000-0016-0000-1D00-00001C000000}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name" tableColumnId="2"/>
      <queryTableField id="3" name="symbol" tableColumnId="3"/>
      <queryTableField id="4" name="rank" tableColumnId="4"/>
      <queryTableField id="5" name="price_usd" tableColumnId="5"/>
      <queryTableField id="6" name="price_btc" tableColumnId="6"/>
      <queryTableField id="7" name="24h_volume_usd" tableColumnId="7"/>
      <queryTableField id="8" name="market_cap_usd" tableColumnId="8"/>
      <queryTableField id="9" name="available_supply" tableColumnId="9"/>
      <queryTableField id="10" name="total_supply" tableColumnId="10"/>
      <queryTableField id="11" name="max_supply" tableColumnId="11"/>
      <queryTableField id="12" name="percent_change_1h" tableColumnId="12"/>
      <queryTableField id="13" name="percent_change_24h" tableColumnId="13"/>
      <queryTableField id="14" name="percent_change_7d" tableColumnId="14"/>
      <queryTableField id="15" name="last_updated" tableColumnId="1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7" xr16:uid="{00000000-0016-0000-0300-000002000000}" autoFormatId="16" applyNumberFormats="0" applyBorderFormats="0" applyFontFormats="0" applyPatternFormats="0" applyAlignmentFormats="0" applyWidthHeightFormats="0">
  <queryTableRefresh nextId="17">
    <queryTableFields count="15">
      <queryTableField id="2" name="id" tableColumnId="2"/>
      <queryTableField id="3" name="name" tableColumnId="3"/>
      <queryTableField id="4" name="symbol" tableColumnId="4"/>
      <queryTableField id="5" name="rank" tableColumnId="5"/>
      <queryTableField id="6" name="price_usd" tableColumnId="6"/>
      <queryTableField id="7" name="price_btc" tableColumnId="7"/>
      <queryTableField id="8" name="24h_volume_usd" tableColumnId="8"/>
      <queryTableField id="9" name="market_cap_usd" tableColumnId="9"/>
      <queryTableField id="10" name="available_supply" tableColumnId="10"/>
      <queryTableField id="11" name="total_supply" tableColumnId="11"/>
      <queryTableField id="12" name="max_supply" tableColumnId="12"/>
      <queryTableField id="13" name="percent_change_1h" tableColumnId="13"/>
      <queryTableField id="14" name="percent_change_24h" tableColumnId="14"/>
      <queryTableField id="15" name="percent_change_7d" tableColumnId="15"/>
      <queryTableField id="16" name="last_updated" tableColumnId="16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refreshOnLoad="1" connectionId="29" xr16:uid="{00000000-0016-0000-1E00-00001D000000}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name" tableColumnId="2"/>
      <queryTableField id="3" name="symbol" tableColumnId="3"/>
      <queryTableField id="4" name="rank" tableColumnId="4"/>
      <queryTableField id="5" name="price_usd" tableColumnId="5"/>
      <queryTableField id="6" name="price_btc" tableColumnId="6"/>
      <queryTableField id="7" name="24h_volume_usd" tableColumnId="7"/>
      <queryTableField id="8" name="market_cap_usd" tableColumnId="8"/>
      <queryTableField id="9" name="available_supply" tableColumnId="9"/>
      <queryTableField id="10" name="total_supply" tableColumnId="10"/>
      <queryTableField id="11" name="max_supply" tableColumnId="11"/>
      <queryTableField id="12" name="percent_change_1h" tableColumnId="12"/>
      <queryTableField id="13" name="percent_change_24h" tableColumnId="13"/>
      <queryTableField id="14" name="percent_change_7d" tableColumnId="14"/>
      <queryTableField id="15" name="last_updated" tableColumnId="15"/>
    </queryTableFields>
  </queryTableRefresh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refreshOnLoad="1" connectionId="20" xr16:uid="{00000000-0016-0000-1F00-00001E000000}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name" tableColumnId="2"/>
      <queryTableField id="3" name="symbol" tableColumnId="3"/>
      <queryTableField id="4" name="rank" tableColumnId="4"/>
      <queryTableField id="5" name="price_usd" tableColumnId="5"/>
      <queryTableField id="6" name="price_btc" tableColumnId="6"/>
      <queryTableField id="7" name="24h_volume_usd" tableColumnId="7"/>
      <queryTableField id="8" name="market_cap_usd" tableColumnId="8"/>
      <queryTableField id="9" name="available_supply" tableColumnId="9"/>
      <queryTableField id="10" name="total_supply" tableColumnId="10"/>
      <queryTableField id="11" name="max_supply" tableColumnId="11"/>
      <queryTableField id="12" name="percent_change_1h" tableColumnId="12"/>
      <queryTableField id="13" name="percent_change_24h" tableColumnId="13"/>
      <queryTableField id="14" name="percent_change_7d" tableColumnId="14"/>
      <queryTableField id="15" name="last_updated" tableColumnId="15"/>
    </queryTableFields>
  </queryTableRefresh>
</queryTable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refreshOnLoad="1" connectionId="33" xr16:uid="{00000000-0016-0000-2000-00001F000000}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name" tableColumnId="2"/>
      <queryTableField id="3" name="symbol" tableColumnId="3"/>
      <queryTableField id="4" name="rank" tableColumnId="4"/>
      <queryTableField id="5" name="price_usd" tableColumnId="5"/>
      <queryTableField id="6" name="price_btc" tableColumnId="6"/>
      <queryTableField id="7" name="24h_volume_usd" tableColumnId="7"/>
      <queryTableField id="8" name="market_cap_usd" tableColumnId="8"/>
      <queryTableField id="9" name="available_supply" tableColumnId="9"/>
      <queryTableField id="10" name="total_supply" tableColumnId="10"/>
      <queryTableField id="11" name="max_supply" tableColumnId="11"/>
      <queryTableField id="12" name="percent_change_1h" tableColumnId="12"/>
      <queryTableField id="13" name="percent_change_24h" tableColumnId="13"/>
      <queryTableField id="14" name="percent_change_7d" tableColumnId="14"/>
      <queryTableField id="15" name="last_updated" tableColumnId="15"/>
    </queryTableFields>
  </queryTableRefresh>
</queryTable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refreshOnLoad="1" connectionId="34" xr16:uid="{00000000-0016-0000-2100-000020000000}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name" tableColumnId="2"/>
      <queryTableField id="3" name="symbol" tableColumnId="3"/>
      <queryTableField id="4" name="rank" tableColumnId="4"/>
      <queryTableField id="5" name="price_usd" tableColumnId="5"/>
      <queryTableField id="6" name="price_btc" tableColumnId="6"/>
      <queryTableField id="7" name="24h_volume_usd" tableColumnId="7"/>
      <queryTableField id="8" name="market_cap_usd" tableColumnId="8"/>
      <queryTableField id="9" name="available_supply" tableColumnId="9"/>
      <queryTableField id="10" name="total_supply" tableColumnId="10"/>
      <queryTableField id="11" name="max_supply" tableColumnId="11"/>
      <queryTableField id="12" name="percent_change_1h" tableColumnId="12"/>
      <queryTableField id="13" name="percent_change_24h" tableColumnId="13"/>
      <queryTableField id="14" name="percent_change_7d" tableColumnId="14"/>
      <queryTableField id="15" name="last_updated" tableColumnId="15"/>
    </queryTableFields>
  </queryTableRefresh>
</queryTable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refreshOnLoad="1" connectionId="23" xr16:uid="{00000000-0016-0000-2200-000021000000}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name" tableColumnId="2"/>
      <queryTableField id="3" name="symbol" tableColumnId="3"/>
      <queryTableField id="4" name="rank" tableColumnId="4"/>
      <queryTableField id="5" name="price_usd" tableColumnId="5"/>
      <queryTableField id="6" name="price_btc" tableColumnId="6"/>
      <queryTableField id="7" name="24h_volume_usd" tableColumnId="7"/>
      <queryTableField id="8" name="market_cap_usd" tableColumnId="8"/>
      <queryTableField id="9" name="available_supply" tableColumnId="9"/>
      <queryTableField id="10" name="total_supply" tableColumnId="10"/>
      <queryTableField id="11" name="max_supply" tableColumnId="11"/>
      <queryTableField id="12" name="percent_change_1h" tableColumnId="12"/>
      <queryTableField id="13" name="percent_change_24h" tableColumnId="13"/>
      <queryTableField id="14" name="percent_change_7d" tableColumnId="14"/>
      <queryTableField id="15" name="last_updated" tableColumnId="15"/>
    </queryTableFields>
  </queryTableRefresh>
</queryTable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refreshOnLoad="1" connectionId="21" xr16:uid="{00000000-0016-0000-2300-000022000000}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name" tableColumnId="2"/>
      <queryTableField id="3" name="symbol" tableColumnId="3"/>
      <queryTableField id="4" name="rank" tableColumnId="4"/>
      <queryTableField id="5" name="price_usd" tableColumnId="5"/>
      <queryTableField id="6" name="price_btc" tableColumnId="6"/>
      <queryTableField id="7" name="24h_volume_usd" tableColumnId="7"/>
      <queryTableField id="8" name="market_cap_usd" tableColumnId="8"/>
      <queryTableField id="9" name="available_supply" tableColumnId="9"/>
      <queryTableField id="10" name="total_supply" tableColumnId="10"/>
      <queryTableField id="11" name="max_supply" tableColumnId="11"/>
      <queryTableField id="12" name="percent_change_1h" tableColumnId="12"/>
      <queryTableField id="13" name="percent_change_24h" tableColumnId="13"/>
      <queryTableField id="14" name="percent_change_7d" tableColumnId="14"/>
      <queryTableField id="15" name="last_updated" tableColumnId="15"/>
    </queryTableFields>
  </queryTableRefresh>
</queryTable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refreshOnLoad="1" connectionId="22" xr16:uid="{00000000-0016-0000-2400-000023000000}" autoFormatId="16" applyNumberFormats="0" applyBorderFormats="0" applyFontFormats="0" applyPatternFormats="0" applyAlignmentFormats="0" applyWidthHeightFormats="0">
  <queryTableRefresh nextId="28">
    <queryTableFields count="15">
      <queryTableField id="1" name="id" tableColumnId="1"/>
      <queryTableField id="2" name="name" tableColumnId="2"/>
      <queryTableField id="3" name="symbol" tableColumnId="3"/>
      <queryTableField id="4" name="rank" tableColumnId="4"/>
      <queryTableField id="5" name="price_usd" tableColumnId="5"/>
      <queryTableField id="6" name="price_btc" tableColumnId="6"/>
      <queryTableField id="7" name="24h_volume_usd" tableColumnId="7"/>
      <queryTableField id="26" name="market_cap_usd" tableColumnId="8"/>
      <queryTableField id="17" name="available_supply" tableColumnId="9"/>
      <queryTableField id="18" name="total_supply" tableColumnId="10"/>
      <queryTableField id="19" name="max_supply" tableColumnId="11"/>
      <queryTableField id="20" name="percent_change_1h" tableColumnId="12"/>
      <queryTableField id="13" name="percent_change_24h" tableColumnId="13"/>
      <queryTableField id="14" name="percent_change_7d" tableColumnId="14"/>
      <queryTableField id="15" name="last_updated" tableColumnId="15"/>
    </queryTableFields>
    <queryTableDeletedFields count="6">
      <deletedField name="market_cap_usd"/>
      <deletedField name="available_supply"/>
      <deletedField name="total_supply"/>
      <deletedField name="max_supply"/>
      <deletedField name="percent_change_1h"/>
      <deletedField name="market_cap_usd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3" xr16:uid="{00000000-0016-0000-0400-000003000000}" autoFormatId="16" applyNumberFormats="0" applyBorderFormats="0" applyFontFormats="0" applyPatternFormats="0" applyAlignmentFormats="0" applyWidthHeightFormats="0">
  <queryTableRefresh nextId="17">
    <queryTableFields count="15">
      <queryTableField id="2" name="id" tableColumnId="2"/>
      <queryTableField id="3" name="name" tableColumnId="3"/>
      <queryTableField id="4" name="symbol" tableColumnId="4"/>
      <queryTableField id="5" name="rank" tableColumnId="5"/>
      <queryTableField id="6" name="price_usd" tableColumnId="6"/>
      <queryTableField id="7" name="price_btc" tableColumnId="7"/>
      <queryTableField id="8" name="24h_volume_usd" tableColumnId="8"/>
      <queryTableField id="9" name="market_cap_usd" tableColumnId="9"/>
      <queryTableField id="10" name="available_supply" tableColumnId="10"/>
      <queryTableField id="11" name="total_supply" tableColumnId="11"/>
      <queryTableField id="12" name="max_supply" tableColumnId="12"/>
      <queryTableField id="13" name="percent_change_1h" tableColumnId="13"/>
      <queryTableField id="14" name="percent_change_24h" tableColumnId="14"/>
      <queryTableField id="15" name="percent_change_7d" tableColumnId="15"/>
      <queryTableField id="16" name="last_updated" tableColumnId="1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9" xr16:uid="{00000000-0016-0000-0500-000004000000}" autoFormatId="16" applyNumberFormats="0" applyBorderFormats="0" applyFontFormats="0" applyPatternFormats="0" applyAlignmentFormats="0" applyWidthHeightFormats="0">
  <queryTableRefresh nextId="17">
    <queryTableFields count="15">
      <queryTableField id="2" name="id" tableColumnId="2"/>
      <queryTableField id="3" name="name" tableColumnId="3"/>
      <queryTableField id="4" name="symbol" tableColumnId="4"/>
      <queryTableField id="5" name="rank" tableColumnId="5"/>
      <queryTableField id="6" name="price_usd" tableColumnId="6"/>
      <queryTableField id="7" name="price_btc" tableColumnId="7"/>
      <queryTableField id="8" name="24h_volume_usd" tableColumnId="8"/>
      <queryTableField id="9" name="market_cap_usd" tableColumnId="9"/>
      <queryTableField id="10" name="available_supply" tableColumnId="10"/>
      <queryTableField id="11" name="total_supply" tableColumnId="11"/>
      <queryTableField id="12" name="max_supply" tableColumnId="12"/>
      <queryTableField id="13" name="percent_change_1h" tableColumnId="13"/>
      <queryTableField id="14" name="percent_change_24h" tableColumnId="14"/>
      <queryTableField id="15" name="percent_change_7d" tableColumnId="15"/>
      <queryTableField id="16" name="last_updated" tableColumnId="1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2" xr16:uid="{00000000-0016-0000-0600-000005000000}" autoFormatId="16" applyNumberFormats="0" applyBorderFormats="0" applyFontFormats="0" applyPatternFormats="0" applyAlignmentFormats="0" applyWidthHeightFormats="0">
  <queryTableRefresh nextId="17">
    <queryTableFields count="15">
      <queryTableField id="2" name="id" tableColumnId="2"/>
      <queryTableField id="3" name="name" tableColumnId="3"/>
      <queryTableField id="4" name="symbol" tableColumnId="4"/>
      <queryTableField id="5" name="rank" tableColumnId="5"/>
      <queryTableField id="6" name="price_usd" tableColumnId="6"/>
      <queryTableField id="7" name="price_btc" tableColumnId="7"/>
      <queryTableField id="8" name="24h_volume_usd" tableColumnId="8"/>
      <queryTableField id="9" name="market_cap_usd" tableColumnId="9"/>
      <queryTableField id="10" name="available_supply" tableColumnId="10"/>
      <queryTableField id="11" name="total_supply" tableColumnId="11"/>
      <queryTableField id="12" name="max_supply" tableColumnId="12"/>
      <queryTableField id="13" name="percent_change_1h" tableColumnId="13"/>
      <queryTableField id="14" name="percent_change_24h" tableColumnId="14"/>
      <queryTableField id="15" name="percent_change_7d" tableColumnId="15"/>
      <queryTableField id="16" name="last_updated" tableColumnId="1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refreshOnLoad="1" connectionId="1" xr16:uid="{00000000-0016-0000-0700-000006000000}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name" tableColumnId="2"/>
      <queryTableField id="3" name="symbol" tableColumnId="3"/>
      <queryTableField id="4" name="rank" tableColumnId="4"/>
      <queryTableField id="5" name="price_usd" tableColumnId="5"/>
      <queryTableField id="6" name="price_btc" tableColumnId="6"/>
      <queryTableField id="7" name="24h_volume_usd" tableColumnId="7"/>
      <queryTableField id="8" name="market_cap_usd" tableColumnId="8"/>
      <queryTableField id="9" name="available_supply" tableColumnId="9"/>
      <queryTableField id="10" name="total_supply" tableColumnId="10"/>
      <queryTableField id="11" name="max_supply" tableColumnId="11"/>
      <queryTableField id="12" name="percent_change_1h" tableColumnId="12"/>
      <queryTableField id="13" name="percent_change_24h" tableColumnId="13"/>
      <queryTableField id="14" name="percent_change_7d" tableColumnId="14"/>
      <queryTableField id="15" name="last_updated" tableColumnId="1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refreshOnLoad="1" connectionId="5" xr16:uid="{00000000-0016-0000-0800-000007000000}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name" tableColumnId="2"/>
      <queryTableField id="3" name="symbol" tableColumnId="3"/>
      <queryTableField id="4" name="rank" tableColumnId="4"/>
      <queryTableField id="5" name="price_usd" tableColumnId="5"/>
      <queryTableField id="6" name="price_btc" tableColumnId="6"/>
      <queryTableField id="7" name="24h_volume_usd" tableColumnId="7"/>
      <queryTableField id="8" name="market_cap_usd" tableColumnId="8"/>
      <queryTableField id="9" name="available_supply" tableColumnId="9"/>
      <queryTableField id="10" name="total_supply" tableColumnId="10"/>
      <queryTableField id="11" name="max_supply" tableColumnId="11"/>
      <queryTableField id="12" name="percent_change_1h" tableColumnId="12"/>
      <queryTableField id="13" name="percent_change_24h" tableColumnId="13"/>
      <queryTableField id="14" name="percent_change_7d" tableColumnId="14"/>
      <queryTableField id="15" name="last_updated" tableColumnId="1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4" xr16:uid="{00000000-0016-0000-0900-000008000000}" autoFormatId="16" applyNumberFormats="0" applyBorderFormats="0" applyFontFormats="0" applyPatternFormats="0" applyAlignmentFormats="0" applyWidthHeightFormats="0">
  <queryTableRefresh nextId="17">
    <queryTableFields count="15">
      <queryTableField id="2" name="id" tableColumnId="2"/>
      <queryTableField id="3" name="name" tableColumnId="3"/>
      <queryTableField id="4" name="symbol" tableColumnId="4"/>
      <queryTableField id="5" name="rank" tableColumnId="5"/>
      <queryTableField id="6" name="price_usd" tableColumnId="6"/>
      <queryTableField id="7" name="price_btc" tableColumnId="7"/>
      <queryTableField id="8" name="24h_volume_usd" tableColumnId="8"/>
      <queryTableField id="9" name="market_cap_usd" tableColumnId="9"/>
      <queryTableField id="10" name="available_supply" tableColumnId="10"/>
      <queryTableField id="11" name="total_supply" tableColumnId="11"/>
      <queryTableField id="12" name="max_supply" tableColumnId="12"/>
      <queryTableField id="13" name="percent_change_1h" tableColumnId="13"/>
      <queryTableField id="14" name="percent_change_24h" tableColumnId="14"/>
      <queryTableField id="15" name="percent_change_7d" tableColumnId="15"/>
      <queryTableField id="16" name="last_updated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tables/_rels/table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tables/_rels/table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B3D502-228C-494B-91C5-B9F54EA781AC}" name="Ticker" displayName="Ticker" ref="A1:K101" tableType="queryTable" totalsRowShown="0">
  <autoFilter ref="A1:K101" xr:uid="{B4DDB859-A30C-48C7-A65E-37BABFF18CE2}"/>
  <tableColumns count="11">
    <tableColumn id="1" xr3:uid="{1928DC23-D363-4346-A003-292E3CD0ED47}" uniqueName="1" name="id" queryTableFieldId="25"/>
    <tableColumn id="14" xr3:uid="{3A86735A-976E-41C9-A97D-288DA5384D51}" uniqueName="14" name="name" queryTableFieldId="14"/>
    <tableColumn id="15" xr3:uid="{D5FC7127-7A67-45D8-979F-21E4FEAE6297}" uniqueName="15" name="symbol" queryTableFieldId="15"/>
    <tableColumn id="16" xr3:uid="{E5059342-A8CB-4664-9826-A00B3CC355FA}" uniqueName="16" name="price_usd" queryTableFieldId="16"/>
    <tableColumn id="17" xr3:uid="{948CFC6F-5483-4363-AABF-BCEA553C732A}" uniqueName="17" name="24h_volume_usd" queryTableFieldId="17"/>
    <tableColumn id="18" xr3:uid="{D48424C0-F518-49EE-8FA6-A684CF52E192}" uniqueName="18" name="market_cap_usd" queryTableFieldId="18"/>
    <tableColumn id="19" xr3:uid="{3ACAE611-B192-44E7-9239-8CF65138FA87}" uniqueName="19" name="available_supply" queryTableFieldId="19"/>
    <tableColumn id="20" xr3:uid="{CEE64E56-6512-400F-9F6D-665E1AF44B87}" uniqueName="20" name="max_supply" queryTableFieldId="20"/>
    <tableColumn id="21" xr3:uid="{A67E0933-69C8-484F-82A8-55A95D4B12BA}" uniqueName="21" name="percent_change_1h" queryTableFieldId="21"/>
    <tableColumn id="22" xr3:uid="{E985214B-5B43-4DDE-9D8F-1EF97385295E}" uniqueName="22" name="percent_change_24h" queryTableFieldId="22"/>
    <tableColumn id="23" xr3:uid="{57D6557E-A19A-4B58-969F-7F4C0D13A88D}" uniqueName="23" name="percent_change_7d" queryTableFieldId="2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050F848-6C41-4DD4-B199-F33B1D18C517}" name="Monero" displayName="Monero" ref="A1:O2" tableType="queryTable" totalsRowShown="0">
  <autoFilter ref="A1:O2" xr:uid="{E5CB2E36-A7B4-4743-AE3C-073A48D20767}"/>
  <tableColumns count="15">
    <tableColumn id="1" xr3:uid="{B08DB046-7B88-4832-B3DE-A0DF1B6DAC97}" uniqueName="1" name="id" queryTableFieldId="1"/>
    <tableColumn id="2" xr3:uid="{702E75F0-0BC0-45AA-B8B5-E474D9EA467E}" uniqueName="2" name="name" queryTableFieldId="2"/>
    <tableColumn id="3" xr3:uid="{DFECEC86-F0EB-4E84-84DF-A0FAE61EF403}" uniqueName="3" name="symbol" queryTableFieldId="3"/>
    <tableColumn id="4" xr3:uid="{7C441B59-8C07-46E6-96E9-6AE55AFB6529}" uniqueName="4" name="rank" queryTableFieldId="4"/>
    <tableColumn id="5" xr3:uid="{2353FB6F-6A1F-4122-B0A3-6F143923F0CC}" uniqueName="5" name="price_usd" queryTableFieldId="5"/>
    <tableColumn id="6" xr3:uid="{32FEC99C-C276-4EDD-A4EF-9755D0F22310}" uniqueName="6" name="price_btc" queryTableFieldId="6"/>
    <tableColumn id="7" xr3:uid="{F52B7EE7-5774-414E-9637-F4B5F9090D6C}" uniqueName="7" name="24h_volume_usd" queryTableFieldId="7"/>
    <tableColumn id="8" xr3:uid="{D1397008-6501-4BED-B698-73487AD2408E}" uniqueName="8" name="market_cap_usd" queryTableFieldId="8"/>
    <tableColumn id="9" xr3:uid="{BC9DDDEE-DD49-48F5-BFAC-DE955A4F7566}" uniqueName="9" name="available_supply" queryTableFieldId="9"/>
    <tableColumn id="10" xr3:uid="{9141EAFC-6FB1-4830-BEA1-3F4EC4E3F0AD}" uniqueName="10" name="total_supply" queryTableFieldId="10"/>
    <tableColumn id="11" xr3:uid="{8AC4668F-5620-475D-B190-750BC7669225}" uniqueName="11" name="max_supply" queryTableFieldId="11"/>
    <tableColumn id="12" xr3:uid="{03C46BE8-5CEB-4AA6-9014-65E86686F9C8}" uniqueName="12" name="percent_change_1h" queryTableFieldId="12"/>
    <tableColumn id="13" xr3:uid="{3CFA4061-3848-4368-83B0-C441C76B6693}" uniqueName="13" name="percent_change_24h" queryTableFieldId="13"/>
    <tableColumn id="14" xr3:uid="{F098B17A-BAF7-493D-8A05-D8469E0A1310}" uniqueName="14" name="percent_change_7d" queryTableFieldId="14"/>
    <tableColumn id="15" xr3:uid="{14B0A504-AA0C-49F6-AD0A-2E68F19D1CB2}" uniqueName="15" name="last_updated" queryTableFieldId="15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4988B18-0A00-4CB4-A3DC-63422C5F5AAD}" name="Zcash" displayName="Zcash" ref="A1:O2" tableType="queryTable" totalsRowShown="0">
  <autoFilter ref="A1:O2" xr:uid="{586F8A6C-F290-401F-8BA1-626D0DBC7F1F}"/>
  <tableColumns count="15">
    <tableColumn id="1" xr3:uid="{A623AA56-8842-4384-B921-DCA59EA22C12}" uniqueName="1" name="id" queryTableFieldId="1"/>
    <tableColumn id="2" xr3:uid="{A1212D04-B771-45CB-B9F9-B00614AF3614}" uniqueName="2" name="name" queryTableFieldId="2"/>
    <tableColumn id="3" xr3:uid="{FEC8E7D5-8982-4F8F-BB5C-634AA4703A39}" uniqueName="3" name="symbol" queryTableFieldId="3"/>
    <tableColumn id="4" xr3:uid="{07969147-55E4-4288-AF10-B5AC16494B78}" uniqueName="4" name="rank" queryTableFieldId="4"/>
    <tableColumn id="5" xr3:uid="{4B0FE52E-BD9F-49DF-BF45-DB18FEA76D49}" uniqueName="5" name="price_usd" queryTableFieldId="5"/>
    <tableColumn id="6" xr3:uid="{E9EBED59-2E17-4CE1-817D-2DBCE92F0FEA}" uniqueName="6" name="price_btc" queryTableFieldId="6"/>
    <tableColumn id="7" xr3:uid="{229EA55B-93E3-4751-8631-38CD35553813}" uniqueName="7" name="24h_volume_usd" queryTableFieldId="7"/>
    <tableColumn id="8" xr3:uid="{A6F9A969-DF0A-4570-97E6-192DD07548C4}" uniqueName="8" name="market_cap_usd" queryTableFieldId="8"/>
    <tableColumn id="9" xr3:uid="{DFE210EB-A00F-4CCE-802B-76F83D574F06}" uniqueName="9" name="available_supply" queryTableFieldId="9"/>
    <tableColumn id="10" xr3:uid="{65943D46-EE2A-4936-B4B1-FEF357D8861F}" uniqueName="10" name="total_supply" queryTableFieldId="10"/>
    <tableColumn id="11" xr3:uid="{CB0E8F9C-8EAF-4EC0-A832-EDC2668DF50C}" uniqueName="11" name="max_supply" queryTableFieldId="11"/>
    <tableColumn id="12" xr3:uid="{26E05848-E11D-4AE4-B8C2-CCB960510B7F}" uniqueName="12" name="percent_change_1h" queryTableFieldId="12"/>
    <tableColumn id="13" xr3:uid="{29AF3F41-9DF6-4843-83BB-7A35B721938D}" uniqueName="13" name="percent_change_24h" queryTableFieldId="13"/>
    <tableColumn id="14" xr3:uid="{8D6F7F26-0CD8-4EAD-9246-33DA71B81032}" uniqueName="14" name="percent_change_7d" queryTableFieldId="14"/>
    <tableColumn id="15" xr3:uid="{666F9E9A-9F72-4382-9DBC-0EB1208FA3F1}" uniqueName="15" name="last_updated" queryTableFieldId="15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642D77-825F-438C-B4F9-A4C04CF11888}" name="Etherum" displayName="Etherum" ref="A1:O2" tableType="queryTable" totalsRowShown="0">
  <autoFilter ref="A1:O2" xr:uid="{95121A86-EFED-4160-9377-615DFC9F85A8}"/>
  <tableColumns count="15">
    <tableColumn id="1" xr3:uid="{0E3584FA-37E8-4205-BD30-D762AE5700EC}" uniqueName="1" name="id" queryTableFieldId="1"/>
    <tableColumn id="2" xr3:uid="{E72838E2-EB05-4838-A5D0-C2065F70069B}" uniqueName="2" name="name" queryTableFieldId="2"/>
    <tableColumn id="3" xr3:uid="{136B349F-D9C5-4272-A630-E646E7BD0E36}" uniqueName="3" name="symbol" queryTableFieldId="3"/>
    <tableColumn id="4" xr3:uid="{0CDA7388-EF97-4657-B013-A58F4F9EB237}" uniqueName="4" name="rank" queryTableFieldId="4"/>
    <tableColumn id="5" xr3:uid="{261391C6-5D2E-450A-9479-5512F0301D77}" uniqueName="5" name="price_usd" queryTableFieldId="5"/>
    <tableColumn id="6" xr3:uid="{704DFA7C-8106-4304-BE95-5A24AA293E7C}" uniqueName="6" name="price_btc" queryTableFieldId="6"/>
    <tableColumn id="7" xr3:uid="{1F0EF72A-EAC5-42AA-8533-AC6CFF91075F}" uniqueName="7" name="24h_volume_usd" queryTableFieldId="7"/>
    <tableColumn id="8" xr3:uid="{A87717A4-748F-4714-8DA8-C35867027C84}" uniqueName="8" name="market_cap_usd" queryTableFieldId="8"/>
    <tableColumn id="9" xr3:uid="{C6498AEB-9359-437B-972E-B1BDFD35E1D1}" uniqueName="9" name="available_supply" queryTableFieldId="9"/>
    <tableColumn id="10" xr3:uid="{296B95C0-6D82-4540-B3C1-2EEA4997561F}" uniqueName="10" name="total_supply" queryTableFieldId="10"/>
    <tableColumn id="11" xr3:uid="{B0CA9C3C-95DD-4874-9BFD-9B1D2DD35F85}" uniqueName="11" name="max_supply" queryTableFieldId="11"/>
    <tableColumn id="12" xr3:uid="{0480FB95-2D97-4E4D-A1C9-44D8DDD0965E}" uniqueName="12" name="percent_change_1h" queryTableFieldId="12"/>
    <tableColumn id="13" xr3:uid="{4FCFE133-C916-4A98-BA20-DC2FB26CF7D9}" uniqueName="13" name="percent_change_24h" queryTableFieldId="13"/>
    <tableColumn id="14" xr3:uid="{806951E3-5C14-4200-9FC4-34B94878D786}" uniqueName="14" name="percent_change_7d" queryTableFieldId="14"/>
    <tableColumn id="15" xr3:uid="{4A74B7CE-1787-4F24-BB22-0AF889158F21}" uniqueName="15" name="last_updated" queryTableFieldId="15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35D710A-D817-45BA-A66B-D62F61BBDD6A}" name="Verge" displayName="Verge" ref="A1:O2" tableType="queryTable" totalsRowShown="0">
  <autoFilter ref="A1:O2" xr:uid="{D5DC8887-DF66-42DE-99CE-1060A03950A0}"/>
  <tableColumns count="15">
    <tableColumn id="1" xr3:uid="{4A6F2683-B958-4888-85E5-97D6E5A06377}" uniqueName="1" name="id" queryTableFieldId="1"/>
    <tableColumn id="2" xr3:uid="{F5DD03F1-CA7C-481A-8CFB-6348759E867B}" uniqueName="2" name="name" queryTableFieldId="2"/>
    <tableColumn id="3" xr3:uid="{9E7AF502-622B-4C3D-8072-D9898615EFCA}" uniqueName="3" name="symbol" queryTableFieldId="3"/>
    <tableColumn id="4" xr3:uid="{02EDE44C-5159-4B0D-AB42-18C42F9508A9}" uniqueName="4" name="rank" queryTableFieldId="4"/>
    <tableColumn id="5" xr3:uid="{DB564655-9248-4867-90B8-0E47ADDF279C}" uniqueName="5" name="price_usd" queryTableFieldId="5"/>
    <tableColumn id="6" xr3:uid="{1C00EAF7-792E-4103-8564-9B0CF68FCE71}" uniqueName="6" name="price_btc" queryTableFieldId="6"/>
    <tableColumn id="7" xr3:uid="{50FB2E1F-0B93-41D8-B590-384D9ABCB384}" uniqueName="7" name="24h_volume_usd" queryTableFieldId="7"/>
    <tableColumn id="8" xr3:uid="{007217CF-4A7B-431C-A7F4-E947DF9C99A4}" uniqueName="8" name="market_cap_usd" queryTableFieldId="8"/>
    <tableColumn id="9" xr3:uid="{54B1E82A-1C23-42B3-965D-B1D42E2FE977}" uniqueName="9" name="available_supply" queryTableFieldId="9"/>
    <tableColumn id="10" xr3:uid="{D8250EDB-4B11-44EB-9CDF-84B4733AAEE1}" uniqueName="10" name="total_supply" queryTableFieldId="10"/>
    <tableColumn id="11" xr3:uid="{DF20A604-5C73-4500-BFAD-34C969FCA190}" uniqueName="11" name="max_supply" queryTableFieldId="11"/>
    <tableColumn id="12" xr3:uid="{19E0C3C9-8DE3-491B-8AD5-6D12AAFC9EC0}" uniqueName="12" name="percent_change_1h" queryTableFieldId="12"/>
    <tableColumn id="13" xr3:uid="{42F4E9B9-9E6B-4E50-AEDE-8AF208DE63FC}" uniqueName="13" name="percent_change_24h" queryTableFieldId="13"/>
    <tableColumn id="14" xr3:uid="{96E363A6-9A9F-4555-8B09-4680046F4EBF}" uniqueName="14" name="percent_change_7d" queryTableFieldId="14"/>
    <tableColumn id="15" xr3:uid="{F02096FF-AAB8-43DB-8F40-CD2705097679}" uniqueName="15" name="last_updated" queryTableFieldId="15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615ACB7-3D45-4E9B-B916-D8A11144BF76}" name="Ripple" displayName="Ripple" ref="A1:O2" tableType="queryTable" totalsRowShown="0">
  <autoFilter ref="A1:O2" xr:uid="{8C9DD2CC-A9B3-47A1-8E45-7EDF808E92D3}"/>
  <tableColumns count="15">
    <tableColumn id="1" xr3:uid="{E186201C-547C-4CB9-9BF3-1521883AA5F8}" uniqueName="1" name="id" queryTableFieldId="1"/>
    <tableColumn id="2" xr3:uid="{E33CA5A6-E4AC-4D68-BAA2-1BBEFC321A69}" uniqueName="2" name="name" queryTableFieldId="2"/>
    <tableColumn id="3" xr3:uid="{6C758F67-D890-421C-A2D0-31828685D0EA}" uniqueName="3" name="symbol" queryTableFieldId="3"/>
    <tableColumn id="4" xr3:uid="{05236E1A-03FA-4261-81F7-9DAD4B76B44E}" uniqueName="4" name="rank" queryTableFieldId="4"/>
    <tableColumn id="5" xr3:uid="{4C3C3965-DDD4-4094-99FE-F5D9EB15E91D}" uniqueName="5" name="price_usd" queryTableFieldId="5"/>
    <tableColumn id="6" xr3:uid="{0A4285B8-CB89-4E6D-898D-64532E976CA5}" uniqueName="6" name="price_btc" queryTableFieldId="6"/>
    <tableColumn id="7" xr3:uid="{5CF877D6-E9F6-4F33-976D-AD3C18BB8E1D}" uniqueName="7" name="24h_volume_usd" queryTableFieldId="7"/>
    <tableColumn id="8" xr3:uid="{4E1DCB51-12E9-45E4-AE5D-D38CB3D2E184}" uniqueName="8" name="market_cap_usd" queryTableFieldId="8"/>
    <tableColumn id="9" xr3:uid="{3C72A8D9-2A1B-4EED-9C67-46D339BB620C}" uniqueName="9" name="available_supply" queryTableFieldId="9"/>
    <tableColumn id="10" xr3:uid="{E59D69EE-2860-4818-B280-29896C4D1E6B}" uniqueName="10" name="total_supply" queryTableFieldId="10"/>
    <tableColumn id="11" xr3:uid="{16B91318-2B8B-49C0-A8A3-EBA6F20DA0B9}" uniqueName="11" name="max_supply" queryTableFieldId="11"/>
    <tableColumn id="12" xr3:uid="{6656D7B5-F159-4ECC-8AB5-CB483F06B2BA}" uniqueName="12" name="percent_change_1h" queryTableFieldId="12"/>
    <tableColumn id="13" xr3:uid="{1425E2C9-4933-43D1-9649-3ECA7306193A}" uniqueName="13" name="percent_change_24h" queryTableFieldId="13"/>
    <tableColumn id="14" xr3:uid="{AA53C41C-0635-4EAE-8A9C-4C2B4D6A3C4A}" uniqueName="14" name="percent_change_7d" queryTableFieldId="14"/>
    <tableColumn id="15" xr3:uid="{EDFF7F01-0FB0-4B0B-A882-391A3BCFDBDB}" uniqueName="15" name="last_updated" queryTableFieldId="15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D76B605A-1754-4774-B1C0-3E14A76B7890}" name="Iota" displayName="Iota" ref="A1:O2" tableType="queryTable" totalsRowShown="0">
  <autoFilter ref="A1:O2" xr:uid="{94CBC8CB-D9B8-48D1-8598-D17EB60DC0E9}"/>
  <tableColumns count="15">
    <tableColumn id="1" xr3:uid="{050796BE-7D21-4B3E-90C1-3E20F714D6CC}" uniqueName="1" name="id" queryTableFieldId="1"/>
    <tableColumn id="2" xr3:uid="{17F6AD0B-3C5D-454E-8052-A1706895681C}" uniqueName="2" name="name" queryTableFieldId="2"/>
    <tableColumn id="3" xr3:uid="{A99EC81F-C3A3-42D8-9CD1-E7251E1277A8}" uniqueName="3" name="symbol" queryTableFieldId="3"/>
    <tableColumn id="4" xr3:uid="{DA0B7DFE-4409-4E03-BE54-EEA5B92A0432}" uniqueName="4" name="rank" queryTableFieldId="4"/>
    <tableColumn id="5" xr3:uid="{C1A788F2-F89D-4C02-8BD7-100D561A9AC8}" uniqueName="5" name="price_usd" queryTableFieldId="5"/>
    <tableColumn id="6" xr3:uid="{F2779E73-9258-46FE-938D-F248DD8157A6}" uniqueName="6" name="price_btc" queryTableFieldId="6"/>
    <tableColumn id="7" xr3:uid="{F9833040-00E5-489D-BCC0-C99D8C253033}" uniqueName="7" name="24h_volume_usd" queryTableFieldId="7"/>
    <tableColumn id="8" xr3:uid="{BAA7BB91-87F1-4C75-BF13-30D9BC87C5F7}" uniqueName="8" name="market_cap_usd" queryTableFieldId="8"/>
    <tableColumn id="9" xr3:uid="{51E8F068-E6F9-452B-85CC-CDE7192060FF}" uniqueName="9" name="available_supply" queryTableFieldId="9"/>
    <tableColumn id="10" xr3:uid="{59A70C7E-F1C9-408F-9F58-C0CE5613B252}" uniqueName="10" name="total_supply" queryTableFieldId="10"/>
    <tableColumn id="11" xr3:uid="{D36F6A24-E702-49D0-9CDA-554A281FD0A3}" uniqueName="11" name="max_supply" queryTableFieldId="11"/>
    <tableColumn id="12" xr3:uid="{147C4B72-9E98-41B1-A2B9-987FD8705D36}" uniqueName="12" name="percent_change_1h" queryTableFieldId="12"/>
    <tableColumn id="13" xr3:uid="{D11D462E-D905-49FE-94A7-AF5F41A70028}" uniqueName="13" name="percent_change_24h" queryTableFieldId="13"/>
    <tableColumn id="14" xr3:uid="{227E1139-D3A4-4400-A564-EC708ABD4B8A}" uniqueName="14" name="percent_change_7d" queryTableFieldId="14"/>
    <tableColumn id="15" xr3:uid="{3995869F-91DA-4263-8175-AD7639C41CDF}" uniqueName="15" name="last_updated" queryTableFieldId="15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1CB3031B-47B7-4520-9D3E-B54B5AD9DA4B}" name="Stellar" displayName="Stellar" ref="A1:O2" tableType="queryTable" totalsRowShown="0">
  <autoFilter ref="A1:O2" xr:uid="{0F638308-ADCA-4FB8-ACBA-1250862AE0B5}"/>
  <tableColumns count="15">
    <tableColumn id="1" xr3:uid="{C4903A6F-4473-4C9C-8AE6-688E6FFB9436}" uniqueName="1" name="id" queryTableFieldId="1"/>
    <tableColumn id="2" xr3:uid="{4DFF41C3-C6A9-4983-8D5A-B93641DDA193}" uniqueName="2" name="name" queryTableFieldId="2"/>
    <tableColumn id="3" xr3:uid="{0FEE3F89-C04C-42E3-B577-C6E976FEE684}" uniqueName="3" name="symbol" queryTableFieldId="3"/>
    <tableColumn id="4" xr3:uid="{44C794F7-6BD2-44CB-B2FB-61B268E55395}" uniqueName="4" name="rank" queryTableFieldId="4"/>
    <tableColumn id="5" xr3:uid="{15B42A8A-2F4E-47DD-A927-C63777B8C884}" uniqueName="5" name="price_usd" queryTableFieldId="5"/>
    <tableColumn id="6" xr3:uid="{BB9313F2-FE2C-4D97-82D3-3E1DE8C276BB}" uniqueName="6" name="price_btc" queryTableFieldId="6"/>
    <tableColumn id="7" xr3:uid="{9AA8F25F-6B21-4619-AD39-7FF88CAA541C}" uniqueName="7" name="24h_volume_usd" queryTableFieldId="7"/>
    <tableColumn id="8" xr3:uid="{C829A628-41BA-4D73-AC68-30427694E1FA}" uniqueName="8" name="market_cap_usd" queryTableFieldId="8"/>
    <tableColumn id="9" xr3:uid="{DEE257D6-C493-4843-85D7-5176E77C5DF4}" uniqueName="9" name="available_supply" queryTableFieldId="9"/>
    <tableColumn id="10" xr3:uid="{EA564B96-0D9C-4972-8A16-D7562594245A}" uniqueName="10" name="total_supply" queryTableFieldId="10"/>
    <tableColumn id="11" xr3:uid="{35F9A351-2AFC-47F0-9FD6-74265E375B7F}" uniqueName="11" name="max_supply" queryTableFieldId="11"/>
    <tableColumn id="12" xr3:uid="{45DEBDE8-28D6-490A-87E6-8905E557BDF9}" uniqueName="12" name="percent_change_1h" queryTableFieldId="12"/>
    <tableColumn id="13" xr3:uid="{C998E7BD-2D1D-4C93-84E3-EDB2B382F32B}" uniqueName="13" name="percent_change_24h" queryTableFieldId="13"/>
    <tableColumn id="14" xr3:uid="{75404135-8117-4D21-9201-4BF7A2195840}" uniqueName="14" name="percent_change_7d" queryTableFieldId="14"/>
    <tableColumn id="15" xr3:uid="{0BA88EB9-6C31-4302-9D1B-FE1FF97FA0E2}" uniqueName="15" name="last_updated" queryTableFieldId="15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E7F6BD19-041E-4999-A305-4A5A00B0C5DD}" name="Siacoin" displayName="Siacoin" ref="A1:O2" tableType="queryTable" totalsRowShown="0">
  <autoFilter ref="A1:O2" xr:uid="{C757DA9F-4128-488C-AE47-6C51597EA0FD}"/>
  <tableColumns count="15">
    <tableColumn id="1" xr3:uid="{CCCC4495-097E-48BE-8B6D-3CB98CB49717}" uniqueName="1" name="id" queryTableFieldId="1"/>
    <tableColumn id="2" xr3:uid="{5129DFF8-DEE6-47AA-AFA6-649960A455DC}" uniqueName="2" name="name" queryTableFieldId="2"/>
    <tableColumn id="3" xr3:uid="{04B093DD-5226-4659-AB1B-A29485CF428D}" uniqueName="3" name="symbol" queryTableFieldId="3"/>
    <tableColumn id="4" xr3:uid="{F4A87114-405E-46F0-A764-5264600ADE9A}" uniqueName="4" name="rank" queryTableFieldId="4"/>
    <tableColumn id="5" xr3:uid="{F448FC5C-14A6-4A50-9A68-22E34BCD65FB}" uniqueName="5" name="price_usd" queryTableFieldId="5"/>
    <tableColumn id="6" xr3:uid="{372CB7B6-0135-4A0E-B342-C2F2FFF82596}" uniqueName="6" name="price_btc" queryTableFieldId="6"/>
    <tableColumn id="7" xr3:uid="{3910133C-FB7B-414D-A8B8-9934AD8496E6}" uniqueName="7" name="24h_volume_usd" queryTableFieldId="7"/>
    <tableColumn id="8" xr3:uid="{637E5BC5-B1D5-4664-B274-25FD771E49D6}" uniqueName="8" name="market_cap_usd" queryTableFieldId="8"/>
    <tableColumn id="9" xr3:uid="{B2427897-7705-44F7-9B62-7F4AAD3446EC}" uniqueName="9" name="available_supply" queryTableFieldId="9"/>
    <tableColumn id="10" xr3:uid="{3465FB39-A1A5-431A-9A67-B5EB35729B7A}" uniqueName="10" name="total_supply" queryTableFieldId="10"/>
    <tableColumn id="11" xr3:uid="{FD2D925D-C9B5-4D45-A8B0-CE3BAA666641}" uniqueName="11" name="max_supply" queryTableFieldId="11"/>
    <tableColumn id="12" xr3:uid="{8C119D1D-98F6-4B3D-B519-3C3819493459}" uniqueName="12" name="percent_change_1h" queryTableFieldId="12"/>
    <tableColumn id="13" xr3:uid="{2D308FE1-CE3E-4547-947A-0B757FD869F7}" uniqueName="13" name="percent_change_24h" queryTableFieldId="13"/>
    <tableColumn id="14" xr3:uid="{C61A909A-6221-498F-AEE9-1439435AADA7}" uniqueName="14" name="percent_change_7d" queryTableFieldId="14"/>
    <tableColumn id="15" xr3:uid="{0FFAD1EC-6265-4A26-A54A-9973F0675DA1}" uniqueName="15" name="last_updated" queryTableFieldId="15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F57FFAE-903F-44D6-9549-19A9A4076982}" name="Status" displayName="Status" ref="A1:O2" tableType="queryTable" totalsRowShown="0">
  <autoFilter ref="A1:O2" xr:uid="{C0BCA78C-E6C8-46F0-A548-6234A2A71326}"/>
  <tableColumns count="15">
    <tableColumn id="1" xr3:uid="{D76351AD-1088-45EA-AC1F-DC151EEA5CFF}" uniqueName="1" name="id" queryTableFieldId="1"/>
    <tableColumn id="2" xr3:uid="{8B2DD9ED-158E-4C3E-A69F-732EA32341A4}" uniqueName="2" name="name" queryTableFieldId="2"/>
    <tableColumn id="3" xr3:uid="{A0122E35-9B7B-44F3-B9BC-90435E338DCB}" uniqueName="3" name="symbol" queryTableFieldId="3"/>
    <tableColumn id="4" xr3:uid="{A039C155-BF7E-4743-B5DE-EA4C52B2B3D8}" uniqueName="4" name="rank" queryTableFieldId="4"/>
    <tableColumn id="5" xr3:uid="{C49700FE-7F86-47CD-9D41-1B121A481A25}" uniqueName="5" name="price_usd" queryTableFieldId="5"/>
    <tableColumn id="6" xr3:uid="{94467795-AA45-43D6-9F3E-2E2EBAB36C0E}" uniqueName="6" name="price_btc" queryTableFieldId="6"/>
    <tableColumn id="7" xr3:uid="{6AC3D47D-627D-4BFC-AC22-CEE994BBFAF1}" uniqueName="7" name="24h_volume_usd" queryTableFieldId="7"/>
    <tableColumn id="8" xr3:uid="{F0A4322D-FEB2-484F-877E-AC8562A5440C}" uniqueName="8" name="market_cap_usd" queryTableFieldId="8"/>
    <tableColumn id="9" xr3:uid="{79D2F976-0C5E-405A-9E95-8FDB7E1B0993}" uniqueName="9" name="available_supply" queryTableFieldId="9"/>
    <tableColumn id="10" xr3:uid="{BF33D1B8-E688-4A29-BB49-A9DF25F07107}" uniqueName="10" name="total_supply" queryTableFieldId="10"/>
    <tableColumn id="11" xr3:uid="{61B035E0-554E-428E-8600-EC64876E7F1B}" uniqueName="11" name="max_supply" queryTableFieldId="11"/>
    <tableColumn id="12" xr3:uid="{F8727FD8-20A7-4B42-BD8F-64941933AEDC}" uniqueName="12" name="percent_change_1h" queryTableFieldId="12"/>
    <tableColumn id="13" xr3:uid="{B1686F9E-B56A-4FA1-A0B6-F271510C84E6}" uniqueName="13" name="percent_change_24h" queryTableFieldId="13"/>
    <tableColumn id="14" xr3:uid="{26F04090-CD1A-4C42-9F89-DB9F7BBFCED5}" uniqueName="14" name="percent_change_7d" queryTableFieldId="14"/>
    <tableColumn id="15" xr3:uid="{F5D0D42B-21EB-481D-923D-A4777B767EE8}" uniqueName="15" name="last_updated" queryTableFieldId="15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BAEFDCD7-5734-4140-BF67-B83DD5A79CD8}" name="Zcoin" displayName="Zcoin" ref="A1:O2" tableType="queryTable" totalsRowShown="0">
  <autoFilter ref="A1:O2" xr:uid="{F4ADF28F-CF02-4DBD-97B6-929C720C369A}"/>
  <tableColumns count="15">
    <tableColumn id="1" xr3:uid="{DA209C07-D091-47C8-91AD-24BA6B0F1A36}" uniqueName="1" name="id" queryTableFieldId="1"/>
    <tableColumn id="2" xr3:uid="{2204417C-A9BE-4B1C-9784-DA59B524312A}" uniqueName="2" name="name" queryTableFieldId="2"/>
    <tableColumn id="3" xr3:uid="{45D0DF78-25CC-4465-AE8A-5E5C64539244}" uniqueName="3" name="symbol" queryTableFieldId="3"/>
    <tableColumn id="4" xr3:uid="{820614B1-5558-4061-9929-2FE24A5C4E45}" uniqueName="4" name="rank" queryTableFieldId="4"/>
    <tableColumn id="5" xr3:uid="{F573D86D-C889-401E-BE4A-7F9FE2FA24AB}" uniqueName="5" name="price_usd" queryTableFieldId="5"/>
    <tableColumn id="6" xr3:uid="{10A80B9E-D19E-4C84-AE7E-67952D5295C3}" uniqueName="6" name="price_btc" queryTableFieldId="6"/>
    <tableColumn id="7" xr3:uid="{CE607392-28CD-4018-B52E-1B646A5AE679}" uniqueName="7" name="24h_volume_usd" queryTableFieldId="7"/>
    <tableColumn id="8" xr3:uid="{5F938ED7-16DD-4866-98FA-67E19473D0DA}" uniqueName="8" name="market_cap_usd" queryTableFieldId="8"/>
    <tableColumn id="9" xr3:uid="{F98248BA-AA16-4113-80BD-7C6B800EAE29}" uniqueName="9" name="available_supply" queryTableFieldId="9"/>
    <tableColumn id="10" xr3:uid="{C2C66DD3-41C7-4565-84D6-534B11E54B6C}" uniqueName="10" name="total_supply" queryTableFieldId="10"/>
    <tableColumn id="11" xr3:uid="{B53752DD-D215-45BD-8A32-D3B8566D2B1A}" uniqueName="11" name="max_supply" queryTableFieldId="11"/>
    <tableColumn id="12" xr3:uid="{0B88BC7B-7D29-4FB4-A68B-EF026246E2D3}" uniqueName="12" name="percent_change_1h" queryTableFieldId="12"/>
    <tableColumn id="13" xr3:uid="{1CC730FB-FF2E-448B-9D95-2F2EDD0BFA4C}" uniqueName="13" name="percent_change_24h" queryTableFieldId="13"/>
    <tableColumn id="14" xr3:uid="{17BEEA2F-5F51-44C1-A78A-E98D8D857B6D}" uniqueName="14" name="percent_change_7d" queryTableFieldId="14"/>
    <tableColumn id="15" xr3:uid="{CDF06FB7-3342-4906-B31A-0D3E9CA0A7F0}" uniqueName="15" name="last_updated" queryTableField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8865244-39C4-48BD-A2CC-AEA4AC51D837}" name="Litecoin" displayName="Litecoin" ref="A1:O2" tableType="queryTable" totalsRowShown="0">
  <autoFilter ref="A1:O2" xr:uid="{35C3C775-99F3-4807-BAF1-67616BFFD1B1}"/>
  <tableColumns count="15">
    <tableColumn id="2" xr3:uid="{D7613484-A3DE-436E-A166-1F4C4D8BD4EB}" uniqueName="2" name="id" queryTableFieldId="2"/>
    <tableColumn id="3" xr3:uid="{8F986AC0-F547-4553-B09E-596536A2C714}" uniqueName="3" name="name" queryTableFieldId="3"/>
    <tableColumn id="4" xr3:uid="{1C22D4B1-3CE0-4901-9DA9-850A6D80D2BF}" uniqueName="4" name="symbol" queryTableFieldId="4"/>
    <tableColumn id="5" xr3:uid="{865E2A33-B6FB-4FAD-8224-3F9E9CC8F183}" uniqueName="5" name="rank" queryTableFieldId="5"/>
    <tableColumn id="6" xr3:uid="{CD24E054-1C1C-47E6-958A-131D525DB412}" uniqueName="6" name="price_usd" queryTableFieldId="6"/>
    <tableColumn id="7" xr3:uid="{3D7F11BD-5472-409A-BC08-C49082A2EFCA}" uniqueName="7" name="price_btc" queryTableFieldId="7"/>
    <tableColumn id="8" xr3:uid="{BFB7197C-2C2B-433F-89E1-983E8BFB7489}" uniqueName="8" name="24h_volume_usd" queryTableFieldId="8"/>
    <tableColumn id="9" xr3:uid="{0A488E3A-D39D-4C05-8BD7-2DE7236554A2}" uniqueName="9" name="market_cap_usd" queryTableFieldId="9"/>
    <tableColumn id="10" xr3:uid="{F8D493A8-9614-4B31-84B2-1DD6B27F7894}" uniqueName="10" name="available_supply" queryTableFieldId="10"/>
    <tableColumn id="11" xr3:uid="{05A8333D-FFFD-43D1-8295-F525C4ADED58}" uniqueName="11" name="total_supply" queryTableFieldId="11"/>
    <tableColumn id="12" xr3:uid="{34BF96FF-CAB2-4BF7-9A68-0562C304AFC3}" uniqueName="12" name="max_supply" queryTableFieldId="12"/>
    <tableColumn id="13" xr3:uid="{3C7C55A1-953A-4217-9C0F-011927952521}" uniqueName="13" name="percent_change_1h" queryTableFieldId="13"/>
    <tableColumn id="14" xr3:uid="{4543E8DA-A76E-4D34-823C-E0A466C19059}" uniqueName="14" name="percent_change_24h" queryTableFieldId="14"/>
    <tableColumn id="15" xr3:uid="{AE578653-0682-4901-9393-CE6ACBCF382C}" uniqueName="15" name="percent_change_7d" queryTableFieldId="15"/>
    <tableColumn id="16" xr3:uid="{AC87EF0E-53EC-45B0-8635-600D8CE145AC}" uniqueName="16" name="last_updated" queryTableFieldId="16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666CACDC-72CF-4A40-97B5-8E3782910948}" name="decred" displayName="decred" ref="A1:O2" tableType="queryTable" totalsRowShown="0">
  <autoFilter ref="A1:O2" xr:uid="{83F6AC5E-8BBD-4F70-B1EC-788B29ED99B0}"/>
  <tableColumns count="15">
    <tableColumn id="1" xr3:uid="{0EFAFC4A-BBE7-4612-A4A3-6DB1D4E6F6ED}" uniqueName="1" name="id" queryTableFieldId="1"/>
    <tableColumn id="2" xr3:uid="{BEBEE1B7-06A1-4E1D-BB5D-524AAC910EB5}" uniqueName="2" name="name" queryTableFieldId="2"/>
    <tableColumn id="3" xr3:uid="{4CA1D64A-F6FB-43D8-9B08-B9BBC01709C0}" uniqueName="3" name="symbol" queryTableFieldId="3"/>
    <tableColumn id="4" xr3:uid="{51E19C6C-236C-4420-B6CB-82AE3AC75762}" uniqueName="4" name="rank" queryTableFieldId="4"/>
    <tableColumn id="5" xr3:uid="{57863A38-7868-4D11-A3B4-19A38A132092}" uniqueName="5" name="price_usd" queryTableFieldId="5"/>
    <tableColumn id="6" xr3:uid="{13E91A2B-7EBC-43A2-86EC-2AA4E50C8801}" uniqueName="6" name="price_btc" queryTableFieldId="6"/>
    <tableColumn id="7" xr3:uid="{1C696882-815F-4F61-A7BB-0FE5FE11103A}" uniqueName="7" name="24h_volume_usd" queryTableFieldId="7"/>
    <tableColumn id="8" xr3:uid="{5F27A351-8E42-4327-AA89-5CF9EBF90452}" uniqueName="8" name="market_cap_usd" queryTableFieldId="8"/>
    <tableColumn id="9" xr3:uid="{E2B236D4-12E2-4E8D-9BAA-7BE630B618D2}" uniqueName="9" name="available_supply" queryTableFieldId="9"/>
    <tableColumn id="10" xr3:uid="{72B2F791-CA29-48A2-B3A6-0E159914E33C}" uniqueName="10" name="total_supply" queryTableFieldId="10"/>
    <tableColumn id="11" xr3:uid="{9FCBCBD4-51EF-4606-B9D2-2F2302DB6D9C}" uniqueName="11" name="max_supply" queryTableFieldId="11"/>
    <tableColumn id="12" xr3:uid="{316543DC-B937-47C6-887C-9A44E26FB90D}" uniqueName="12" name="percent_change_1h" queryTableFieldId="12"/>
    <tableColumn id="13" xr3:uid="{A14900B8-3D26-4A36-83E9-9CC0618E6A13}" uniqueName="13" name="percent_change_24h" queryTableFieldId="13"/>
    <tableColumn id="14" xr3:uid="{680A5879-8D17-42C6-9CAF-E796B366ADF6}" uniqueName="14" name="percent_change_7d" queryTableFieldId="14"/>
    <tableColumn id="15" xr3:uid="{B002E595-995E-4418-ABA9-746DA33355B5}" uniqueName="15" name="last_updated" queryTableFieldId="15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DBCA90ED-D23C-4B8F-BCBB-F34611DAC121}" name="ETN" displayName="ETN" ref="A1:O2" tableType="queryTable" totalsRowShown="0">
  <autoFilter ref="A1:O2" xr:uid="{B808CCE9-30E7-4E7F-9347-77BDD4707DBF}"/>
  <tableColumns count="15">
    <tableColumn id="1" xr3:uid="{7DF4114E-B594-437F-B4DF-69A59A97B4A6}" uniqueName="1" name="id" queryTableFieldId="1"/>
    <tableColumn id="2" xr3:uid="{43177C2B-4699-46E5-B162-08DD6FFFCD4A}" uniqueName="2" name="name" queryTableFieldId="2"/>
    <tableColumn id="3" xr3:uid="{F84D7077-9D18-4C98-87B9-1D73D0371F78}" uniqueName="3" name="symbol" queryTableFieldId="3"/>
    <tableColumn id="4" xr3:uid="{293C4B41-2C10-4087-8B48-1D53B07E401B}" uniqueName="4" name="rank" queryTableFieldId="4"/>
    <tableColumn id="5" xr3:uid="{B2E8C959-77FF-4B16-BF12-B4E5FE9F6756}" uniqueName="5" name="price_usd" queryTableFieldId="5"/>
    <tableColumn id="6" xr3:uid="{78D9CE4C-7041-4B43-949A-47AEDCDEEC94}" uniqueName="6" name="price_btc" queryTableFieldId="6"/>
    <tableColumn id="7" xr3:uid="{3D8D455B-1B08-433E-ADA3-899688C8FE65}" uniqueName="7" name="24h_volume_usd" queryTableFieldId="7"/>
    <tableColumn id="8" xr3:uid="{13739E51-42FB-4C87-8177-A38232CC28B8}" uniqueName="8" name="market_cap_usd" queryTableFieldId="8"/>
    <tableColumn id="9" xr3:uid="{ECE0E7DA-062F-4BC1-8C67-B62C0FA5BA8B}" uniqueName="9" name="available_supply" queryTableFieldId="9"/>
    <tableColumn id="10" xr3:uid="{B8B1F4E4-5112-4550-B94F-09E56AF94AD1}" uniqueName="10" name="total_supply" queryTableFieldId="10"/>
    <tableColumn id="11" xr3:uid="{128C867A-62FF-492E-8669-E24150148BDB}" uniqueName="11" name="max_supply" queryTableFieldId="11"/>
    <tableColumn id="12" xr3:uid="{B342C598-BF72-4B15-8CFC-8362B3055C45}" uniqueName="12" name="percent_change_1h" queryTableFieldId="12"/>
    <tableColumn id="13" xr3:uid="{CE89BDE5-1FA8-455B-8C05-3B1919A0D448}" uniqueName="13" name="percent_change_24h" queryTableFieldId="13"/>
    <tableColumn id="14" xr3:uid="{C4BDD361-E1FD-4C4E-935E-DB1EC7252AB4}" uniqueName="14" name="percent_change_7d" queryTableFieldId="14"/>
    <tableColumn id="15" xr3:uid="{4B0E7B57-48C5-4124-B06E-40F845BE95B5}" uniqueName="15" name="last_updated" queryTableFieldId="15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9519BE-7C5B-4767-97EF-3E42E9A5BB85}" name="SALT" displayName="SALT" ref="A1:O2" tableType="queryTable" totalsRowShown="0">
  <autoFilter ref="A1:O2" xr:uid="{5743B2F8-2F5E-4824-9790-63CE8CF37B97}"/>
  <tableColumns count="15">
    <tableColumn id="1" xr3:uid="{B624B016-2DD8-4F63-93D8-4A900A4B236B}" uniqueName="1" name="id" queryTableFieldId="1"/>
    <tableColumn id="2" xr3:uid="{3C1BA85A-D4DC-450B-AD20-2FF572405FDD}" uniqueName="2" name="name" queryTableFieldId="2"/>
    <tableColumn id="3" xr3:uid="{7D31B811-EBA9-4842-B1D2-5D2DD18400E8}" uniqueName="3" name="symbol" queryTableFieldId="3"/>
    <tableColumn id="4" xr3:uid="{D6E876D4-B41D-416F-9F57-061FBE401535}" uniqueName="4" name="rank" queryTableFieldId="4"/>
    <tableColumn id="5" xr3:uid="{BF18BC8C-AE2A-4C0E-84D0-1BE72A36EC89}" uniqueName="5" name="price_usd" queryTableFieldId="5"/>
    <tableColumn id="6" xr3:uid="{527D719C-EDDD-49AE-96BE-D3DF70B4B058}" uniqueName="6" name="price_btc" queryTableFieldId="6"/>
    <tableColumn id="7" xr3:uid="{6967D49A-E200-453D-8EDC-1FE841D426E9}" uniqueName="7" name="24h_volume_usd" queryTableFieldId="7"/>
    <tableColumn id="8" xr3:uid="{8EBBC4C0-CB47-403C-9478-40D3F44A7D12}" uniqueName="8" name="market_cap_usd" queryTableFieldId="8"/>
    <tableColumn id="9" xr3:uid="{AB0BFF0D-AB5A-413F-B726-923022E013DE}" uniqueName="9" name="available_supply" queryTableFieldId="9"/>
    <tableColumn id="10" xr3:uid="{AD48DCBC-41FA-45EA-BE5E-F6FA04915D43}" uniqueName="10" name="total_supply" queryTableFieldId="10"/>
    <tableColumn id="11" xr3:uid="{2FE7CB28-B3F0-468E-8970-D4869826A0D8}" uniqueName="11" name="max_supply" queryTableFieldId="11"/>
    <tableColumn id="12" xr3:uid="{418A5130-BE8E-42A2-A492-2383E2BD1991}" uniqueName="12" name="percent_change_1h" queryTableFieldId="12"/>
    <tableColumn id="13" xr3:uid="{074DFC41-0829-49D9-AF2F-22FE1D189CB0}" uniqueName="13" name="percent_change_24h" queryTableFieldId="13"/>
    <tableColumn id="14" xr3:uid="{F5326434-4C12-4D5A-9497-E88D97C31D70}" uniqueName="14" name="percent_change_7d" queryTableFieldId="14"/>
    <tableColumn id="15" xr3:uid="{B3DEB59E-B30D-4160-9F51-91EFC360AE48}" uniqueName="15" name="last_updated" queryTableFieldId="15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A800E4D-E111-4313-9D3D-350001C3492B}" name="LATX" displayName="LATX" ref="A1:O2" tableType="queryTable" totalsRowShown="0">
  <autoFilter ref="A1:O2" xr:uid="{B3B93F1B-DDB4-4599-B716-F671F376284C}"/>
  <tableColumns count="15">
    <tableColumn id="1" xr3:uid="{D317F1E9-43CF-4B59-B36A-1A2B07869CD6}" uniqueName="1" name="id" queryTableFieldId="1"/>
    <tableColumn id="2" xr3:uid="{2FE6ABFE-613A-4993-85C6-43B164D78429}" uniqueName="2" name="name" queryTableFieldId="2"/>
    <tableColumn id="3" xr3:uid="{017E5244-DA24-487B-A806-6120C8383CC8}" uniqueName="3" name="symbol" queryTableFieldId="3"/>
    <tableColumn id="4" xr3:uid="{67EC577C-A719-4B56-AF28-045FAF7010D1}" uniqueName="4" name="rank" queryTableFieldId="4"/>
    <tableColumn id="5" xr3:uid="{A836648E-87E3-4319-8287-9ED6D8CB1231}" uniqueName="5" name="price_usd" queryTableFieldId="5"/>
    <tableColumn id="6" xr3:uid="{2F145ED6-CA37-453D-B0AD-EB7C0BD79C7C}" uniqueName="6" name="price_btc" queryTableFieldId="6"/>
    <tableColumn id="7" xr3:uid="{832C98D7-3C15-4B95-BE91-282311C80C12}" uniqueName="7" name="24h_volume_usd" queryTableFieldId="7"/>
    <tableColumn id="8" xr3:uid="{455FE3A5-6E56-4F63-B5E5-6C85BA988956}" uniqueName="8" name="market_cap_usd" queryTableFieldId="8"/>
    <tableColumn id="9" xr3:uid="{D114AC46-4937-4928-9304-16214A609921}" uniqueName="9" name="available_supply" queryTableFieldId="9"/>
    <tableColumn id="10" xr3:uid="{D7145DE6-A11B-4743-88C5-DB353B42828D}" uniqueName="10" name="total_supply" queryTableFieldId="10"/>
    <tableColumn id="11" xr3:uid="{58F2E79C-EDCF-4E10-9467-F57F50265BA7}" uniqueName="11" name="max_supply" queryTableFieldId="11"/>
    <tableColumn id="12" xr3:uid="{3D83BBBE-DC31-4A56-BE60-0FF6428161EA}" uniqueName="12" name="percent_change_1h" queryTableFieldId="12"/>
    <tableColumn id="13" xr3:uid="{AABA8481-5861-4124-AF22-4D1F0EADD3C5}" uniqueName="13" name="percent_change_24h" queryTableFieldId="13"/>
    <tableColumn id="14" xr3:uid="{88A96E53-6E09-460D-BCFC-7A5A545E3B9E}" uniqueName="14" name="percent_change_7d" queryTableFieldId="14"/>
    <tableColumn id="15" xr3:uid="{478E3FAF-437A-4132-9F5A-819F37E1F259}" uniqueName="15" name="last_updated" queryTableFieldId="15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14493A3-6D1A-4AE4-9DA8-4CF9EF059CD7}" name="Global_Data" displayName="Global_Data" ref="A1:B8" tableType="queryTable" totalsRowShown="0">
  <autoFilter ref="A1:B8" xr:uid="{98E19412-4AE0-43DC-A5AB-30707B249E1F}"/>
  <tableColumns count="2">
    <tableColumn id="2" xr3:uid="{34E82284-7327-446F-BE9A-7EE4B0CC1BBE}" uniqueName="2" name="Name" queryTableFieldId="2"/>
    <tableColumn id="1" xr3:uid="{9B74528D-FCE9-479A-A8FE-0E1D84C6ABF0}" uniqueName="1" name="Value" queryTableFieldId="16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CAEFB0-3467-4EC9-A548-211A4735977B}" name="Raiblocks" displayName="Raiblocks" ref="A1:O2" tableType="queryTable" totalsRowShown="0">
  <autoFilter ref="A1:O2" xr:uid="{913C232F-82D3-48DF-A2B9-1E51D293B6F8}"/>
  <tableColumns count="15">
    <tableColumn id="1" xr3:uid="{450C28A3-E551-4724-86C3-EFA8667C0487}" uniqueName="1" name="id" queryTableFieldId="1"/>
    <tableColumn id="2" xr3:uid="{A5DA495E-7DC6-48DA-BDE7-0F0BEEB193CA}" uniqueName="2" name="name" queryTableFieldId="2"/>
    <tableColumn id="3" xr3:uid="{78276099-AB9B-41B5-BFDD-2E1465C934DB}" uniqueName="3" name="symbol" queryTableFieldId="3"/>
    <tableColumn id="4" xr3:uid="{1B0D4527-1A03-4A00-8E70-A59251F12733}" uniqueName="4" name="rank" queryTableFieldId="4"/>
    <tableColumn id="5" xr3:uid="{F01AB353-28BD-4A50-973F-2591241F0676}" uniqueName="5" name="price_usd" queryTableFieldId="5"/>
    <tableColumn id="6" xr3:uid="{32FCD9AD-693A-400C-AC71-F0A07E7C49F7}" uniqueName="6" name="price_btc" queryTableFieldId="6"/>
    <tableColumn id="7" xr3:uid="{F51C5115-5201-49E8-9CAB-E7E2FE1FC2AF}" uniqueName="7" name="24h_volume_usd" queryTableFieldId="7"/>
    <tableColumn id="8" xr3:uid="{175DABED-3BC9-4C16-AEDE-2B9BE1160421}" uniqueName="8" name="market_cap_usd" queryTableFieldId="8"/>
    <tableColumn id="9" xr3:uid="{183937CA-B526-4FB3-A1C5-2E08E4D4CFCF}" uniqueName="9" name="available_supply" queryTableFieldId="9"/>
    <tableColumn id="10" xr3:uid="{1D3F1146-1EB2-4650-953C-47E89E43D29F}" uniqueName="10" name="total_supply" queryTableFieldId="10"/>
    <tableColumn id="11" xr3:uid="{FAFED02A-C415-4B2B-9221-8E8E56E20D75}" uniqueName="11" name="max_supply" queryTableFieldId="11"/>
    <tableColumn id="12" xr3:uid="{304F68DD-B8F8-40F6-AE3C-49441756EBE7}" uniqueName="12" name="percent_change_1h" queryTableFieldId="12"/>
    <tableColumn id="13" xr3:uid="{72EA6B92-B26D-4DED-811B-3374B32CC8AB}" uniqueName="13" name="percent_change_24h" queryTableFieldId="13"/>
    <tableColumn id="14" xr3:uid="{485C1758-AEF9-460B-B3B6-7E2941DB452A}" uniqueName="14" name="percent_change_7d" queryTableFieldId="14"/>
    <tableColumn id="15" xr3:uid="{7D51E12C-EEF3-4023-B49B-B8BBE2F6B282}" uniqueName="15" name="last_updated" queryTableFieldId="15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A0F9D60-C995-4A04-A92E-ED53C901CEEB}" name="Neo" displayName="Neo" ref="A1:O2" tableType="queryTable" totalsRowShown="0">
  <autoFilter ref="A1:O2" xr:uid="{5828FD9B-DE47-41F9-80F7-FAE39BF8200F}"/>
  <tableColumns count="15">
    <tableColumn id="1" xr3:uid="{C8DCD2C4-0285-412B-BC46-E9E114DBEC0C}" uniqueName="1" name="id" queryTableFieldId="1"/>
    <tableColumn id="2" xr3:uid="{BEB4F98A-BCF7-427D-B385-A79C018D1950}" uniqueName="2" name="name" queryTableFieldId="2"/>
    <tableColumn id="3" xr3:uid="{1F433475-18FF-4C43-88B0-3C04CE28F359}" uniqueName="3" name="symbol" queryTableFieldId="3"/>
    <tableColumn id="4" xr3:uid="{C06B3FE8-8ADF-4115-8480-F8635B1C0D1B}" uniqueName="4" name="rank" queryTableFieldId="4"/>
    <tableColumn id="5" xr3:uid="{DB767AF6-BEE6-4F0F-A891-7970FF32C81D}" uniqueName="5" name="price_usd" queryTableFieldId="5"/>
    <tableColumn id="6" xr3:uid="{98299323-ED6B-42D4-9931-0BC8CE491E4C}" uniqueName="6" name="price_btc" queryTableFieldId="6"/>
    <tableColumn id="7" xr3:uid="{DD8F8C7F-2F96-4503-ACC3-6E4C5B8AD9E4}" uniqueName="7" name="24h_volume_usd" queryTableFieldId="7"/>
    <tableColumn id="8" xr3:uid="{025BA836-66B9-4BE0-B909-6E93D1438CB0}" uniqueName="8" name="market_cap_usd" queryTableFieldId="8"/>
    <tableColumn id="9" xr3:uid="{74832000-F4D2-47FC-8F1A-E7E87C396939}" uniqueName="9" name="available_supply" queryTableFieldId="9"/>
    <tableColumn id="10" xr3:uid="{1DC8C0DF-8E3B-4734-BD98-AF8FA0280C51}" uniqueName="10" name="total_supply" queryTableFieldId="10"/>
    <tableColumn id="11" xr3:uid="{EE35071E-462B-4FBA-9C1A-FE1EE3785BEE}" uniqueName="11" name="max_supply" queryTableFieldId="11"/>
    <tableColumn id="12" xr3:uid="{3F46A0E3-046D-48B3-BF99-F0DFF3C8B9DF}" uniqueName="12" name="percent_change_1h" queryTableFieldId="12"/>
    <tableColumn id="13" xr3:uid="{9B08B1DF-50EA-4EF4-88BB-241AF4853C3E}" uniqueName="13" name="percent_change_24h" queryTableFieldId="13"/>
    <tableColumn id="14" xr3:uid="{6231CBFB-87A4-4CAF-9B23-DD1D23136D7C}" uniqueName="14" name="percent_change_7d" queryTableFieldId="14"/>
    <tableColumn id="15" xr3:uid="{FC451E3D-EFA2-476A-86CC-8D37E9CF813F}" uniqueName="15" name="last_updated" queryTableFieldId="15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F12D254-FAAC-4532-99CD-EB5074B79D99}" name="Eos" displayName="Eos" ref="A1:O2" tableType="queryTable" totalsRowShown="0">
  <autoFilter ref="A1:O2" xr:uid="{10D07D7B-8C19-4806-82BA-F94C75687CE4}"/>
  <tableColumns count="15">
    <tableColumn id="1" xr3:uid="{80197CBD-6F7C-4C8A-82F6-44FB0C95FBE2}" uniqueName="1" name="id" queryTableFieldId="1"/>
    <tableColumn id="2" xr3:uid="{3BBE02EB-4703-4CD2-AF8C-8F18D2E7E528}" uniqueName="2" name="name" queryTableFieldId="2"/>
    <tableColumn id="3" xr3:uid="{4204D636-A831-4D84-A430-BD9C42F31814}" uniqueName="3" name="symbol" queryTableFieldId="3"/>
    <tableColumn id="4" xr3:uid="{79F35806-DC37-4C1B-A86D-B6B6399CF60F}" uniqueName="4" name="rank" queryTableFieldId="4"/>
    <tableColumn id="5" xr3:uid="{ECC1C8E4-73A1-45B2-8271-20DCD2FCFAEA}" uniqueName="5" name="price_usd" queryTableFieldId="5"/>
    <tableColumn id="6" xr3:uid="{79B0C9D4-050E-4FE4-B4D6-3571954E9A6C}" uniqueName="6" name="price_btc" queryTableFieldId="6"/>
    <tableColumn id="7" xr3:uid="{65D73E27-F4D7-4EC2-9894-D46B4FD4EED8}" uniqueName="7" name="24h_volume_usd" queryTableFieldId="7"/>
    <tableColumn id="8" xr3:uid="{763067E1-FCD0-407D-B441-4256B9937BC8}" uniqueName="8" name="market_cap_usd" queryTableFieldId="8"/>
    <tableColumn id="9" xr3:uid="{BBACB5F9-302B-4487-AC2C-7D630EB45F0F}" uniqueName="9" name="available_supply" queryTableFieldId="9"/>
    <tableColumn id="10" xr3:uid="{D4F40789-D136-4D63-BE50-C77F8F4CE715}" uniqueName="10" name="total_supply" queryTableFieldId="10"/>
    <tableColumn id="11" xr3:uid="{52430C3D-130F-41DA-8F53-862D9B087428}" uniqueName="11" name="max_supply" queryTableFieldId="11"/>
    <tableColumn id="12" xr3:uid="{1BA2DEC3-6479-498D-85AC-0D387F94DDF6}" uniqueName="12" name="percent_change_1h" queryTableFieldId="12"/>
    <tableColumn id="13" xr3:uid="{B989D3E5-DE63-4236-AA9D-8441DDAED7AE}" uniqueName="13" name="percent_change_24h" queryTableFieldId="13"/>
    <tableColumn id="14" xr3:uid="{4605B03A-F5E1-4FD7-88B0-10700FAA6CDE}" uniqueName="14" name="percent_change_7d" queryTableFieldId="14"/>
    <tableColumn id="15" xr3:uid="{E07BE2B5-3CBC-442C-85FA-285AB6E7012E}" uniqueName="15" name="last_updated" queryTableFieldId="15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F18280E-4E3D-43B8-90C2-8150EAC722A0}" name="Ethereum_Classic" displayName="Ethereum_Classic" ref="A1:O2" tableType="queryTable" totalsRowShown="0">
  <autoFilter ref="A1:O2" xr:uid="{6BF72B76-E946-4B57-9BA6-A69C1710C22C}"/>
  <tableColumns count="15">
    <tableColumn id="1" xr3:uid="{6E24FF21-7CB0-48AA-8BE1-B1AC7D6AF617}" uniqueName="1" name="id" queryTableFieldId="1"/>
    <tableColumn id="2" xr3:uid="{4BDBC554-E9AF-45D5-96F5-9AA93BA972B4}" uniqueName="2" name="name" queryTableFieldId="2"/>
    <tableColumn id="3" xr3:uid="{D980147B-52DD-4225-962C-D340772B028E}" uniqueName="3" name="symbol" queryTableFieldId="3"/>
    <tableColumn id="4" xr3:uid="{EA99DBF4-B5EA-4757-A76D-5E44495DFB85}" uniqueName="4" name="rank" queryTableFieldId="4"/>
    <tableColumn id="5" xr3:uid="{FA2738B1-83D0-4D0D-ABE5-E81225FB2D20}" uniqueName="5" name="price_usd" queryTableFieldId="5"/>
    <tableColumn id="6" xr3:uid="{7CEA8FFE-0DAC-4712-8B6C-03E713125969}" uniqueName="6" name="price_btc" queryTableFieldId="6"/>
    <tableColumn id="7" xr3:uid="{81565E18-9713-4D15-BDBB-774043E3CECE}" uniqueName="7" name="24h_volume_usd" queryTableFieldId="7"/>
    <tableColumn id="8" xr3:uid="{E82E1199-C1B6-4164-B47E-F4B1036D3123}" uniqueName="8" name="market_cap_usd" queryTableFieldId="8"/>
    <tableColumn id="9" xr3:uid="{CE251D15-1758-4F56-B6AE-A6F62B28D0BD}" uniqueName="9" name="available_supply" queryTableFieldId="9"/>
    <tableColumn id="10" xr3:uid="{FD4A2224-521C-4F30-A696-E44103446E2F}" uniqueName="10" name="total_supply" queryTableFieldId="10"/>
    <tableColumn id="11" xr3:uid="{103D6E15-114A-4506-A923-D6A8D84F10BB}" uniqueName="11" name="max_supply" queryTableFieldId="11"/>
    <tableColumn id="12" xr3:uid="{B31BD7F5-3249-4DBD-A386-EC9AC1ED4F6F}" uniqueName="12" name="percent_change_1h" queryTableFieldId="12"/>
    <tableColumn id="13" xr3:uid="{B8F89593-31D0-41BC-B469-7BAF26339E74}" uniqueName="13" name="percent_change_24h" queryTableFieldId="13"/>
    <tableColumn id="14" xr3:uid="{5ED162FA-9FB8-443B-A0A1-DB154136701A}" uniqueName="14" name="percent_change_7d" queryTableFieldId="14"/>
    <tableColumn id="15" xr3:uid="{B0EA67F6-B872-47D8-8085-EEE8778BB2A3}" uniqueName="15" name="last_updated" queryTableFieldId="15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DB619D1-1CD9-458F-AD2D-DF783B1B0F25}" name="NEM" displayName="NEM" ref="A1:O2" tableType="queryTable" totalsRowShown="0">
  <autoFilter ref="A1:O2" xr:uid="{F98433AB-820E-4609-97E2-1C17D5E44218}"/>
  <tableColumns count="15">
    <tableColumn id="1" xr3:uid="{843D3E15-CBDE-4245-AB69-06A3BF366991}" uniqueName="1" name="id" queryTableFieldId="1"/>
    <tableColumn id="2" xr3:uid="{5D4EDAF2-210A-4E0A-ADEC-3EEE6E0C21AF}" uniqueName="2" name="name" queryTableFieldId="2"/>
    <tableColumn id="3" xr3:uid="{240703B3-9156-4C39-BB53-DA9833646123}" uniqueName="3" name="symbol" queryTableFieldId="3"/>
    <tableColumn id="4" xr3:uid="{916D2577-18CF-4765-B44A-A04E37600329}" uniqueName="4" name="rank" queryTableFieldId="4"/>
    <tableColumn id="5" xr3:uid="{01EC9816-1327-4622-9282-67842ADE56BE}" uniqueName="5" name="price_usd" queryTableFieldId="5"/>
    <tableColumn id="6" xr3:uid="{584B1800-D335-4856-8B8E-C55EF8ADE953}" uniqueName="6" name="price_btc" queryTableFieldId="6"/>
    <tableColumn id="7" xr3:uid="{BB22D7F0-CC40-4303-B80D-66A58F56D2A6}" uniqueName="7" name="24h_volume_usd" queryTableFieldId="7"/>
    <tableColumn id="8" xr3:uid="{96B0168F-BC9B-481F-98AE-1239145349F6}" uniqueName="8" name="market_cap_usd" queryTableFieldId="8"/>
    <tableColumn id="9" xr3:uid="{4BAF362B-2BF5-4C61-9692-2BE1BD4795E5}" uniqueName="9" name="available_supply" queryTableFieldId="9"/>
    <tableColumn id="10" xr3:uid="{9AE86A90-5FD5-46EA-9780-88F4B36BF984}" uniqueName="10" name="total_supply" queryTableFieldId="10"/>
    <tableColumn id="11" xr3:uid="{28403F03-3780-41BA-A007-77F5C653DB60}" uniqueName="11" name="max_supply" queryTableFieldId="11"/>
    <tableColumn id="12" xr3:uid="{B9C7CC8D-6820-43EA-9A8B-9C91A616A870}" uniqueName="12" name="percent_change_1h" queryTableFieldId="12"/>
    <tableColumn id="13" xr3:uid="{439DE6C1-8291-4353-858F-69921A2228F4}" uniqueName="13" name="percent_change_24h" queryTableFieldId="13"/>
    <tableColumn id="14" xr3:uid="{33C3D162-27B7-4441-884F-B2F3D437DAC3}" uniqueName="14" name="percent_change_7d" queryTableFieldId="14"/>
    <tableColumn id="15" xr3:uid="{5B9DAD5C-BE45-4DEE-871C-455E1683BBFB}" uniqueName="15" name="last_updated" queryTableField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812711B-5724-4403-8FF6-84ABC5AA80CF}" name="Dogecoin" displayName="Dogecoin" ref="A1:O2" tableType="queryTable" totalsRowShown="0">
  <autoFilter ref="A1:O2" xr:uid="{7F80FD3B-CAFE-4438-AE89-307DD2300BD9}"/>
  <tableColumns count="15">
    <tableColumn id="2" xr3:uid="{8613B232-F936-4898-AF9D-089D3315B17F}" uniqueName="2" name="id" queryTableFieldId="2"/>
    <tableColumn id="3" xr3:uid="{C4B46BDD-B41D-4438-A528-E928B103E3FE}" uniqueName="3" name="name" queryTableFieldId="3"/>
    <tableColumn id="4" xr3:uid="{D0A90F9E-EC0A-4540-80A2-879400152CB8}" uniqueName="4" name="symbol" queryTableFieldId="4"/>
    <tableColumn id="5" xr3:uid="{4DE2C4D2-976A-4CB0-AE21-FE99DF639C35}" uniqueName="5" name="rank" queryTableFieldId="5"/>
    <tableColumn id="6" xr3:uid="{0ED522D0-5F72-4427-BDD0-F68E9114DC0A}" uniqueName="6" name="price_usd" queryTableFieldId="6"/>
    <tableColumn id="7" xr3:uid="{E764AE1D-B1D0-46D0-BD87-C39F91307EDA}" uniqueName="7" name="price_btc" queryTableFieldId="7"/>
    <tableColumn id="8" xr3:uid="{B94E6FB3-7799-4440-9AC4-5126CFCC25FD}" uniqueName="8" name="24h_volume_usd" queryTableFieldId="8"/>
    <tableColumn id="9" xr3:uid="{78E6FE36-5D9A-4D8E-8A07-06E3CDF21CE2}" uniqueName="9" name="market_cap_usd" queryTableFieldId="9"/>
    <tableColumn id="10" xr3:uid="{79CF6BFB-9499-471A-8B5B-299414EB0609}" uniqueName="10" name="available_supply" queryTableFieldId="10"/>
    <tableColumn id="11" xr3:uid="{3A05CA75-C97B-49F2-9439-B1CE52FD0FDE}" uniqueName="11" name="total_supply" queryTableFieldId="11"/>
    <tableColumn id="12" xr3:uid="{D8CBDD9D-36F5-4F9E-9BAD-3E865FEC528B}" uniqueName="12" name="max_supply" queryTableFieldId="12"/>
    <tableColumn id="13" xr3:uid="{86A6F207-5DA9-40EB-AF1F-7312316BDE36}" uniqueName="13" name="percent_change_1h" queryTableFieldId="13"/>
    <tableColumn id="14" xr3:uid="{C030C2F4-1B76-4404-B733-368292D7E650}" uniqueName="14" name="percent_change_24h" queryTableFieldId="14"/>
    <tableColumn id="15" xr3:uid="{8618C401-A577-4718-BC3A-CA46885FFB2E}" uniqueName="15" name="percent_change_7d" queryTableFieldId="15"/>
    <tableColumn id="16" xr3:uid="{7FE85FBA-906D-4B2D-BD2C-6233B18A008E}" uniqueName="16" name="last_updated" queryTableFieldId="16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62B9B78-C878-4384-A7B7-F6AD1485F8CB}" name="Steem" displayName="Steem" ref="A1:O2" tableType="queryTable" totalsRowShown="0">
  <autoFilter ref="A1:O2" xr:uid="{155E898E-3FF3-4A23-B404-C9CC759728F8}"/>
  <tableColumns count="15">
    <tableColumn id="1" xr3:uid="{04551965-572A-4B4D-9273-F02CC88A8756}" uniqueName="1" name="id" queryTableFieldId="1"/>
    <tableColumn id="2" xr3:uid="{62536613-6DE4-4BF7-855D-E518BEC7E4CC}" uniqueName="2" name="name" queryTableFieldId="2"/>
    <tableColumn id="3" xr3:uid="{4100614A-8179-4C19-B905-4AD92C1BBD63}" uniqueName="3" name="symbol" queryTableFieldId="3"/>
    <tableColumn id="4" xr3:uid="{DF99F7F8-63A8-4EB3-A86B-E0381BFC095E}" uniqueName="4" name="rank" queryTableFieldId="4"/>
    <tableColumn id="5" xr3:uid="{2C5F56CF-E43D-4BFF-B448-A31AAB2A42F8}" uniqueName="5" name="price_usd" queryTableFieldId="5"/>
    <tableColumn id="6" xr3:uid="{118BCF52-8DD7-4B67-B265-86C3F01E406A}" uniqueName="6" name="price_btc" queryTableFieldId="6"/>
    <tableColumn id="7" xr3:uid="{A2A40639-8EDB-42B3-96B3-AA2F2EB86030}" uniqueName="7" name="24h_volume_usd" queryTableFieldId="7"/>
    <tableColumn id="8" xr3:uid="{95657FD2-50E1-4585-B02C-8269C9489130}" uniqueName="8" name="market_cap_usd" queryTableFieldId="8"/>
    <tableColumn id="9" xr3:uid="{FABA7BC4-E7B9-40A9-A205-659084F585DF}" uniqueName="9" name="available_supply" queryTableFieldId="9"/>
    <tableColumn id="10" xr3:uid="{5C8C3B8C-D3C5-4BA4-A2BD-946826CCA7FF}" uniqueName="10" name="total_supply" queryTableFieldId="10"/>
    <tableColumn id="11" xr3:uid="{E43B8F66-DF8B-49FF-BD13-98D8718E88D0}" uniqueName="11" name="max_supply" queryTableFieldId="11"/>
    <tableColumn id="12" xr3:uid="{B3A09981-FADB-47B2-8BDE-2FFDE690718E}" uniqueName="12" name="percent_change_1h" queryTableFieldId="12"/>
    <tableColumn id="13" xr3:uid="{3DFC07F1-31BD-4435-8B35-256683FB7407}" uniqueName="13" name="percent_change_24h" queryTableFieldId="13"/>
    <tableColumn id="14" xr3:uid="{9F3FB101-4660-4A9E-85CA-BEEFA7801DB1}" uniqueName="14" name="percent_change_7d" queryTableFieldId="14"/>
    <tableColumn id="15" xr3:uid="{743D41C0-D845-4B15-83CC-808A37936179}" uniqueName="15" name="last_updated" queryTableFieldId="15"/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9634FC64-2F48-44FB-9FCA-05E2AC4D10B8}" name="NXT" displayName="NXT" ref="A1:O2" tableType="queryTable" totalsRowShown="0">
  <autoFilter ref="A1:O2" xr:uid="{BA597C22-50D9-4F92-9D08-2FD8CAEFFF95}"/>
  <tableColumns count="15">
    <tableColumn id="1" xr3:uid="{A6E242E2-0B8D-4053-B0EB-BDB05656ED52}" uniqueName="1" name="id" queryTableFieldId="1"/>
    <tableColumn id="2" xr3:uid="{0B498375-D309-4CAF-A11C-B64ED17F4513}" uniqueName="2" name="name" queryTableFieldId="2"/>
    <tableColumn id="3" xr3:uid="{91838A34-B4C2-4A2B-955D-B0EF30B85C0E}" uniqueName="3" name="symbol" queryTableFieldId="3"/>
    <tableColumn id="4" xr3:uid="{47233B90-8BE7-47F3-BEAA-E7E394311D6B}" uniqueName="4" name="rank" queryTableFieldId="4"/>
    <tableColumn id="5" xr3:uid="{9FF41BD6-31FF-4AC8-BDD4-3AA2EA14AC54}" uniqueName="5" name="price_usd" queryTableFieldId="5"/>
    <tableColumn id="6" xr3:uid="{65E48AAD-72E5-4096-A617-22B832FB418B}" uniqueName="6" name="price_btc" queryTableFieldId="6"/>
    <tableColumn id="7" xr3:uid="{4DE35BF4-4E7D-4401-B519-4C6DCF6A209E}" uniqueName="7" name="24h_volume_usd" queryTableFieldId="7"/>
    <tableColumn id="8" xr3:uid="{C7C4766F-945D-4ACB-9C69-F1C91B535D82}" uniqueName="8" name="market_cap_usd" queryTableFieldId="8"/>
    <tableColumn id="9" xr3:uid="{74B5DAD4-7747-48D3-AF53-72A0E2473347}" uniqueName="9" name="available_supply" queryTableFieldId="9"/>
    <tableColumn id="10" xr3:uid="{7102884A-3868-41F9-B1DA-B52E9D35825C}" uniqueName="10" name="total_supply" queryTableFieldId="10"/>
    <tableColumn id="11" xr3:uid="{CF1E20A7-5381-4B72-AEC9-B6C0FEB6A00C}" uniqueName="11" name="max_supply" queryTableFieldId="11"/>
    <tableColumn id="12" xr3:uid="{5FED3585-90FA-46D5-B5A5-19A1501E4C48}" uniqueName="12" name="percent_change_1h" queryTableFieldId="12"/>
    <tableColumn id="13" xr3:uid="{641EBBE5-6F83-4237-8774-E1DC0775363A}" uniqueName="13" name="percent_change_24h" queryTableFieldId="13"/>
    <tableColumn id="14" xr3:uid="{1FAFD42E-F3EA-4276-8C02-343DA47EC78B}" uniqueName="14" name="percent_change_7d" queryTableFieldId="14"/>
    <tableColumn id="15" xr3:uid="{3CB054CF-052D-427D-86A4-5626E291D34F}" uniqueName="15" name="last_updated" queryTableFieldId="15"/>
  </tableColumns>
  <tableStyleInfo name="TableStyleMedium7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2D464E8-EFAF-4D8C-B4B4-2E79E211367A}" name="Vertcoin" displayName="Vertcoin" ref="A1:O2" tableType="queryTable" totalsRowShown="0">
  <autoFilter ref="A1:O2" xr:uid="{9997356E-F158-4228-B370-5D0359822337}"/>
  <tableColumns count="15">
    <tableColumn id="1" xr3:uid="{C971167B-B6D0-4A23-AFC9-7439381703BE}" uniqueName="1" name="id" queryTableFieldId="1"/>
    <tableColumn id="2" xr3:uid="{B0D5D5A5-4B8B-4DA2-9EA4-6E467F677B05}" uniqueName="2" name="name" queryTableFieldId="2"/>
    <tableColumn id="3" xr3:uid="{FC6FDB64-9143-4B44-BD43-84FF0C1DEC73}" uniqueName="3" name="symbol" queryTableFieldId="3"/>
    <tableColumn id="4" xr3:uid="{83AB0CC2-A6F9-4706-9285-7AEFA93E4643}" uniqueName="4" name="rank" queryTableFieldId="4"/>
    <tableColumn id="5" xr3:uid="{A56A7E1F-F76A-46AF-8A62-E873BCDBA2EE}" uniqueName="5" name="price_usd" queryTableFieldId="5"/>
    <tableColumn id="6" xr3:uid="{1040EA67-7A64-4413-B6AA-6F90A400EB6D}" uniqueName="6" name="price_btc" queryTableFieldId="6"/>
    <tableColumn id="7" xr3:uid="{226B819F-A292-4469-BA20-713946BF0062}" uniqueName="7" name="24h_volume_usd" queryTableFieldId="7"/>
    <tableColumn id="8" xr3:uid="{E8886DF6-13F1-482B-B1B9-8F04E8D4A4D1}" uniqueName="8" name="market_cap_usd" queryTableFieldId="8"/>
    <tableColumn id="9" xr3:uid="{70F5E5A6-EFD7-4612-911D-6F61C4BBE5D6}" uniqueName="9" name="available_supply" queryTableFieldId="9"/>
    <tableColumn id="10" xr3:uid="{024F6EFB-EB40-4A51-8C3B-F761E247D010}" uniqueName="10" name="total_supply" queryTableFieldId="10"/>
    <tableColumn id="11" xr3:uid="{E30A7178-A996-41F6-A8CE-D15A608F8667}" uniqueName="11" name="max_supply" queryTableFieldId="11"/>
    <tableColumn id="12" xr3:uid="{21309FBE-FA8A-4735-835D-2F29E9BA9FF0}" uniqueName="12" name="percent_change_1h" queryTableFieldId="12"/>
    <tableColumn id="13" xr3:uid="{D18B3809-4E54-40AF-8531-79AFAC937D59}" uniqueName="13" name="percent_change_24h" queryTableFieldId="13"/>
    <tableColumn id="14" xr3:uid="{02DC85C6-9EB8-4B68-8794-D32B6CC29213}" uniqueName="14" name="percent_change_7d" queryTableFieldId="14"/>
    <tableColumn id="15" xr3:uid="{FD59019B-5421-4111-A29C-CD6C42488E9A}" uniqueName="15" name="last_updated" queryTableFieldId="15"/>
  </tableColumns>
  <tableStyleInfo name="TableStyleMedium7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ECB27F0E-CB92-4565-9FBD-54EBD941F916}" name="Walton" displayName="Walton" ref="A1:O2" tableType="queryTable" totalsRowShown="0">
  <autoFilter ref="A1:O2" xr:uid="{4A1BE2A6-B74F-4D92-9FF1-084265F162DE}"/>
  <tableColumns count="15">
    <tableColumn id="1" xr3:uid="{E96FE943-5ADF-4718-AFD2-162C6AF3465B}" uniqueName="1" name="id" queryTableFieldId="1"/>
    <tableColumn id="2" xr3:uid="{DC59FF05-F88B-4019-B637-3D7AD6CA5945}" uniqueName="2" name="name" queryTableFieldId="2"/>
    <tableColumn id="3" xr3:uid="{C055AEFD-E0F2-404E-84B5-8BB5CDF927E6}" uniqueName="3" name="symbol" queryTableFieldId="3"/>
    <tableColumn id="4" xr3:uid="{294E20E7-5080-4FD2-BDEB-24A45A62697B}" uniqueName="4" name="rank" queryTableFieldId="4"/>
    <tableColumn id="5" xr3:uid="{5150CC5E-2A71-4227-A076-F4498F1E6CD4}" uniqueName="5" name="price_usd" queryTableFieldId="5"/>
    <tableColumn id="6" xr3:uid="{A28CC2A7-708F-40F3-8BB6-86B66242FBAE}" uniqueName="6" name="price_btc" queryTableFieldId="6"/>
    <tableColumn id="7" xr3:uid="{E375587F-1B6A-4602-A0BA-4519D731F63C}" uniqueName="7" name="24h_volume_usd" queryTableFieldId="7"/>
    <tableColumn id="8" xr3:uid="{4A7A9C3D-8143-4260-B73B-916247322326}" uniqueName="8" name="market_cap_usd" queryTableFieldId="8"/>
    <tableColumn id="9" xr3:uid="{5F76D08D-C7B0-435F-9CA0-0716838076C7}" uniqueName="9" name="available_supply" queryTableFieldId="9"/>
    <tableColumn id="10" xr3:uid="{73CD777D-BF31-457E-8891-1206F6DEAF2A}" uniqueName="10" name="total_supply" queryTableFieldId="10"/>
    <tableColumn id="11" xr3:uid="{A5569E0F-776E-4051-84F7-7FF98681C546}" uniqueName="11" name="max_supply" queryTableFieldId="11"/>
    <tableColumn id="12" xr3:uid="{E9C63513-BCC9-4AA0-8E65-192E7A05F33A}" uniqueName="12" name="percent_change_1h" queryTableFieldId="12"/>
    <tableColumn id="13" xr3:uid="{4B13EE7E-8BC9-4328-998A-70301AD8C6F7}" uniqueName="13" name="percent_change_24h" queryTableFieldId="13"/>
    <tableColumn id="14" xr3:uid="{DC614890-B90F-47F8-ADA2-5895F4EC39F6}" uniqueName="14" name="percent_change_7d" queryTableFieldId="14"/>
    <tableColumn id="15" xr3:uid="{FB435DD2-28AE-4534-A1F7-5866204909F5}" uniqueName="15" name="last_updated" queryTableFieldId="15"/>
  </tableColumns>
  <tableStyleInfo name="TableStyleMedium7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01C3E59-9DA3-45C3-9C5C-4C4C2A3A437A}" name="Potcoin" displayName="Potcoin" ref="A1:O2" tableType="queryTable" totalsRowShown="0">
  <autoFilter ref="A1:O2" xr:uid="{4F7DDBC4-C6F9-4AB3-8F28-CE96FC990A92}"/>
  <tableColumns count="15">
    <tableColumn id="1" xr3:uid="{F2FDDC4C-589B-48F3-AC1D-76F2496E9013}" uniqueName="1" name="id" queryTableFieldId="1"/>
    <tableColumn id="2" xr3:uid="{30558903-1396-42A0-AC96-6747D1743EEB}" uniqueName="2" name="name" queryTableFieldId="2"/>
    <tableColumn id="3" xr3:uid="{27B2BDBF-CE94-4667-8F0C-615E1886ED22}" uniqueName="3" name="symbol" queryTableFieldId="3"/>
    <tableColumn id="4" xr3:uid="{6F796833-9542-47A4-B1A9-2686128E436B}" uniqueName="4" name="rank" queryTableFieldId="4"/>
    <tableColumn id="5" xr3:uid="{94273FF7-C12F-49F9-9425-EF74FD697444}" uniqueName="5" name="price_usd" queryTableFieldId="5"/>
    <tableColumn id="6" xr3:uid="{1F249D95-DEFB-4B99-868C-F15B996C52BF}" uniqueName="6" name="price_btc" queryTableFieldId="6"/>
    <tableColumn id="7" xr3:uid="{A9C09133-C443-44C1-86A7-8B415A3479D3}" uniqueName="7" name="24h_volume_usd" queryTableFieldId="7"/>
    <tableColumn id="8" xr3:uid="{48E88AF7-C768-4250-97F1-31588DDD1287}" uniqueName="8" name="market_cap_usd" queryTableFieldId="8"/>
    <tableColumn id="9" xr3:uid="{7726F8FD-524D-40D3-AB33-7A1D686B6303}" uniqueName="9" name="available_supply" queryTableFieldId="9"/>
    <tableColumn id="10" xr3:uid="{FF138474-11BD-41AF-8554-AE4010482815}" uniqueName="10" name="total_supply" queryTableFieldId="10"/>
    <tableColumn id="11" xr3:uid="{DFFC7998-EF9A-42CD-A6F5-851A8AED50A1}" uniqueName="11" name="max_supply" queryTableFieldId="11"/>
    <tableColumn id="12" xr3:uid="{039D4AAB-5F73-41E4-9A39-95656FF7180F}" uniqueName="12" name="percent_change_1h" queryTableFieldId="12"/>
    <tableColumn id="13" xr3:uid="{BB595812-0C8D-4686-BF8C-C70A96DF7173}" uniqueName="13" name="percent_change_24h" queryTableFieldId="13"/>
    <tableColumn id="14" xr3:uid="{D1E0D019-511F-4129-A7DF-A550D7F257CD}" uniqueName="14" name="percent_change_7d" queryTableFieldId="14"/>
    <tableColumn id="15" xr3:uid="{27FF0287-59A9-4A43-849D-9F6AD758B567}" uniqueName="15" name="last_updated" queryTableFieldId="15"/>
  </tableColumns>
  <tableStyleInfo name="TableStyleMedium7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A0A974D-9FC2-4805-AEAA-4512AA7D66F5}" name="Omisego" displayName="Omisego" ref="A1:O2" tableType="queryTable" totalsRowShown="0">
  <autoFilter ref="A1:O2" xr:uid="{11162BCF-5FAC-4654-AB6D-A85937CB19C8}"/>
  <tableColumns count="15">
    <tableColumn id="1" xr3:uid="{F1154F73-AEDE-4066-BF42-865C4FDAAED1}" uniqueName="1" name="id" queryTableFieldId="1"/>
    <tableColumn id="2" xr3:uid="{BBA911D3-B72C-40EC-AC69-759D9D659F77}" uniqueName="2" name="name" queryTableFieldId="2"/>
    <tableColumn id="3" xr3:uid="{B8596541-6443-4BC9-8B56-FFB4A196A241}" uniqueName="3" name="symbol" queryTableFieldId="3"/>
    <tableColumn id="4" xr3:uid="{84F06A6E-5DB8-43A2-BA15-8EA1C10364C5}" uniqueName="4" name="rank" queryTableFieldId="4"/>
    <tableColumn id="5" xr3:uid="{1DE8AC09-ED04-4C2D-93D6-1D0A297F9928}" uniqueName="5" name="price_usd" queryTableFieldId="5"/>
    <tableColumn id="6" xr3:uid="{1D7465F9-10E9-4C52-A888-2E8073CC6AFB}" uniqueName="6" name="price_btc" queryTableFieldId="6"/>
    <tableColumn id="7" xr3:uid="{16BCD778-397B-448E-9AF4-0EC825C4FEB8}" uniqueName="7" name="24h_volume_usd" queryTableFieldId="7"/>
    <tableColumn id="8" xr3:uid="{49F31D6A-8A61-4498-A2B9-3A547F5C5AB7}" uniqueName="8" name="market_cap_usd" queryTableFieldId="8"/>
    <tableColumn id="9" xr3:uid="{C8D919FB-FC0D-40E1-B487-5FB7B6B0978A}" uniqueName="9" name="available_supply" queryTableFieldId="9"/>
    <tableColumn id="10" xr3:uid="{B833AFA0-684C-4E4A-8532-FDA98A64565C}" uniqueName="10" name="total_supply" queryTableFieldId="10"/>
    <tableColumn id="11" xr3:uid="{CDC40704-D00B-48D2-925E-ED269A791465}" uniqueName="11" name="max_supply" queryTableFieldId="11"/>
    <tableColumn id="12" xr3:uid="{50D39478-EB32-42EB-BE6B-5DEF7CF4E17B}" uniqueName="12" name="percent_change_1h" queryTableFieldId="12"/>
    <tableColumn id="13" xr3:uid="{E18CB541-7755-47BF-B91A-36C33EB2723B}" uniqueName="13" name="percent_change_24h" queryTableFieldId="13"/>
    <tableColumn id="14" xr3:uid="{9CF9EB15-A360-4EA1-AF62-163B56E360BE}" uniqueName="14" name="percent_change_7d" queryTableFieldId="14"/>
    <tableColumn id="15" xr3:uid="{D573A956-41B1-4005-ABAB-149571F6CE20}" uniqueName="15" name="last_updated" queryTableFieldId="15"/>
  </tableColumns>
  <tableStyleInfo name="TableStyleMedium7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E4FE0984-9430-493A-A865-7251163F6E53}" name="Peercoin" displayName="Peercoin" ref="A1:O2" tableType="queryTable" totalsRowShown="0">
  <autoFilter ref="A1:O2" xr:uid="{188BC34B-70ED-45C8-8C97-76482E79471F}"/>
  <tableColumns count="15">
    <tableColumn id="1" xr3:uid="{227AA510-BCCA-4D9C-A362-96939BB3E64A}" uniqueName="1" name="id" queryTableFieldId="1"/>
    <tableColumn id="2" xr3:uid="{33AD4401-3D90-48B6-8567-8A6F02F57187}" uniqueName="2" name="name" queryTableFieldId="2"/>
    <tableColumn id="3" xr3:uid="{4260F660-1007-4A69-B300-D83467BAB8FF}" uniqueName="3" name="symbol" queryTableFieldId="3"/>
    <tableColumn id="4" xr3:uid="{06DA1075-E0CD-49E9-9373-1C7701763B4F}" uniqueName="4" name="rank" queryTableFieldId="4"/>
    <tableColumn id="5" xr3:uid="{F727340A-41DE-498B-8D11-055B28972827}" uniqueName="5" name="price_usd" queryTableFieldId="5"/>
    <tableColumn id="6" xr3:uid="{DB3A0C05-91B7-4FAE-8FAF-A8A86BD80152}" uniqueName="6" name="price_btc" queryTableFieldId="6"/>
    <tableColumn id="7" xr3:uid="{08FDA14D-1EAF-468A-ABFB-D19C4D99DEF2}" uniqueName="7" name="24h_volume_usd" queryTableFieldId="7"/>
    <tableColumn id="8" xr3:uid="{04689EAA-E89A-4EA5-B1AB-FF8519D1BCAE}" uniqueName="8" name="market_cap_usd" queryTableFieldId="26"/>
    <tableColumn id="9" xr3:uid="{E58AC8D6-5D3A-4731-9165-8AE096895217}" uniqueName="9" name="available_supply" queryTableFieldId="17"/>
    <tableColumn id="10" xr3:uid="{7286EDAA-694A-4D54-A868-C973DEEBEFB1}" uniqueName="10" name="total_supply" queryTableFieldId="18"/>
    <tableColumn id="11" xr3:uid="{5A7FC8B6-3B1D-4059-BCD5-AD7EC02F49D2}" uniqueName="11" name="max_supply" queryTableFieldId="19"/>
    <tableColumn id="12" xr3:uid="{14E29859-16CE-4A0A-85D2-46098C780ADF}" uniqueName="12" name="percent_change_1h" queryTableFieldId="20"/>
    <tableColumn id="13" xr3:uid="{35DAFA4F-5289-408E-8690-2C1CE61ABCBA}" uniqueName="13" name="percent_change_24h" queryTableFieldId="13"/>
    <tableColumn id="14" xr3:uid="{849FAA3D-2111-4369-A41B-6E96A8B76F6B}" uniqueName="14" name="percent_change_7d" queryTableFieldId="14"/>
    <tableColumn id="15" xr3:uid="{B99056F3-335B-479E-8ED3-68AD892DFC17}" uniqueName="15" name="last_updated" queryTableFieldId="1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7AB589-E809-433A-9695-6D27248DB136}" name="Bitcoin_Cash" displayName="Bitcoin_Cash" ref="A1:O2" tableType="queryTable" totalsRowShown="0">
  <autoFilter ref="A1:O2" xr:uid="{2859191F-D57A-4570-92ED-34A63A03BFE4}"/>
  <tableColumns count="15">
    <tableColumn id="2" xr3:uid="{1F5639C8-9D9D-4425-8435-A38ADD4985E0}" uniqueName="2" name="id" queryTableFieldId="2"/>
    <tableColumn id="3" xr3:uid="{D6675F03-7781-42D7-95EE-BBB401FF7BDC}" uniqueName="3" name="name" queryTableFieldId="3"/>
    <tableColumn id="4" xr3:uid="{2041EAA5-358D-4150-975A-647A23D18061}" uniqueName="4" name="symbol" queryTableFieldId="4"/>
    <tableColumn id="5" xr3:uid="{F8B31EBC-5FC6-419A-84EB-0964DBAB543E}" uniqueName="5" name="rank" queryTableFieldId="5"/>
    <tableColumn id="6" xr3:uid="{873B27D8-E6C1-44C4-B53B-5CFF515B3045}" uniqueName="6" name="price_usd" queryTableFieldId="6"/>
    <tableColumn id="7" xr3:uid="{3B2BB687-9B05-4ED7-B6EA-02E4F424EC11}" uniqueName="7" name="price_btc" queryTableFieldId="7"/>
    <tableColumn id="8" xr3:uid="{391F5CD5-76FF-49A9-ACA4-DB6EF874D89F}" uniqueName="8" name="24h_volume_usd" queryTableFieldId="8"/>
    <tableColumn id="9" xr3:uid="{5AF9D8A5-BBA4-4882-B19C-B46CED4C5B35}" uniqueName="9" name="market_cap_usd" queryTableFieldId="9"/>
    <tableColumn id="10" xr3:uid="{D027FA2D-C22D-48D3-8152-3C29B3FD735F}" uniqueName="10" name="available_supply" queryTableFieldId="10"/>
    <tableColumn id="11" xr3:uid="{EF616837-8B47-47FB-96B3-8F6F722FD1F2}" uniqueName="11" name="total_supply" queryTableFieldId="11"/>
    <tableColumn id="12" xr3:uid="{7A75F052-CED6-425D-A396-F5A83F5D6D13}" uniqueName="12" name="max_supply" queryTableFieldId="12"/>
    <tableColumn id="13" xr3:uid="{469B8F28-065D-4C08-8B0A-6DD8A1C3B7FB}" uniqueName="13" name="percent_change_1h" queryTableFieldId="13"/>
    <tableColumn id="14" xr3:uid="{ED6D897D-13E7-4241-8F59-1FC40C1DE7B9}" uniqueName="14" name="percent_change_24h" queryTableFieldId="14"/>
    <tableColumn id="15" xr3:uid="{AFFC6BDE-B293-4475-9F0B-6C7BA28DE1A1}" uniqueName="15" name="percent_change_7d" queryTableFieldId="15"/>
    <tableColumn id="16" xr3:uid="{D34EC86A-2EBB-4FB8-A1CF-0F0FCDCA6E18}" uniqueName="16" name="last_updated" queryTableFieldId="1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A7FC8F-48B6-4D37-8840-1337F1FE132B}" name="Ethereum" displayName="Ethereum" ref="A1:O2" tableType="queryTable" totalsRowShown="0">
  <autoFilter ref="A1:O2" xr:uid="{35A81FAC-AA61-4003-BDA8-C05560BB9D11}"/>
  <tableColumns count="15">
    <tableColumn id="2" xr3:uid="{AD89A5C4-7062-421C-A4C6-A80FD0DDE4FF}" uniqueName="2" name="id" queryTableFieldId="2"/>
    <tableColumn id="3" xr3:uid="{122C9A34-62C6-4B6B-81C7-2AFD2D9B6741}" uniqueName="3" name="name" queryTableFieldId="3"/>
    <tableColumn id="4" xr3:uid="{09B3A121-383D-49EA-BBF4-8D3B54DE7D2B}" uniqueName="4" name="symbol" queryTableFieldId="4"/>
    <tableColumn id="5" xr3:uid="{BD2D5E54-93DA-41AE-8F47-1FE5A7A5071D}" uniqueName="5" name="rank" queryTableFieldId="5"/>
    <tableColumn id="6" xr3:uid="{2D5C512E-390F-4D7F-BD7C-2B9EE5382B47}" uniqueName="6" name="price_usd" queryTableFieldId="6"/>
    <tableColumn id="7" xr3:uid="{9E89DCFA-BFB9-4B84-90B4-B4AED86615E8}" uniqueName="7" name="price_btc" queryTableFieldId="7"/>
    <tableColumn id="8" xr3:uid="{2C8BCE35-B754-4EC8-B586-27A804E9D7D2}" uniqueName="8" name="24h_volume_usd" queryTableFieldId="8"/>
    <tableColumn id="9" xr3:uid="{6B131EC0-C263-42C8-B8C2-CB980283E30D}" uniqueName="9" name="market_cap_usd" queryTableFieldId="9"/>
    <tableColumn id="10" xr3:uid="{72F58A04-FC7F-42E7-A908-A57333C70454}" uniqueName="10" name="available_supply" queryTableFieldId="10"/>
    <tableColumn id="11" xr3:uid="{68BE5992-561B-4922-BD28-A347DD00F1C8}" uniqueName="11" name="total_supply" queryTableFieldId="11"/>
    <tableColumn id="12" xr3:uid="{AB1DBE7D-DBD3-4A58-A811-D337D2C9458D}" uniqueName="12" name="max_supply" queryTableFieldId="12"/>
    <tableColumn id="13" xr3:uid="{BEB6F030-B31B-4EB8-9A16-EBD2C82C988F}" uniqueName="13" name="percent_change_1h" queryTableFieldId="13"/>
    <tableColumn id="14" xr3:uid="{EA9CC4EC-DE2B-4F6A-874B-60C5E63A7FCB}" uniqueName="14" name="percent_change_24h" queryTableFieldId="14"/>
    <tableColumn id="15" xr3:uid="{BAE81754-6B32-44C1-B67B-1E5F069D4FD8}" uniqueName="15" name="percent_change_7d" queryTableFieldId="15"/>
    <tableColumn id="16" xr3:uid="{84348714-9E60-4B22-B636-8850B7DF0974}" uniqueName="16" name="last_updated" queryTableFieldId="1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66F1DE-1882-4D4B-8B10-70293AE9E9BB}" name="Bitcoin" displayName="Bitcoin" ref="A1:O2" tableType="queryTable" totalsRowShown="0">
  <autoFilter ref="A1:O2" xr:uid="{54A61D49-F588-47B2-B108-59101B900797}"/>
  <tableColumns count="15">
    <tableColumn id="2" xr3:uid="{789EAC59-2275-41C1-9DA8-B6B592DE88DF}" uniqueName="2" name="id" queryTableFieldId="2"/>
    <tableColumn id="3" xr3:uid="{E6ED924A-F8B6-4319-9810-B268C22F2FF3}" uniqueName="3" name="name" queryTableFieldId="3"/>
    <tableColumn id="4" xr3:uid="{DC0F4F16-538D-49C4-AB76-5BF479C01A41}" uniqueName="4" name="symbol" queryTableFieldId="4"/>
    <tableColumn id="5" xr3:uid="{DEF072DA-EF6F-4050-B520-C015519FA653}" uniqueName="5" name="rank" queryTableFieldId="5"/>
    <tableColumn id="6" xr3:uid="{66CE6B50-9F01-4605-9EC5-06EB9468B4FE}" uniqueName="6" name="price_usd" queryTableFieldId="6"/>
    <tableColumn id="7" xr3:uid="{1B2E7066-BF9F-41DB-8AFA-08D5B2F97ECE}" uniqueName="7" name="price_btc" queryTableFieldId="7"/>
    <tableColumn id="8" xr3:uid="{638CE986-F3B4-4947-87D7-B05820F8CC01}" uniqueName="8" name="24h_volume_usd" queryTableFieldId="8"/>
    <tableColumn id="9" xr3:uid="{EC0ABAC9-ED8B-4F16-BD33-AAFF35B66540}" uniqueName="9" name="market_cap_usd" queryTableFieldId="9"/>
    <tableColumn id="10" xr3:uid="{DF98AE3F-0D79-4FB3-9B13-0252DBE0513E}" uniqueName="10" name="available_supply" queryTableFieldId="10"/>
    <tableColumn id="11" xr3:uid="{1831A167-F065-42AE-ACD7-FEC85C4C135B}" uniqueName="11" name="total_supply" queryTableFieldId="11"/>
    <tableColumn id="12" xr3:uid="{3B7CD797-34EF-43CD-AAD2-22553C8D7A7F}" uniqueName="12" name="max_supply" queryTableFieldId="12"/>
    <tableColumn id="13" xr3:uid="{DE17D8A3-9292-4D43-BE55-6B5E143BA408}" uniqueName="13" name="percent_change_1h" queryTableFieldId="13"/>
    <tableColumn id="14" xr3:uid="{50E7BC26-7DEC-4751-B923-C649C20BEBBE}" uniqueName="14" name="percent_change_24h" queryTableFieldId="14"/>
    <tableColumn id="15" xr3:uid="{D85682F0-5D6D-4CCC-8954-5B278D7B2BB7}" uniqueName="15" name="percent_change_7d" queryTableFieldId="15"/>
    <tableColumn id="16" xr3:uid="{8C0E6976-6270-4CCA-A0F5-DF6D5F5BA7B1}" uniqueName="16" name="last_updated" queryTableFieldId="1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EDB41635-B7B3-416D-901D-CE83F327B9EF}" name="binance_coin" displayName="binance_coin" ref="A1:O2" tableType="queryTable" totalsRowShown="0">
  <autoFilter ref="A1:O2" xr:uid="{53A9A1A9-25D3-4E50-B9A6-AE1EBF4A93EA}"/>
  <tableColumns count="15">
    <tableColumn id="1" xr3:uid="{69A7B595-BB7C-4187-A3A2-EE2CC80F97D9}" uniqueName="1" name="id" queryTableFieldId="1"/>
    <tableColumn id="2" xr3:uid="{1CCC48A4-D08E-4D45-8B72-6D85B1983963}" uniqueName="2" name="name" queryTableFieldId="2"/>
    <tableColumn id="3" xr3:uid="{2471C056-88E0-41B9-941F-71A4DE5E8C30}" uniqueName="3" name="symbol" queryTableFieldId="3"/>
    <tableColumn id="4" xr3:uid="{FF6097C3-2600-4137-ADB5-577827F30D26}" uniqueName="4" name="rank" queryTableFieldId="4"/>
    <tableColumn id="5" xr3:uid="{1EEC7C74-AD96-464A-8104-714674353637}" uniqueName="5" name="price_usd" queryTableFieldId="5"/>
    <tableColumn id="6" xr3:uid="{00F9A87D-75B0-48C2-874C-72BC7B7D635F}" uniqueName="6" name="price_btc" queryTableFieldId="6"/>
    <tableColumn id="7" xr3:uid="{5DA8B74C-6203-4009-92AC-F16AFFB95911}" uniqueName="7" name="24h_volume_usd" queryTableFieldId="7"/>
    <tableColumn id="8" xr3:uid="{3B4821CA-CF34-41BC-8C48-F45B53666FF8}" uniqueName="8" name="market_cap_usd" queryTableFieldId="8"/>
    <tableColumn id="9" xr3:uid="{C4582F06-D17E-4284-8AC7-BC3994A0C23E}" uniqueName="9" name="available_supply" queryTableFieldId="9"/>
    <tableColumn id="10" xr3:uid="{1B040F9A-E0E2-4E3D-8428-C2BEBFC7C87F}" uniqueName="10" name="total_supply" queryTableFieldId="10"/>
    <tableColumn id="11" xr3:uid="{620CB6E6-08A9-411C-AA26-486E3DAC275E}" uniqueName="11" name="max_supply" queryTableFieldId="11"/>
    <tableColumn id="12" xr3:uid="{028B45CD-D21E-429D-BCCC-53132FF4CB86}" uniqueName="12" name="percent_change_1h" queryTableFieldId="12"/>
    <tableColumn id="13" xr3:uid="{C7587A69-9540-4969-B271-9732820516A9}" uniqueName="13" name="percent_change_24h" queryTableFieldId="13"/>
    <tableColumn id="14" xr3:uid="{2F37A002-1220-41FB-AE69-04994E701876}" uniqueName="14" name="percent_change_7d" queryTableFieldId="14"/>
    <tableColumn id="15" xr3:uid="{469D8ACC-40E9-4C1A-83C8-9C0A25D86BA5}" uniqueName="15" name="last_updated" queryTableFieldId="1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B032E15-A2A7-4FDD-935C-6D6D721D441F}" name="Dash" displayName="Dash" ref="A1:O2" tableType="queryTable" totalsRowShown="0">
  <autoFilter ref="A1:O2" xr:uid="{3FFD5E62-8D19-4763-A8E4-57DAD447A5F4}"/>
  <tableColumns count="15">
    <tableColumn id="1" xr3:uid="{3D1E9DA3-0080-450F-BAE4-3C92D7887CBC}" uniqueName="1" name="id" queryTableFieldId="1"/>
    <tableColumn id="2" xr3:uid="{EE72477D-37C2-4A3B-A3A5-7A48058A0032}" uniqueName="2" name="name" queryTableFieldId="2"/>
    <tableColumn id="3" xr3:uid="{266A7646-8666-42DA-95AF-D08509FE0FC3}" uniqueName="3" name="symbol" queryTableFieldId="3"/>
    <tableColumn id="4" xr3:uid="{CDA55C75-E05B-4E82-A32A-A19DC117C38C}" uniqueName="4" name="rank" queryTableFieldId="4"/>
    <tableColumn id="5" xr3:uid="{B16BBFCB-4707-4FE6-9ADF-16353E851805}" uniqueName="5" name="price_usd" queryTableFieldId="5"/>
    <tableColumn id="6" xr3:uid="{A670C516-DC19-44BF-BDF7-E5908720ED10}" uniqueName="6" name="price_btc" queryTableFieldId="6"/>
    <tableColumn id="7" xr3:uid="{F5064A1F-A3E5-4774-8DC6-F0530278C427}" uniqueName="7" name="24h_volume_usd" queryTableFieldId="7"/>
    <tableColumn id="8" xr3:uid="{0026705E-E762-4310-A678-FBD9606ABDEE}" uniqueName="8" name="market_cap_usd" queryTableFieldId="8"/>
    <tableColumn id="9" xr3:uid="{5F37277B-7E84-44B5-B82D-1A13BE9EF37C}" uniqueName="9" name="available_supply" queryTableFieldId="9"/>
    <tableColumn id="10" xr3:uid="{0D074341-4502-4C95-88B6-A0FF1531FEFF}" uniqueName="10" name="total_supply" queryTableFieldId="10"/>
    <tableColumn id="11" xr3:uid="{1E699F53-2054-4A77-A54F-886D0831455D}" uniqueName="11" name="max_supply" queryTableFieldId="11"/>
    <tableColumn id="12" xr3:uid="{F8AA1D80-239D-4FF6-8F76-4E85167E9800}" uniqueName="12" name="percent_change_1h" queryTableFieldId="12"/>
    <tableColumn id="13" xr3:uid="{F00D90C8-B44B-46F7-8469-927507FE050A}" uniqueName="13" name="percent_change_24h" queryTableFieldId="13"/>
    <tableColumn id="14" xr3:uid="{A5642CDE-3D6E-45BD-9E14-E3212417027C}" uniqueName="14" name="percent_change_7d" queryTableFieldId="14"/>
    <tableColumn id="15" xr3:uid="{C8803B42-18DB-4FE9-9B4B-32175413A178}" uniqueName="15" name="last_updated" queryTableFieldId="1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D56F507-A0B2-43A7-B0A3-25B46F216EF1}" name="Bitcoin_Gold" displayName="Bitcoin_Gold" ref="A1:O2" tableType="queryTable" totalsRowShown="0">
  <autoFilter ref="A1:O2" xr:uid="{48B4B15B-8074-4F5E-AA71-AF232B7108E3}"/>
  <tableColumns count="15">
    <tableColumn id="2" xr3:uid="{2350E6D9-AF36-4922-BA44-7BC09E1CC47E}" uniqueName="2" name="id" queryTableFieldId="2"/>
    <tableColumn id="3" xr3:uid="{34455AC9-6668-4B7E-83FD-E1B504A67C9D}" uniqueName="3" name="name" queryTableFieldId="3"/>
    <tableColumn id="4" xr3:uid="{CB0046B0-6891-4C06-A4D4-E2FB96B389A0}" uniqueName="4" name="symbol" queryTableFieldId="4"/>
    <tableColumn id="5" xr3:uid="{2153F3EC-9327-4BE1-870B-265852D16CFD}" uniqueName="5" name="rank" queryTableFieldId="5"/>
    <tableColumn id="6" xr3:uid="{E7C1FC0A-1507-4FB9-96E9-BF0715188CE4}" uniqueName="6" name="price_usd" queryTableFieldId="6"/>
    <tableColumn id="7" xr3:uid="{DED5B23F-8766-48A7-838A-CDF277B9EF80}" uniqueName="7" name="price_btc" queryTableFieldId="7"/>
    <tableColumn id="8" xr3:uid="{15CA30F3-E977-4831-AAE7-ABE84D770063}" uniqueName="8" name="24h_volume_usd" queryTableFieldId="8"/>
    <tableColumn id="9" xr3:uid="{D6AA6BD7-6BB1-4932-B97E-E277568540FB}" uniqueName="9" name="market_cap_usd" queryTableFieldId="9"/>
    <tableColumn id="10" xr3:uid="{04E50CCE-0956-452F-BA0C-23F1B33C9585}" uniqueName="10" name="available_supply" queryTableFieldId="10"/>
    <tableColumn id="11" xr3:uid="{108C333A-F34C-440D-8762-4684FDFF2406}" uniqueName="11" name="total_supply" queryTableFieldId="11"/>
    <tableColumn id="12" xr3:uid="{85153131-FB1E-4962-9DBB-D0C13226BCF6}" uniqueName="12" name="max_supply" queryTableFieldId="12"/>
    <tableColumn id="13" xr3:uid="{6C9EAAEC-39E4-4984-9D2D-A913F0AC1A2C}" uniqueName="13" name="percent_change_1h" queryTableFieldId="13"/>
    <tableColumn id="14" xr3:uid="{B53DCEC0-9248-4418-9320-57D5DCCD4B5D}" uniqueName="14" name="percent_change_24h" queryTableFieldId="14"/>
    <tableColumn id="15" xr3:uid="{BD57DB12-4AFD-4456-B249-07B4C11D1F19}" uniqueName="15" name="percent_change_7d" queryTableFieldId="15"/>
    <tableColumn id="16" xr3:uid="{E8914521-17D4-4840-8064-F3FA9D94FFD4}" uniqueName="16" name="last_updated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BA0A3-796C-4445-BF34-961E990EC8CF}">
  <sheetPr codeName="Sheet1">
    <pageSetUpPr fitToPage="1"/>
  </sheetPr>
  <dimension ref="A1:J50"/>
  <sheetViews>
    <sheetView tabSelected="1" zoomScaleNormal="100" workbookViewId="0">
      <selection activeCell="P38" sqref="P38"/>
    </sheetView>
  </sheetViews>
  <sheetFormatPr defaultRowHeight="15" x14ac:dyDescent="0.25"/>
  <cols>
    <col min="1" max="1" width="16.28515625" style="1" customWidth="1"/>
    <col min="2" max="2" width="30" style="2" customWidth="1"/>
    <col min="3" max="3" width="24.5703125" style="4" customWidth="1"/>
    <col min="4" max="4" width="11" style="3" customWidth="1"/>
    <col min="5" max="5" width="51.28515625" customWidth="1"/>
    <col min="6" max="6" width="14.5703125" customWidth="1"/>
    <col min="7" max="7" width="24.140625" customWidth="1"/>
    <col min="9" max="9" width="28.140625" customWidth="1"/>
    <col min="10" max="10" width="33.85546875" customWidth="1"/>
  </cols>
  <sheetData>
    <row r="1" spans="1:10" ht="41.25" customHeight="1" x14ac:dyDescent="0.7">
      <c r="A1" s="27" t="s">
        <v>1204</v>
      </c>
      <c r="B1" s="27"/>
      <c r="C1" s="27"/>
      <c r="D1" s="27"/>
      <c r="E1" s="27"/>
      <c r="F1" s="27"/>
      <c r="G1" s="27"/>
      <c r="H1" s="27"/>
      <c r="I1" s="27"/>
      <c r="J1" s="27"/>
    </row>
    <row r="2" spans="1:10" s="11" customFormat="1" ht="20.100000000000001" customHeight="1" x14ac:dyDescent="0.35">
      <c r="A2" s="7" t="s">
        <v>428</v>
      </c>
      <c r="B2" s="8" t="s">
        <v>408</v>
      </c>
      <c r="C2" s="9" t="s">
        <v>0</v>
      </c>
      <c r="D2" s="10" t="s">
        <v>1</v>
      </c>
      <c r="E2" s="7" t="s">
        <v>378</v>
      </c>
      <c r="F2" s="11" t="s">
        <v>392</v>
      </c>
      <c r="G2" s="11" t="s">
        <v>393</v>
      </c>
      <c r="I2" s="24" t="s">
        <v>1132</v>
      </c>
      <c r="J2" s="25">
        <f>Global_Data[[#This Row],[Value]]</f>
        <v>669985707940</v>
      </c>
    </row>
    <row r="3" spans="1:10" ht="23.25" x14ac:dyDescent="0.35">
      <c r="A3" s="20" t="s">
        <v>3</v>
      </c>
      <c r="B3" s="12">
        <v>13170.18</v>
      </c>
      <c r="C3" s="17" t="str">
        <f>Bitcoin[price_usd]</f>
        <v>15085.5</v>
      </c>
      <c r="D3" s="14">
        <f>(C3-B3)/B3</f>
        <v>0.1454285362842421</v>
      </c>
      <c r="E3" s="15" t="s">
        <v>29</v>
      </c>
      <c r="F3" s="15"/>
      <c r="G3" s="16">
        <f>SUM(C3*F3)</f>
        <v>0</v>
      </c>
      <c r="I3" s="24" t="s">
        <v>1203</v>
      </c>
      <c r="J3" s="26">
        <f>(Global!B4)/100</f>
        <v>0.37829999999999997</v>
      </c>
    </row>
    <row r="4" spans="1:10" ht="15.75" x14ac:dyDescent="0.25">
      <c r="A4" s="20" t="s">
        <v>2</v>
      </c>
      <c r="B4" s="12">
        <v>2459.3200000000002</v>
      </c>
      <c r="C4" s="13" t="str">
        <f>Bitcoin_Cash[price_usd]</f>
        <v>2762.19</v>
      </c>
      <c r="D4" s="14">
        <f>(C4-B4)/B4</f>
        <v>0.12315192817526791</v>
      </c>
      <c r="E4" s="15" t="s">
        <v>28</v>
      </c>
      <c r="F4" s="15"/>
      <c r="G4" s="16">
        <f>SUM(C4*F4)</f>
        <v>0</v>
      </c>
    </row>
    <row r="5" spans="1:10" ht="15.75" x14ac:dyDescent="0.25">
      <c r="A5" s="20" t="s">
        <v>65</v>
      </c>
      <c r="B5" s="12">
        <v>257.79000000000002</v>
      </c>
      <c r="C5" s="17" t="str">
        <f>Bitcoin_Gold[price_usd]</f>
        <v>279.86</v>
      </c>
      <c r="D5" s="14">
        <f t="shared" ref="D5:D8" si="0">(C5-B5)/B5</f>
        <v>8.5612320105512202E-2</v>
      </c>
      <c r="E5" s="15" t="s">
        <v>30</v>
      </c>
      <c r="F5" s="15"/>
      <c r="G5" s="16">
        <f t="shared" ref="G5:G49" si="1">SUM(C5*F5)</f>
        <v>0</v>
      </c>
    </row>
    <row r="6" spans="1:10" ht="15.75" x14ac:dyDescent="0.25">
      <c r="A6" s="20" t="s">
        <v>4</v>
      </c>
      <c r="B6" s="12">
        <v>220</v>
      </c>
      <c r="C6" s="17" t="str">
        <f>Litecoin[price_usd]</f>
        <v>255.033</v>
      </c>
      <c r="D6" s="14">
        <f t="shared" si="0"/>
        <v>0.15924090909090904</v>
      </c>
      <c r="E6" s="15" t="s">
        <v>450</v>
      </c>
      <c r="F6" s="15"/>
      <c r="G6" s="16">
        <f t="shared" si="1"/>
        <v>0</v>
      </c>
    </row>
    <row r="7" spans="1:10" ht="15.75" x14ac:dyDescent="0.25">
      <c r="A7" s="20" t="s">
        <v>5</v>
      </c>
      <c r="B7" s="12">
        <v>7.9620000000000003E-3</v>
      </c>
      <c r="C7" s="17" t="str">
        <f>Dogecoin[price_usd]</f>
        <v>0.00915079</v>
      </c>
      <c r="D7" s="14">
        <f t="shared" si="0"/>
        <v>0.14930796282341124</v>
      </c>
      <c r="E7" s="15" t="s">
        <v>389</v>
      </c>
      <c r="F7" s="15"/>
      <c r="G7" s="16">
        <f t="shared" si="1"/>
        <v>0</v>
      </c>
    </row>
    <row r="8" spans="1:10" ht="15.75" x14ac:dyDescent="0.25">
      <c r="A8" s="20" t="s">
        <v>6</v>
      </c>
      <c r="B8" s="12">
        <v>1008.33</v>
      </c>
      <c r="C8" s="17" t="str">
        <f>Dash[price_usd]</f>
        <v>1160.64</v>
      </c>
      <c r="D8" s="14">
        <f t="shared" si="0"/>
        <v>0.15105173901401331</v>
      </c>
      <c r="E8" s="15" t="s">
        <v>446</v>
      </c>
      <c r="F8" s="15"/>
      <c r="G8" s="16">
        <f t="shared" si="1"/>
        <v>0</v>
      </c>
    </row>
    <row r="9" spans="1:10" ht="15.75" x14ac:dyDescent="0.25">
      <c r="A9" s="20" t="s">
        <v>7</v>
      </c>
      <c r="B9" s="12">
        <v>338.1</v>
      </c>
      <c r="C9" s="17" t="str">
        <f>Monero[price_usd]</f>
        <v>376.731</v>
      </c>
      <c r="D9" s="14">
        <f t="shared" ref="D9:D38" si="2">SUM(C9-B9)/B9</f>
        <v>0.11425909494232467</v>
      </c>
      <c r="E9" s="15" t="s">
        <v>448</v>
      </c>
      <c r="F9" s="15"/>
      <c r="G9" s="16">
        <f t="shared" si="1"/>
        <v>0</v>
      </c>
    </row>
    <row r="10" spans="1:10" ht="15.75" x14ac:dyDescent="0.25">
      <c r="A10" s="20" t="s">
        <v>8</v>
      </c>
      <c r="B10" s="12">
        <v>492.36</v>
      </c>
      <c r="C10" s="17" t="str">
        <f>Zcash[price_usd]</f>
        <v>585.339</v>
      </c>
      <c r="D10" s="14">
        <f t="shared" si="2"/>
        <v>0.18884352912503055</v>
      </c>
      <c r="E10" s="15" t="s">
        <v>447</v>
      </c>
      <c r="F10" s="15"/>
      <c r="G10" s="16">
        <f t="shared" si="1"/>
        <v>0</v>
      </c>
    </row>
    <row r="11" spans="1:10" ht="15.75" x14ac:dyDescent="0.25">
      <c r="A11" s="20" t="s">
        <v>9</v>
      </c>
      <c r="B11" s="12">
        <v>721.66</v>
      </c>
      <c r="C11" s="17" t="str">
        <f>Etherum[price_usd]</f>
        <v>879.815</v>
      </c>
      <c r="D11" s="14">
        <f t="shared" si="2"/>
        <v>0.21915444946373652</v>
      </c>
      <c r="E11" s="15" t="s">
        <v>425</v>
      </c>
      <c r="F11" s="15"/>
      <c r="G11" s="16">
        <f t="shared" si="1"/>
        <v>0</v>
      </c>
    </row>
    <row r="12" spans="1:10" ht="15.75" x14ac:dyDescent="0.25">
      <c r="A12" s="20" t="s">
        <v>10</v>
      </c>
      <c r="B12" s="12">
        <v>0.185142</v>
      </c>
      <c r="C12" s="17" t="str">
        <f>Verge[price_usd]</f>
        <v>0.147255</v>
      </c>
      <c r="D12" s="14">
        <f t="shared" si="2"/>
        <v>-0.20463752147000683</v>
      </c>
      <c r="E12" s="15" t="s">
        <v>27</v>
      </c>
      <c r="F12" s="15"/>
      <c r="G12" s="16">
        <f t="shared" si="1"/>
        <v>0</v>
      </c>
    </row>
    <row r="13" spans="1:10" ht="15.75" x14ac:dyDescent="0.25">
      <c r="A13" s="20" t="s">
        <v>11</v>
      </c>
      <c r="B13" s="12">
        <v>3.44</v>
      </c>
      <c r="C13" s="17" t="str">
        <f>Iota[price_usd]</f>
        <v>4.02474</v>
      </c>
      <c r="D13" s="14">
        <f t="shared" si="2"/>
        <v>0.16998255813953503</v>
      </c>
      <c r="E13" s="15" t="s">
        <v>427</v>
      </c>
      <c r="F13" s="15"/>
      <c r="G13" s="16">
        <f t="shared" si="1"/>
        <v>0</v>
      </c>
    </row>
    <row r="14" spans="1:10" ht="15.75" x14ac:dyDescent="0.25">
      <c r="A14" s="20" t="s">
        <v>56</v>
      </c>
      <c r="B14" s="12">
        <v>0.32234200000000002</v>
      </c>
      <c r="C14" s="17" t="str">
        <f>Stellar[price_usd]</f>
        <v>0.538316</v>
      </c>
      <c r="D14" s="14">
        <f t="shared" si="2"/>
        <v>0.6700150771540786</v>
      </c>
      <c r="E14" s="15" t="s">
        <v>26</v>
      </c>
      <c r="F14" s="15"/>
      <c r="G14" s="16">
        <f t="shared" si="1"/>
        <v>0</v>
      </c>
    </row>
    <row r="15" spans="1:10" ht="15.75" x14ac:dyDescent="0.25">
      <c r="A15" s="20" t="s">
        <v>13</v>
      </c>
      <c r="B15" s="12">
        <v>2.12</v>
      </c>
      <c r="C15" s="17" t="str">
        <f>Ripple[price_usd]</f>
        <v>2.39642</v>
      </c>
      <c r="D15" s="14">
        <f t="shared" si="2"/>
        <v>0.13038679245283014</v>
      </c>
      <c r="E15" s="15" t="s">
        <v>25</v>
      </c>
      <c r="F15" s="15"/>
      <c r="G15" s="16">
        <f t="shared" si="1"/>
        <v>0</v>
      </c>
    </row>
    <row r="16" spans="1:10" ht="15.75" x14ac:dyDescent="0.25">
      <c r="A16" s="20" t="s">
        <v>12</v>
      </c>
      <c r="B16" s="12">
        <v>2.9567E-2</v>
      </c>
      <c r="C16" s="17" t="str">
        <f>Siacoin[price_usd]</f>
        <v>0.028926</v>
      </c>
      <c r="D16" s="14">
        <f t="shared" si="2"/>
        <v>-2.1679575202083377E-2</v>
      </c>
      <c r="E16" s="15" t="s">
        <v>20</v>
      </c>
      <c r="F16" s="15"/>
      <c r="G16" s="16">
        <f t="shared" si="1"/>
        <v>0</v>
      </c>
    </row>
    <row r="17" spans="1:7" ht="15.75" x14ac:dyDescent="0.25">
      <c r="A17" s="20" t="s">
        <v>14</v>
      </c>
      <c r="B17" s="12">
        <v>0.164628</v>
      </c>
      <c r="C17" s="17" t="str">
        <f>Status[price_usd]</f>
        <v>0.30531</v>
      </c>
      <c r="D17" s="14">
        <f t="shared" si="2"/>
        <v>0.85454479189445309</v>
      </c>
      <c r="E17" s="15" t="s">
        <v>19</v>
      </c>
      <c r="F17" s="15"/>
      <c r="G17" s="16">
        <f t="shared" si="1"/>
        <v>0</v>
      </c>
    </row>
    <row r="18" spans="1:7" ht="15.75" x14ac:dyDescent="0.25">
      <c r="A18" s="20" t="s">
        <v>119</v>
      </c>
      <c r="B18" s="12">
        <v>8.08</v>
      </c>
      <c r="C18" s="17" t="str">
        <f>binance_coin[price_usd]</f>
        <v>8.88915</v>
      </c>
      <c r="D18" s="14">
        <f t="shared" si="2"/>
        <v>0.10014232673267336</v>
      </c>
      <c r="E18" s="15" t="s">
        <v>23</v>
      </c>
      <c r="F18" s="15"/>
      <c r="G18" s="16">
        <f t="shared" si="1"/>
        <v>0</v>
      </c>
    </row>
    <row r="19" spans="1:7" ht="15.75" x14ac:dyDescent="0.25">
      <c r="A19" s="20" t="s">
        <v>16</v>
      </c>
      <c r="B19" s="12">
        <v>113.18</v>
      </c>
      <c r="C19" s="17" t="str">
        <f>Zcoin[price_usd]</f>
        <v>126.792</v>
      </c>
      <c r="D19" s="14">
        <f t="shared" si="2"/>
        <v>0.12026859869234842</v>
      </c>
      <c r="E19" s="15" t="s">
        <v>24</v>
      </c>
      <c r="F19" s="15"/>
      <c r="G19" s="16">
        <f t="shared" si="1"/>
        <v>0</v>
      </c>
    </row>
    <row r="20" spans="1:7" ht="15.75" x14ac:dyDescent="0.25">
      <c r="A20" s="20" t="s">
        <v>17</v>
      </c>
      <c r="B20" s="12">
        <v>87.89</v>
      </c>
      <c r="C20" s="17" t="str">
        <f>decred[price_usd]</f>
        <v>107.819</v>
      </c>
      <c r="D20" s="14">
        <f t="shared" si="2"/>
        <v>0.22674934577312553</v>
      </c>
      <c r="E20" s="15" t="s">
        <v>21</v>
      </c>
      <c r="F20" s="15"/>
      <c r="G20" s="16">
        <f t="shared" si="1"/>
        <v>0</v>
      </c>
    </row>
    <row r="21" spans="1:7" ht="15.75" x14ac:dyDescent="0.25">
      <c r="A21" s="20" t="s">
        <v>155</v>
      </c>
      <c r="B21" s="12">
        <v>7.7027999999999999E-2</v>
      </c>
      <c r="C21" s="17" t="str">
        <f>ETN[price_usd]</f>
        <v>0.0859461</v>
      </c>
      <c r="D21" s="14">
        <f t="shared" si="2"/>
        <v>0.11577737965415172</v>
      </c>
      <c r="E21" s="15" t="s">
        <v>22</v>
      </c>
      <c r="F21" s="15"/>
      <c r="G21" s="16">
        <f t="shared" si="1"/>
        <v>0</v>
      </c>
    </row>
    <row r="22" spans="1:7" ht="15.75" x14ac:dyDescent="0.25">
      <c r="A22" s="20" t="s">
        <v>135</v>
      </c>
      <c r="B22" s="12">
        <v>12.74</v>
      </c>
      <c r="C22" s="17" t="str">
        <f>SALT[price_usd]</f>
        <v>12.6181</v>
      </c>
      <c r="D22" s="14">
        <f t="shared" si="2"/>
        <v>-9.5682888540031489E-3</v>
      </c>
      <c r="E22" s="15" t="s">
        <v>391</v>
      </c>
      <c r="F22" s="15"/>
      <c r="G22" s="16">
        <f t="shared" si="1"/>
        <v>0</v>
      </c>
    </row>
    <row r="23" spans="1:7" ht="15.75" x14ac:dyDescent="0.25">
      <c r="A23" s="20" t="s">
        <v>420</v>
      </c>
      <c r="B23" s="12">
        <v>13.5</v>
      </c>
      <c r="C23" s="17" t="str">
        <f>Raiblocks[price_usd]</f>
        <v>30.0857</v>
      </c>
      <c r="D23" s="14">
        <f t="shared" si="2"/>
        <v>1.2285703703703703</v>
      </c>
      <c r="E23" s="15" t="s">
        <v>426</v>
      </c>
      <c r="F23" s="15"/>
      <c r="G23" s="16">
        <f t="shared" si="1"/>
        <v>0</v>
      </c>
    </row>
    <row r="24" spans="1:7" ht="15.75" x14ac:dyDescent="0.25">
      <c r="A24" s="20" t="s">
        <v>421</v>
      </c>
      <c r="B24" s="12">
        <v>72.02</v>
      </c>
      <c r="C24" s="17" t="str">
        <f>Neo[price_usd]</f>
        <v>91.3516</v>
      </c>
      <c r="D24" s="14">
        <f t="shared" si="2"/>
        <v>0.26841988336573186</v>
      </c>
      <c r="E24" s="15"/>
      <c r="F24" s="15"/>
      <c r="G24" s="16">
        <f t="shared" si="1"/>
        <v>0</v>
      </c>
    </row>
    <row r="25" spans="1:7" ht="15.75" x14ac:dyDescent="0.25">
      <c r="A25" s="20" t="s">
        <v>422</v>
      </c>
      <c r="B25" s="12">
        <v>8.64</v>
      </c>
      <c r="C25" s="17" t="str">
        <f>Eos[price_usd]</f>
        <v>9.2635</v>
      </c>
      <c r="D25" s="14">
        <f t="shared" si="2"/>
        <v>7.2164351851851841E-2</v>
      </c>
      <c r="E25" s="15"/>
      <c r="F25" s="15"/>
      <c r="G25" s="16">
        <f t="shared" si="1"/>
        <v>0</v>
      </c>
    </row>
    <row r="26" spans="1:7" ht="15.75" x14ac:dyDescent="0.25">
      <c r="A26" s="20" t="s">
        <v>423</v>
      </c>
      <c r="B26" s="12">
        <v>27.14</v>
      </c>
      <c r="C26" s="17" t="str">
        <f>Ethereum_Classic[price_usd]</f>
        <v>35.1019</v>
      </c>
      <c r="D26" s="14">
        <f t="shared" si="2"/>
        <v>0.29336403831982311</v>
      </c>
      <c r="E26" s="15"/>
      <c r="F26" s="15"/>
      <c r="G26" s="16">
        <f t="shared" si="1"/>
        <v>0</v>
      </c>
    </row>
    <row r="27" spans="1:7" ht="15.75" x14ac:dyDescent="0.25">
      <c r="A27" s="20" t="s">
        <v>51</v>
      </c>
      <c r="B27" s="12">
        <v>0.932203</v>
      </c>
      <c r="C27" s="17" t="str">
        <f>NEM[price_usd]</f>
        <v>1.11969</v>
      </c>
      <c r="D27" s="14">
        <f t="shared" si="2"/>
        <v>0.20112250228759193</v>
      </c>
      <c r="E27" s="15"/>
      <c r="F27" s="15"/>
      <c r="G27" s="16">
        <f t="shared" si="1"/>
        <v>0</v>
      </c>
    </row>
    <row r="28" spans="1:7" ht="15.75" x14ac:dyDescent="0.25">
      <c r="A28" s="20" t="s">
        <v>124</v>
      </c>
      <c r="B28" s="12">
        <v>2.71</v>
      </c>
      <c r="C28" s="17" t="str">
        <f>Steem[price_usd]</f>
        <v>5.69292</v>
      </c>
      <c r="D28" s="14">
        <f t="shared" si="2"/>
        <v>1.1007084870848709</v>
      </c>
      <c r="E28" s="15" t="s">
        <v>424</v>
      </c>
      <c r="F28" s="15"/>
      <c r="G28" s="16">
        <f t="shared" si="1"/>
        <v>0</v>
      </c>
    </row>
    <row r="29" spans="1:7" ht="15.75" x14ac:dyDescent="0.25">
      <c r="A29" s="20" t="s">
        <v>137</v>
      </c>
      <c r="B29" s="12">
        <v>0.65993800000000002</v>
      </c>
      <c r="C29" s="17" t="str">
        <f>NXT[price_usd]</f>
        <v>0.614502</v>
      </c>
      <c r="D29" s="14">
        <f t="shared" si="2"/>
        <v>-6.8848891865599546E-2</v>
      </c>
      <c r="E29" s="15"/>
      <c r="F29" s="15"/>
      <c r="G29" s="16">
        <f t="shared" si="1"/>
        <v>0</v>
      </c>
    </row>
    <row r="30" spans="1:7" ht="15.75" x14ac:dyDescent="0.25">
      <c r="A30" s="20" t="s">
        <v>233</v>
      </c>
      <c r="B30" s="12">
        <v>6.33</v>
      </c>
      <c r="C30" s="17" t="str">
        <f>Vertcoin[price_usd]</f>
        <v>7.31658</v>
      </c>
      <c r="D30" s="14">
        <f t="shared" si="2"/>
        <v>0.15585781990521327</v>
      </c>
      <c r="E30" s="15" t="s">
        <v>451</v>
      </c>
      <c r="F30" s="15"/>
      <c r="G30" s="16">
        <f t="shared" si="1"/>
        <v>0</v>
      </c>
    </row>
    <row r="31" spans="1:7" ht="15.75" x14ac:dyDescent="0.25">
      <c r="A31" s="20" t="s">
        <v>227</v>
      </c>
      <c r="B31" s="12">
        <v>10.66</v>
      </c>
      <c r="C31" s="18" t="str">
        <f>Walton[price_usd]</f>
        <v>11.0775</v>
      </c>
      <c r="D31" s="14">
        <f t="shared" si="2"/>
        <v>3.9165103189493476E-2</v>
      </c>
      <c r="E31" s="19" t="s">
        <v>449</v>
      </c>
      <c r="F31" s="15"/>
      <c r="G31" s="16">
        <f t="shared" si="1"/>
        <v>0</v>
      </c>
    </row>
    <row r="32" spans="1:7" s="15" customFormat="1" ht="15.75" x14ac:dyDescent="0.25">
      <c r="A32" s="20" t="s">
        <v>84</v>
      </c>
      <c r="B32" s="19">
        <v>16.28</v>
      </c>
      <c r="C32" s="18" t="str">
        <f>Omisego[price_usd]</f>
        <v>19.5533</v>
      </c>
      <c r="D32" s="14">
        <f t="shared" si="2"/>
        <v>0.20106265356265349</v>
      </c>
      <c r="E32" s="19"/>
      <c r="F32" s="19"/>
      <c r="G32" s="16">
        <f t="shared" si="1"/>
        <v>0</v>
      </c>
    </row>
    <row r="33" spans="1:7" s="15" customFormat="1" ht="15.75" x14ac:dyDescent="0.25">
      <c r="A33" s="20" t="s">
        <v>454</v>
      </c>
      <c r="B33" s="19">
        <v>0.44392300000000001</v>
      </c>
      <c r="C33" s="18" t="str">
        <f>Potcoin[price_usd]</f>
        <v>0.381524</v>
      </c>
      <c r="D33" s="14">
        <f t="shared" si="2"/>
        <v>-0.14056266514688368</v>
      </c>
      <c r="E33" s="19"/>
      <c r="F33" s="19"/>
      <c r="G33" s="16">
        <f t="shared" ref="G33:G38" si="3">SUM(C33*F33)</f>
        <v>0</v>
      </c>
    </row>
    <row r="34" spans="1:7" s="15" customFormat="1" ht="15.75" x14ac:dyDescent="0.25">
      <c r="A34" s="20" t="s">
        <v>461</v>
      </c>
      <c r="B34" s="19">
        <v>4.2300000000000004</v>
      </c>
      <c r="C34" s="18" t="str">
        <f>Peercoin[price_usd]</f>
        <v>5.58329</v>
      </c>
      <c r="D34" s="14">
        <f t="shared" si="2"/>
        <v>0.31992671394799038</v>
      </c>
      <c r="E34" s="19"/>
      <c r="F34" s="19"/>
      <c r="G34" s="16">
        <f t="shared" si="3"/>
        <v>0</v>
      </c>
    </row>
    <row r="35" spans="1:7" s="15" customFormat="1" ht="15.75" x14ac:dyDescent="0.25">
      <c r="A35" s="20"/>
      <c r="B35" s="19"/>
      <c r="C35" s="18"/>
      <c r="D35" s="14" t="e">
        <f t="shared" si="2"/>
        <v>#DIV/0!</v>
      </c>
      <c r="E35" s="19"/>
      <c r="F35" s="19"/>
      <c r="G35" s="16">
        <f t="shared" si="3"/>
        <v>0</v>
      </c>
    </row>
    <row r="36" spans="1:7" s="15" customFormat="1" ht="15.75" x14ac:dyDescent="0.25">
      <c r="A36" s="20"/>
      <c r="B36" s="19"/>
      <c r="C36" s="18"/>
      <c r="D36" s="14" t="e">
        <f t="shared" si="2"/>
        <v>#DIV/0!</v>
      </c>
      <c r="E36" s="19"/>
      <c r="F36" s="19"/>
      <c r="G36" s="16">
        <f t="shared" si="3"/>
        <v>0</v>
      </c>
    </row>
    <row r="37" spans="1:7" s="15" customFormat="1" ht="15.75" x14ac:dyDescent="0.25">
      <c r="A37" s="20"/>
      <c r="B37" s="19"/>
      <c r="C37" s="18"/>
      <c r="D37" s="14" t="e">
        <f t="shared" si="2"/>
        <v>#DIV/0!</v>
      </c>
      <c r="E37" s="19"/>
      <c r="F37" s="19"/>
      <c r="G37" s="16">
        <f t="shared" si="3"/>
        <v>0</v>
      </c>
    </row>
    <row r="38" spans="1:7" s="15" customFormat="1" ht="15.75" x14ac:dyDescent="0.25">
      <c r="A38" s="20"/>
      <c r="B38" s="19"/>
      <c r="C38" s="18"/>
      <c r="D38" s="14" t="e">
        <f t="shared" si="2"/>
        <v>#DIV/0!</v>
      </c>
      <c r="E38" s="19"/>
      <c r="F38" s="19"/>
      <c r="G38" s="16">
        <f t="shared" si="3"/>
        <v>0</v>
      </c>
    </row>
    <row r="39" spans="1:7" ht="15.75" x14ac:dyDescent="0.25">
      <c r="A39" s="21"/>
      <c r="G39" s="16">
        <f t="shared" si="1"/>
        <v>0</v>
      </c>
    </row>
    <row r="40" spans="1:7" ht="15.75" x14ac:dyDescent="0.25">
      <c r="G40" s="16">
        <f t="shared" si="1"/>
        <v>0</v>
      </c>
    </row>
    <row r="41" spans="1:7" ht="15.75" x14ac:dyDescent="0.25">
      <c r="G41" s="16">
        <f t="shared" si="1"/>
        <v>0</v>
      </c>
    </row>
    <row r="42" spans="1:7" ht="15.75" x14ac:dyDescent="0.25">
      <c r="G42" s="16">
        <f t="shared" si="1"/>
        <v>0</v>
      </c>
    </row>
    <row r="43" spans="1:7" ht="15.75" x14ac:dyDescent="0.25">
      <c r="G43" s="16">
        <f t="shared" si="1"/>
        <v>0</v>
      </c>
    </row>
    <row r="44" spans="1:7" ht="15.75" x14ac:dyDescent="0.25">
      <c r="G44" s="16">
        <f t="shared" si="1"/>
        <v>0</v>
      </c>
    </row>
    <row r="45" spans="1:7" ht="15.75" x14ac:dyDescent="0.25">
      <c r="G45" s="16">
        <f t="shared" si="1"/>
        <v>0</v>
      </c>
    </row>
    <row r="46" spans="1:7" ht="15.75" x14ac:dyDescent="0.25">
      <c r="G46" s="16">
        <f t="shared" si="1"/>
        <v>0</v>
      </c>
    </row>
    <row r="47" spans="1:7" ht="15.75" x14ac:dyDescent="0.25">
      <c r="G47" s="16">
        <f t="shared" si="1"/>
        <v>0</v>
      </c>
    </row>
    <row r="48" spans="1:7" ht="15.75" x14ac:dyDescent="0.25">
      <c r="G48" s="16">
        <f t="shared" si="1"/>
        <v>0</v>
      </c>
    </row>
    <row r="49" spans="7:7" ht="15.75" x14ac:dyDescent="0.25">
      <c r="G49" s="16">
        <f t="shared" si="1"/>
        <v>0</v>
      </c>
    </row>
    <row r="50" spans="7:7" x14ac:dyDescent="0.25">
      <c r="G50" s="22">
        <f>SUM(G3:G49)</f>
        <v>0</v>
      </c>
    </row>
  </sheetData>
  <mergeCells count="1">
    <mergeCell ref="A1:J1"/>
  </mergeCells>
  <pageMargins left="0.7" right="0.7" top="0.75" bottom="0.75" header="0.3" footer="0.3"/>
  <pageSetup scale="84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83769-0C0D-4873-A47D-9B449741FE79}">
  <sheetPr codeName="Sheet8"/>
  <dimension ref="A1:O2"/>
  <sheetViews>
    <sheetView workbookViewId="0">
      <selection sqref="A1:O2"/>
    </sheetView>
  </sheetViews>
  <sheetFormatPr defaultRowHeight="15" x14ac:dyDescent="0.25"/>
  <cols>
    <col min="1" max="2" width="11.7109375" bestFit="1" customWidth="1"/>
    <col min="3" max="3" width="9.7109375" bestFit="1" customWidth="1"/>
    <col min="4" max="4" width="7.140625" bestFit="1" customWidth="1"/>
    <col min="5" max="5" width="11.85546875" bestFit="1" customWidth="1"/>
    <col min="6" max="6" width="11.42578125" bestFit="1" customWidth="1"/>
    <col min="7" max="7" width="18.42578125" bestFit="1" customWidth="1"/>
    <col min="8" max="8" width="17.85546875" bestFit="1" customWidth="1"/>
    <col min="9" max="9" width="18.28515625" bestFit="1" customWidth="1"/>
    <col min="10" max="10" width="14.28515625" bestFit="1" customWidth="1"/>
    <col min="11" max="11" width="13.85546875" bestFit="1" customWidth="1"/>
    <col min="12" max="12" width="20.85546875" bestFit="1" customWidth="1"/>
    <col min="13" max="13" width="21.85546875" bestFit="1" customWidth="1"/>
    <col min="14" max="14" width="20.85546875" bestFit="1" customWidth="1"/>
    <col min="15" max="15" width="14.85546875" bestFit="1" customWidth="1"/>
    <col min="16" max="16" width="9.42578125" bestFit="1" customWidth="1"/>
  </cols>
  <sheetData>
    <row r="1" spans="1:15" x14ac:dyDescent="0.25">
      <c r="A1" t="s">
        <v>267</v>
      </c>
      <c r="B1" t="s">
        <v>268</v>
      </c>
      <c r="C1" t="s">
        <v>269</v>
      </c>
      <c r="D1" t="s">
        <v>279</v>
      </c>
      <c r="E1" t="s">
        <v>270</v>
      </c>
      <c r="F1" t="s">
        <v>280</v>
      </c>
      <c r="G1" t="s">
        <v>271</v>
      </c>
      <c r="H1" t="s">
        <v>272</v>
      </c>
      <c r="I1" t="s">
        <v>273</v>
      </c>
      <c r="J1" t="s">
        <v>281</v>
      </c>
      <c r="K1" t="s">
        <v>274</v>
      </c>
      <c r="L1" t="s">
        <v>275</v>
      </c>
      <c r="M1" t="s">
        <v>276</v>
      </c>
      <c r="N1" t="s">
        <v>277</v>
      </c>
      <c r="O1" t="s">
        <v>278</v>
      </c>
    </row>
    <row r="2" spans="1:15" x14ac:dyDescent="0.25">
      <c r="A2" t="s">
        <v>295</v>
      </c>
      <c r="B2" t="s">
        <v>64</v>
      </c>
      <c r="C2" t="s">
        <v>65</v>
      </c>
      <c r="D2" t="s">
        <v>1105</v>
      </c>
      <c r="E2" t="s">
        <v>1233</v>
      </c>
      <c r="F2" t="s">
        <v>1234</v>
      </c>
      <c r="G2" t="s">
        <v>1235</v>
      </c>
      <c r="H2" t="s">
        <v>1236</v>
      </c>
      <c r="I2" t="s">
        <v>603</v>
      </c>
      <c r="J2" t="s">
        <v>1106</v>
      </c>
      <c r="K2" t="s">
        <v>33</v>
      </c>
      <c r="L2" t="s">
        <v>508</v>
      </c>
      <c r="M2" t="s">
        <v>1237</v>
      </c>
      <c r="N2" t="s">
        <v>1238</v>
      </c>
      <c r="O2" t="s">
        <v>1239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97EFA-C066-4DD6-B6F3-F073A8EAF3F8}">
  <sheetPr codeName="Sheet11"/>
  <dimension ref="A1:O2"/>
  <sheetViews>
    <sheetView workbookViewId="0">
      <selection sqref="A1:O2"/>
    </sheetView>
  </sheetViews>
  <sheetFormatPr defaultRowHeight="15" x14ac:dyDescent="0.25"/>
  <cols>
    <col min="1" max="1" width="8" bestFit="1" customWidth="1"/>
    <col min="2" max="2" width="8.28515625" bestFit="1" customWidth="1"/>
    <col min="3" max="3" width="9.7109375" bestFit="1" customWidth="1"/>
    <col min="4" max="4" width="7.140625" bestFit="1" customWidth="1"/>
    <col min="5" max="5" width="11.85546875" bestFit="1" customWidth="1"/>
    <col min="6" max="6" width="11.42578125" bestFit="1" customWidth="1"/>
    <col min="7" max="7" width="18.42578125" bestFit="1" customWidth="1"/>
    <col min="8" max="8" width="17.85546875" bestFit="1" customWidth="1"/>
    <col min="9" max="9" width="18.28515625" bestFit="1" customWidth="1"/>
    <col min="10" max="10" width="14.28515625" bestFit="1" customWidth="1"/>
    <col min="11" max="11" width="13.85546875" bestFit="1" customWidth="1"/>
    <col min="12" max="12" width="20.85546875" bestFit="1" customWidth="1"/>
    <col min="13" max="13" width="21.85546875" bestFit="1" customWidth="1"/>
    <col min="14" max="14" width="20.85546875" bestFit="1" customWidth="1"/>
    <col min="15" max="15" width="14.85546875" bestFit="1" customWidth="1"/>
  </cols>
  <sheetData>
    <row r="1" spans="1:15" x14ac:dyDescent="0.25">
      <c r="A1" t="s">
        <v>267</v>
      </c>
      <c r="B1" t="s">
        <v>268</v>
      </c>
      <c r="C1" t="s">
        <v>269</v>
      </c>
      <c r="D1" t="s">
        <v>279</v>
      </c>
      <c r="E1" t="s">
        <v>270</v>
      </c>
      <c r="F1" t="s">
        <v>280</v>
      </c>
      <c r="G1" t="s">
        <v>271</v>
      </c>
      <c r="H1" t="s">
        <v>272</v>
      </c>
      <c r="I1" t="s">
        <v>273</v>
      </c>
      <c r="J1" t="s">
        <v>281</v>
      </c>
      <c r="K1" t="s">
        <v>274</v>
      </c>
      <c r="L1" t="s">
        <v>275</v>
      </c>
      <c r="M1" t="s">
        <v>276</v>
      </c>
      <c r="N1" t="s">
        <v>277</v>
      </c>
      <c r="O1" t="s">
        <v>278</v>
      </c>
    </row>
    <row r="2" spans="1:15" x14ac:dyDescent="0.25">
      <c r="A2" t="s">
        <v>291</v>
      </c>
      <c r="B2" t="s">
        <v>7</v>
      </c>
      <c r="C2" t="s">
        <v>57</v>
      </c>
      <c r="D2" t="s">
        <v>414</v>
      </c>
      <c r="E2" t="s">
        <v>1158</v>
      </c>
      <c r="F2" t="s">
        <v>1159</v>
      </c>
      <c r="G2" t="s">
        <v>1160</v>
      </c>
      <c r="H2" t="s">
        <v>1161</v>
      </c>
      <c r="I2" t="s">
        <v>1119</v>
      </c>
      <c r="J2" t="s">
        <v>1119</v>
      </c>
      <c r="L2" t="s">
        <v>974</v>
      </c>
      <c r="M2" t="s">
        <v>807</v>
      </c>
      <c r="N2" t="s">
        <v>1162</v>
      </c>
      <c r="O2" t="s">
        <v>1163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ECEA2-05FF-43B0-8CC1-7348BCF0C046}">
  <sheetPr codeName="Sheet12"/>
  <dimension ref="A1:O2"/>
  <sheetViews>
    <sheetView workbookViewId="0">
      <selection sqref="A1:O2"/>
    </sheetView>
  </sheetViews>
  <sheetFormatPr defaultRowHeight="15" x14ac:dyDescent="0.25"/>
  <cols>
    <col min="1" max="1" width="5.7109375" bestFit="1" customWidth="1"/>
    <col min="2" max="2" width="8.28515625" bestFit="1" customWidth="1"/>
    <col min="3" max="3" width="9.7109375" bestFit="1" customWidth="1"/>
    <col min="4" max="4" width="7.140625" bestFit="1" customWidth="1"/>
    <col min="5" max="5" width="11.85546875" bestFit="1" customWidth="1"/>
    <col min="6" max="6" width="11.42578125" bestFit="1" customWidth="1"/>
    <col min="7" max="7" width="18.42578125" bestFit="1" customWidth="1"/>
    <col min="8" max="8" width="17.85546875" bestFit="1" customWidth="1"/>
    <col min="9" max="9" width="18.28515625" bestFit="1" customWidth="1"/>
    <col min="10" max="10" width="14.28515625" bestFit="1" customWidth="1"/>
    <col min="11" max="11" width="13.85546875" bestFit="1" customWidth="1"/>
    <col min="12" max="12" width="20.85546875" bestFit="1" customWidth="1"/>
    <col min="13" max="13" width="21.85546875" bestFit="1" customWidth="1"/>
    <col min="14" max="14" width="20.85546875" bestFit="1" customWidth="1"/>
    <col min="15" max="15" width="14.85546875" bestFit="1" customWidth="1"/>
  </cols>
  <sheetData>
    <row r="1" spans="1:15" x14ac:dyDescent="0.25">
      <c r="A1" t="s">
        <v>267</v>
      </c>
      <c r="B1" t="s">
        <v>268</v>
      </c>
      <c r="C1" t="s">
        <v>269</v>
      </c>
      <c r="D1" t="s">
        <v>279</v>
      </c>
      <c r="E1" t="s">
        <v>270</v>
      </c>
      <c r="F1" t="s">
        <v>280</v>
      </c>
      <c r="G1" t="s">
        <v>271</v>
      </c>
      <c r="H1" t="s">
        <v>272</v>
      </c>
      <c r="I1" t="s">
        <v>273</v>
      </c>
      <c r="J1" t="s">
        <v>281</v>
      </c>
      <c r="K1" t="s">
        <v>274</v>
      </c>
      <c r="L1" t="s">
        <v>275</v>
      </c>
      <c r="M1" t="s">
        <v>276</v>
      </c>
      <c r="N1" t="s">
        <v>277</v>
      </c>
      <c r="O1" t="s">
        <v>278</v>
      </c>
    </row>
    <row r="2" spans="1:15" x14ac:dyDescent="0.25">
      <c r="A2" t="s">
        <v>307</v>
      </c>
      <c r="B2" t="s">
        <v>8</v>
      </c>
      <c r="C2" t="s">
        <v>97</v>
      </c>
      <c r="D2" t="s">
        <v>444</v>
      </c>
      <c r="E2" t="s">
        <v>1164</v>
      </c>
      <c r="F2" t="s">
        <v>1165</v>
      </c>
      <c r="G2" t="s">
        <v>1166</v>
      </c>
      <c r="H2" t="s">
        <v>1167</v>
      </c>
      <c r="I2" t="s">
        <v>1120</v>
      </c>
      <c r="J2" t="s">
        <v>1120</v>
      </c>
      <c r="L2" t="s">
        <v>1168</v>
      </c>
      <c r="M2" t="s">
        <v>1169</v>
      </c>
      <c r="N2" t="s">
        <v>1170</v>
      </c>
      <c r="O2" t="s">
        <v>1171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4BBE1-5D45-48F4-9797-C2023E8DC15D}">
  <sheetPr codeName="Sheet13"/>
  <dimension ref="A1:O2"/>
  <sheetViews>
    <sheetView workbookViewId="0">
      <selection sqref="A1:O2"/>
    </sheetView>
  </sheetViews>
  <sheetFormatPr defaultRowHeight="15" x14ac:dyDescent="0.25"/>
  <cols>
    <col min="1" max="1" width="9.85546875" bestFit="1" customWidth="1"/>
    <col min="2" max="3" width="9.7109375" bestFit="1" customWidth="1"/>
    <col min="4" max="4" width="7.140625" bestFit="1" customWidth="1"/>
    <col min="5" max="5" width="11.85546875" bestFit="1" customWidth="1"/>
    <col min="6" max="6" width="11.42578125" bestFit="1" customWidth="1"/>
    <col min="7" max="7" width="18.42578125" bestFit="1" customWidth="1"/>
    <col min="8" max="8" width="17.85546875" bestFit="1" customWidth="1"/>
    <col min="9" max="9" width="18.28515625" bestFit="1" customWidth="1"/>
    <col min="10" max="10" width="14.28515625" bestFit="1" customWidth="1"/>
    <col min="11" max="11" width="13.85546875" bestFit="1" customWidth="1"/>
    <col min="12" max="12" width="20.85546875" bestFit="1" customWidth="1"/>
    <col min="13" max="13" width="21.85546875" bestFit="1" customWidth="1"/>
    <col min="14" max="14" width="20.85546875" bestFit="1" customWidth="1"/>
    <col min="15" max="15" width="14.85546875" bestFit="1" customWidth="1"/>
  </cols>
  <sheetData>
    <row r="1" spans="1:15" x14ac:dyDescent="0.25">
      <c r="A1" t="s">
        <v>267</v>
      </c>
      <c r="B1" t="s">
        <v>268</v>
      </c>
      <c r="C1" t="s">
        <v>269</v>
      </c>
      <c r="D1" t="s">
        <v>279</v>
      </c>
      <c r="E1" t="s">
        <v>270</v>
      </c>
      <c r="F1" t="s">
        <v>280</v>
      </c>
      <c r="G1" t="s">
        <v>271</v>
      </c>
      <c r="H1" t="s">
        <v>272</v>
      </c>
      <c r="I1" t="s">
        <v>273</v>
      </c>
      <c r="J1" t="s">
        <v>281</v>
      </c>
      <c r="K1" t="s">
        <v>274</v>
      </c>
      <c r="L1" t="s">
        <v>275</v>
      </c>
      <c r="M1" t="s">
        <v>276</v>
      </c>
      <c r="N1" t="s">
        <v>277</v>
      </c>
      <c r="O1" t="s">
        <v>278</v>
      </c>
    </row>
    <row r="2" spans="1:15" x14ac:dyDescent="0.25">
      <c r="A2" t="s">
        <v>37</v>
      </c>
      <c r="B2" t="s">
        <v>9</v>
      </c>
      <c r="C2" t="s">
        <v>38</v>
      </c>
      <c r="D2" t="s">
        <v>284</v>
      </c>
      <c r="E2" t="s">
        <v>1142</v>
      </c>
      <c r="F2" t="s">
        <v>1143</v>
      </c>
      <c r="G2" t="s">
        <v>1144</v>
      </c>
      <c r="H2" t="s">
        <v>1145</v>
      </c>
      <c r="I2" t="s">
        <v>1146</v>
      </c>
      <c r="J2" t="s">
        <v>1146</v>
      </c>
      <c r="L2" t="s">
        <v>1147</v>
      </c>
      <c r="M2" t="s">
        <v>1118</v>
      </c>
      <c r="N2" t="s">
        <v>1148</v>
      </c>
      <c r="O2" t="s">
        <v>1149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467D6-A598-4EB8-B183-0467F4F9CC00}">
  <sheetPr codeName="Sheet14"/>
  <dimension ref="A1:O2"/>
  <sheetViews>
    <sheetView workbookViewId="0">
      <selection sqref="A1:O2"/>
    </sheetView>
  </sheetViews>
  <sheetFormatPr defaultRowHeight="15" x14ac:dyDescent="0.25"/>
  <cols>
    <col min="1" max="1" width="6" bestFit="1" customWidth="1"/>
    <col min="2" max="2" width="8.28515625" bestFit="1" customWidth="1"/>
    <col min="3" max="3" width="9.7109375" bestFit="1" customWidth="1"/>
    <col min="4" max="4" width="7.140625" bestFit="1" customWidth="1"/>
    <col min="5" max="5" width="11.85546875" bestFit="1" customWidth="1"/>
    <col min="6" max="6" width="11.42578125" bestFit="1" customWidth="1"/>
    <col min="7" max="7" width="18.42578125" bestFit="1" customWidth="1"/>
    <col min="8" max="8" width="17.85546875" bestFit="1" customWidth="1"/>
    <col min="9" max="9" width="18.28515625" bestFit="1" customWidth="1"/>
    <col min="10" max="10" width="14.28515625" bestFit="1" customWidth="1"/>
    <col min="11" max="11" width="13.85546875" bestFit="1" customWidth="1"/>
    <col min="12" max="12" width="20.85546875" bestFit="1" customWidth="1"/>
    <col min="13" max="13" width="21.85546875" bestFit="1" customWidth="1"/>
    <col min="14" max="14" width="20.85546875" bestFit="1" customWidth="1"/>
    <col min="15" max="15" width="14.85546875" bestFit="1" customWidth="1"/>
  </cols>
  <sheetData>
    <row r="1" spans="1:15" x14ac:dyDescent="0.25">
      <c r="A1" t="s">
        <v>267</v>
      </c>
      <c r="B1" t="s">
        <v>268</v>
      </c>
      <c r="C1" t="s">
        <v>269</v>
      </c>
      <c r="D1" t="s">
        <v>279</v>
      </c>
      <c r="E1" t="s">
        <v>270</v>
      </c>
      <c r="F1" t="s">
        <v>280</v>
      </c>
      <c r="G1" t="s">
        <v>271</v>
      </c>
      <c r="H1" t="s">
        <v>272</v>
      </c>
      <c r="I1" t="s">
        <v>273</v>
      </c>
      <c r="J1" t="s">
        <v>281</v>
      </c>
      <c r="K1" t="s">
        <v>274</v>
      </c>
      <c r="L1" t="s">
        <v>275</v>
      </c>
      <c r="M1" t="s">
        <v>276</v>
      </c>
      <c r="N1" t="s">
        <v>277</v>
      </c>
      <c r="O1" t="s">
        <v>278</v>
      </c>
    </row>
    <row r="2" spans="1:15" x14ac:dyDescent="0.25">
      <c r="A2" t="s">
        <v>298</v>
      </c>
      <c r="B2" t="s">
        <v>10</v>
      </c>
      <c r="C2" t="s">
        <v>69</v>
      </c>
      <c r="D2" t="s">
        <v>1107</v>
      </c>
      <c r="E2" t="s">
        <v>1240</v>
      </c>
      <c r="F2" t="s">
        <v>1241</v>
      </c>
      <c r="G2" t="s">
        <v>1242</v>
      </c>
      <c r="H2" t="s">
        <v>1243</v>
      </c>
      <c r="I2" t="s">
        <v>1121</v>
      </c>
      <c r="J2" t="s">
        <v>1121</v>
      </c>
      <c r="K2" t="s">
        <v>70</v>
      </c>
      <c r="L2" t="s">
        <v>453</v>
      </c>
      <c r="M2" t="s">
        <v>1244</v>
      </c>
      <c r="N2" t="s">
        <v>1245</v>
      </c>
      <c r="O2" t="s">
        <v>1246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81010-F282-4D65-B8BB-0F553616FC42}">
  <sheetPr codeName="Sheet15"/>
  <dimension ref="A1:O2"/>
  <sheetViews>
    <sheetView workbookViewId="0">
      <selection sqref="A1:O2"/>
    </sheetView>
  </sheetViews>
  <sheetFormatPr defaultRowHeight="15" x14ac:dyDescent="0.25"/>
  <cols>
    <col min="1" max="1" width="6.28515625" bestFit="1" customWidth="1"/>
    <col min="2" max="2" width="8.28515625" bestFit="1" customWidth="1"/>
    <col min="3" max="3" width="9.7109375" bestFit="1" customWidth="1"/>
    <col min="4" max="4" width="7.140625" bestFit="1" customWidth="1"/>
    <col min="5" max="5" width="11.85546875" bestFit="1" customWidth="1"/>
    <col min="6" max="6" width="11.42578125" bestFit="1" customWidth="1"/>
    <col min="7" max="7" width="18.42578125" bestFit="1" customWidth="1"/>
    <col min="8" max="8" width="17.85546875" bestFit="1" customWidth="1"/>
    <col min="9" max="9" width="18.28515625" bestFit="1" customWidth="1"/>
    <col min="10" max="10" width="14.28515625" bestFit="1" customWidth="1"/>
    <col min="11" max="11" width="13.85546875" bestFit="1" customWidth="1"/>
    <col min="12" max="12" width="20.85546875" bestFit="1" customWidth="1"/>
    <col min="13" max="13" width="21.85546875" bestFit="1" customWidth="1"/>
    <col min="14" max="14" width="20.85546875" bestFit="1" customWidth="1"/>
    <col min="15" max="15" width="14.85546875" bestFit="1" customWidth="1"/>
  </cols>
  <sheetData>
    <row r="1" spans="1:15" x14ac:dyDescent="0.25">
      <c r="A1" t="s">
        <v>267</v>
      </c>
      <c r="B1" t="s">
        <v>268</v>
      </c>
      <c r="C1" t="s">
        <v>269</v>
      </c>
      <c r="D1" t="s">
        <v>279</v>
      </c>
      <c r="E1" t="s">
        <v>270</v>
      </c>
      <c r="F1" t="s">
        <v>280</v>
      </c>
      <c r="G1" t="s">
        <v>271</v>
      </c>
      <c r="H1" t="s">
        <v>272</v>
      </c>
      <c r="I1" t="s">
        <v>273</v>
      </c>
      <c r="J1" t="s">
        <v>281</v>
      </c>
      <c r="K1" t="s">
        <v>274</v>
      </c>
      <c r="L1" t="s">
        <v>275</v>
      </c>
      <c r="M1" t="s">
        <v>276</v>
      </c>
      <c r="N1" t="s">
        <v>277</v>
      </c>
      <c r="O1" t="s">
        <v>278</v>
      </c>
    </row>
    <row r="2" spans="1:15" x14ac:dyDescent="0.25">
      <c r="A2" t="s">
        <v>285</v>
      </c>
      <c r="B2" t="s">
        <v>34</v>
      </c>
      <c r="C2" t="s">
        <v>13</v>
      </c>
      <c r="D2" t="s">
        <v>371</v>
      </c>
      <c r="E2" t="s">
        <v>1247</v>
      </c>
      <c r="F2" t="s">
        <v>1248</v>
      </c>
      <c r="G2" t="s">
        <v>1249</v>
      </c>
      <c r="H2" t="s">
        <v>1250</v>
      </c>
      <c r="I2" t="s">
        <v>35</v>
      </c>
      <c r="J2" t="s">
        <v>372</v>
      </c>
      <c r="K2" t="s">
        <v>36</v>
      </c>
      <c r="L2" t="s">
        <v>431</v>
      </c>
      <c r="M2" t="s">
        <v>1251</v>
      </c>
      <c r="N2" t="s">
        <v>1252</v>
      </c>
      <c r="O2" t="s">
        <v>1253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B0C42-D426-4991-9BBA-3AE645CD8CA5}">
  <sheetPr codeName="Sheet16"/>
  <dimension ref="A1:O2"/>
  <sheetViews>
    <sheetView workbookViewId="0">
      <selection sqref="A1:O2"/>
    </sheetView>
  </sheetViews>
  <sheetFormatPr defaultRowHeight="15" x14ac:dyDescent="0.25"/>
  <cols>
    <col min="1" max="1" width="5" bestFit="1" customWidth="1"/>
    <col min="2" max="2" width="8.28515625" bestFit="1" customWidth="1"/>
    <col min="3" max="3" width="9.7109375" bestFit="1" customWidth="1"/>
    <col min="4" max="4" width="7.140625" bestFit="1" customWidth="1"/>
    <col min="5" max="5" width="11.85546875" bestFit="1" customWidth="1"/>
    <col min="6" max="6" width="11.42578125" bestFit="1" customWidth="1"/>
    <col min="7" max="7" width="18.42578125" bestFit="1" customWidth="1"/>
    <col min="8" max="8" width="17.85546875" bestFit="1" customWidth="1"/>
    <col min="9" max="9" width="18.28515625" bestFit="1" customWidth="1"/>
    <col min="10" max="10" width="14.28515625" bestFit="1" customWidth="1"/>
    <col min="11" max="11" width="13.85546875" bestFit="1" customWidth="1"/>
    <col min="12" max="12" width="20.85546875" bestFit="1" customWidth="1"/>
    <col min="13" max="13" width="21.85546875" bestFit="1" customWidth="1"/>
    <col min="14" max="14" width="20.85546875" bestFit="1" customWidth="1"/>
    <col min="15" max="15" width="14.85546875" bestFit="1" customWidth="1"/>
  </cols>
  <sheetData>
    <row r="1" spans="1:15" x14ac:dyDescent="0.25">
      <c r="A1" t="s">
        <v>267</v>
      </c>
      <c r="B1" t="s">
        <v>268</v>
      </c>
      <c r="C1" t="s">
        <v>269</v>
      </c>
      <c r="D1" t="s">
        <v>279</v>
      </c>
      <c r="E1" t="s">
        <v>270</v>
      </c>
      <c r="F1" t="s">
        <v>280</v>
      </c>
      <c r="G1" t="s">
        <v>271</v>
      </c>
      <c r="H1" t="s">
        <v>272</v>
      </c>
      <c r="I1" t="s">
        <v>273</v>
      </c>
      <c r="J1" t="s">
        <v>281</v>
      </c>
      <c r="K1" t="s">
        <v>274</v>
      </c>
      <c r="L1" t="s">
        <v>275</v>
      </c>
      <c r="M1" t="s">
        <v>276</v>
      </c>
      <c r="N1" t="s">
        <v>277</v>
      </c>
      <c r="O1" t="s">
        <v>278</v>
      </c>
    </row>
    <row r="2" spans="1:15" x14ac:dyDescent="0.25">
      <c r="A2" t="s">
        <v>287</v>
      </c>
      <c r="B2" t="s">
        <v>48</v>
      </c>
      <c r="C2" t="s">
        <v>49</v>
      </c>
      <c r="D2" t="s">
        <v>373</v>
      </c>
      <c r="E2" t="s">
        <v>1254</v>
      </c>
      <c r="F2" t="s">
        <v>1255</v>
      </c>
      <c r="G2" t="s">
        <v>1256</v>
      </c>
      <c r="H2" t="s">
        <v>1257</v>
      </c>
      <c r="I2" t="s">
        <v>50</v>
      </c>
      <c r="J2" t="s">
        <v>50</v>
      </c>
      <c r="K2" t="s">
        <v>50</v>
      </c>
      <c r="L2" t="s">
        <v>1258</v>
      </c>
      <c r="M2" t="s">
        <v>1259</v>
      </c>
      <c r="N2" t="s">
        <v>1260</v>
      </c>
      <c r="O2" t="s">
        <v>1261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0D8C5-B2C0-4F74-9A67-7AD0B05C4933}">
  <sheetPr codeName="Sheet17"/>
  <dimension ref="A1:O2"/>
  <sheetViews>
    <sheetView workbookViewId="0">
      <selection sqref="A1:O2"/>
    </sheetView>
  </sheetViews>
  <sheetFormatPr defaultRowHeight="15" x14ac:dyDescent="0.25"/>
  <cols>
    <col min="1" max="1" width="6.5703125" bestFit="1" customWidth="1"/>
    <col min="2" max="2" width="8.28515625" bestFit="1" customWidth="1"/>
    <col min="3" max="3" width="9.7109375" bestFit="1" customWidth="1"/>
    <col min="4" max="4" width="7.140625" bestFit="1" customWidth="1"/>
    <col min="5" max="5" width="11.85546875" bestFit="1" customWidth="1"/>
    <col min="6" max="6" width="11.42578125" bestFit="1" customWidth="1"/>
    <col min="7" max="7" width="18.42578125" bestFit="1" customWidth="1"/>
    <col min="8" max="8" width="17.85546875" bestFit="1" customWidth="1"/>
    <col min="9" max="9" width="18.28515625" bestFit="1" customWidth="1"/>
    <col min="10" max="10" width="14.28515625" bestFit="1" customWidth="1"/>
    <col min="11" max="11" width="13.85546875" bestFit="1" customWidth="1"/>
    <col min="12" max="12" width="20.85546875" bestFit="1" customWidth="1"/>
    <col min="13" max="13" width="21.85546875" bestFit="1" customWidth="1"/>
    <col min="14" max="14" width="20.85546875" bestFit="1" customWidth="1"/>
    <col min="15" max="15" width="14.85546875" bestFit="1" customWidth="1"/>
  </cols>
  <sheetData>
    <row r="1" spans="1:15" x14ac:dyDescent="0.25">
      <c r="A1" t="s">
        <v>267</v>
      </c>
      <c r="B1" t="s">
        <v>268</v>
      </c>
      <c r="C1" t="s">
        <v>269</v>
      </c>
      <c r="D1" t="s">
        <v>279</v>
      </c>
      <c r="E1" t="s">
        <v>270</v>
      </c>
      <c r="F1" t="s">
        <v>280</v>
      </c>
      <c r="G1" t="s">
        <v>271</v>
      </c>
      <c r="H1" t="s">
        <v>272</v>
      </c>
      <c r="I1" t="s">
        <v>273</v>
      </c>
      <c r="J1" t="s">
        <v>281</v>
      </c>
      <c r="K1" t="s">
        <v>274</v>
      </c>
      <c r="L1" t="s">
        <v>275</v>
      </c>
      <c r="M1" t="s">
        <v>276</v>
      </c>
      <c r="N1" t="s">
        <v>277</v>
      </c>
      <c r="O1" t="s">
        <v>278</v>
      </c>
    </row>
    <row r="2" spans="1:15" x14ac:dyDescent="0.25">
      <c r="A2" t="s">
        <v>290</v>
      </c>
      <c r="B2" t="s">
        <v>56</v>
      </c>
      <c r="C2" t="s">
        <v>18</v>
      </c>
      <c r="D2" t="s">
        <v>429</v>
      </c>
      <c r="E2" t="s">
        <v>1262</v>
      </c>
      <c r="F2" t="s">
        <v>1263</v>
      </c>
      <c r="G2" t="s">
        <v>1264</v>
      </c>
      <c r="H2" t="s">
        <v>1265</v>
      </c>
      <c r="I2" t="s">
        <v>1122</v>
      </c>
      <c r="J2" t="s">
        <v>430</v>
      </c>
      <c r="L2" t="s">
        <v>1266</v>
      </c>
      <c r="M2" t="s">
        <v>1267</v>
      </c>
      <c r="N2" t="s">
        <v>1268</v>
      </c>
      <c r="O2" t="s">
        <v>1246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41F4-D08F-4A48-9A40-1D0A2B533AE2}">
  <sheetPr codeName="Sheet18"/>
  <dimension ref="A1:O2"/>
  <sheetViews>
    <sheetView workbookViewId="0">
      <selection sqref="A1:O2"/>
    </sheetView>
  </sheetViews>
  <sheetFormatPr defaultRowHeight="15" x14ac:dyDescent="0.25"/>
  <cols>
    <col min="1" max="1" width="7.140625" bestFit="1" customWidth="1"/>
    <col min="2" max="2" width="8.28515625" bestFit="1" customWidth="1"/>
    <col min="3" max="3" width="9.7109375" bestFit="1" customWidth="1"/>
    <col min="4" max="4" width="7.140625" bestFit="1" customWidth="1"/>
    <col min="5" max="5" width="11.85546875" bestFit="1" customWidth="1"/>
    <col min="6" max="6" width="11.42578125" bestFit="1" customWidth="1"/>
    <col min="7" max="7" width="18.42578125" bestFit="1" customWidth="1"/>
    <col min="8" max="8" width="17.85546875" bestFit="1" customWidth="1"/>
    <col min="9" max="9" width="18.28515625" bestFit="1" customWidth="1"/>
    <col min="10" max="10" width="14.28515625" bestFit="1" customWidth="1"/>
    <col min="11" max="11" width="13.85546875" bestFit="1" customWidth="1"/>
    <col min="12" max="12" width="20.85546875" bestFit="1" customWidth="1"/>
    <col min="13" max="13" width="21.85546875" bestFit="1" customWidth="1"/>
    <col min="14" max="14" width="20.85546875" bestFit="1" customWidth="1"/>
    <col min="15" max="15" width="14.85546875" bestFit="1" customWidth="1"/>
  </cols>
  <sheetData>
    <row r="1" spans="1:15" x14ac:dyDescent="0.25">
      <c r="A1" t="s">
        <v>267</v>
      </c>
      <c r="B1" t="s">
        <v>268</v>
      </c>
      <c r="C1" t="s">
        <v>269</v>
      </c>
      <c r="D1" t="s">
        <v>279</v>
      </c>
      <c r="E1" t="s">
        <v>270</v>
      </c>
      <c r="F1" t="s">
        <v>280</v>
      </c>
      <c r="G1" t="s">
        <v>271</v>
      </c>
      <c r="H1" t="s">
        <v>272</v>
      </c>
      <c r="I1" t="s">
        <v>273</v>
      </c>
      <c r="J1" t="s">
        <v>281</v>
      </c>
      <c r="K1" t="s">
        <v>274</v>
      </c>
      <c r="L1" t="s">
        <v>275</v>
      </c>
      <c r="M1" t="s">
        <v>276</v>
      </c>
      <c r="N1" t="s">
        <v>277</v>
      </c>
      <c r="O1" t="s">
        <v>278</v>
      </c>
    </row>
    <row r="2" spans="1:15" x14ac:dyDescent="0.25">
      <c r="A2" t="s">
        <v>315</v>
      </c>
      <c r="B2" t="s">
        <v>12</v>
      </c>
      <c r="C2" t="s">
        <v>115</v>
      </c>
      <c r="D2" t="s">
        <v>1109</v>
      </c>
      <c r="E2" t="s">
        <v>1269</v>
      </c>
      <c r="F2" t="s">
        <v>1110</v>
      </c>
      <c r="G2" t="s">
        <v>1270</v>
      </c>
      <c r="H2" t="s">
        <v>1271</v>
      </c>
      <c r="I2" t="s">
        <v>116</v>
      </c>
      <c r="J2" t="s">
        <v>116</v>
      </c>
      <c r="L2" t="s">
        <v>1272</v>
      </c>
      <c r="M2" t="s">
        <v>1273</v>
      </c>
      <c r="N2" t="s">
        <v>490</v>
      </c>
      <c r="O2" t="s">
        <v>1274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D6CA7-0F27-41B1-B107-AF74AC0489BD}">
  <sheetPr codeName="Sheet19"/>
  <dimension ref="A1:O2"/>
  <sheetViews>
    <sheetView workbookViewId="0">
      <selection sqref="A1:O2"/>
    </sheetView>
  </sheetViews>
  <sheetFormatPr defaultRowHeight="15" x14ac:dyDescent="0.25"/>
  <cols>
    <col min="1" max="1" width="6.28515625" bestFit="1" customWidth="1"/>
    <col min="2" max="2" width="8.28515625" bestFit="1" customWidth="1"/>
    <col min="3" max="3" width="9.7109375" bestFit="1" customWidth="1"/>
    <col min="4" max="4" width="7.140625" bestFit="1" customWidth="1"/>
    <col min="5" max="5" width="11.85546875" bestFit="1" customWidth="1"/>
    <col min="6" max="6" width="11.42578125" bestFit="1" customWidth="1"/>
    <col min="7" max="7" width="18.42578125" bestFit="1" customWidth="1"/>
    <col min="8" max="8" width="17.85546875" bestFit="1" customWidth="1"/>
    <col min="9" max="9" width="18.28515625" bestFit="1" customWidth="1"/>
    <col min="10" max="10" width="14.28515625" bestFit="1" customWidth="1"/>
    <col min="11" max="11" width="13.85546875" bestFit="1" customWidth="1"/>
    <col min="12" max="12" width="20.85546875" bestFit="1" customWidth="1"/>
    <col min="13" max="13" width="21.85546875" bestFit="1" customWidth="1"/>
    <col min="14" max="14" width="20.85546875" bestFit="1" customWidth="1"/>
    <col min="15" max="15" width="14.85546875" bestFit="1" customWidth="1"/>
  </cols>
  <sheetData>
    <row r="1" spans="1:15" x14ac:dyDescent="0.25">
      <c r="A1" t="s">
        <v>267</v>
      </c>
      <c r="B1" t="s">
        <v>268</v>
      </c>
      <c r="C1" t="s">
        <v>269</v>
      </c>
      <c r="D1" t="s">
        <v>279</v>
      </c>
      <c r="E1" t="s">
        <v>270</v>
      </c>
      <c r="F1" t="s">
        <v>280</v>
      </c>
      <c r="G1" t="s">
        <v>271</v>
      </c>
      <c r="H1" t="s">
        <v>272</v>
      </c>
      <c r="I1" t="s">
        <v>273</v>
      </c>
      <c r="J1" t="s">
        <v>281</v>
      </c>
      <c r="K1" t="s">
        <v>274</v>
      </c>
      <c r="L1" t="s">
        <v>275</v>
      </c>
      <c r="M1" t="s">
        <v>276</v>
      </c>
      <c r="N1" t="s">
        <v>277</v>
      </c>
      <c r="O1" t="s">
        <v>278</v>
      </c>
    </row>
    <row r="2" spans="1:15" x14ac:dyDescent="0.25">
      <c r="A2" t="s">
        <v>316</v>
      </c>
      <c r="B2" t="s">
        <v>14</v>
      </c>
      <c r="C2" t="s">
        <v>117</v>
      </c>
      <c r="D2" t="s">
        <v>445</v>
      </c>
      <c r="E2" t="s">
        <v>1173</v>
      </c>
      <c r="F2" t="s">
        <v>1174</v>
      </c>
      <c r="G2" t="s">
        <v>1175</v>
      </c>
      <c r="H2" t="s">
        <v>1176</v>
      </c>
      <c r="I2" t="s">
        <v>118</v>
      </c>
      <c r="J2" t="s">
        <v>375</v>
      </c>
      <c r="L2" t="s">
        <v>1177</v>
      </c>
      <c r="M2" t="s">
        <v>1178</v>
      </c>
      <c r="N2" t="s">
        <v>1179</v>
      </c>
      <c r="O2" t="s">
        <v>1180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47E41-1816-4789-8567-06DD95CFB6B6}">
  <sheetPr codeName="Sheet2"/>
  <dimension ref="A1:K101"/>
  <sheetViews>
    <sheetView workbookViewId="0">
      <selection sqref="A1:K101"/>
    </sheetView>
  </sheetViews>
  <sheetFormatPr defaultRowHeight="15" x14ac:dyDescent="0.25"/>
  <cols>
    <col min="1" max="1" width="21.85546875" bestFit="1" customWidth="1"/>
    <col min="2" max="2" width="24.5703125" bestFit="1" customWidth="1"/>
    <col min="3" max="3" width="9.7109375" bestFit="1" customWidth="1"/>
    <col min="4" max="4" width="11.85546875" bestFit="1" customWidth="1"/>
    <col min="5" max="5" width="18.42578125" bestFit="1" customWidth="1"/>
    <col min="6" max="6" width="17.85546875" bestFit="1" customWidth="1"/>
    <col min="7" max="7" width="18.28515625" bestFit="1" customWidth="1"/>
    <col min="8" max="8" width="13.85546875" bestFit="1" customWidth="1"/>
    <col min="9" max="9" width="20.85546875" bestFit="1" customWidth="1"/>
    <col min="10" max="10" width="21.85546875" bestFit="1" customWidth="1"/>
    <col min="11" max="11" width="20.85546875" customWidth="1"/>
    <col min="12" max="12" width="20.85546875" bestFit="1" customWidth="1"/>
    <col min="13" max="13" width="14.85546875" bestFit="1" customWidth="1"/>
    <col min="14" max="14" width="21.85546875" bestFit="1" customWidth="1"/>
    <col min="15" max="15" width="24.5703125" bestFit="1" customWidth="1"/>
    <col min="16" max="16" width="18.28515625" bestFit="1" customWidth="1"/>
    <col min="17" max="17" width="20.5703125" bestFit="1" customWidth="1"/>
    <col min="18" max="18" width="27.140625" bestFit="1" customWidth="1"/>
    <col min="19" max="19" width="26.5703125" bestFit="1" customWidth="1"/>
    <col min="20" max="20" width="27" bestFit="1" customWidth="1"/>
    <col min="21" max="21" width="22.5703125" bestFit="1" customWidth="1"/>
    <col min="22" max="22" width="29.5703125" bestFit="1" customWidth="1"/>
    <col min="23" max="23" width="30.5703125" bestFit="1" customWidth="1"/>
    <col min="24" max="24" width="29.5703125" bestFit="1" customWidth="1"/>
    <col min="25" max="25" width="23.7109375" bestFit="1" customWidth="1"/>
  </cols>
  <sheetData>
    <row r="1" spans="1:11" x14ac:dyDescent="0.25">
      <c r="A1" t="s">
        <v>267</v>
      </c>
      <c r="B1" t="s">
        <v>268</v>
      </c>
      <c r="C1" t="s">
        <v>269</v>
      </c>
      <c r="D1" t="s">
        <v>270</v>
      </c>
      <c r="E1" t="s">
        <v>271</v>
      </c>
      <c r="F1" t="s">
        <v>272</v>
      </c>
      <c r="G1" t="s">
        <v>273</v>
      </c>
      <c r="H1" t="s">
        <v>274</v>
      </c>
      <c r="I1" t="s">
        <v>275</v>
      </c>
      <c r="J1" t="s">
        <v>276</v>
      </c>
      <c r="K1" t="s">
        <v>277</v>
      </c>
    </row>
    <row r="2" spans="1:11" x14ac:dyDescent="0.25">
      <c r="A2" t="s">
        <v>31</v>
      </c>
      <c r="B2" t="s">
        <v>32</v>
      </c>
      <c r="C2" t="s">
        <v>3</v>
      </c>
      <c r="D2" t="s">
        <v>515</v>
      </c>
      <c r="E2" t="s">
        <v>516</v>
      </c>
      <c r="F2" t="s">
        <v>517</v>
      </c>
      <c r="G2" t="s">
        <v>518</v>
      </c>
      <c r="H2" t="s">
        <v>33</v>
      </c>
      <c r="I2" t="s">
        <v>452</v>
      </c>
      <c r="J2" t="s">
        <v>519</v>
      </c>
      <c r="K2" t="s">
        <v>520</v>
      </c>
    </row>
    <row r="3" spans="1:11" x14ac:dyDescent="0.25">
      <c r="A3" t="s">
        <v>285</v>
      </c>
      <c r="B3" t="s">
        <v>34</v>
      </c>
      <c r="C3" t="s">
        <v>13</v>
      </c>
      <c r="D3" t="s">
        <v>521</v>
      </c>
      <c r="E3" t="s">
        <v>522</v>
      </c>
      <c r="F3" t="s">
        <v>523</v>
      </c>
      <c r="G3" t="s">
        <v>35</v>
      </c>
      <c r="H3" t="s">
        <v>36</v>
      </c>
      <c r="I3" t="s">
        <v>484</v>
      </c>
      <c r="J3" t="s">
        <v>524</v>
      </c>
      <c r="K3" t="s">
        <v>525</v>
      </c>
    </row>
    <row r="4" spans="1:11" x14ac:dyDescent="0.25">
      <c r="A4" t="s">
        <v>37</v>
      </c>
      <c r="B4" t="s">
        <v>9</v>
      </c>
      <c r="C4" t="s">
        <v>38</v>
      </c>
      <c r="D4" t="s">
        <v>526</v>
      </c>
      <c r="E4" t="s">
        <v>527</v>
      </c>
      <c r="F4" t="s">
        <v>528</v>
      </c>
      <c r="G4" t="s">
        <v>529</v>
      </c>
      <c r="I4" t="s">
        <v>530</v>
      </c>
      <c r="J4" t="s">
        <v>493</v>
      </c>
      <c r="K4" t="s">
        <v>531</v>
      </c>
    </row>
    <row r="5" spans="1:11" x14ac:dyDescent="0.25">
      <c r="A5" t="s">
        <v>39</v>
      </c>
      <c r="B5" t="s">
        <v>40</v>
      </c>
      <c r="C5" t="s">
        <v>2</v>
      </c>
      <c r="D5" t="s">
        <v>532</v>
      </c>
      <c r="E5" t="s">
        <v>533</v>
      </c>
      <c r="F5" t="s">
        <v>534</v>
      </c>
      <c r="G5" t="s">
        <v>535</v>
      </c>
      <c r="H5" t="s">
        <v>33</v>
      </c>
      <c r="I5" t="s">
        <v>536</v>
      </c>
      <c r="J5" t="s">
        <v>537</v>
      </c>
      <c r="K5" t="s">
        <v>538</v>
      </c>
    </row>
    <row r="6" spans="1:11" x14ac:dyDescent="0.25">
      <c r="A6" t="s">
        <v>286</v>
      </c>
      <c r="B6" t="s">
        <v>41</v>
      </c>
      <c r="C6" t="s">
        <v>42</v>
      </c>
      <c r="D6" t="s">
        <v>539</v>
      </c>
      <c r="E6" t="s">
        <v>540</v>
      </c>
      <c r="F6" t="s">
        <v>541</v>
      </c>
      <c r="G6" t="s">
        <v>43</v>
      </c>
      <c r="H6" t="s">
        <v>44</v>
      </c>
      <c r="I6" t="s">
        <v>542</v>
      </c>
      <c r="J6" t="s">
        <v>543</v>
      </c>
      <c r="K6" t="s">
        <v>544</v>
      </c>
    </row>
    <row r="7" spans="1:11" x14ac:dyDescent="0.25">
      <c r="A7" t="s">
        <v>45</v>
      </c>
      <c r="B7" t="s">
        <v>46</v>
      </c>
      <c r="C7" t="s">
        <v>4</v>
      </c>
      <c r="D7" t="s">
        <v>545</v>
      </c>
      <c r="E7" t="s">
        <v>546</v>
      </c>
      <c r="F7" t="s">
        <v>547</v>
      </c>
      <c r="G7" t="s">
        <v>548</v>
      </c>
      <c r="H7" t="s">
        <v>47</v>
      </c>
      <c r="I7" t="s">
        <v>549</v>
      </c>
      <c r="J7" t="s">
        <v>550</v>
      </c>
      <c r="K7" t="s">
        <v>551</v>
      </c>
    </row>
    <row r="8" spans="1:11" x14ac:dyDescent="0.25">
      <c r="A8" t="s">
        <v>287</v>
      </c>
      <c r="B8" t="s">
        <v>48</v>
      </c>
      <c r="C8" t="s">
        <v>49</v>
      </c>
      <c r="D8" t="s">
        <v>552</v>
      </c>
      <c r="E8" t="s">
        <v>553</v>
      </c>
      <c r="F8" t="s">
        <v>554</v>
      </c>
      <c r="G8" t="s">
        <v>50</v>
      </c>
      <c r="H8" t="s">
        <v>50</v>
      </c>
      <c r="I8" t="s">
        <v>555</v>
      </c>
      <c r="J8" t="s">
        <v>556</v>
      </c>
      <c r="K8" t="s">
        <v>557</v>
      </c>
    </row>
    <row r="9" spans="1:11" x14ac:dyDescent="0.25">
      <c r="A9" t="s">
        <v>288</v>
      </c>
      <c r="B9" t="s">
        <v>51</v>
      </c>
      <c r="C9" t="s">
        <v>52</v>
      </c>
      <c r="D9" t="s">
        <v>558</v>
      </c>
      <c r="E9" t="s">
        <v>559</v>
      </c>
      <c r="F9" t="s">
        <v>560</v>
      </c>
      <c r="G9" t="s">
        <v>53</v>
      </c>
      <c r="I9" t="s">
        <v>561</v>
      </c>
      <c r="J9" t="s">
        <v>562</v>
      </c>
      <c r="K9" t="s">
        <v>487</v>
      </c>
    </row>
    <row r="10" spans="1:11" x14ac:dyDescent="0.25">
      <c r="A10" t="s">
        <v>290</v>
      </c>
      <c r="B10" t="s">
        <v>56</v>
      </c>
      <c r="C10" t="s">
        <v>18</v>
      </c>
      <c r="D10" t="s">
        <v>563</v>
      </c>
      <c r="E10" t="s">
        <v>564</v>
      </c>
      <c r="F10" t="s">
        <v>565</v>
      </c>
      <c r="G10" t="s">
        <v>566</v>
      </c>
      <c r="I10" t="s">
        <v>567</v>
      </c>
      <c r="J10" t="s">
        <v>443</v>
      </c>
      <c r="K10" t="s">
        <v>568</v>
      </c>
    </row>
    <row r="11" spans="1:11" x14ac:dyDescent="0.25">
      <c r="A11" t="s">
        <v>289</v>
      </c>
      <c r="B11" t="s">
        <v>6</v>
      </c>
      <c r="C11" t="s">
        <v>54</v>
      </c>
      <c r="D11" t="s">
        <v>569</v>
      </c>
      <c r="E11" t="s">
        <v>570</v>
      </c>
      <c r="F11" t="s">
        <v>571</v>
      </c>
      <c r="G11" t="s">
        <v>572</v>
      </c>
      <c r="H11" t="s">
        <v>55</v>
      </c>
      <c r="I11" t="s">
        <v>573</v>
      </c>
      <c r="J11" t="s">
        <v>574</v>
      </c>
      <c r="K11" t="s">
        <v>463</v>
      </c>
    </row>
    <row r="12" spans="1:11" x14ac:dyDescent="0.25">
      <c r="A12" t="s">
        <v>291</v>
      </c>
      <c r="B12" t="s">
        <v>7</v>
      </c>
      <c r="C12" t="s">
        <v>57</v>
      </c>
      <c r="D12" t="s">
        <v>575</v>
      </c>
      <c r="E12" t="s">
        <v>576</v>
      </c>
      <c r="F12" t="s">
        <v>577</v>
      </c>
      <c r="G12" t="s">
        <v>578</v>
      </c>
      <c r="I12" t="s">
        <v>579</v>
      </c>
      <c r="J12" t="s">
        <v>580</v>
      </c>
      <c r="K12" t="s">
        <v>581</v>
      </c>
    </row>
    <row r="13" spans="1:11" x14ac:dyDescent="0.25">
      <c r="A13" t="s">
        <v>293</v>
      </c>
      <c r="B13" t="s">
        <v>60</v>
      </c>
      <c r="C13" t="s">
        <v>60</v>
      </c>
      <c r="D13" t="s">
        <v>582</v>
      </c>
      <c r="E13" t="s">
        <v>583</v>
      </c>
      <c r="F13" t="s">
        <v>584</v>
      </c>
      <c r="G13" t="s">
        <v>61</v>
      </c>
      <c r="I13" t="s">
        <v>585</v>
      </c>
      <c r="J13" t="s">
        <v>586</v>
      </c>
      <c r="K13" t="s">
        <v>587</v>
      </c>
    </row>
    <row r="14" spans="1:11" x14ac:dyDescent="0.25">
      <c r="A14" t="s">
        <v>292</v>
      </c>
      <c r="B14" t="s">
        <v>58</v>
      </c>
      <c r="C14" t="s">
        <v>58</v>
      </c>
      <c r="D14" t="s">
        <v>588</v>
      </c>
      <c r="E14" t="s">
        <v>589</v>
      </c>
      <c r="F14" t="s">
        <v>590</v>
      </c>
      <c r="G14" t="s">
        <v>471</v>
      </c>
      <c r="H14" t="s">
        <v>59</v>
      </c>
      <c r="I14" t="s">
        <v>591</v>
      </c>
      <c r="J14" t="s">
        <v>592</v>
      </c>
      <c r="K14" t="s">
        <v>593</v>
      </c>
    </row>
    <row r="15" spans="1:11" x14ac:dyDescent="0.25">
      <c r="A15" t="s">
        <v>296</v>
      </c>
      <c r="B15" t="s">
        <v>66</v>
      </c>
      <c r="C15" t="s">
        <v>67</v>
      </c>
      <c r="D15" t="s">
        <v>594</v>
      </c>
      <c r="E15" t="s">
        <v>595</v>
      </c>
      <c r="F15" t="s">
        <v>596</v>
      </c>
      <c r="G15" t="s">
        <v>68</v>
      </c>
      <c r="I15" t="s">
        <v>597</v>
      </c>
      <c r="J15" t="s">
        <v>598</v>
      </c>
      <c r="K15" t="s">
        <v>599</v>
      </c>
    </row>
    <row r="16" spans="1:11" x14ac:dyDescent="0.25">
      <c r="A16" t="s">
        <v>295</v>
      </c>
      <c r="B16" t="s">
        <v>64</v>
      </c>
      <c r="C16" t="s">
        <v>65</v>
      </c>
      <c r="D16" t="s">
        <v>600</v>
      </c>
      <c r="E16" t="s">
        <v>601</v>
      </c>
      <c r="F16" t="s">
        <v>602</v>
      </c>
      <c r="G16" t="s">
        <v>603</v>
      </c>
      <c r="H16" t="s">
        <v>33</v>
      </c>
      <c r="I16" t="s">
        <v>604</v>
      </c>
      <c r="J16" t="s">
        <v>605</v>
      </c>
      <c r="K16" t="s">
        <v>482</v>
      </c>
    </row>
    <row r="17" spans="1:11" x14ac:dyDescent="0.25">
      <c r="A17" t="s">
        <v>294</v>
      </c>
      <c r="B17" t="s">
        <v>62</v>
      </c>
      <c r="C17" t="s">
        <v>63</v>
      </c>
      <c r="D17" t="s">
        <v>606</v>
      </c>
      <c r="E17" t="s">
        <v>607</v>
      </c>
      <c r="F17" t="s">
        <v>608</v>
      </c>
      <c r="G17" t="s">
        <v>609</v>
      </c>
      <c r="I17" t="s">
        <v>610</v>
      </c>
      <c r="J17" t="s">
        <v>555</v>
      </c>
      <c r="K17" t="s">
        <v>611</v>
      </c>
    </row>
    <row r="18" spans="1:11" x14ac:dyDescent="0.25">
      <c r="A18" t="s">
        <v>297</v>
      </c>
      <c r="B18" t="s">
        <v>71</v>
      </c>
      <c r="C18" t="s">
        <v>72</v>
      </c>
      <c r="D18" t="s">
        <v>612</v>
      </c>
      <c r="E18" t="s">
        <v>613</v>
      </c>
      <c r="F18" t="s">
        <v>614</v>
      </c>
      <c r="G18" t="s">
        <v>73</v>
      </c>
      <c r="H18" t="s">
        <v>74</v>
      </c>
      <c r="I18" t="s">
        <v>615</v>
      </c>
      <c r="J18" t="s">
        <v>616</v>
      </c>
      <c r="K18" t="s">
        <v>617</v>
      </c>
    </row>
    <row r="19" spans="1:11" x14ac:dyDescent="0.25">
      <c r="A19" t="s">
        <v>299</v>
      </c>
      <c r="B19" t="s">
        <v>75</v>
      </c>
      <c r="C19" t="s">
        <v>76</v>
      </c>
      <c r="D19" t="s">
        <v>618</v>
      </c>
      <c r="E19" t="s">
        <v>619</v>
      </c>
      <c r="F19" t="s">
        <v>620</v>
      </c>
      <c r="G19" t="s">
        <v>621</v>
      </c>
      <c r="I19" t="s">
        <v>622</v>
      </c>
      <c r="J19" t="s">
        <v>623</v>
      </c>
      <c r="K19" t="s">
        <v>624</v>
      </c>
    </row>
    <row r="20" spans="1:11" x14ac:dyDescent="0.25">
      <c r="A20" t="s">
        <v>300</v>
      </c>
      <c r="B20" t="s">
        <v>77</v>
      </c>
      <c r="C20" t="s">
        <v>78</v>
      </c>
      <c r="D20" t="s">
        <v>625</v>
      </c>
      <c r="E20" t="s">
        <v>626</v>
      </c>
      <c r="F20" t="s">
        <v>627</v>
      </c>
      <c r="G20" t="s">
        <v>628</v>
      </c>
      <c r="H20" t="s">
        <v>79</v>
      </c>
      <c r="I20" t="s">
        <v>629</v>
      </c>
      <c r="J20" t="s">
        <v>630</v>
      </c>
      <c r="K20" t="s">
        <v>491</v>
      </c>
    </row>
    <row r="21" spans="1:11" x14ac:dyDescent="0.25">
      <c r="A21" t="s">
        <v>301</v>
      </c>
      <c r="B21" t="s">
        <v>80</v>
      </c>
      <c r="C21" t="s">
        <v>81</v>
      </c>
      <c r="D21" t="s">
        <v>631</v>
      </c>
      <c r="E21" t="s">
        <v>632</v>
      </c>
      <c r="F21" t="s">
        <v>633</v>
      </c>
      <c r="G21" t="s">
        <v>634</v>
      </c>
      <c r="I21" t="s">
        <v>635</v>
      </c>
      <c r="J21" t="s">
        <v>636</v>
      </c>
      <c r="K21" t="s">
        <v>637</v>
      </c>
    </row>
    <row r="22" spans="1:11" x14ac:dyDescent="0.25">
      <c r="A22" t="s">
        <v>302</v>
      </c>
      <c r="B22" t="s">
        <v>82</v>
      </c>
      <c r="C22" t="s">
        <v>83</v>
      </c>
      <c r="D22" t="s">
        <v>638</v>
      </c>
      <c r="E22" t="s">
        <v>639</v>
      </c>
      <c r="F22" t="s">
        <v>640</v>
      </c>
      <c r="G22" t="s">
        <v>433</v>
      </c>
      <c r="I22" t="s">
        <v>641</v>
      </c>
      <c r="J22" t="s">
        <v>642</v>
      </c>
      <c r="K22" t="s">
        <v>643</v>
      </c>
    </row>
    <row r="23" spans="1:11" x14ac:dyDescent="0.25">
      <c r="A23" t="s">
        <v>298</v>
      </c>
      <c r="B23" t="s">
        <v>10</v>
      </c>
      <c r="C23" t="s">
        <v>69</v>
      </c>
      <c r="D23" t="s">
        <v>644</v>
      </c>
      <c r="E23" t="s">
        <v>645</v>
      </c>
      <c r="F23" t="s">
        <v>646</v>
      </c>
      <c r="G23" t="s">
        <v>647</v>
      </c>
      <c r="H23" t="s">
        <v>70</v>
      </c>
      <c r="I23" t="s">
        <v>648</v>
      </c>
      <c r="J23" t="s">
        <v>649</v>
      </c>
      <c r="K23" t="s">
        <v>650</v>
      </c>
    </row>
    <row r="24" spans="1:11" x14ac:dyDescent="0.25">
      <c r="A24" t="s">
        <v>304</v>
      </c>
      <c r="B24" t="s">
        <v>87</v>
      </c>
      <c r="C24" t="s">
        <v>88</v>
      </c>
      <c r="D24" t="s">
        <v>651</v>
      </c>
      <c r="E24" t="s">
        <v>652</v>
      </c>
      <c r="F24" t="s">
        <v>653</v>
      </c>
      <c r="G24" t="s">
        <v>466</v>
      </c>
      <c r="H24" t="s">
        <v>89</v>
      </c>
      <c r="I24" t="s">
        <v>654</v>
      </c>
      <c r="J24" t="s">
        <v>655</v>
      </c>
      <c r="K24" t="s">
        <v>656</v>
      </c>
    </row>
    <row r="25" spans="1:11" x14ac:dyDescent="0.25">
      <c r="A25" t="s">
        <v>305</v>
      </c>
      <c r="B25" t="s">
        <v>90</v>
      </c>
      <c r="C25" t="s">
        <v>91</v>
      </c>
      <c r="D25" t="s">
        <v>657</v>
      </c>
      <c r="E25" t="s">
        <v>658</v>
      </c>
      <c r="F25" t="s">
        <v>659</v>
      </c>
      <c r="G25" t="s">
        <v>92</v>
      </c>
      <c r="H25" t="s">
        <v>92</v>
      </c>
      <c r="I25" t="s">
        <v>660</v>
      </c>
      <c r="J25" t="s">
        <v>661</v>
      </c>
      <c r="K25" t="s">
        <v>662</v>
      </c>
    </row>
    <row r="26" spans="1:11" x14ac:dyDescent="0.25">
      <c r="A26" t="s">
        <v>303</v>
      </c>
      <c r="B26" t="s">
        <v>84</v>
      </c>
      <c r="C26" t="s">
        <v>85</v>
      </c>
      <c r="D26" t="s">
        <v>663</v>
      </c>
      <c r="E26" t="s">
        <v>664</v>
      </c>
      <c r="F26" t="s">
        <v>665</v>
      </c>
      <c r="G26" t="s">
        <v>86</v>
      </c>
      <c r="I26" t="s">
        <v>666</v>
      </c>
      <c r="J26" t="s">
        <v>667</v>
      </c>
      <c r="K26" t="s">
        <v>668</v>
      </c>
    </row>
    <row r="27" spans="1:11" x14ac:dyDescent="0.25">
      <c r="A27" t="s">
        <v>307</v>
      </c>
      <c r="B27" t="s">
        <v>8</v>
      </c>
      <c r="C27" t="s">
        <v>97</v>
      </c>
      <c r="D27" t="s">
        <v>669</v>
      </c>
      <c r="E27" t="s">
        <v>670</v>
      </c>
      <c r="F27" t="s">
        <v>671</v>
      </c>
      <c r="G27" t="s">
        <v>672</v>
      </c>
      <c r="I27" t="s">
        <v>673</v>
      </c>
      <c r="J27" t="s">
        <v>674</v>
      </c>
      <c r="K27" t="s">
        <v>675</v>
      </c>
    </row>
    <row r="28" spans="1:11" x14ac:dyDescent="0.25">
      <c r="A28" t="s">
        <v>306</v>
      </c>
      <c r="B28" t="s">
        <v>93</v>
      </c>
      <c r="C28" t="s">
        <v>94</v>
      </c>
      <c r="D28" t="s">
        <v>676</v>
      </c>
      <c r="E28" t="s">
        <v>677</v>
      </c>
      <c r="F28" t="s">
        <v>678</v>
      </c>
      <c r="G28" t="s">
        <v>95</v>
      </c>
      <c r="H28" t="s">
        <v>96</v>
      </c>
      <c r="I28" t="s">
        <v>679</v>
      </c>
      <c r="J28" t="s">
        <v>680</v>
      </c>
      <c r="K28" t="s">
        <v>681</v>
      </c>
    </row>
    <row r="29" spans="1:11" x14ac:dyDescent="0.25">
      <c r="A29" t="s">
        <v>309</v>
      </c>
      <c r="B29" t="s">
        <v>101</v>
      </c>
      <c r="C29" t="s">
        <v>102</v>
      </c>
      <c r="D29" t="s">
        <v>682</v>
      </c>
      <c r="E29" t="s">
        <v>683</v>
      </c>
      <c r="F29" t="s">
        <v>684</v>
      </c>
      <c r="G29" t="s">
        <v>685</v>
      </c>
      <c r="I29" t="s">
        <v>686</v>
      </c>
      <c r="J29" t="s">
        <v>687</v>
      </c>
      <c r="K29" t="s">
        <v>688</v>
      </c>
    </row>
    <row r="30" spans="1:11" x14ac:dyDescent="0.25">
      <c r="A30" t="s">
        <v>319</v>
      </c>
      <c r="B30" t="s">
        <v>124</v>
      </c>
      <c r="C30" t="s">
        <v>125</v>
      </c>
      <c r="D30" t="s">
        <v>689</v>
      </c>
      <c r="E30" t="s">
        <v>690</v>
      </c>
      <c r="F30" t="s">
        <v>691</v>
      </c>
      <c r="G30" t="s">
        <v>692</v>
      </c>
      <c r="I30" t="s">
        <v>693</v>
      </c>
      <c r="J30" t="s">
        <v>694</v>
      </c>
      <c r="K30" t="s">
        <v>695</v>
      </c>
    </row>
    <row r="31" spans="1:11" x14ac:dyDescent="0.25">
      <c r="A31" t="s">
        <v>308</v>
      </c>
      <c r="B31" t="s">
        <v>98</v>
      </c>
      <c r="C31" t="s">
        <v>99</v>
      </c>
      <c r="D31" t="s">
        <v>696</v>
      </c>
      <c r="E31" t="s">
        <v>697</v>
      </c>
      <c r="F31" t="s">
        <v>698</v>
      </c>
      <c r="G31" t="s">
        <v>100</v>
      </c>
      <c r="I31" t="s">
        <v>699</v>
      </c>
      <c r="J31" t="s">
        <v>472</v>
      </c>
      <c r="K31" t="s">
        <v>700</v>
      </c>
    </row>
    <row r="32" spans="1:11" x14ac:dyDescent="0.25">
      <c r="A32" t="s">
        <v>311</v>
      </c>
      <c r="B32" t="s">
        <v>105</v>
      </c>
      <c r="C32" t="s">
        <v>106</v>
      </c>
      <c r="D32" t="s">
        <v>701</v>
      </c>
      <c r="E32" t="s">
        <v>702</v>
      </c>
      <c r="F32" t="s">
        <v>703</v>
      </c>
      <c r="G32" t="s">
        <v>107</v>
      </c>
      <c r="I32" t="s">
        <v>704</v>
      </c>
      <c r="J32" t="s">
        <v>705</v>
      </c>
      <c r="K32" t="s">
        <v>474</v>
      </c>
    </row>
    <row r="33" spans="1:11" x14ac:dyDescent="0.25">
      <c r="A33" t="s">
        <v>312</v>
      </c>
      <c r="B33" t="s">
        <v>108</v>
      </c>
      <c r="C33" t="s">
        <v>109</v>
      </c>
      <c r="D33" t="s">
        <v>706</v>
      </c>
      <c r="E33" t="s">
        <v>707</v>
      </c>
      <c r="F33" t="s">
        <v>708</v>
      </c>
      <c r="G33" t="s">
        <v>110</v>
      </c>
      <c r="H33" t="s">
        <v>111</v>
      </c>
      <c r="I33" t="s">
        <v>432</v>
      </c>
      <c r="J33" t="s">
        <v>488</v>
      </c>
      <c r="K33" t="s">
        <v>709</v>
      </c>
    </row>
    <row r="34" spans="1:11" x14ac:dyDescent="0.25">
      <c r="A34" t="s">
        <v>310</v>
      </c>
      <c r="B34" t="s">
        <v>103</v>
      </c>
      <c r="C34" t="s">
        <v>104</v>
      </c>
      <c r="D34" t="s">
        <v>710</v>
      </c>
      <c r="E34" t="s">
        <v>711</v>
      </c>
      <c r="F34" t="s">
        <v>712</v>
      </c>
      <c r="G34" t="s">
        <v>713</v>
      </c>
      <c r="H34" t="s">
        <v>47</v>
      </c>
      <c r="I34" t="s">
        <v>714</v>
      </c>
      <c r="J34" t="s">
        <v>715</v>
      </c>
      <c r="K34" t="s">
        <v>716</v>
      </c>
    </row>
    <row r="35" spans="1:11" x14ac:dyDescent="0.25">
      <c r="A35" t="s">
        <v>316</v>
      </c>
      <c r="B35" t="s">
        <v>14</v>
      </c>
      <c r="C35" t="s">
        <v>117</v>
      </c>
      <c r="D35" t="s">
        <v>717</v>
      </c>
      <c r="E35" t="s">
        <v>718</v>
      </c>
      <c r="F35" t="s">
        <v>719</v>
      </c>
      <c r="G35" t="s">
        <v>118</v>
      </c>
      <c r="I35" t="s">
        <v>720</v>
      </c>
      <c r="J35" t="s">
        <v>486</v>
      </c>
      <c r="K35" t="s">
        <v>721</v>
      </c>
    </row>
    <row r="36" spans="1:11" x14ac:dyDescent="0.25">
      <c r="A36" t="s">
        <v>314</v>
      </c>
      <c r="B36" t="s">
        <v>114</v>
      </c>
      <c r="C36" t="s">
        <v>5</v>
      </c>
      <c r="D36" t="s">
        <v>722</v>
      </c>
      <c r="E36" t="s">
        <v>723</v>
      </c>
      <c r="F36" t="s">
        <v>724</v>
      </c>
      <c r="G36" t="s">
        <v>465</v>
      </c>
      <c r="I36" t="s">
        <v>478</v>
      </c>
      <c r="J36" t="s">
        <v>725</v>
      </c>
      <c r="K36" t="s">
        <v>726</v>
      </c>
    </row>
    <row r="37" spans="1:11" x14ac:dyDescent="0.25">
      <c r="A37" t="s">
        <v>313</v>
      </c>
      <c r="B37" t="s">
        <v>112</v>
      </c>
      <c r="C37" t="s">
        <v>113</v>
      </c>
      <c r="D37" t="s">
        <v>727</v>
      </c>
      <c r="E37" t="s">
        <v>728</v>
      </c>
      <c r="F37" t="s">
        <v>729</v>
      </c>
      <c r="G37" t="s">
        <v>730</v>
      </c>
      <c r="I37" t="s">
        <v>648</v>
      </c>
      <c r="J37" t="s">
        <v>731</v>
      </c>
      <c r="K37" t="s">
        <v>732</v>
      </c>
    </row>
    <row r="38" spans="1:11" x14ac:dyDescent="0.25">
      <c r="A38" t="s">
        <v>315</v>
      </c>
      <c r="B38" t="s">
        <v>12</v>
      </c>
      <c r="C38" t="s">
        <v>115</v>
      </c>
      <c r="D38" t="s">
        <v>733</v>
      </c>
      <c r="E38" t="s">
        <v>734</v>
      </c>
      <c r="F38" t="s">
        <v>735</v>
      </c>
      <c r="G38" t="s">
        <v>116</v>
      </c>
      <c r="I38" t="s">
        <v>736</v>
      </c>
      <c r="J38" t="s">
        <v>737</v>
      </c>
      <c r="K38" t="s">
        <v>506</v>
      </c>
    </row>
    <row r="39" spans="1:11" x14ac:dyDescent="0.25">
      <c r="A39" t="s">
        <v>318</v>
      </c>
      <c r="B39" t="s">
        <v>121</v>
      </c>
      <c r="C39" t="s">
        <v>122</v>
      </c>
      <c r="D39" t="s">
        <v>738</v>
      </c>
      <c r="E39" t="s">
        <v>739</v>
      </c>
      <c r="F39" t="s">
        <v>740</v>
      </c>
      <c r="G39" t="s">
        <v>123</v>
      </c>
      <c r="I39" t="s">
        <v>513</v>
      </c>
      <c r="J39" t="s">
        <v>741</v>
      </c>
      <c r="K39" t="s">
        <v>742</v>
      </c>
    </row>
    <row r="40" spans="1:11" x14ac:dyDescent="0.25">
      <c r="A40" t="s">
        <v>321</v>
      </c>
      <c r="B40" t="s">
        <v>126</v>
      </c>
      <c r="C40" t="s">
        <v>127</v>
      </c>
      <c r="D40" t="s">
        <v>743</v>
      </c>
      <c r="E40" t="s">
        <v>744</v>
      </c>
      <c r="F40" t="s">
        <v>745</v>
      </c>
      <c r="G40" t="s">
        <v>128</v>
      </c>
      <c r="I40" t="s">
        <v>746</v>
      </c>
      <c r="J40" t="s">
        <v>747</v>
      </c>
      <c r="K40" t="s">
        <v>748</v>
      </c>
    </row>
    <row r="41" spans="1:11" x14ac:dyDescent="0.25">
      <c r="A41" t="s">
        <v>317</v>
      </c>
      <c r="B41" t="s">
        <v>119</v>
      </c>
      <c r="C41" t="s">
        <v>15</v>
      </c>
      <c r="D41" t="s">
        <v>749</v>
      </c>
      <c r="E41" t="s">
        <v>750</v>
      </c>
      <c r="F41" t="s">
        <v>751</v>
      </c>
      <c r="G41" t="s">
        <v>120</v>
      </c>
      <c r="I41" t="s">
        <v>453</v>
      </c>
      <c r="J41" t="s">
        <v>476</v>
      </c>
      <c r="K41" t="s">
        <v>492</v>
      </c>
    </row>
    <row r="42" spans="1:11" x14ac:dyDescent="0.25">
      <c r="A42" t="s">
        <v>320</v>
      </c>
      <c r="B42" t="s">
        <v>129</v>
      </c>
      <c r="C42" t="s">
        <v>130</v>
      </c>
      <c r="D42" t="s">
        <v>752</v>
      </c>
      <c r="E42" t="s">
        <v>753</v>
      </c>
      <c r="F42" t="s">
        <v>754</v>
      </c>
      <c r="G42" t="s">
        <v>131</v>
      </c>
      <c r="I42" t="s">
        <v>755</v>
      </c>
      <c r="J42" t="s">
        <v>756</v>
      </c>
      <c r="K42" t="s">
        <v>757</v>
      </c>
    </row>
    <row r="43" spans="1:11" x14ac:dyDescent="0.25">
      <c r="A43" t="s">
        <v>323</v>
      </c>
      <c r="B43" t="s">
        <v>132</v>
      </c>
      <c r="C43" t="s">
        <v>133</v>
      </c>
      <c r="D43" t="s">
        <v>758</v>
      </c>
      <c r="E43" t="s">
        <v>759</v>
      </c>
      <c r="F43" t="s">
        <v>760</v>
      </c>
      <c r="G43" t="s">
        <v>134</v>
      </c>
      <c r="I43" t="s">
        <v>761</v>
      </c>
      <c r="J43" t="s">
        <v>762</v>
      </c>
      <c r="K43" t="s">
        <v>763</v>
      </c>
    </row>
    <row r="44" spans="1:11" x14ac:dyDescent="0.25">
      <c r="A44" t="s">
        <v>327</v>
      </c>
      <c r="B44" t="s">
        <v>17</v>
      </c>
      <c r="C44" t="s">
        <v>145</v>
      </c>
      <c r="D44" t="s">
        <v>764</v>
      </c>
      <c r="E44" t="s">
        <v>765</v>
      </c>
      <c r="F44" t="s">
        <v>766</v>
      </c>
      <c r="G44" t="s">
        <v>767</v>
      </c>
      <c r="H44" t="s">
        <v>33</v>
      </c>
      <c r="I44" t="s">
        <v>768</v>
      </c>
      <c r="J44" t="s">
        <v>769</v>
      </c>
      <c r="K44" t="s">
        <v>770</v>
      </c>
    </row>
    <row r="45" spans="1:11" x14ac:dyDescent="0.25">
      <c r="A45" t="s">
        <v>326</v>
      </c>
      <c r="B45" t="s">
        <v>142</v>
      </c>
      <c r="C45" t="s">
        <v>143</v>
      </c>
      <c r="D45" t="s">
        <v>771</v>
      </c>
      <c r="E45" t="s">
        <v>772</v>
      </c>
      <c r="F45" t="s">
        <v>773</v>
      </c>
      <c r="G45" t="s">
        <v>144</v>
      </c>
      <c r="I45" t="s">
        <v>774</v>
      </c>
      <c r="J45" t="s">
        <v>509</v>
      </c>
      <c r="K45" t="s">
        <v>775</v>
      </c>
    </row>
    <row r="46" spans="1:11" x14ac:dyDescent="0.25">
      <c r="A46" t="s">
        <v>322</v>
      </c>
      <c r="B46" t="s">
        <v>135</v>
      </c>
      <c r="C46" t="s">
        <v>135</v>
      </c>
      <c r="D46" t="s">
        <v>776</v>
      </c>
      <c r="E46" t="s">
        <v>777</v>
      </c>
      <c r="F46" t="s">
        <v>778</v>
      </c>
      <c r="G46" t="s">
        <v>394</v>
      </c>
      <c r="I46" t="s">
        <v>779</v>
      </c>
      <c r="J46" t="s">
        <v>780</v>
      </c>
      <c r="K46" t="s">
        <v>781</v>
      </c>
    </row>
    <row r="47" spans="1:11" x14ac:dyDescent="0.25">
      <c r="A47" t="s">
        <v>328</v>
      </c>
      <c r="B47" t="s">
        <v>146</v>
      </c>
      <c r="C47" t="s">
        <v>146</v>
      </c>
      <c r="D47" t="s">
        <v>782</v>
      </c>
      <c r="E47" t="s">
        <v>783</v>
      </c>
      <c r="F47" t="s">
        <v>784</v>
      </c>
      <c r="G47" t="s">
        <v>785</v>
      </c>
      <c r="I47" t="s">
        <v>786</v>
      </c>
      <c r="J47" t="s">
        <v>787</v>
      </c>
      <c r="K47" t="s">
        <v>788</v>
      </c>
    </row>
    <row r="48" spans="1:11" x14ac:dyDescent="0.25">
      <c r="A48" t="s">
        <v>324</v>
      </c>
      <c r="B48" t="s">
        <v>139</v>
      </c>
      <c r="C48" t="s">
        <v>140</v>
      </c>
      <c r="D48" t="s">
        <v>789</v>
      </c>
      <c r="E48" t="s">
        <v>790</v>
      </c>
      <c r="F48" t="s">
        <v>791</v>
      </c>
      <c r="G48" t="s">
        <v>792</v>
      </c>
      <c r="H48" t="s">
        <v>141</v>
      </c>
      <c r="I48" t="s">
        <v>793</v>
      </c>
      <c r="J48" t="s">
        <v>794</v>
      </c>
      <c r="K48" t="s">
        <v>795</v>
      </c>
    </row>
    <row r="49" spans="1:11" x14ac:dyDescent="0.25">
      <c r="A49" t="s">
        <v>325</v>
      </c>
      <c r="B49" t="s">
        <v>136</v>
      </c>
      <c r="C49" t="s">
        <v>137</v>
      </c>
      <c r="D49" t="s">
        <v>796</v>
      </c>
      <c r="E49" t="s">
        <v>797</v>
      </c>
      <c r="F49" t="s">
        <v>798</v>
      </c>
      <c r="G49" t="s">
        <v>138</v>
      </c>
      <c r="H49" t="s">
        <v>59</v>
      </c>
      <c r="I49" t="s">
        <v>799</v>
      </c>
      <c r="J49" t="s">
        <v>800</v>
      </c>
      <c r="K49" t="s">
        <v>801</v>
      </c>
    </row>
    <row r="50" spans="1:11" x14ac:dyDescent="0.25">
      <c r="A50" t="s">
        <v>329</v>
      </c>
      <c r="B50" t="s">
        <v>147</v>
      </c>
      <c r="C50" t="s">
        <v>148</v>
      </c>
      <c r="D50" t="s">
        <v>802</v>
      </c>
      <c r="E50" t="s">
        <v>803</v>
      </c>
      <c r="F50" t="s">
        <v>804</v>
      </c>
      <c r="G50" t="s">
        <v>805</v>
      </c>
      <c r="I50" t="s">
        <v>806</v>
      </c>
      <c r="J50" t="s">
        <v>807</v>
      </c>
      <c r="K50" t="s">
        <v>808</v>
      </c>
    </row>
    <row r="51" spans="1:11" x14ac:dyDescent="0.25">
      <c r="A51" t="s">
        <v>341</v>
      </c>
      <c r="B51" t="s">
        <v>190</v>
      </c>
      <c r="C51" t="s">
        <v>191</v>
      </c>
      <c r="D51" t="s">
        <v>809</v>
      </c>
      <c r="E51" t="s">
        <v>810</v>
      </c>
      <c r="F51" t="s">
        <v>811</v>
      </c>
      <c r="G51" t="s">
        <v>192</v>
      </c>
      <c r="I51" t="s">
        <v>812</v>
      </c>
      <c r="J51" t="s">
        <v>813</v>
      </c>
      <c r="K51" t="s">
        <v>814</v>
      </c>
    </row>
    <row r="52" spans="1:11" x14ac:dyDescent="0.25">
      <c r="A52" t="s">
        <v>338</v>
      </c>
      <c r="B52" t="s">
        <v>173</v>
      </c>
      <c r="C52" t="s">
        <v>174</v>
      </c>
      <c r="D52" t="s">
        <v>815</v>
      </c>
      <c r="E52" t="s">
        <v>816</v>
      </c>
      <c r="F52" t="s">
        <v>817</v>
      </c>
      <c r="G52" t="s">
        <v>59</v>
      </c>
      <c r="I52" t="s">
        <v>818</v>
      </c>
      <c r="J52" t="s">
        <v>489</v>
      </c>
      <c r="K52" t="s">
        <v>819</v>
      </c>
    </row>
    <row r="53" spans="1:11" x14ac:dyDescent="0.25">
      <c r="A53" t="s">
        <v>330</v>
      </c>
      <c r="B53" t="s">
        <v>149</v>
      </c>
      <c r="C53" t="s">
        <v>150</v>
      </c>
      <c r="D53" t="s">
        <v>820</v>
      </c>
      <c r="E53" t="s">
        <v>821</v>
      </c>
      <c r="F53" t="s">
        <v>822</v>
      </c>
      <c r="G53" t="s">
        <v>151</v>
      </c>
      <c r="I53" t="s">
        <v>823</v>
      </c>
      <c r="J53" t="s">
        <v>485</v>
      </c>
      <c r="K53" t="s">
        <v>824</v>
      </c>
    </row>
    <row r="54" spans="1:11" x14ac:dyDescent="0.25">
      <c r="A54" t="s">
        <v>350</v>
      </c>
      <c r="B54" t="s">
        <v>209</v>
      </c>
      <c r="C54" t="s">
        <v>210</v>
      </c>
      <c r="D54" t="s">
        <v>825</v>
      </c>
      <c r="E54" t="s">
        <v>826</v>
      </c>
      <c r="F54" t="s">
        <v>827</v>
      </c>
      <c r="G54" t="s">
        <v>211</v>
      </c>
      <c r="I54" t="s">
        <v>622</v>
      </c>
      <c r="J54" t="s">
        <v>828</v>
      </c>
      <c r="K54" t="s">
        <v>829</v>
      </c>
    </row>
    <row r="55" spans="1:11" x14ac:dyDescent="0.25">
      <c r="A55" t="s">
        <v>331</v>
      </c>
      <c r="B55" t="s">
        <v>152</v>
      </c>
      <c r="C55" t="s">
        <v>153</v>
      </c>
      <c r="D55" t="s">
        <v>830</v>
      </c>
      <c r="E55" t="s">
        <v>831</v>
      </c>
      <c r="F55" t="s">
        <v>832</v>
      </c>
      <c r="G55" t="s">
        <v>154</v>
      </c>
      <c r="I55" t="s">
        <v>833</v>
      </c>
      <c r="J55" t="s">
        <v>834</v>
      </c>
      <c r="K55" t="s">
        <v>835</v>
      </c>
    </row>
    <row r="56" spans="1:11" x14ac:dyDescent="0.25">
      <c r="A56" t="s">
        <v>334</v>
      </c>
      <c r="B56" t="s">
        <v>162</v>
      </c>
      <c r="C56" t="s">
        <v>163</v>
      </c>
      <c r="D56" t="s">
        <v>836</v>
      </c>
      <c r="E56" t="s">
        <v>837</v>
      </c>
      <c r="F56" t="s">
        <v>838</v>
      </c>
      <c r="G56" t="s">
        <v>164</v>
      </c>
      <c r="I56" t="s">
        <v>839</v>
      </c>
      <c r="J56" t="s">
        <v>840</v>
      </c>
      <c r="K56" t="s">
        <v>841</v>
      </c>
    </row>
    <row r="57" spans="1:11" x14ac:dyDescent="0.25">
      <c r="A57" t="s">
        <v>349</v>
      </c>
      <c r="B57" t="s">
        <v>206</v>
      </c>
      <c r="C57" t="s">
        <v>207</v>
      </c>
      <c r="D57" t="s">
        <v>842</v>
      </c>
      <c r="E57" t="s">
        <v>843</v>
      </c>
      <c r="F57" t="s">
        <v>844</v>
      </c>
      <c r="G57" t="s">
        <v>208</v>
      </c>
      <c r="I57" t="s">
        <v>845</v>
      </c>
      <c r="J57" t="s">
        <v>846</v>
      </c>
      <c r="K57" t="s">
        <v>847</v>
      </c>
    </row>
    <row r="58" spans="1:11" x14ac:dyDescent="0.25">
      <c r="A58" t="s">
        <v>343</v>
      </c>
      <c r="B58" t="s">
        <v>187</v>
      </c>
      <c r="C58" t="s">
        <v>188</v>
      </c>
      <c r="D58" t="s">
        <v>848</v>
      </c>
      <c r="E58" t="s">
        <v>849</v>
      </c>
      <c r="F58" t="s">
        <v>850</v>
      </c>
      <c r="G58" t="s">
        <v>189</v>
      </c>
      <c r="I58" t="s">
        <v>851</v>
      </c>
      <c r="J58" t="s">
        <v>852</v>
      </c>
      <c r="K58" t="s">
        <v>853</v>
      </c>
    </row>
    <row r="59" spans="1:11" x14ac:dyDescent="0.25">
      <c r="A59" t="s">
        <v>332</v>
      </c>
      <c r="B59" t="s">
        <v>160</v>
      </c>
      <c r="C59" t="s">
        <v>161</v>
      </c>
      <c r="D59" t="s">
        <v>854</v>
      </c>
      <c r="E59" t="s">
        <v>855</v>
      </c>
      <c r="F59" t="s">
        <v>856</v>
      </c>
      <c r="G59" t="s">
        <v>857</v>
      </c>
      <c r="I59" t="s">
        <v>858</v>
      </c>
      <c r="J59" t="s">
        <v>490</v>
      </c>
      <c r="K59" t="s">
        <v>859</v>
      </c>
    </row>
    <row r="60" spans="1:11" x14ac:dyDescent="0.25">
      <c r="A60" t="s">
        <v>335</v>
      </c>
      <c r="B60" t="s">
        <v>171</v>
      </c>
      <c r="C60" t="s">
        <v>171</v>
      </c>
      <c r="D60" t="s">
        <v>860</v>
      </c>
      <c r="E60" t="s">
        <v>861</v>
      </c>
      <c r="F60" t="s">
        <v>862</v>
      </c>
      <c r="G60" t="s">
        <v>172</v>
      </c>
      <c r="I60" t="s">
        <v>863</v>
      </c>
      <c r="J60" t="s">
        <v>864</v>
      </c>
      <c r="K60" t="s">
        <v>477</v>
      </c>
    </row>
    <row r="61" spans="1:11" x14ac:dyDescent="0.25">
      <c r="A61" t="s">
        <v>336</v>
      </c>
      <c r="B61" t="s">
        <v>168</v>
      </c>
      <c r="C61" t="s">
        <v>169</v>
      </c>
      <c r="D61" t="s">
        <v>865</v>
      </c>
      <c r="E61" t="s">
        <v>866</v>
      </c>
      <c r="F61" t="s">
        <v>867</v>
      </c>
      <c r="G61" t="s">
        <v>170</v>
      </c>
      <c r="I61" t="s">
        <v>868</v>
      </c>
      <c r="J61" t="s">
        <v>869</v>
      </c>
      <c r="K61" t="s">
        <v>870</v>
      </c>
    </row>
    <row r="62" spans="1:11" x14ac:dyDescent="0.25">
      <c r="A62" t="s">
        <v>344</v>
      </c>
      <c r="B62" t="s">
        <v>184</v>
      </c>
      <c r="C62" t="s">
        <v>185</v>
      </c>
      <c r="D62" t="s">
        <v>871</v>
      </c>
      <c r="E62" t="s">
        <v>872</v>
      </c>
      <c r="F62" t="s">
        <v>873</v>
      </c>
      <c r="G62" t="s">
        <v>186</v>
      </c>
      <c r="I62" t="s">
        <v>874</v>
      </c>
      <c r="J62" t="s">
        <v>875</v>
      </c>
      <c r="K62" t="s">
        <v>876</v>
      </c>
    </row>
    <row r="63" spans="1:11" x14ac:dyDescent="0.25">
      <c r="A63" t="s">
        <v>333</v>
      </c>
      <c r="B63" t="s">
        <v>155</v>
      </c>
      <c r="C63" t="s">
        <v>156</v>
      </c>
      <c r="D63" t="s">
        <v>877</v>
      </c>
      <c r="E63" t="s">
        <v>878</v>
      </c>
      <c r="F63" t="s">
        <v>879</v>
      </c>
      <c r="G63" t="s">
        <v>157</v>
      </c>
      <c r="H63" t="s">
        <v>141</v>
      </c>
      <c r="I63" t="s">
        <v>512</v>
      </c>
      <c r="J63" t="s">
        <v>880</v>
      </c>
      <c r="K63" t="s">
        <v>881</v>
      </c>
    </row>
    <row r="64" spans="1:11" x14ac:dyDescent="0.25">
      <c r="A64" t="s">
        <v>340</v>
      </c>
      <c r="B64" t="s">
        <v>181</v>
      </c>
      <c r="C64" t="s">
        <v>182</v>
      </c>
      <c r="D64" t="s">
        <v>882</v>
      </c>
      <c r="E64" t="s">
        <v>883</v>
      </c>
      <c r="F64" t="s">
        <v>884</v>
      </c>
      <c r="G64" t="s">
        <v>183</v>
      </c>
      <c r="I64" t="s">
        <v>885</v>
      </c>
      <c r="J64" t="s">
        <v>886</v>
      </c>
      <c r="K64" t="s">
        <v>887</v>
      </c>
    </row>
    <row r="65" spans="1:11" x14ac:dyDescent="0.25">
      <c r="A65" t="s">
        <v>337</v>
      </c>
      <c r="B65" t="s">
        <v>165</v>
      </c>
      <c r="C65" t="s">
        <v>166</v>
      </c>
      <c r="D65" t="s">
        <v>888</v>
      </c>
      <c r="E65" t="s">
        <v>889</v>
      </c>
      <c r="F65" t="s">
        <v>890</v>
      </c>
      <c r="G65" t="s">
        <v>167</v>
      </c>
      <c r="I65" t="s">
        <v>891</v>
      </c>
      <c r="J65" t="s">
        <v>892</v>
      </c>
      <c r="K65" t="s">
        <v>893</v>
      </c>
    </row>
    <row r="66" spans="1:11" x14ac:dyDescent="0.25">
      <c r="A66" t="s">
        <v>339</v>
      </c>
      <c r="B66" t="s">
        <v>175</v>
      </c>
      <c r="C66" t="s">
        <v>176</v>
      </c>
      <c r="D66" t="s">
        <v>894</v>
      </c>
      <c r="E66" t="s">
        <v>895</v>
      </c>
      <c r="F66" t="s">
        <v>896</v>
      </c>
      <c r="G66" t="s">
        <v>897</v>
      </c>
      <c r="H66" t="s">
        <v>177</v>
      </c>
      <c r="I66" t="s">
        <v>898</v>
      </c>
      <c r="J66" t="s">
        <v>899</v>
      </c>
      <c r="K66" t="s">
        <v>470</v>
      </c>
    </row>
    <row r="67" spans="1:11" x14ac:dyDescent="0.25">
      <c r="A67" t="s">
        <v>380</v>
      </c>
      <c r="B67" t="s">
        <v>381</v>
      </c>
      <c r="C67" t="s">
        <v>382</v>
      </c>
      <c r="D67" t="s">
        <v>900</v>
      </c>
      <c r="E67" t="s">
        <v>901</v>
      </c>
      <c r="F67" t="s">
        <v>902</v>
      </c>
      <c r="G67" t="s">
        <v>383</v>
      </c>
      <c r="H67" t="s">
        <v>59</v>
      </c>
      <c r="I67" t="s">
        <v>480</v>
      </c>
      <c r="J67" t="s">
        <v>903</v>
      </c>
      <c r="K67" t="s">
        <v>904</v>
      </c>
    </row>
    <row r="68" spans="1:11" x14ac:dyDescent="0.25">
      <c r="A68" t="s">
        <v>158</v>
      </c>
      <c r="B68" t="s">
        <v>158</v>
      </c>
      <c r="C68" t="s">
        <v>159</v>
      </c>
      <c r="D68" t="s">
        <v>905</v>
      </c>
      <c r="E68" t="s">
        <v>906</v>
      </c>
      <c r="F68" t="s">
        <v>907</v>
      </c>
      <c r="G68" t="s">
        <v>483</v>
      </c>
      <c r="I68" t="s">
        <v>908</v>
      </c>
      <c r="J68" t="s">
        <v>909</v>
      </c>
      <c r="K68" t="s">
        <v>910</v>
      </c>
    </row>
    <row r="69" spans="1:11" x14ac:dyDescent="0.25">
      <c r="A69" t="s">
        <v>347</v>
      </c>
      <c r="B69" t="s">
        <v>203</v>
      </c>
      <c r="C69" t="s">
        <v>204</v>
      </c>
      <c r="D69" t="s">
        <v>911</v>
      </c>
      <c r="E69" t="s">
        <v>912</v>
      </c>
      <c r="F69" t="s">
        <v>913</v>
      </c>
      <c r="G69" t="s">
        <v>205</v>
      </c>
      <c r="I69" t="s">
        <v>914</v>
      </c>
      <c r="J69" t="s">
        <v>915</v>
      </c>
      <c r="K69" t="s">
        <v>916</v>
      </c>
    </row>
    <row r="70" spans="1:11" x14ac:dyDescent="0.25">
      <c r="A70" t="s">
        <v>345</v>
      </c>
      <c r="B70" t="s">
        <v>196</v>
      </c>
      <c r="C70" t="s">
        <v>197</v>
      </c>
      <c r="D70" t="s">
        <v>917</v>
      </c>
      <c r="E70" t="s">
        <v>918</v>
      </c>
      <c r="F70" t="s">
        <v>919</v>
      </c>
      <c r="G70" t="s">
        <v>198</v>
      </c>
      <c r="I70" t="s">
        <v>920</v>
      </c>
      <c r="J70" t="s">
        <v>921</v>
      </c>
      <c r="K70" t="s">
        <v>922</v>
      </c>
    </row>
    <row r="71" spans="1:11" x14ac:dyDescent="0.25">
      <c r="A71" t="s">
        <v>342</v>
      </c>
      <c r="B71" t="s">
        <v>178</v>
      </c>
      <c r="C71" t="s">
        <v>179</v>
      </c>
      <c r="D71" t="s">
        <v>923</v>
      </c>
      <c r="E71" t="s">
        <v>924</v>
      </c>
      <c r="F71" t="s">
        <v>925</v>
      </c>
      <c r="G71" t="s">
        <v>180</v>
      </c>
      <c r="I71" t="s">
        <v>926</v>
      </c>
      <c r="J71" t="s">
        <v>927</v>
      </c>
      <c r="K71" t="s">
        <v>928</v>
      </c>
    </row>
    <row r="72" spans="1:11" x14ac:dyDescent="0.25">
      <c r="A72" t="s">
        <v>355</v>
      </c>
      <c r="B72" t="s">
        <v>223</v>
      </c>
      <c r="C72" t="s">
        <v>223</v>
      </c>
      <c r="D72" t="s">
        <v>929</v>
      </c>
      <c r="E72" t="s">
        <v>930</v>
      </c>
      <c r="F72" t="s">
        <v>931</v>
      </c>
      <c r="G72" t="s">
        <v>224</v>
      </c>
      <c r="I72" t="s">
        <v>932</v>
      </c>
      <c r="J72" t="s">
        <v>933</v>
      </c>
      <c r="K72" t="s">
        <v>934</v>
      </c>
    </row>
    <row r="73" spans="1:11" x14ac:dyDescent="0.25">
      <c r="A73" t="s">
        <v>352</v>
      </c>
      <c r="B73" t="s">
        <v>218</v>
      </c>
      <c r="C73" t="s">
        <v>219</v>
      </c>
      <c r="D73" t="s">
        <v>935</v>
      </c>
      <c r="E73" t="s">
        <v>936</v>
      </c>
      <c r="F73" t="s">
        <v>937</v>
      </c>
      <c r="G73" t="s">
        <v>220</v>
      </c>
      <c r="I73" t="s">
        <v>938</v>
      </c>
      <c r="J73" t="s">
        <v>939</v>
      </c>
      <c r="K73" t="s">
        <v>940</v>
      </c>
    </row>
    <row r="74" spans="1:11" x14ac:dyDescent="0.25">
      <c r="A74" t="s">
        <v>358</v>
      </c>
      <c r="B74" t="s">
        <v>225</v>
      </c>
      <c r="C74" t="s">
        <v>226</v>
      </c>
      <c r="D74" t="s">
        <v>941</v>
      </c>
      <c r="E74" t="s">
        <v>942</v>
      </c>
      <c r="F74" t="s">
        <v>943</v>
      </c>
      <c r="G74" t="s">
        <v>395</v>
      </c>
      <c r="I74" t="s">
        <v>944</v>
      </c>
      <c r="J74" t="s">
        <v>945</v>
      </c>
      <c r="K74" t="s">
        <v>946</v>
      </c>
    </row>
    <row r="75" spans="1:11" x14ac:dyDescent="0.25">
      <c r="A75" t="s">
        <v>366</v>
      </c>
      <c r="B75" t="s">
        <v>253</v>
      </c>
      <c r="C75" t="s">
        <v>254</v>
      </c>
      <c r="D75" t="s">
        <v>947</v>
      </c>
      <c r="E75" t="s">
        <v>948</v>
      </c>
      <c r="F75" t="s">
        <v>949</v>
      </c>
      <c r="G75" t="s">
        <v>255</v>
      </c>
      <c r="I75" t="s">
        <v>950</v>
      </c>
      <c r="J75" t="s">
        <v>951</v>
      </c>
      <c r="K75" t="s">
        <v>952</v>
      </c>
    </row>
    <row r="76" spans="1:11" x14ac:dyDescent="0.25">
      <c r="A76" t="s">
        <v>346</v>
      </c>
      <c r="B76" t="s">
        <v>199</v>
      </c>
      <c r="C76" t="s">
        <v>200</v>
      </c>
      <c r="D76" t="s">
        <v>953</v>
      </c>
      <c r="E76" t="s">
        <v>954</v>
      </c>
      <c r="F76" t="s">
        <v>955</v>
      </c>
      <c r="G76" t="s">
        <v>379</v>
      </c>
      <c r="I76" t="s">
        <v>880</v>
      </c>
      <c r="J76" t="s">
        <v>956</v>
      </c>
      <c r="K76" t="s">
        <v>957</v>
      </c>
    </row>
    <row r="77" spans="1:11" x14ac:dyDescent="0.25">
      <c r="A77" t="s">
        <v>353</v>
      </c>
      <c r="B77" t="s">
        <v>212</v>
      </c>
      <c r="C77" t="s">
        <v>213</v>
      </c>
      <c r="D77" t="s">
        <v>958</v>
      </c>
      <c r="E77" t="s">
        <v>959</v>
      </c>
      <c r="F77" t="s">
        <v>960</v>
      </c>
      <c r="G77" t="s">
        <v>214</v>
      </c>
      <c r="I77" t="s">
        <v>961</v>
      </c>
      <c r="J77" t="s">
        <v>962</v>
      </c>
      <c r="K77" t="s">
        <v>963</v>
      </c>
    </row>
    <row r="78" spans="1:11" x14ac:dyDescent="0.25">
      <c r="A78" t="s">
        <v>384</v>
      </c>
      <c r="B78" t="s">
        <v>385</v>
      </c>
      <c r="C78" t="s">
        <v>386</v>
      </c>
      <c r="D78" t="s">
        <v>964</v>
      </c>
      <c r="E78" t="s">
        <v>965</v>
      </c>
      <c r="F78" t="s">
        <v>966</v>
      </c>
      <c r="G78" t="s">
        <v>387</v>
      </c>
      <c r="I78" t="s">
        <v>967</v>
      </c>
      <c r="J78" t="s">
        <v>968</v>
      </c>
      <c r="K78" t="s">
        <v>969</v>
      </c>
    </row>
    <row r="79" spans="1:11" x14ac:dyDescent="0.25">
      <c r="A79" t="s">
        <v>359</v>
      </c>
      <c r="B79" t="s">
        <v>233</v>
      </c>
      <c r="C79" t="s">
        <v>234</v>
      </c>
      <c r="D79" t="s">
        <v>970</v>
      </c>
      <c r="E79" t="s">
        <v>971</v>
      </c>
      <c r="F79" t="s">
        <v>972</v>
      </c>
      <c r="G79" t="s">
        <v>973</v>
      </c>
      <c r="H79" t="s">
        <v>47</v>
      </c>
      <c r="I79" t="s">
        <v>974</v>
      </c>
      <c r="J79" t="s">
        <v>975</v>
      </c>
      <c r="K79" t="s">
        <v>976</v>
      </c>
    </row>
    <row r="80" spans="1:11" x14ac:dyDescent="0.25">
      <c r="A80" t="s">
        <v>354</v>
      </c>
      <c r="B80" t="s">
        <v>230</v>
      </c>
      <c r="C80" t="s">
        <v>231</v>
      </c>
      <c r="D80" t="s">
        <v>977</v>
      </c>
      <c r="E80" t="s">
        <v>978</v>
      </c>
      <c r="F80" t="s">
        <v>979</v>
      </c>
      <c r="G80" t="s">
        <v>232</v>
      </c>
      <c r="H80" t="s">
        <v>107</v>
      </c>
      <c r="I80" t="s">
        <v>980</v>
      </c>
      <c r="J80" t="s">
        <v>981</v>
      </c>
      <c r="K80" t="s">
        <v>586</v>
      </c>
    </row>
    <row r="81" spans="1:11" x14ac:dyDescent="0.25">
      <c r="A81" t="s">
        <v>351</v>
      </c>
      <c r="B81" t="s">
        <v>215</v>
      </c>
      <c r="C81" t="s">
        <v>216</v>
      </c>
      <c r="D81" t="s">
        <v>982</v>
      </c>
      <c r="E81" t="s">
        <v>983</v>
      </c>
      <c r="F81" t="s">
        <v>984</v>
      </c>
      <c r="G81" t="s">
        <v>217</v>
      </c>
      <c r="I81" t="s">
        <v>985</v>
      </c>
      <c r="J81" t="s">
        <v>986</v>
      </c>
      <c r="K81" t="s">
        <v>987</v>
      </c>
    </row>
    <row r="82" spans="1:11" x14ac:dyDescent="0.25">
      <c r="A82" t="s">
        <v>362</v>
      </c>
      <c r="B82" t="s">
        <v>238</v>
      </c>
      <c r="C82" t="s">
        <v>239</v>
      </c>
      <c r="D82" t="s">
        <v>988</v>
      </c>
      <c r="E82" t="s">
        <v>989</v>
      </c>
      <c r="F82" t="s">
        <v>990</v>
      </c>
      <c r="G82" t="s">
        <v>240</v>
      </c>
      <c r="I82" t="s">
        <v>991</v>
      </c>
      <c r="J82" t="s">
        <v>864</v>
      </c>
      <c r="K82" t="s">
        <v>992</v>
      </c>
    </row>
    <row r="83" spans="1:11" x14ac:dyDescent="0.25">
      <c r="A83" t="s">
        <v>435</v>
      </c>
      <c r="B83" t="s">
        <v>436</v>
      </c>
      <c r="C83" t="s">
        <v>437</v>
      </c>
      <c r="D83" t="s">
        <v>993</v>
      </c>
      <c r="E83" t="s">
        <v>994</v>
      </c>
      <c r="F83" t="s">
        <v>995</v>
      </c>
      <c r="G83" t="s">
        <v>438</v>
      </c>
      <c r="I83" t="s">
        <v>996</v>
      </c>
      <c r="J83" t="s">
        <v>997</v>
      </c>
      <c r="K83" t="s">
        <v>998</v>
      </c>
    </row>
    <row r="84" spans="1:11" x14ac:dyDescent="0.25">
      <c r="A84" t="s">
        <v>348</v>
      </c>
      <c r="B84" t="s">
        <v>193</v>
      </c>
      <c r="C84" t="s">
        <v>194</v>
      </c>
      <c r="D84" t="s">
        <v>999</v>
      </c>
      <c r="E84" t="s">
        <v>1000</v>
      </c>
      <c r="F84" t="s">
        <v>1001</v>
      </c>
      <c r="G84" t="s">
        <v>195</v>
      </c>
      <c r="I84" t="s">
        <v>1002</v>
      </c>
      <c r="J84" t="s">
        <v>1003</v>
      </c>
      <c r="K84" t="s">
        <v>1004</v>
      </c>
    </row>
    <row r="85" spans="1:11" x14ac:dyDescent="0.25">
      <c r="A85" t="s">
        <v>365</v>
      </c>
      <c r="B85" t="s">
        <v>250</v>
      </c>
      <c r="C85" t="s">
        <v>251</v>
      </c>
      <c r="D85" t="s">
        <v>1005</v>
      </c>
      <c r="E85" t="s">
        <v>1006</v>
      </c>
      <c r="F85" t="s">
        <v>1007</v>
      </c>
      <c r="G85" t="s">
        <v>252</v>
      </c>
      <c r="I85" t="s">
        <v>1008</v>
      </c>
      <c r="J85" t="s">
        <v>1009</v>
      </c>
      <c r="K85" t="s">
        <v>1010</v>
      </c>
    </row>
    <row r="86" spans="1:11" x14ac:dyDescent="0.25">
      <c r="A86" t="s">
        <v>360</v>
      </c>
      <c r="B86" t="s">
        <v>227</v>
      </c>
      <c r="C86" t="s">
        <v>228</v>
      </c>
      <c r="D86" t="s">
        <v>1011</v>
      </c>
      <c r="E86" t="s">
        <v>1012</v>
      </c>
      <c r="F86" t="s">
        <v>1013</v>
      </c>
      <c r="G86" t="s">
        <v>229</v>
      </c>
      <c r="H86" t="s">
        <v>107</v>
      </c>
      <c r="I86" t="s">
        <v>1014</v>
      </c>
      <c r="J86" t="s">
        <v>510</v>
      </c>
      <c r="K86" t="s">
        <v>1015</v>
      </c>
    </row>
    <row r="87" spans="1:11" x14ac:dyDescent="0.25">
      <c r="A87" t="s">
        <v>361</v>
      </c>
      <c r="B87" t="s">
        <v>235</v>
      </c>
      <c r="C87" t="s">
        <v>236</v>
      </c>
      <c r="D87" t="s">
        <v>1016</v>
      </c>
      <c r="E87" t="s">
        <v>1017</v>
      </c>
      <c r="F87" t="s">
        <v>1018</v>
      </c>
      <c r="G87" t="s">
        <v>237</v>
      </c>
      <c r="I87" t="s">
        <v>1019</v>
      </c>
      <c r="J87" t="s">
        <v>1020</v>
      </c>
      <c r="K87" t="s">
        <v>1021</v>
      </c>
    </row>
    <row r="88" spans="1:11" x14ac:dyDescent="0.25">
      <c r="A88" t="s">
        <v>356</v>
      </c>
      <c r="B88" t="s">
        <v>221</v>
      </c>
      <c r="C88" t="s">
        <v>222</v>
      </c>
      <c r="D88" t="s">
        <v>1022</v>
      </c>
      <c r="E88" t="s">
        <v>1023</v>
      </c>
      <c r="F88" t="s">
        <v>1024</v>
      </c>
      <c r="G88" t="s">
        <v>434</v>
      </c>
      <c r="H88" t="s">
        <v>107</v>
      </c>
      <c r="I88" t="s">
        <v>1025</v>
      </c>
      <c r="J88" t="s">
        <v>1026</v>
      </c>
      <c r="K88" t="s">
        <v>488</v>
      </c>
    </row>
    <row r="89" spans="1:11" x14ac:dyDescent="0.25">
      <c r="A89" t="s">
        <v>244</v>
      </c>
      <c r="B89" t="s">
        <v>244</v>
      </c>
      <c r="C89" t="s">
        <v>245</v>
      </c>
      <c r="D89" t="s">
        <v>1027</v>
      </c>
      <c r="E89" t="s">
        <v>1028</v>
      </c>
      <c r="F89" t="s">
        <v>1029</v>
      </c>
      <c r="G89" t="s">
        <v>246</v>
      </c>
      <c r="I89" t="s">
        <v>1030</v>
      </c>
      <c r="J89" t="s">
        <v>1031</v>
      </c>
      <c r="K89" t="s">
        <v>1032</v>
      </c>
    </row>
    <row r="90" spans="1:11" x14ac:dyDescent="0.25">
      <c r="A90" t="s">
        <v>439</v>
      </c>
      <c r="B90" t="s">
        <v>440</v>
      </c>
      <c r="C90" t="s">
        <v>441</v>
      </c>
      <c r="D90" t="s">
        <v>1033</v>
      </c>
      <c r="E90" t="s">
        <v>1034</v>
      </c>
      <c r="F90" t="s">
        <v>1035</v>
      </c>
      <c r="G90" t="s">
        <v>1036</v>
      </c>
      <c r="H90" t="s">
        <v>442</v>
      </c>
      <c r="I90" t="s">
        <v>1037</v>
      </c>
      <c r="J90" t="s">
        <v>1038</v>
      </c>
      <c r="K90" t="s">
        <v>1039</v>
      </c>
    </row>
    <row r="91" spans="1:11" x14ac:dyDescent="0.25">
      <c r="A91" t="s">
        <v>363</v>
      </c>
      <c r="B91" t="s">
        <v>241</v>
      </c>
      <c r="C91" t="s">
        <v>242</v>
      </c>
      <c r="D91" t="s">
        <v>1040</v>
      </c>
      <c r="E91" t="s">
        <v>1041</v>
      </c>
      <c r="F91" t="s">
        <v>1042</v>
      </c>
      <c r="G91" t="s">
        <v>243</v>
      </c>
      <c r="I91" t="s">
        <v>1043</v>
      </c>
      <c r="J91" t="s">
        <v>992</v>
      </c>
      <c r="K91" t="s">
        <v>1044</v>
      </c>
    </row>
    <row r="92" spans="1:11" x14ac:dyDescent="0.25">
      <c r="A92" t="s">
        <v>368</v>
      </c>
      <c r="B92" t="s">
        <v>259</v>
      </c>
      <c r="C92" t="s">
        <v>260</v>
      </c>
      <c r="D92" t="s">
        <v>1045</v>
      </c>
      <c r="E92" t="s">
        <v>1046</v>
      </c>
      <c r="F92" t="s">
        <v>1047</v>
      </c>
      <c r="G92" t="s">
        <v>261</v>
      </c>
      <c r="I92" t="s">
        <v>1048</v>
      </c>
      <c r="J92" t="s">
        <v>1049</v>
      </c>
      <c r="K92" t="s">
        <v>1050</v>
      </c>
    </row>
    <row r="93" spans="1:11" x14ac:dyDescent="0.25">
      <c r="A93" t="s">
        <v>364</v>
      </c>
      <c r="B93" t="s">
        <v>247</v>
      </c>
      <c r="C93" t="s">
        <v>248</v>
      </c>
      <c r="D93" t="s">
        <v>1051</v>
      </c>
      <c r="E93" t="s">
        <v>1052</v>
      </c>
      <c r="F93" t="s">
        <v>1053</v>
      </c>
      <c r="G93" t="s">
        <v>249</v>
      </c>
      <c r="I93" t="s">
        <v>1054</v>
      </c>
      <c r="J93" t="s">
        <v>851</v>
      </c>
      <c r="K93" t="s">
        <v>1055</v>
      </c>
    </row>
    <row r="94" spans="1:11" x14ac:dyDescent="0.25">
      <c r="A94" t="s">
        <v>367</v>
      </c>
      <c r="B94" t="s">
        <v>256</v>
      </c>
      <c r="C94" t="s">
        <v>257</v>
      </c>
      <c r="D94" t="s">
        <v>1056</v>
      </c>
      <c r="E94" t="s">
        <v>1057</v>
      </c>
      <c r="F94" t="s">
        <v>1058</v>
      </c>
      <c r="G94" t="s">
        <v>258</v>
      </c>
      <c r="I94" t="s">
        <v>763</v>
      </c>
      <c r="J94" t="s">
        <v>1059</v>
      </c>
      <c r="K94" t="s">
        <v>1060</v>
      </c>
    </row>
    <row r="95" spans="1:11" x14ac:dyDescent="0.25">
      <c r="A95" t="s">
        <v>369</v>
      </c>
      <c r="B95" t="s">
        <v>262</v>
      </c>
      <c r="C95" t="s">
        <v>263</v>
      </c>
      <c r="D95" t="s">
        <v>1061</v>
      </c>
      <c r="E95" t="s">
        <v>1062</v>
      </c>
      <c r="F95" t="s">
        <v>1063</v>
      </c>
      <c r="G95" t="s">
        <v>264</v>
      </c>
      <c r="I95" t="s">
        <v>921</v>
      </c>
      <c r="J95" t="s">
        <v>1064</v>
      </c>
      <c r="K95" t="s">
        <v>1065</v>
      </c>
    </row>
    <row r="96" spans="1:11" x14ac:dyDescent="0.25">
      <c r="A96" t="s">
        <v>494</v>
      </c>
      <c r="B96" t="s">
        <v>495</v>
      </c>
      <c r="C96" t="s">
        <v>496</v>
      </c>
      <c r="D96" t="s">
        <v>1066</v>
      </c>
      <c r="E96" t="s">
        <v>1067</v>
      </c>
      <c r="F96" t="s">
        <v>1068</v>
      </c>
      <c r="G96" t="s">
        <v>497</v>
      </c>
      <c r="H96" t="s">
        <v>498</v>
      </c>
      <c r="I96" t="s">
        <v>1069</v>
      </c>
      <c r="J96" t="s">
        <v>1070</v>
      </c>
      <c r="K96" t="s">
        <v>1071</v>
      </c>
    </row>
    <row r="97" spans="1:11" x14ac:dyDescent="0.25">
      <c r="A97" t="s">
        <v>357</v>
      </c>
      <c r="B97" t="s">
        <v>201</v>
      </c>
      <c r="C97" t="s">
        <v>202</v>
      </c>
      <c r="D97" t="s">
        <v>1072</v>
      </c>
      <c r="E97" t="s">
        <v>1073</v>
      </c>
      <c r="F97" t="s">
        <v>1074</v>
      </c>
      <c r="G97" t="s">
        <v>1075</v>
      </c>
      <c r="I97" t="s">
        <v>1076</v>
      </c>
      <c r="J97" t="s">
        <v>1077</v>
      </c>
      <c r="K97" t="s">
        <v>1078</v>
      </c>
    </row>
    <row r="98" spans="1:11" x14ac:dyDescent="0.25">
      <c r="A98" t="s">
        <v>404</v>
      </c>
      <c r="B98" t="s">
        <v>405</v>
      </c>
      <c r="C98" t="s">
        <v>406</v>
      </c>
      <c r="D98" t="s">
        <v>1079</v>
      </c>
      <c r="E98" t="s">
        <v>1080</v>
      </c>
      <c r="F98" t="s">
        <v>1081</v>
      </c>
      <c r="G98" t="s">
        <v>407</v>
      </c>
      <c r="H98" t="s">
        <v>107</v>
      </c>
      <c r="I98" t="s">
        <v>1082</v>
      </c>
      <c r="J98" t="s">
        <v>1083</v>
      </c>
      <c r="K98" t="s">
        <v>1084</v>
      </c>
    </row>
    <row r="99" spans="1:11" x14ac:dyDescent="0.25">
      <c r="A99" t="s">
        <v>499</v>
      </c>
      <c r="B99" t="s">
        <v>500</v>
      </c>
      <c r="C99" t="s">
        <v>501</v>
      </c>
      <c r="D99" t="s">
        <v>1085</v>
      </c>
      <c r="E99" t="s">
        <v>1086</v>
      </c>
      <c r="F99" t="s">
        <v>1087</v>
      </c>
      <c r="G99" t="s">
        <v>502</v>
      </c>
      <c r="I99" t="s">
        <v>699</v>
      </c>
      <c r="J99" t="s">
        <v>503</v>
      </c>
      <c r="K99" t="s">
        <v>1088</v>
      </c>
    </row>
    <row r="100" spans="1:11" x14ac:dyDescent="0.25">
      <c r="A100" t="s">
        <v>1089</v>
      </c>
      <c r="B100" t="s">
        <v>1090</v>
      </c>
      <c r="C100" t="s">
        <v>1091</v>
      </c>
      <c r="D100" t="s">
        <v>1092</v>
      </c>
      <c r="E100" t="s">
        <v>1093</v>
      </c>
      <c r="F100" t="s">
        <v>1094</v>
      </c>
      <c r="G100" t="s">
        <v>1095</v>
      </c>
      <c r="I100" t="s">
        <v>1096</v>
      </c>
      <c r="J100" t="s">
        <v>1097</v>
      </c>
      <c r="K100" t="s">
        <v>1098</v>
      </c>
    </row>
    <row r="101" spans="1:11" x14ac:dyDescent="0.25">
      <c r="A101" t="s">
        <v>467</v>
      </c>
      <c r="B101" t="s">
        <v>468</v>
      </c>
      <c r="C101" t="s">
        <v>469</v>
      </c>
      <c r="D101" t="s">
        <v>1099</v>
      </c>
      <c r="E101" t="s">
        <v>1100</v>
      </c>
      <c r="F101" t="s">
        <v>1101</v>
      </c>
      <c r="G101" t="s">
        <v>1102</v>
      </c>
      <c r="I101" t="s">
        <v>1103</v>
      </c>
      <c r="J101" t="s">
        <v>681</v>
      </c>
      <c r="K101" t="s">
        <v>473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259BA-96BF-4E3B-A4FC-EC899710E2AA}">
  <sheetPr codeName="Sheet21"/>
  <dimension ref="A1:O2"/>
  <sheetViews>
    <sheetView workbookViewId="0">
      <selection sqref="A1:O2"/>
    </sheetView>
  </sheetViews>
  <sheetFormatPr defaultRowHeight="15" x14ac:dyDescent="0.25"/>
  <cols>
    <col min="1" max="1" width="5.5703125" bestFit="1" customWidth="1"/>
    <col min="2" max="2" width="8.28515625" bestFit="1" customWidth="1"/>
    <col min="3" max="3" width="9.7109375" bestFit="1" customWidth="1"/>
    <col min="4" max="4" width="7.140625" bestFit="1" customWidth="1"/>
    <col min="5" max="5" width="11.85546875" bestFit="1" customWidth="1"/>
    <col min="6" max="6" width="11.42578125" bestFit="1" customWidth="1"/>
    <col min="7" max="7" width="18.42578125" bestFit="1" customWidth="1"/>
    <col min="8" max="8" width="17.85546875" bestFit="1" customWidth="1"/>
    <col min="9" max="9" width="18.28515625" bestFit="1" customWidth="1"/>
    <col min="10" max="10" width="14.28515625" bestFit="1" customWidth="1"/>
    <col min="11" max="11" width="13.85546875" bestFit="1" customWidth="1"/>
    <col min="12" max="12" width="20.85546875" bestFit="1" customWidth="1"/>
    <col min="13" max="13" width="21.85546875" bestFit="1" customWidth="1"/>
    <col min="14" max="14" width="20.85546875" bestFit="1" customWidth="1"/>
    <col min="15" max="15" width="14.85546875" bestFit="1" customWidth="1"/>
  </cols>
  <sheetData>
    <row r="1" spans="1:15" x14ac:dyDescent="0.25">
      <c r="A1" t="s">
        <v>267</v>
      </c>
      <c r="B1" t="s">
        <v>268</v>
      </c>
      <c r="C1" t="s">
        <v>269</v>
      </c>
      <c r="D1" t="s">
        <v>279</v>
      </c>
      <c r="E1" t="s">
        <v>270</v>
      </c>
      <c r="F1" t="s">
        <v>280</v>
      </c>
      <c r="G1" t="s">
        <v>271</v>
      </c>
      <c r="H1" t="s">
        <v>272</v>
      </c>
      <c r="I1" t="s">
        <v>273</v>
      </c>
      <c r="J1" t="s">
        <v>281</v>
      </c>
      <c r="K1" t="s">
        <v>274</v>
      </c>
      <c r="L1" t="s">
        <v>275</v>
      </c>
      <c r="M1" t="s">
        <v>276</v>
      </c>
      <c r="N1" t="s">
        <v>277</v>
      </c>
      <c r="O1" t="s">
        <v>278</v>
      </c>
    </row>
    <row r="2" spans="1:15" x14ac:dyDescent="0.25">
      <c r="A2" t="s">
        <v>332</v>
      </c>
      <c r="B2" t="s">
        <v>160</v>
      </c>
      <c r="C2" t="s">
        <v>161</v>
      </c>
      <c r="D2" t="s">
        <v>1111</v>
      </c>
      <c r="E2" t="s">
        <v>1275</v>
      </c>
      <c r="F2" t="s">
        <v>1276</v>
      </c>
      <c r="G2" t="s">
        <v>1277</v>
      </c>
      <c r="H2" t="s">
        <v>1278</v>
      </c>
      <c r="I2" t="s">
        <v>1123</v>
      </c>
      <c r="J2" t="s">
        <v>1123</v>
      </c>
      <c r="L2" t="s">
        <v>1279</v>
      </c>
      <c r="M2" t="s">
        <v>1280</v>
      </c>
      <c r="N2" t="s">
        <v>1281</v>
      </c>
      <c r="O2" t="s">
        <v>1282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81D45-3D24-4194-B053-53812C2B9CC7}">
  <sheetPr codeName="Sheet22"/>
  <dimension ref="A1:O2"/>
  <sheetViews>
    <sheetView topLeftCell="A4" workbookViewId="0">
      <selection sqref="A1:O2"/>
    </sheetView>
  </sheetViews>
  <sheetFormatPr defaultRowHeight="15" x14ac:dyDescent="0.25"/>
  <cols>
    <col min="1" max="1" width="7.140625" bestFit="1" customWidth="1"/>
    <col min="2" max="2" width="8.28515625" bestFit="1" customWidth="1"/>
    <col min="3" max="3" width="9.7109375" bestFit="1" customWidth="1"/>
    <col min="4" max="4" width="7.140625" bestFit="1" customWidth="1"/>
    <col min="5" max="5" width="11.85546875" bestFit="1" customWidth="1"/>
    <col min="6" max="6" width="11.42578125" bestFit="1" customWidth="1"/>
    <col min="7" max="7" width="18.42578125" bestFit="1" customWidth="1"/>
    <col min="8" max="8" width="17.85546875" bestFit="1" customWidth="1"/>
    <col min="9" max="9" width="18.28515625" bestFit="1" customWidth="1"/>
    <col min="10" max="10" width="14.28515625" bestFit="1" customWidth="1"/>
    <col min="11" max="11" width="13.85546875" bestFit="1" customWidth="1"/>
    <col min="12" max="12" width="20.85546875" bestFit="1" customWidth="1"/>
    <col min="13" max="13" width="21.85546875" bestFit="1" customWidth="1"/>
    <col min="14" max="14" width="20.85546875" bestFit="1" customWidth="1"/>
    <col min="15" max="15" width="14.85546875" bestFit="1" customWidth="1"/>
  </cols>
  <sheetData>
    <row r="1" spans="1:15" x14ac:dyDescent="0.25">
      <c r="A1" t="s">
        <v>267</v>
      </c>
      <c r="B1" t="s">
        <v>268</v>
      </c>
      <c r="C1" t="s">
        <v>269</v>
      </c>
      <c r="D1" t="s">
        <v>279</v>
      </c>
      <c r="E1" t="s">
        <v>270</v>
      </c>
      <c r="F1" t="s">
        <v>280</v>
      </c>
      <c r="G1" t="s">
        <v>271</v>
      </c>
      <c r="H1" t="s">
        <v>272</v>
      </c>
      <c r="I1" t="s">
        <v>273</v>
      </c>
      <c r="J1" t="s">
        <v>281</v>
      </c>
      <c r="K1" t="s">
        <v>274</v>
      </c>
      <c r="L1" t="s">
        <v>275</v>
      </c>
      <c r="M1" t="s">
        <v>276</v>
      </c>
      <c r="N1" t="s">
        <v>277</v>
      </c>
      <c r="O1" t="s">
        <v>278</v>
      </c>
    </row>
    <row r="2" spans="1:15" x14ac:dyDescent="0.25">
      <c r="A2" t="s">
        <v>327</v>
      </c>
      <c r="B2" t="s">
        <v>17</v>
      </c>
      <c r="C2" t="s">
        <v>145</v>
      </c>
      <c r="D2" t="s">
        <v>1124</v>
      </c>
      <c r="E2" t="s">
        <v>1283</v>
      </c>
      <c r="F2" t="s">
        <v>1284</v>
      </c>
      <c r="G2" t="s">
        <v>1285</v>
      </c>
      <c r="H2" t="s">
        <v>1286</v>
      </c>
      <c r="I2" t="s">
        <v>1181</v>
      </c>
      <c r="J2" t="s">
        <v>1182</v>
      </c>
      <c r="K2" t="s">
        <v>33</v>
      </c>
      <c r="L2" t="s">
        <v>481</v>
      </c>
      <c r="M2" t="s">
        <v>1287</v>
      </c>
      <c r="N2" t="s">
        <v>1288</v>
      </c>
      <c r="O2" t="s">
        <v>1289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99434-20DB-4B59-AB8A-FD7E02311E34}">
  <sheetPr codeName="Sheet23"/>
  <dimension ref="A1:O2"/>
  <sheetViews>
    <sheetView workbookViewId="0">
      <selection sqref="A1:O2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9.7109375" bestFit="1" customWidth="1"/>
    <col min="4" max="4" width="7.140625" bestFit="1" customWidth="1"/>
    <col min="5" max="5" width="11.85546875" bestFit="1" customWidth="1"/>
    <col min="6" max="6" width="11.42578125" bestFit="1" customWidth="1"/>
    <col min="7" max="7" width="18.42578125" bestFit="1" customWidth="1"/>
    <col min="8" max="8" width="17.85546875" bestFit="1" customWidth="1"/>
    <col min="9" max="9" width="18.28515625" bestFit="1" customWidth="1"/>
    <col min="10" max="10" width="14.28515625" bestFit="1" customWidth="1"/>
    <col min="11" max="11" width="13.85546875" bestFit="1" customWidth="1"/>
    <col min="12" max="12" width="20.85546875" bestFit="1" customWidth="1"/>
    <col min="13" max="13" width="21.85546875" bestFit="1" customWidth="1"/>
    <col min="14" max="14" width="20.85546875" bestFit="1" customWidth="1"/>
    <col min="15" max="15" width="14.85546875" bestFit="1" customWidth="1"/>
  </cols>
  <sheetData>
    <row r="1" spans="1:15" x14ac:dyDescent="0.25">
      <c r="A1" t="s">
        <v>267</v>
      </c>
      <c r="B1" t="s">
        <v>268</v>
      </c>
      <c r="C1" t="s">
        <v>269</v>
      </c>
      <c r="D1" t="s">
        <v>279</v>
      </c>
      <c r="E1" t="s">
        <v>270</v>
      </c>
      <c r="F1" t="s">
        <v>280</v>
      </c>
      <c r="G1" t="s">
        <v>271</v>
      </c>
      <c r="H1" t="s">
        <v>272</v>
      </c>
      <c r="I1" t="s">
        <v>273</v>
      </c>
      <c r="J1" t="s">
        <v>281</v>
      </c>
      <c r="K1" t="s">
        <v>274</v>
      </c>
      <c r="L1" t="s">
        <v>275</v>
      </c>
      <c r="M1" t="s">
        <v>276</v>
      </c>
      <c r="N1" t="s">
        <v>277</v>
      </c>
      <c r="O1" t="s">
        <v>278</v>
      </c>
    </row>
    <row r="2" spans="1:15" x14ac:dyDescent="0.25">
      <c r="A2" t="s">
        <v>333</v>
      </c>
      <c r="B2" t="s">
        <v>155</v>
      </c>
      <c r="C2" t="s">
        <v>156</v>
      </c>
      <c r="D2" t="s">
        <v>1290</v>
      </c>
      <c r="E2" t="s">
        <v>1291</v>
      </c>
      <c r="F2" t="s">
        <v>1292</v>
      </c>
      <c r="G2" t="s">
        <v>1293</v>
      </c>
      <c r="H2" t="s">
        <v>1294</v>
      </c>
      <c r="I2" t="s">
        <v>157</v>
      </c>
      <c r="J2" t="s">
        <v>377</v>
      </c>
      <c r="K2" t="s">
        <v>141</v>
      </c>
      <c r="L2" t="s">
        <v>1295</v>
      </c>
      <c r="M2" t="s">
        <v>667</v>
      </c>
      <c r="N2" t="s">
        <v>1198</v>
      </c>
      <c r="O2" t="s">
        <v>1157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A947D-1F01-4D5F-A0B0-248864164D93}">
  <dimension ref="A1:O2"/>
  <sheetViews>
    <sheetView workbookViewId="0">
      <selection sqref="A1:O2"/>
    </sheetView>
  </sheetViews>
  <sheetFormatPr defaultRowHeight="15" x14ac:dyDescent="0.25"/>
  <cols>
    <col min="1" max="1" width="5" bestFit="1" customWidth="1"/>
    <col min="2" max="2" width="8.28515625" bestFit="1" customWidth="1"/>
    <col min="3" max="3" width="9.7109375" bestFit="1" customWidth="1"/>
    <col min="4" max="4" width="7.140625" bestFit="1" customWidth="1"/>
    <col min="5" max="5" width="11.85546875" bestFit="1" customWidth="1"/>
    <col min="6" max="6" width="11.42578125" bestFit="1" customWidth="1"/>
    <col min="7" max="7" width="18.42578125" bestFit="1" customWidth="1"/>
    <col min="8" max="8" width="17.85546875" bestFit="1" customWidth="1"/>
    <col min="9" max="9" width="18.28515625" bestFit="1" customWidth="1"/>
    <col min="10" max="10" width="14.28515625" bestFit="1" customWidth="1"/>
    <col min="11" max="11" width="13.85546875" bestFit="1" customWidth="1"/>
    <col min="12" max="12" width="20.85546875" bestFit="1" customWidth="1"/>
    <col min="13" max="13" width="21.85546875" bestFit="1" customWidth="1"/>
    <col min="14" max="14" width="20.85546875" bestFit="1" customWidth="1"/>
    <col min="15" max="15" width="14.85546875" bestFit="1" customWidth="1"/>
  </cols>
  <sheetData>
    <row r="1" spans="1:15" x14ac:dyDescent="0.25">
      <c r="A1" t="s">
        <v>267</v>
      </c>
      <c r="B1" t="s">
        <v>268</v>
      </c>
      <c r="C1" t="s">
        <v>269</v>
      </c>
      <c r="D1" t="s">
        <v>279</v>
      </c>
      <c r="E1" t="s">
        <v>270</v>
      </c>
      <c r="F1" t="s">
        <v>280</v>
      </c>
      <c r="G1" t="s">
        <v>271</v>
      </c>
      <c r="H1" t="s">
        <v>272</v>
      </c>
      <c r="I1" t="s">
        <v>273</v>
      </c>
      <c r="J1" t="s">
        <v>281</v>
      </c>
      <c r="K1" t="s">
        <v>274</v>
      </c>
      <c r="L1" t="s">
        <v>275</v>
      </c>
      <c r="M1" t="s">
        <v>276</v>
      </c>
      <c r="N1" t="s">
        <v>277</v>
      </c>
      <c r="O1" t="s">
        <v>278</v>
      </c>
    </row>
    <row r="2" spans="1:15" x14ac:dyDescent="0.25">
      <c r="A2" t="s">
        <v>322</v>
      </c>
      <c r="B2" t="s">
        <v>135</v>
      </c>
      <c r="C2" t="s">
        <v>135</v>
      </c>
      <c r="D2" t="s">
        <v>504</v>
      </c>
      <c r="E2" t="s">
        <v>1296</v>
      </c>
      <c r="F2" t="s">
        <v>1297</v>
      </c>
      <c r="G2" t="s">
        <v>1298</v>
      </c>
      <c r="H2" t="s">
        <v>1299</v>
      </c>
      <c r="I2" t="s">
        <v>1183</v>
      </c>
      <c r="J2" t="s">
        <v>390</v>
      </c>
      <c r="L2" t="s">
        <v>1300</v>
      </c>
      <c r="M2" t="s">
        <v>1301</v>
      </c>
      <c r="N2" t="s">
        <v>1302</v>
      </c>
      <c r="O2" t="s">
        <v>1303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6222E-0A9B-4001-BD2D-F24B46D853A0}">
  <dimension ref="A1:O2"/>
  <sheetViews>
    <sheetView workbookViewId="0">
      <selection sqref="A1:O2"/>
    </sheetView>
  </sheetViews>
  <sheetFormatPr defaultRowHeight="15" x14ac:dyDescent="0.25"/>
  <cols>
    <col min="1" max="1" width="7.7109375" bestFit="1" customWidth="1"/>
    <col min="2" max="2" width="8.5703125" bestFit="1" customWidth="1"/>
    <col min="3" max="3" width="9.7109375" bestFit="1" customWidth="1"/>
    <col min="4" max="4" width="7.140625" bestFit="1" customWidth="1"/>
    <col min="5" max="5" width="11.85546875" bestFit="1" customWidth="1"/>
    <col min="6" max="6" width="11.42578125" bestFit="1" customWidth="1"/>
    <col min="7" max="7" width="18.42578125" bestFit="1" customWidth="1"/>
    <col min="8" max="8" width="17.85546875" bestFit="1" customWidth="1"/>
    <col min="9" max="9" width="18.28515625" bestFit="1" customWidth="1"/>
    <col min="10" max="10" width="14.28515625" bestFit="1" customWidth="1"/>
    <col min="11" max="11" width="13.85546875" bestFit="1" customWidth="1"/>
    <col min="12" max="12" width="20.85546875" bestFit="1" customWidth="1"/>
    <col min="13" max="13" width="21.85546875" bestFit="1" customWidth="1"/>
    <col min="14" max="14" width="20.85546875" bestFit="1" customWidth="1"/>
    <col min="15" max="15" width="14.85546875" bestFit="1" customWidth="1"/>
  </cols>
  <sheetData>
    <row r="1" spans="1:15" x14ac:dyDescent="0.25">
      <c r="A1" t="s">
        <v>267</v>
      </c>
      <c r="B1" t="s">
        <v>268</v>
      </c>
      <c r="C1" t="s">
        <v>269</v>
      </c>
      <c r="D1" t="s">
        <v>279</v>
      </c>
      <c r="E1" t="s">
        <v>270</v>
      </c>
      <c r="F1" t="s">
        <v>280</v>
      </c>
      <c r="G1" t="s">
        <v>271</v>
      </c>
      <c r="H1" t="s">
        <v>272</v>
      </c>
      <c r="I1" t="s">
        <v>273</v>
      </c>
      <c r="J1" t="s">
        <v>281</v>
      </c>
      <c r="K1" t="s">
        <v>274</v>
      </c>
      <c r="L1" t="s">
        <v>275</v>
      </c>
      <c r="M1" t="s">
        <v>276</v>
      </c>
      <c r="N1" t="s">
        <v>277</v>
      </c>
      <c r="O1" t="s">
        <v>278</v>
      </c>
    </row>
    <row r="2" spans="1:15" x14ac:dyDescent="0.25">
      <c r="A2" t="s">
        <v>409</v>
      </c>
      <c r="B2" t="s">
        <v>410</v>
      </c>
      <c r="C2" t="s">
        <v>411</v>
      </c>
      <c r="D2" t="s">
        <v>1125</v>
      </c>
      <c r="E2" t="s">
        <v>1304</v>
      </c>
      <c r="F2" t="s">
        <v>1305</v>
      </c>
      <c r="G2" t="s">
        <v>1306</v>
      </c>
      <c r="H2" t="s">
        <v>1307</v>
      </c>
      <c r="I2" t="s">
        <v>412</v>
      </c>
      <c r="J2" t="s">
        <v>413</v>
      </c>
      <c r="K2" t="s">
        <v>59</v>
      </c>
      <c r="L2" t="s">
        <v>1308</v>
      </c>
      <c r="M2" t="s">
        <v>1126</v>
      </c>
      <c r="N2" t="s">
        <v>1309</v>
      </c>
      <c r="O2" t="s">
        <v>1239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8B1C8-8EA7-43BE-A74C-D65BC97BDB24}">
  <dimension ref="A1:B8"/>
  <sheetViews>
    <sheetView workbookViewId="0">
      <selection activeCell="C27" sqref="C27"/>
    </sheetView>
  </sheetViews>
  <sheetFormatPr defaultRowHeight="15" x14ac:dyDescent="0.25"/>
  <cols>
    <col min="1" max="1" width="33" bestFit="1" customWidth="1"/>
    <col min="2" max="2" width="15.85546875" bestFit="1" customWidth="1"/>
    <col min="3" max="3" width="8.28515625" bestFit="1" customWidth="1"/>
    <col min="4" max="4" width="9.7109375" bestFit="1" customWidth="1"/>
    <col min="5" max="5" width="7.140625" bestFit="1" customWidth="1"/>
    <col min="6" max="6" width="11.85546875" bestFit="1" customWidth="1"/>
    <col min="7" max="7" width="11.42578125" bestFit="1" customWidth="1"/>
    <col min="8" max="8" width="18.42578125" bestFit="1" customWidth="1"/>
    <col min="9" max="9" width="17.85546875" bestFit="1" customWidth="1"/>
    <col min="10" max="10" width="18.28515625" bestFit="1" customWidth="1"/>
    <col min="11" max="11" width="14.28515625" bestFit="1" customWidth="1"/>
    <col min="12" max="12" width="13.85546875" bestFit="1" customWidth="1"/>
    <col min="13" max="13" width="20.85546875" bestFit="1" customWidth="1"/>
    <col min="14" max="14" width="21.85546875" bestFit="1" customWidth="1"/>
    <col min="15" max="15" width="20.85546875" bestFit="1" customWidth="1"/>
    <col min="16" max="16" width="14.85546875" bestFit="1" customWidth="1"/>
  </cols>
  <sheetData>
    <row r="1" spans="1:2" x14ac:dyDescent="0.25">
      <c r="A1" t="s">
        <v>396</v>
      </c>
      <c r="B1" t="s">
        <v>397</v>
      </c>
    </row>
    <row r="2" spans="1:2" x14ac:dyDescent="0.25">
      <c r="A2" t="s">
        <v>398</v>
      </c>
      <c r="B2" s="5">
        <v>669985707940</v>
      </c>
    </row>
    <row r="3" spans="1:2" x14ac:dyDescent="0.25">
      <c r="A3" t="s">
        <v>399</v>
      </c>
      <c r="B3" s="5">
        <v>42838321025</v>
      </c>
    </row>
    <row r="4" spans="1:2" x14ac:dyDescent="0.25">
      <c r="A4" t="s">
        <v>400</v>
      </c>
      <c r="B4" s="6">
        <v>37.83</v>
      </c>
    </row>
    <row r="5" spans="1:2" x14ac:dyDescent="0.25">
      <c r="A5" t="s">
        <v>401</v>
      </c>
      <c r="B5">
        <v>902</v>
      </c>
    </row>
    <row r="6" spans="1:2" x14ac:dyDescent="0.25">
      <c r="A6" t="s">
        <v>402</v>
      </c>
      <c r="B6">
        <v>473</v>
      </c>
    </row>
    <row r="7" spans="1:2" x14ac:dyDescent="0.25">
      <c r="A7" t="s">
        <v>403</v>
      </c>
      <c r="B7">
        <v>7452</v>
      </c>
    </row>
    <row r="8" spans="1:2" x14ac:dyDescent="0.25">
      <c r="A8" t="s">
        <v>278</v>
      </c>
      <c r="B8">
        <v>1514927362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609D3-DF2D-4309-9C98-739690DD7509}">
  <dimension ref="A1:O2"/>
  <sheetViews>
    <sheetView workbookViewId="0">
      <selection sqref="A1:O2"/>
    </sheetView>
  </sheetViews>
  <sheetFormatPr defaultRowHeight="15" x14ac:dyDescent="0.25"/>
  <cols>
    <col min="1" max="1" width="8.85546875" bestFit="1" customWidth="1"/>
    <col min="2" max="2" width="9.28515625" bestFit="1" customWidth="1"/>
    <col min="3" max="3" width="9.7109375" bestFit="1" customWidth="1"/>
    <col min="4" max="4" width="7.140625" bestFit="1" customWidth="1"/>
    <col min="5" max="5" width="11.85546875" bestFit="1" customWidth="1"/>
    <col min="6" max="6" width="11.42578125" bestFit="1" customWidth="1"/>
    <col min="7" max="7" width="18.42578125" bestFit="1" customWidth="1"/>
    <col min="8" max="8" width="17.85546875" bestFit="1" customWidth="1"/>
    <col min="9" max="9" width="18.28515625" bestFit="1" customWidth="1"/>
    <col min="10" max="10" width="14.28515625" bestFit="1" customWidth="1"/>
    <col min="11" max="11" width="13.85546875" bestFit="1" customWidth="1"/>
    <col min="12" max="12" width="20.85546875" bestFit="1" customWidth="1"/>
    <col min="13" max="13" width="21.85546875" bestFit="1" customWidth="1"/>
    <col min="14" max="14" width="20.85546875" bestFit="1" customWidth="1"/>
    <col min="15" max="15" width="14.85546875" bestFit="1" customWidth="1"/>
  </cols>
  <sheetData>
    <row r="1" spans="1:15" x14ac:dyDescent="0.25">
      <c r="A1" t="s">
        <v>267</v>
      </c>
      <c r="B1" t="s">
        <v>268</v>
      </c>
      <c r="C1" t="s">
        <v>269</v>
      </c>
      <c r="D1" t="s">
        <v>279</v>
      </c>
      <c r="E1" t="s">
        <v>270</v>
      </c>
      <c r="F1" t="s">
        <v>280</v>
      </c>
      <c r="G1" t="s">
        <v>271</v>
      </c>
      <c r="H1" t="s">
        <v>272</v>
      </c>
      <c r="I1" t="s">
        <v>273</v>
      </c>
      <c r="J1" t="s">
        <v>281</v>
      </c>
      <c r="K1" t="s">
        <v>274</v>
      </c>
      <c r="L1" t="s">
        <v>275</v>
      </c>
      <c r="M1" t="s">
        <v>276</v>
      </c>
      <c r="N1" t="s">
        <v>277</v>
      </c>
      <c r="O1" t="s">
        <v>278</v>
      </c>
    </row>
    <row r="2" spans="1:15" x14ac:dyDescent="0.25">
      <c r="A2" t="s">
        <v>297</v>
      </c>
      <c r="B2" t="s">
        <v>71</v>
      </c>
      <c r="C2" t="s">
        <v>72</v>
      </c>
      <c r="D2" t="s">
        <v>1112</v>
      </c>
      <c r="E2" t="s">
        <v>1310</v>
      </c>
      <c r="F2" t="s">
        <v>1311</v>
      </c>
      <c r="G2" t="s">
        <v>1312</v>
      </c>
      <c r="H2" t="s">
        <v>1313</v>
      </c>
      <c r="I2" t="s">
        <v>73</v>
      </c>
      <c r="J2" t="s">
        <v>73</v>
      </c>
      <c r="K2" t="s">
        <v>74</v>
      </c>
      <c r="L2" t="s">
        <v>1201</v>
      </c>
      <c r="M2" t="s">
        <v>1117</v>
      </c>
      <c r="N2" t="s">
        <v>1314</v>
      </c>
      <c r="O2" t="s">
        <v>1315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7D38C-80D0-4468-A968-E2A038193859}">
  <dimension ref="A1:O2"/>
  <sheetViews>
    <sheetView workbookViewId="0">
      <selection sqref="A1:O2"/>
    </sheetView>
  </sheetViews>
  <sheetFormatPr defaultRowHeight="15" x14ac:dyDescent="0.25"/>
  <cols>
    <col min="1" max="1" width="5" bestFit="1" customWidth="1"/>
    <col min="2" max="2" width="8.28515625" bestFit="1" customWidth="1"/>
    <col min="3" max="3" width="9.7109375" bestFit="1" customWidth="1"/>
    <col min="4" max="4" width="7.140625" bestFit="1" customWidth="1"/>
    <col min="5" max="5" width="11.85546875" bestFit="1" customWidth="1"/>
    <col min="6" max="6" width="11.42578125" bestFit="1" customWidth="1"/>
    <col min="7" max="7" width="18.42578125" bestFit="1" customWidth="1"/>
    <col min="8" max="8" width="17.85546875" bestFit="1" customWidth="1"/>
    <col min="9" max="9" width="18.28515625" bestFit="1" customWidth="1"/>
    <col min="10" max="10" width="14.28515625" bestFit="1" customWidth="1"/>
    <col min="11" max="11" width="13.85546875" bestFit="1" customWidth="1"/>
    <col min="12" max="12" width="20.85546875" bestFit="1" customWidth="1"/>
    <col min="13" max="13" width="21.85546875" bestFit="1" customWidth="1"/>
    <col min="14" max="14" width="20.85546875" bestFit="1" customWidth="1"/>
    <col min="15" max="15" width="14.85546875" bestFit="1" customWidth="1"/>
  </cols>
  <sheetData>
    <row r="1" spans="1:15" x14ac:dyDescent="0.25">
      <c r="A1" t="s">
        <v>267</v>
      </c>
      <c r="B1" t="s">
        <v>268</v>
      </c>
      <c r="C1" t="s">
        <v>269</v>
      </c>
      <c r="D1" t="s">
        <v>279</v>
      </c>
      <c r="E1" t="s">
        <v>270</v>
      </c>
      <c r="F1" t="s">
        <v>280</v>
      </c>
      <c r="G1" t="s">
        <v>271</v>
      </c>
      <c r="H1" t="s">
        <v>272</v>
      </c>
      <c r="I1" t="s">
        <v>273</v>
      </c>
      <c r="J1" t="s">
        <v>281</v>
      </c>
      <c r="K1" t="s">
        <v>274</v>
      </c>
      <c r="L1" t="s">
        <v>275</v>
      </c>
      <c r="M1" t="s">
        <v>276</v>
      </c>
      <c r="N1" t="s">
        <v>277</v>
      </c>
      <c r="O1" t="s">
        <v>278</v>
      </c>
    </row>
    <row r="2" spans="1:15" x14ac:dyDescent="0.25">
      <c r="A2" t="s">
        <v>293</v>
      </c>
      <c r="B2" t="s">
        <v>60</v>
      </c>
      <c r="C2" t="s">
        <v>60</v>
      </c>
      <c r="D2" t="s">
        <v>370</v>
      </c>
      <c r="E2" t="s">
        <v>1316</v>
      </c>
      <c r="F2" t="s">
        <v>1317</v>
      </c>
      <c r="G2" t="s">
        <v>1318</v>
      </c>
      <c r="H2" t="s">
        <v>1319</v>
      </c>
      <c r="I2" t="s">
        <v>61</v>
      </c>
      <c r="J2" t="s">
        <v>107</v>
      </c>
      <c r="L2" t="s">
        <v>1300</v>
      </c>
      <c r="M2" t="s">
        <v>1320</v>
      </c>
      <c r="N2" t="s">
        <v>1321</v>
      </c>
      <c r="O2" t="s">
        <v>1322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9B619-E724-47E7-A1B8-17E51E845CB0}">
  <dimension ref="A1:O2"/>
  <sheetViews>
    <sheetView workbookViewId="0">
      <selection sqref="A1:O2"/>
    </sheetView>
  </sheetViews>
  <sheetFormatPr defaultRowHeight="15" x14ac:dyDescent="0.25"/>
  <cols>
    <col min="1" max="1" width="5" bestFit="1" customWidth="1"/>
    <col min="2" max="2" width="8.28515625" bestFit="1" customWidth="1"/>
    <col min="3" max="3" width="9.7109375" bestFit="1" customWidth="1"/>
    <col min="4" max="4" width="7.140625" bestFit="1" customWidth="1"/>
    <col min="5" max="5" width="11.85546875" bestFit="1" customWidth="1"/>
    <col min="6" max="6" width="11.42578125" bestFit="1" customWidth="1"/>
    <col min="7" max="7" width="18.42578125" bestFit="1" customWidth="1"/>
    <col min="8" max="8" width="17.85546875" bestFit="1" customWidth="1"/>
    <col min="9" max="9" width="18.28515625" bestFit="1" customWidth="1"/>
    <col min="10" max="10" width="14.28515625" bestFit="1" customWidth="1"/>
    <col min="11" max="11" width="13.85546875" bestFit="1" customWidth="1"/>
    <col min="12" max="12" width="20.85546875" bestFit="1" customWidth="1"/>
    <col min="13" max="13" width="21.85546875" bestFit="1" customWidth="1"/>
    <col min="14" max="14" width="20.85546875" bestFit="1" customWidth="1"/>
    <col min="15" max="15" width="14.85546875" bestFit="1" customWidth="1"/>
  </cols>
  <sheetData>
    <row r="1" spans="1:15" x14ac:dyDescent="0.25">
      <c r="A1" t="s">
        <v>267</v>
      </c>
      <c r="B1" t="s">
        <v>268</v>
      </c>
      <c r="C1" t="s">
        <v>269</v>
      </c>
      <c r="D1" t="s">
        <v>279</v>
      </c>
      <c r="E1" t="s">
        <v>270</v>
      </c>
      <c r="F1" t="s">
        <v>280</v>
      </c>
      <c r="G1" t="s">
        <v>271</v>
      </c>
      <c r="H1" t="s">
        <v>272</v>
      </c>
      <c r="I1" t="s">
        <v>273</v>
      </c>
      <c r="J1" t="s">
        <v>281</v>
      </c>
      <c r="K1" t="s">
        <v>274</v>
      </c>
      <c r="L1" t="s">
        <v>275</v>
      </c>
      <c r="M1" t="s">
        <v>276</v>
      </c>
      <c r="N1" t="s">
        <v>277</v>
      </c>
      <c r="O1" t="s">
        <v>278</v>
      </c>
    </row>
    <row r="2" spans="1:15" x14ac:dyDescent="0.25">
      <c r="A2" t="s">
        <v>292</v>
      </c>
      <c r="B2" t="s">
        <v>58</v>
      </c>
      <c r="C2" t="s">
        <v>58</v>
      </c>
      <c r="D2" t="s">
        <v>415</v>
      </c>
      <c r="E2" t="s">
        <v>1323</v>
      </c>
      <c r="F2" t="s">
        <v>1324</v>
      </c>
      <c r="G2" t="s">
        <v>1325</v>
      </c>
      <c r="H2" t="s">
        <v>1326</v>
      </c>
      <c r="I2" t="s">
        <v>1127</v>
      </c>
      <c r="J2" t="s">
        <v>416</v>
      </c>
      <c r="K2" t="s">
        <v>59</v>
      </c>
      <c r="L2" t="s">
        <v>1327</v>
      </c>
      <c r="M2" t="s">
        <v>675</v>
      </c>
      <c r="N2" t="s">
        <v>507</v>
      </c>
      <c r="O2" t="s">
        <v>1261</v>
      </c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BDC3E-5F0D-4396-B75A-03C3103833DA}">
  <dimension ref="A1:O2"/>
  <sheetViews>
    <sheetView workbookViewId="0">
      <selection sqref="A1:O2"/>
    </sheetView>
  </sheetViews>
  <sheetFormatPr defaultRowHeight="15" x14ac:dyDescent="0.25"/>
  <cols>
    <col min="1" max="1" width="16.28515625" bestFit="1" customWidth="1"/>
    <col min="2" max="2" width="16.140625" bestFit="1" customWidth="1"/>
    <col min="3" max="3" width="9.7109375" bestFit="1" customWidth="1"/>
    <col min="4" max="4" width="7.140625" bestFit="1" customWidth="1"/>
    <col min="5" max="5" width="11.85546875" bestFit="1" customWidth="1"/>
    <col min="6" max="6" width="11.42578125" bestFit="1" customWidth="1"/>
    <col min="7" max="7" width="18.42578125" bestFit="1" customWidth="1"/>
    <col min="8" max="8" width="17.85546875" bestFit="1" customWidth="1"/>
    <col min="9" max="9" width="18.28515625" bestFit="1" customWidth="1"/>
    <col min="10" max="10" width="14.28515625" bestFit="1" customWidth="1"/>
    <col min="11" max="11" width="13.85546875" bestFit="1" customWidth="1"/>
    <col min="12" max="12" width="20.85546875" bestFit="1" customWidth="1"/>
    <col min="13" max="13" width="21.85546875" bestFit="1" customWidth="1"/>
    <col min="14" max="14" width="20.85546875" bestFit="1" customWidth="1"/>
    <col min="15" max="15" width="14.85546875" bestFit="1" customWidth="1"/>
  </cols>
  <sheetData>
    <row r="1" spans="1:15" x14ac:dyDescent="0.25">
      <c r="A1" t="s">
        <v>267</v>
      </c>
      <c r="B1" t="s">
        <v>268</v>
      </c>
      <c r="C1" t="s">
        <v>269</v>
      </c>
      <c r="D1" t="s">
        <v>279</v>
      </c>
      <c r="E1" t="s">
        <v>270</v>
      </c>
      <c r="F1" t="s">
        <v>280</v>
      </c>
      <c r="G1" t="s">
        <v>271</v>
      </c>
      <c r="H1" t="s">
        <v>272</v>
      </c>
      <c r="I1" t="s">
        <v>273</v>
      </c>
      <c r="J1" t="s">
        <v>281</v>
      </c>
      <c r="K1" t="s">
        <v>274</v>
      </c>
      <c r="L1" t="s">
        <v>275</v>
      </c>
      <c r="M1" t="s">
        <v>276</v>
      </c>
      <c r="N1" t="s">
        <v>277</v>
      </c>
      <c r="O1" t="s">
        <v>278</v>
      </c>
    </row>
    <row r="2" spans="1:15" x14ac:dyDescent="0.25">
      <c r="A2" t="s">
        <v>299</v>
      </c>
      <c r="B2" t="s">
        <v>75</v>
      </c>
      <c r="C2" t="s">
        <v>76</v>
      </c>
      <c r="D2" t="s">
        <v>417</v>
      </c>
      <c r="E2" t="s">
        <v>1185</v>
      </c>
      <c r="F2" t="s">
        <v>1186</v>
      </c>
      <c r="G2" t="s">
        <v>1187</v>
      </c>
      <c r="H2" t="s">
        <v>1188</v>
      </c>
      <c r="I2" t="s">
        <v>1128</v>
      </c>
      <c r="J2" t="s">
        <v>1128</v>
      </c>
      <c r="L2" t="s">
        <v>610</v>
      </c>
      <c r="M2" t="s">
        <v>1189</v>
      </c>
      <c r="N2" t="s">
        <v>1190</v>
      </c>
      <c r="O2" t="s">
        <v>1184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434A9-5D23-4E36-9B51-9EE5C197AB47}">
  <sheetPr codeName="Sheet3"/>
  <dimension ref="A1:O2"/>
  <sheetViews>
    <sheetView workbookViewId="0">
      <selection sqref="A1:O2"/>
    </sheetView>
  </sheetViews>
  <sheetFormatPr defaultRowHeight="15" x14ac:dyDescent="0.25"/>
  <cols>
    <col min="1" max="1" width="7.7109375" bestFit="1" customWidth="1"/>
    <col min="2" max="2" width="8.28515625" bestFit="1" customWidth="1"/>
    <col min="3" max="3" width="9.7109375" bestFit="1" customWidth="1"/>
    <col min="4" max="4" width="7.140625" bestFit="1" customWidth="1"/>
    <col min="5" max="5" width="11.85546875" bestFit="1" customWidth="1"/>
    <col min="6" max="6" width="11.42578125" bestFit="1" customWidth="1"/>
    <col min="7" max="7" width="18.42578125" bestFit="1" customWidth="1"/>
    <col min="8" max="8" width="17.85546875" bestFit="1" customWidth="1"/>
    <col min="9" max="9" width="18.28515625" bestFit="1" customWidth="1"/>
    <col min="10" max="10" width="14.28515625" bestFit="1" customWidth="1"/>
    <col min="11" max="11" width="13.85546875" bestFit="1" customWidth="1"/>
    <col min="12" max="12" width="20.85546875" bestFit="1" customWidth="1"/>
    <col min="13" max="13" width="21.85546875" bestFit="1" customWidth="1"/>
    <col min="14" max="14" width="20.85546875" bestFit="1" customWidth="1"/>
    <col min="15" max="15" width="14.85546875" bestFit="1" customWidth="1"/>
    <col min="16" max="16" width="9.42578125" bestFit="1" customWidth="1"/>
  </cols>
  <sheetData>
    <row r="1" spans="1:15" x14ac:dyDescent="0.25">
      <c r="A1" t="s">
        <v>267</v>
      </c>
      <c r="B1" t="s">
        <v>268</v>
      </c>
      <c r="C1" t="s">
        <v>269</v>
      </c>
      <c r="D1" t="s">
        <v>279</v>
      </c>
      <c r="E1" t="s">
        <v>270</v>
      </c>
      <c r="F1" t="s">
        <v>280</v>
      </c>
      <c r="G1" t="s">
        <v>271</v>
      </c>
      <c r="H1" t="s">
        <v>272</v>
      </c>
      <c r="I1" t="s">
        <v>273</v>
      </c>
      <c r="J1" t="s">
        <v>281</v>
      </c>
      <c r="K1" t="s">
        <v>274</v>
      </c>
      <c r="L1" t="s">
        <v>275</v>
      </c>
      <c r="M1" t="s">
        <v>276</v>
      </c>
      <c r="N1" t="s">
        <v>277</v>
      </c>
      <c r="O1" t="s">
        <v>278</v>
      </c>
    </row>
    <row r="2" spans="1:15" x14ac:dyDescent="0.25">
      <c r="A2" t="s">
        <v>45</v>
      </c>
      <c r="B2" t="s">
        <v>46</v>
      </c>
      <c r="C2" t="s">
        <v>4</v>
      </c>
      <c r="D2" t="s">
        <v>282</v>
      </c>
      <c r="E2" t="s">
        <v>1133</v>
      </c>
      <c r="F2" t="s">
        <v>1134</v>
      </c>
      <c r="G2" t="s">
        <v>1135</v>
      </c>
      <c r="H2" t="s">
        <v>1136</v>
      </c>
      <c r="I2" t="s">
        <v>1137</v>
      </c>
      <c r="J2" t="s">
        <v>1137</v>
      </c>
      <c r="K2" t="s">
        <v>47</v>
      </c>
      <c r="L2" t="s">
        <v>475</v>
      </c>
      <c r="M2" t="s">
        <v>1138</v>
      </c>
      <c r="N2" t="s">
        <v>1139</v>
      </c>
      <c r="O2" t="s">
        <v>1140</v>
      </c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6A097-B4F5-415F-9000-6CEDDE8E0938}">
  <dimension ref="A1:O2"/>
  <sheetViews>
    <sheetView workbookViewId="0">
      <selection sqref="A1:O2"/>
    </sheetView>
  </sheetViews>
  <sheetFormatPr defaultRowHeight="15" x14ac:dyDescent="0.25"/>
  <cols>
    <col min="1" max="1" width="5" bestFit="1" customWidth="1"/>
    <col min="2" max="2" width="8.28515625" bestFit="1" customWidth="1"/>
    <col min="3" max="3" width="9.7109375" bestFit="1" customWidth="1"/>
    <col min="4" max="4" width="7.140625" bestFit="1" customWidth="1"/>
    <col min="5" max="5" width="11.85546875" bestFit="1" customWidth="1"/>
    <col min="6" max="6" width="11.42578125" bestFit="1" customWidth="1"/>
    <col min="7" max="7" width="18.42578125" bestFit="1" customWidth="1"/>
    <col min="8" max="8" width="17.85546875" bestFit="1" customWidth="1"/>
    <col min="9" max="9" width="18.28515625" bestFit="1" customWidth="1"/>
    <col min="10" max="10" width="14.28515625" bestFit="1" customWidth="1"/>
    <col min="11" max="11" width="13.85546875" bestFit="1" customWidth="1"/>
    <col min="12" max="12" width="20.85546875" bestFit="1" customWidth="1"/>
    <col min="13" max="13" width="21.85546875" bestFit="1" customWidth="1"/>
    <col min="14" max="14" width="20.85546875" bestFit="1" customWidth="1"/>
    <col min="15" max="15" width="14.85546875" bestFit="1" customWidth="1"/>
  </cols>
  <sheetData>
    <row r="1" spans="1:15" x14ac:dyDescent="0.25">
      <c r="A1" t="s">
        <v>267</v>
      </c>
      <c r="B1" t="s">
        <v>268</v>
      </c>
      <c r="C1" t="s">
        <v>269</v>
      </c>
      <c r="D1" t="s">
        <v>279</v>
      </c>
      <c r="E1" t="s">
        <v>270</v>
      </c>
      <c r="F1" t="s">
        <v>280</v>
      </c>
      <c r="G1" t="s">
        <v>271</v>
      </c>
      <c r="H1" t="s">
        <v>272</v>
      </c>
      <c r="I1" t="s">
        <v>273</v>
      </c>
      <c r="J1" t="s">
        <v>281</v>
      </c>
      <c r="K1" t="s">
        <v>274</v>
      </c>
      <c r="L1" t="s">
        <v>275</v>
      </c>
      <c r="M1" t="s">
        <v>276</v>
      </c>
      <c r="N1" t="s">
        <v>277</v>
      </c>
      <c r="O1" t="s">
        <v>278</v>
      </c>
    </row>
    <row r="2" spans="1:15" x14ac:dyDescent="0.25">
      <c r="A2" t="s">
        <v>288</v>
      </c>
      <c r="B2" t="s">
        <v>51</v>
      </c>
      <c r="C2" t="s">
        <v>52</v>
      </c>
      <c r="D2" t="s">
        <v>388</v>
      </c>
      <c r="E2" t="s">
        <v>1191</v>
      </c>
      <c r="F2" t="s">
        <v>1192</v>
      </c>
      <c r="G2" t="s">
        <v>1193</v>
      </c>
      <c r="H2" t="s">
        <v>1194</v>
      </c>
      <c r="I2" t="s">
        <v>53</v>
      </c>
      <c r="J2" t="s">
        <v>53</v>
      </c>
      <c r="L2" t="s">
        <v>1195</v>
      </c>
      <c r="M2" t="s">
        <v>1196</v>
      </c>
      <c r="N2" t="s">
        <v>1197</v>
      </c>
      <c r="O2" t="s">
        <v>1172</v>
      </c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7A57F-1772-48EA-AA27-493C348D8257}">
  <dimension ref="A1:O2"/>
  <sheetViews>
    <sheetView workbookViewId="0">
      <selection sqref="A1:O2"/>
    </sheetView>
  </sheetViews>
  <sheetFormatPr defaultRowHeight="15" x14ac:dyDescent="0.25"/>
  <cols>
    <col min="1" max="1" width="6.5703125" bestFit="1" customWidth="1"/>
    <col min="2" max="2" width="8.28515625" bestFit="1" customWidth="1"/>
    <col min="3" max="3" width="9.7109375" bestFit="1" customWidth="1"/>
    <col min="4" max="4" width="7.140625" bestFit="1" customWidth="1"/>
    <col min="5" max="5" width="11.85546875" bestFit="1" customWidth="1"/>
    <col min="6" max="6" width="11.42578125" bestFit="1" customWidth="1"/>
    <col min="7" max="7" width="18.42578125" bestFit="1" customWidth="1"/>
    <col min="8" max="8" width="17.85546875" bestFit="1" customWidth="1"/>
    <col min="9" max="9" width="18.28515625" bestFit="1" customWidth="1"/>
    <col min="10" max="10" width="14.28515625" bestFit="1" customWidth="1"/>
    <col min="11" max="11" width="13.85546875" bestFit="1" customWidth="1"/>
    <col min="12" max="12" width="20.85546875" bestFit="1" customWidth="1"/>
    <col min="13" max="13" width="21.85546875" bestFit="1" customWidth="1"/>
    <col min="14" max="14" width="20.85546875" bestFit="1" customWidth="1"/>
    <col min="15" max="15" width="14.85546875" bestFit="1" customWidth="1"/>
  </cols>
  <sheetData>
    <row r="1" spans="1:15" x14ac:dyDescent="0.25">
      <c r="A1" t="s">
        <v>267</v>
      </c>
      <c r="B1" t="s">
        <v>268</v>
      </c>
      <c r="C1" t="s">
        <v>269</v>
      </c>
      <c r="D1" t="s">
        <v>279</v>
      </c>
      <c r="E1" t="s">
        <v>270</v>
      </c>
      <c r="F1" t="s">
        <v>280</v>
      </c>
      <c r="G1" t="s">
        <v>271</v>
      </c>
      <c r="H1" t="s">
        <v>272</v>
      </c>
      <c r="I1" t="s">
        <v>273</v>
      </c>
      <c r="J1" t="s">
        <v>281</v>
      </c>
      <c r="K1" t="s">
        <v>274</v>
      </c>
      <c r="L1" t="s">
        <v>275</v>
      </c>
      <c r="M1" t="s">
        <v>276</v>
      </c>
      <c r="N1" t="s">
        <v>277</v>
      </c>
      <c r="O1" t="s">
        <v>278</v>
      </c>
    </row>
    <row r="2" spans="1:15" x14ac:dyDescent="0.25">
      <c r="A2" t="s">
        <v>319</v>
      </c>
      <c r="B2" t="s">
        <v>124</v>
      </c>
      <c r="C2" t="s">
        <v>125</v>
      </c>
      <c r="D2" t="s">
        <v>1114</v>
      </c>
      <c r="E2" t="s">
        <v>1328</v>
      </c>
      <c r="F2" t="s">
        <v>1329</v>
      </c>
      <c r="G2" t="s">
        <v>1330</v>
      </c>
      <c r="H2" t="s">
        <v>1331</v>
      </c>
      <c r="I2" t="s">
        <v>692</v>
      </c>
      <c r="J2" t="s">
        <v>1115</v>
      </c>
      <c r="L2" t="s">
        <v>1332</v>
      </c>
      <c r="M2" t="s">
        <v>1333</v>
      </c>
      <c r="N2" t="s">
        <v>1334</v>
      </c>
      <c r="O2" t="s">
        <v>1289</v>
      </c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3CBE0-4B8F-444F-9962-17009881BCE0}">
  <dimension ref="A1:O2"/>
  <sheetViews>
    <sheetView workbookViewId="0">
      <selection sqref="A1:O2"/>
    </sheetView>
  </sheetViews>
  <sheetFormatPr defaultRowHeight="15" x14ac:dyDescent="0.25"/>
  <cols>
    <col min="1" max="1" width="5" bestFit="1" customWidth="1"/>
    <col min="2" max="2" width="8.28515625" bestFit="1" customWidth="1"/>
    <col min="3" max="3" width="9.7109375" bestFit="1" customWidth="1"/>
    <col min="4" max="4" width="7.140625" bestFit="1" customWidth="1"/>
    <col min="5" max="5" width="11.85546875" bestFit="1" customWidth="1"/>
    <col min="6" max="6" width="11.42578125" bestFit="1" customWidth="1"/>
    <col min="7" max="7" width="18.42578125" bestFit="1" customWidth="1"/>
    <col min="8" max="8" width="17.85546875" bestFit="1" customWidth="1"/>
    <col min="9" max="9" width="18.28515625" bestFit="1" customWidth="1"/>
    <col min="10" max="10" width="14.28515625" bestFit="1" customWidth="1"/>
    <col min="11" max="11" width="13.85546875" bestFit="1" customWidth="1"/>
    <col min="12" max="12" width="20.85546875" bestFit="1" customWidth="1"/>
    <col min="13" max="13" width="21.85546875" bestFit="1" customWidth="1"/>
    <col min="14" max="14" width="20.85546875" bestFit="1" customWidth="1"/>
    <col min="15" max="15" width="14.85546875" bestFit="1" customWidth="1"/>
  </cols>
  <sheetData>
    <row r="1" spans="1:15" x14ac:dyDescent="0.25">
      <c r="A1" t="s">
        <v>267</v>
      </c>
      <c r="B1" t="s">
        <v>268</v>
      </c>
      <c r="C1" t="s">
        <v>269</v>
      </c>
      <c r="D1" t="s">
        <v>279</v>
      </c>
      <c r="E1" t="s">
        <v>270</v>
      </c>
      <c r="F1" t="s">
        <v>280</v>
      </c>
      <c r="G1" t="s">
        <v>271</v>
      </c>
      <c r="H1" t="s">
        <v>272</v>
      </c>
      <c r="I1" t="s">
        <v>273</v>
      </c>
      <c r="J1" t="s">
        <v>281</v>
      </c>
      <c r="K1" t="s">
        <v>274</v>
      </c>
      <c r="L1" t="s">
        <v>275</v>
      </c>
      <c r="M1" t="s">
        <v>276</v>
      </c>
      <c r="N1" t="s">
        <v>277</v>
      </c>
      <c r="O1" t="s">
        <v>278</v>
      </c>
    </row>
    <row r="2" spans="1:15" x14ac:dyDescent="0.25">
      <c r="A2" t="s">
        <v>325</v>
      </c>
      <c r="B2" t="s">
        <v>136</v>
      </c>
      <c r="C2" t="s">
        <v>137</v>
      </c>
      <c r="D2" t="s">
        <v>514</v>
      </c>
      <c r="E2" t="s">
        <v>1335</v>
      </c>
      <c r="F2" t="s">
        <v>1336</v>
      </c>
      <c r="G2" t="s">
        <v>1337</v>
      </c>
      <c r="H2" t="s">
        <v>1338</v>
      </c>
      <c r="I2" t="s">
        <v>138</v>
      </c>
      <c r="J2" t="s">
        <v>138</v>
      </c>
      <c r="K2" t="s">
        <v>59</v>
      </c>
      <c r="L2" t="s">
        <v>1339</v>
      </c>
      <c r="M2" t="s">
        <v>479</v>
      </c>
      <c r="N2" t="s">
        <v>1340</v>
      </c>
      <c r="O2" t="s">
        <v>1232</v>
      </c>
    </row>
  </sheetData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4834-A9C8-40FB-A918-A4B14D439D7E}">
  <dimension ref="A1:O2"/>
  <sheetViews>
    <sheetView workbookViewId="0">
      <selection sqref="A1:O2"/>
    </sheetView>
  </sheetViews>
  <sheetFormatPr defaultRowHeight="15" x14ac:dyDescent="0.25"/>
  <cols>
    <col min="1" max="1" width="8.28515625" bestFit="1" customWidth="1"/>
    <col min="2" max="2" width="8.5703125" bestFit="1" customWidth="1"/>
    <col min="3" max="3" width="9.7109375" bestFit="1" customWidth="1"/>
    <col min="4" max="4" width="7.140625" bestFit="1" customWidth="1"/>
    <col min="5" max="5" width="11.85546875" bestFit="1" customWidth="1"/>
    <col min="6" max="6" width="11.42578125" bestFit="1" customWidth="1"/>
    <col min="7" max="7" width="18.42578125" bestFit="1" customWidth="1"/>
    <col min="8" max="8" width="17.85546875" bestFit="1" customWidth="1"/>
    <col min="9" max="9" width="18.28515625" bestFit="1" customWidth="1"/>
    <col min="10" max="10" width="14.28515625" bestFit="1" customWidth="1"/>
    <col min="11" max="11" width="13.85546875" bestFit="1" customWidth="1"/>
    <col min="12" max="12" width="20.85546875" bestFit="1" customWidth="1"/>
    <col min="13" max="13" width="21.85546875" bestFit="1" customWidth="1"/>
    <col min="14" max="14" width="20.85546875" bestFit="1" customWidth="1"/>
    <col min="15" max="15" width="14.85546875" bestFit="1" customWidth="1"/>
  </cols>
  <sheetData>
    <row r="1" spans="1:15" x14ac:dyDescent="0.25">
      <c r="A1" t="s">
        <v>267</v>
      </c>
      <c r="B1" t="s">
        <v>268</v>
      </c>
      <c r="C1" t="s">
        <v>269</v>
      </c>
      <c r="D1" t="s">
        <v>279</v>
      </c>
      <c r="E1" t="s">
        <v>270</v>
      </c>
      <c r="F1" t="s">
        <v>280</v>
      </c>
      <c r="G1" t="s">
        <v>271</v>
      </c>
      <c r="H1" t="s">
        <v>272</v>
      </c>
      <c r="I1" t="s">
        <v>273</v>
      </c>
      <c r="J1" t="s">
        <v>281</v>
      </c>
      <c r="K1" t="s">
        <v>274</v>
      </c>
      <c r="L1" t="s">
        <v>275</v>
      </c>
      <c r="M1" t="s">
        <v>276</v>
      </c>
      <c r="N1" t="s">
        <v>277</v>
      </c>
      <c r="O1" t="s">
        <v>278</v>
      </c>
    </row>
    <row r="2" spans="1:15" x14ac:dyDescent="0.25">
      <c r="A2" t="s">
        <v>359</v>
      </c>
      <c r="B2" t="s">
        <v>233</v>
      </c>
      <c r="C2" t="s">
        <v>234</v>
      </c>
      <c r="D2" t="s">
        <v>418</v>
      </c>
      <c r="E2" t="s">
        <v>1341</v>
      </c>
      <c r="F2" t="s">
        <v>1342</v>
      </c>
      <c r="G2" t="s">
        <v>1343</v>
      </c>
      <c r="H2" t="s">
        <v>1344</v>
      </c>
      <c r="I2" t="s">
        <v>1129</v>
      </c>
      <c r="J2" t="s">
        <v>1129</v>
      </c>
      <c r="K2" t="s">
        <v>47</v>
      </c>
      <c r="L2" t="s">
        <v>914</v>
      </c>
      <c r="M2" t="s">
        <v>1345</v>
      </c>
      <c r="N2" t="s">
        <v>1346</v>
      </c>
      <c r="O2" t="s">
        <v>1232</v>
      </c>
    </row>
  </sheetData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BA246-449B-45E8-AEBE-333C3A3C21CA}">
  <dimension ref="A1:O2"/>
  <sheetViews>
    <sheetView workbookViewId="0">
      <selection sqref="A1:O2"/>
    </sheetView>
  </sheetViews>
  <sheetFormatPr defaultRowHeight="15" x14ac:dyDescent="0.25"/>
  <cols>
    <col min="1" max="1" width="7.140625" bestFit="1" customWidth="1"/>
    <col min="2" max="2" width="8.28515625" bestFit="1" customWidth="1"/>
    <col min="3" max="3" width="9.7109375" bestFit="1" customWidth="1"/>
    <col min="4" max="4" width="7.140625" bestFit="1" customWidth="1"/>
    <col min="5" max="5" width="11.85546875" bestFit="1" customWidth="1"/>
    <col min="6" max="6" width="11.42578125" bestFit="1" customWidth="1"/>
    <col min="7" max="7" width="18.42578125" bestFit="1" customWidth="1"/>
    <col min="8" max="8" width="17.85546875" bestFit="1" customWidth="1"/>
    <col min="9" max="9" width="18.28515625" bestFit="1" customWidth="1"/>
    <col min="10" max="10" width="14.28515625" bestFit="1" customWidth="1"/>
    <col min="11" max="11" width="13.85546875" bestFit="1" customWidth="1"/>
    <col min="12" max="12" width="20.85546875" bestFit="1" customWidth="1"/>
    <col min="13" max="13" width="21.85546875" bestFit="1" customWidth="1"/>
    <col min="14" max="14" width="20.85546875" bestFit="1" customWidth="1"/>
    <col min="15" max="15" width="14.85546875" bestFit="1" customWidth="1"/>
  </cols>
  <sheetData>
    <row r="1" spans="1:15" x14ac:dyDescent="0.25">
      <c r="A1" t="s">
        <v>267</v>
      </c>
      <c r="B1" t="s">
        <v>268</v>
      </c>
      <c r="C1" t="s">
        <v>269</v>
      </c>
      <c r="D1" t="s">
        <v>279</v>
      </c>
      <c r="E1" t="s">
        <v>270</v>
      </c>
      <c r="F1" t="s">
        <v>280</v>
      </c>
      <c r="G1" t="s">
        <v>271</v>
      </c>
      <c r="H1" t="s">
        <v>272</v>
      </c>
      <c r="I1" t="s">
        <v>273</v>
      </c>
      <c r="J1" t="s">
        <v>281</v>
      </c>
      <c r="K1" t="s">
        <v>274</v>
      </c>
      <c r="L1" t="s">
        <v>275</v>
      </c>
      <c r="M1" t="s">
        <v>276</v>
      </c>
      <c r="N1" t="s">
        <v>277</v>
      </c>
      <c r="O1" t="s">
        <v>278</v>
      </c>
    </row>
    <row r="2" spans="1:15" x14ac:dyDescent="0.25">
      <c r="A2" t="s">
        <v>360</v>
      </c>
      <c r="B2" t="s">
        <v>227</v>
      </c>
      <c r="C2" t="s">
        <v>228</v>
      </c>
      <c r="D2" t="s">
        <v>1199</v>
      </c>
      <c r="E2" t="s">
        <v>1347</v>
      </c>
      <c r="F2" t="s">
        <v>1348</v>
      </c>
      <c r="G2" t="s">
        <v>1349</v>
      </c>
      <c r="H2" t="s">
        <v>1350</v>
      </c>
      <c r="I2" t="s">
        <v>229</v>
      </c>
      <c r="J2" t="s">
        <v>419</v>
      </c>
      <c r="K2" t="s">
        <v>107</v>
      </c>
      <c r="L2" t="s">
        <v>1351</v>
      </c>
      <c r="M2" t="s">
        <v>1352</v>
      </c>
      <c r="N2" t="s">
        <v>666</v>
      </c>
      <c r="O2" t="s">
        <v>1353</v>
      </c>
    </row>
  </sheetData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96E88-9328-45B6-A923-D1012553A642}">
  <dimension ref="A1:O2"/>
  <sheetViews>
    <sheetView workbookViewId="0">
      <selection sqref="A1:O2"/>
    </sheetView>
  </sheetViews>
  <sheetFormatPr defaultRowHeight="15" x14ac:dyDescent="0.25"/>
  <cols>
    <col min="1" max="1" width="7.7109375" bestFit="1" customWidth="1"/>
    <col min="2" max="2" width="8.28515625" bestFit="1" customWidth="1"/>
    <col min="3" max="3" width="9.7109375" bestFit="1" customWidth="1"/>
    <col min="4" max="4" width="7.140625" bestFit="1" customWidth="1"/>
    <col min="5" max="5" width="11.85546875" bestFit="1" customWidth="1"/>
    <col min="6" max="6" width="11.42578125" bestFit="1" customWidth="1"/>
    <col min="7" max="7" width="18.42578125" bestFit="1" customWidth="1"/>
    <col min="8" max="8" width="17.85546875" bestFit="1" customWidth="1"/>
    <col min="9" max="9" width="18.28515625" bestFit="1" customWidth="1"/>
    <col min="10" max="10" width="14.28515625" bestFit="1" customWidth="1"/>
    <col min="11" max="11" width="13.85546875" bestFit="1" customWidth="1"/>
    <col min="12" max="12" width="20.85546875" bestFit="1" customWidth="1"/>
    <col min="13" max="13" width="21.85546875" bestFit="1" customWidth="1"/>
    <col min="14" max="14" width="20.85546875" bestFit="1" customWidth="1"/>
    <col min="15" max="15" width="14.85546875" bestFit="1" customWidth="1"/>
  </cols>
  <sheetData>
    <row r="1" spans="1:15" x14ac:dyDescent="0.25">
      <c r="A1" t="s">
        <v>267</v>
      </c>
      <c r="B1" t="s">
        <v>268</v>
      </c>
      <c r="C1" t="s">
        <v>269</v>
      </c>
      <c r="D1" t="s">
        <v>279</v>
      </c>
      <c r="E1" t="s">
        <v>270</v>
      </c>
      <c r="F1" t="s">
        <v>280</v>
      </c>
      <c r="G1" t="s">
        <v>271</v>
      </c>
      <c r="H1" t="s">
        <v>272</v>
      </c>
      <c r="I1" t="s">
        <v>273</v>
      </c>
      <c r="J1" t="s">
        <v>281</v>
      </c>
      <c r="K1" t="s">
        <v>274</v>
      </c>
      <c r="L1" t="s">
        <v>275</v>
      </c>
      <c r="M1" t="s">
        <v>276</v>
      </c>
      <c r="N1" t="s">
        <v>277</v>
      </c>
      <c r="O1" t="s">
        <v>278</v>
      </c>
    </row>
    <row r="2" spans="1:15" x14ac:dyDescent="0.25">
      <c r="A2" t="s">
        <v>455</v>
      </c>
      <c r="B2" t="s">
        <v>456</v>
      </c>
      <c r="C2" t="s">
        <v>457</v>
      </c>
      <c r="D2" t="s">
        <v>1200</v>
      </c>
      <c r="E2" t="s">
        <v>1354</v>
      </c>
      <c r="F2" t="s">
        <v>1355</v>
      </c>
      <c r="G2" t="s">
        <v>1356</v>
      </c>
      <c r="H2" t="s">
        <v>1357</v>
      </c>
      <c r="I2" t="s">
        <v>1130</v>
      </c>
      <c r="J2" t="s">
        <v>1130</v>
      </c>
      <c r="K2" t="s">
        <v>458</v>
      </c>
      <c r="L2" t="s">
        <v>940</v>
      </c>
      <c r="M2" t="s">
        <v>1358</v>
      </c>
      <c r="N2" t="s">
        <v>1359</v>
      </c>
      <c r="O2" t="s">
        <v>1232</v>
      </c>
    </row>
  </sheetData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C9244-00E9-4AEB-AA84-DA0CC7DD16E5}">
  <dimension ref="A1:O2"/>
  <sheetViews>
    <sheetView workbookViewId="0">
      <selection sqref="A1:O2"/>
    </sheetView>
  </sheetViews>
  <sheetFormatPr defaultRowHeight="15" x14ac:dyDescent="0.25"/>
  <cols>
    <col min="1" max="1" width="8.5703125" bestFit="1" customWidth="1"/>
    <col min="2" max="2" width="9.42578125" bestFit="1" customWidth="1"/>
    <col min="3" max="3" width="9.7109375" bestFit="1" customWidth="1"/>
    <col min="4" max="4" width="7.140625" bestFit="1" customWidth="1"/>
    <col min="5" max="5" width="11.85546875" bestFit="1" customWidth="1"/>
    <col min="6" max="6" width="11.42578125" bestFit="1" customWidth="1"/>
    <col min="7" max="7" width="18.42578125" bestFit="1" customWidth="1"/>
    <col min="8" max="8" width="17.85546875" bestFit="1" customWidth="1"/>
    <col min="9" max="9" width="18.28515625" bestFit="1" customWidth="1"/>
    <col min="10" max="10" width="14.28515625" bestFit="1" customWidth="1"/>
    <col min="11" max="11" width="13.85546875" bestFit="1" customWidth="1"/>
    <col min="12" max="12" width="20.85546875" bestFit="1" customWidth="1"/>
    <col min="13" max="13" width="21.85546875" bestFit="1" customWidth="1"/>
    <col min="14" max="14" width="20.85546875" bestFit="1" customWidth="1"/>
    <col min="15" max="15" width="14.85546875" bestFit="1" customWidth="1"/>
  </cols>
  <sheetData>
    <row r="1" spans="1:15" x14ac:dyDescent="0.25">
      <c r="A1" t="s">
        <v>267</v>
      </c>
      <c r="B1" t="s">
        <v>268</v>
      </c>
      <c r="C1" t="s">
        <v>269</v>
      </c>
      <c r="D1" t="s">
        <v>279</v>
      </c>
      <c r="E1" t="s">
        <v>270</v>
      </c>
      <c r="F1" t="s">
        <v>280</v>
      </c>
      <c r="G1" t="s">
        <v>271</v>
      </c>
      <c r="H1" t="s">
        <v>272</v>
      </c>
      <c r="I1" t="s">
        <v>273</v>
      </c>
      <c r="J1" t="s">
        <v>281</v>
      </c>
      <c r="K1" t="s">
        <v>274</v>
      </c>
      <c r="L1" t="s">
        <v>275</v>
      </c>
      <c r="M1" t="s">
        <v>276</v>
      </c>
      <c r="N1" t="s">
        <v>277</v>
      </c>
      <c r="O1" t="s">
        <v>278</v>
      </c>
    </row>
    <row r="2" spans="1:15" x14ac:dyDescent="0.25">
      <c r="A2" t="s">
        <v>303</v>
      </c>
      <c r="B2" t="s">
        <v>84</v>
      </c>
      <c r="C2" t="s">
        <v>85</v>
      </c>
      <c r="D2" t="s">
        <v>505</v>
      </c>
      <c r="E2" t="s">
        <v>1360</v>
      </c>
      <c r="F2" t="s">
        <v>1361</v>
      </c>
      <c r="G2" t="s">
        <v>1362</v>
      </c>
      <c r="H2" t="s">
        <v>1363</v>
      </c>
      <c r="I2" t="s">
        <v>86</v>
      </c>
      <c r="J2" t="s">
        <v>459</v>
      </c>
      <c r="L2" t="s">
        <v>1272</v>
      </c>
      <c r="M2" t="s">
        <v>1364</v>
      </c>
      <c r="N2" t="s">
        <v>1131</v>
      </c>
      <c r="O2" t="s">
        <v>1365</v>
      </c>
    </row>
  </sheetData>
  <pageMargins left="0.7" right="0.7" top="0.75" bottom="0.75" header="0.3" footer="0.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EF9ED-34EA-45C4-A56E-57B6EFB8AE58}">
  <dimension ref="A1:O50"/>
  <sheetViews>
    <sheetView workbookViewId="0">
      <selection sqref="A1:O2"/>
    </sheetView>
  </sheetViews>
  <sheetFormatPr defaultRowHeight="15" x14ac:dyDescent="0.25"/>
  <cols>
    <col min="1" max="2" width="8.85546875" bestFit="1" customWidth="1"/>
    <col min="3" max="3" width="9.7109375" bestFit="1" customWidth="1"/>
    <col min="4" max="4" width="7.140625" bestFit="1" customWidth="1"/>
    <col min="5" max="5" width="11.85546875" bestFit="1" customWidth="1"/>
    <col min="6" max="6" width="11.42578125" bestFit="1" customWidth="1"/>
    <col min="7" max="7" width="18.42578125" bestFit="1" customWidth="1"/>
    <col min="8" max="8" width="17.85546875" bestFit="1" customWidth="1"/>
    <col min="9" max="9" width="18.28515625" bestFit="1" customWidth="1"/>
    <col min="10" max="10" width="14.28515625" bestFit="1" customWidth="1"/>
    <col min="11" max="11" width="13.85546875" bestFit="1" customWidth="1"/>
    <col min="12" max="12" width="20.85546875" customWidth="1"/>
    <col min="13" max="13" width="21.85546875" bestFit="1" customWidth="1"/>
    <col min="14" max="14" width="20.85546875" customWidth="1"/>
    <col min="15" max="17" width="14.85546875" bestFit="1" customWidth="1"/>
  </cols>
  <sheetData>
    <row r="1" spans="1:15" x14ac:dyDescent="0.25">
      <c r="A1" t="s">
        <v>267</v>
      </c>
      <c r="B1" t="s">
        <v>268</v>
      </c>
      <c r="C1" t="s">
        <v>269</v>
      </c>
      <c r="D1" t="s">
        <v>279</v>
      </c>
      <c r="E1" t="s">
        <v>270</v>
      </c>
      <c r="F1" t="s">
        <v>280</v>
      </c>
      <c r="G1" t="s">
        <v>271</v>
      </c>
      <c r="H1" t="s">
        <v>272</v>
      </c>
      <c r="I1" t="s">
        <v>273</v>
      </c>
      <c r="J1" t="s">
        <v>281</v>
      </c>
      <c r="K1" t="s">
        <v>274</v>
      </c>
      <c r="L1" t="s">
        <v>275</v>
      </c>
      <c r="M1" t="s">
        <v>276</v>
      </c>
      <c r="N1" t="s">
        <v>277</v>
      </c>
      <c r="O1" t="s">
        <v>278</v>
      </c>
    </row>
    <row r="2" spans="1:15" x14ac:dyDescent="0.25">
      <c r="A2" t="s">
        <v>460</v>
      </c>
      <c r="B2" t="s">
        <v>461</v>
      </c>
      <c r="C2" t="s">
        <v>462</v>
      </c>
      <c r="D2" t="s">
        <v>1202</v>
      </c>
      <c r="E2" t="s">
        <v>1366</v>
      </c>
      <c r="F2" t="s">
        <v>1367</v>
      </c>
      <c r="G2" t="s">
        <v>1368</v>
      </c>
      <c r="H2" t="s">
        <v>1369</v>
      </c>
      <c r="I2" t="s">
        <v>1116</v>
      </c>
      <c r="J2" t="s">
        <v>1116</v>
      </c>
      <c r="L2" t="s">
        <v>464</v>
      </c>
      <c r="M2" t="s">
        <v>1370</v>
      </c>
      <c r="N2" t="s">
        <v>1371</v>
      </c>
      <c r="O2" t="s">
        <v>1253</v>
      </c>
    </row>
    <row r="50" spans="7:7" x14ac:dyDescent="0.25">
      <c r="G50" s="23" t="e">
        <f>SUM(F50/F97)</f>
        <v>#DIV/0!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DFD2B-19EE-4E05-9661-5D0F77EB2355}">
  <dimension ref="A1:O2"/>
  <sheetViews>
    <sheetView workbookViewId="0">
      <selection sqref="A1:O2"/>
    </sheetView>
  </sheetViews>
  <sheetFormatPr defaultRowHeight="15" x14ac:dyDescent="0.25"/>
  <cols>
    <col min="1" max="1" width="9.140625" bestFit="1" customWidth="1"/>
    <col min="2" max="2" width="9.28515625" bestFit="1" customWidth="1"/>
    <col min="3" max="3" width="9.7109375" bestFit="1" customWidth="1"/>
    <col min="4" max="4" width="7.140625" bestFit="1" customWidth="1"/>
    <col min="5" max="5" width="11.85546875" bestFit="1" customWidth="1"/>
    <col min="6" max="6" width="11.42578125" bestFit="1" customWidth="1"/>
    <col min="7" max="7" width="18.42578125" bestFit="1" customWidth="1"/>
    <col min="8" max="8" width="17.85546875" bestFit="1" customWidth="1"/>
    <col min="9" max="9" width="18.28515625" bestFit="1" customWidth="1"/>
    <col min="10" max="10" width="14.28515625" bestFit="1" customWidth="1"/>
    <col min="11" max="11" width="13.85546875" bestFit="1" customWidth="1"/>
    <col min="12" max="12" width="20.85546875" bestFit="1" customWidth="1"/>
    <col min="13" max="13" width="21.85546875" bestFit="1" customWidth="1"/>
    <col min="14" max="14" width="20.85546875" bestFit="1" customWidth="1"/>
    <col min="15" max="15" width="14.85546875" bestFit="1" customWidth="1"/>
    <col min="16" max="16" width="9.42578125" bestFit="1" customWidth="1"/>
  </cols>
  <sheetData>
    <row r="1" spans="1:15" x14ac:dyDescent="0.25">
      <c r="A1" t="s">
        <v>267</v>
      </c>
      <c r="B1" t="s">
        <v>268</v>
      </c>
      <c r="C1" t="s">
        <v>269</v>
      </c>
      <c r="D1" t="s">
        <v>279</v>
      </c>
      <c r="E1" t="s">
        <v>270</v>
      </c>
      <c r="F1" t="s">
        <v>280</v>
      </c>
      <c r="G1" t="s">
        <v>271</v>
      </c>
      <c r="H1" t="s">
        <v>272</v>
      </c>
      <c r="I1" t="s">
        <v>273</v>
      </c>
      <c r="J1" t="s">
        <v>281</v>
      </c>
      <c r="K1" t="s">
        <v>274</v>
      </c>
      <c r="L1" t="s">
        <v>275</v>
      </c>
      <c r="M1" t="s">
        <v>276</v>
      </c>
      <c r="N1" t="s">
        <v>277</v>
      </c>
      <c r="O1" t="s">
        <v>278</v>
      </c>
    </row>
    <row r="2" spans="1:15" x14ac:dyDescent="0.25">
      <c r="A2" t="s">
        <v>314</v>
      </c>
      <c r="B2" t="s">
        <v>114</v>
      </c>
      <c r="C2" t="s">
        <v>5</v>
      </c>
      <c r="D2" t="s">
        <v>511</v>
      </c>
      <c r="E2" t="s">
        <v>1205</v>
      </c>
      <c r="F2" t="s">
        <v>1104</v>
      </c>
      <c r="G2" t="s">
        <v>1206</v>
      </c>
      <c r="H2" t="s">
        <v>1207</v>
      </c>
      <c r="I2" t="s">
        <v>465</v>
      </c>
      <c r="J2" t="s">
        <v>465</v>
      </c>
      <c r="L2" t="s">
        <v>1208</v>
      </c>
      <c r="M2" t="s">
        <v>1209</v>
      </c>
      <c r="N2" t="s">
        <v>1210</v>
      </c>
      <c r="O2" t="s">
        <v>1211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00F0B-22EF-48BC-82AA-3FCD2963516A}">
  <sheetPr codeName="Sheet4"/>
  <dimension ref="A1:O2"/>
  <sheetViews>
    <sheetView workbookViewId="0">
      <selection sqref="A1:O2"/>
    </sheetView>
  </sheetViews>
  <sheetFormatPr defaultRowHeight="15" x14ac:dyDescent="0.25"/>
  <cols>
    <col min="1" max="2" width="11.7109375" bestFit="1" customWidth="1"/>
    <col min="3" max="3" width="9.7109375" bestFit="1" customWidth="1"/>
    <col min="4" max="4" width="7.140625" bestFit="1" customWidth="1"/>
    <col min="5" max="5" width="11.85546875" bestFit="1" customWidth="1"/>
    <col min="6" max="6" width="11.42578125" bestFit="1" customWidth="1"/>
    <col min="7" max="7" width="18.42578125" bestFit="1" customWidth="1"/>
    <col min="8" max="8" width="17.85546875" bestFit="1" customWidth="1"/>
    <col min="9" max="9" width="18.28515625" bestFit="1" customWidth="1"/>
    <col min="10" max="10" width="14.28515625" bestFit="1" customWidth="1"/>
    <col min="11" max="11" width="13.85546875" bestFit="1" customWidth="1"/>
    <col min="12" max="12" width="20.85546875" bestFit="1" customWidth="1"/>
    <col min="13" max="13" width="21.85546875" bestFit="1" customWidth="1"/>
    <col min="14" max="14" width="20.85546875" bestFit="1" customWidth="1"/>
    <col min="15" max="15" width="14.85546875" bestFit="1" customWidth="1"/>
    <col min="16" max="16" width="9.42578125" bestFit="1" customWidth="1"/>
  </cols>
  <sheetData>
    <row r="1" spans="1:15" x14ac:dyDescent="0.25">
      <c r="A1" t="s">
        <v>267</v>
      </c>
      <c r="B1" t="s">
        <v>268</v>
      </c>
      <c r="C1" t="s">
        <v>269</v>
      </c>
      <c r="D1" t="s">
        <v>279</v>
      </c>
      <c r="E1" t="s">
        <v>270</v>
      </c>
      <c r="F1" t="s">
        <v>280</v>
      </c>
      <c r="G1" t="s">
        <v>271</v>
      </c>
      <c r="H1" t="s">
        <v>272</v>
      </c>
      <c r="I1" t="s">
        <v>273</v>
      </c>
      <c r="J1" t="s">
        <v>281</v>
      </c>
      <c r="K1" t="s">
        <v>274</v>
      </c>
      <c r="L1" t="s">
        <v>275</v>
      </c>
      <c r="M1" t="s">
        <v>276</v>
      </c>
      <c r="N1" t="s">
        <v>277</v>
      </c>
      <c r="O1" t="s">
        <v>278</v>
      </c>
    </row>
    <row r="2" spans="1:15" x14ac:dyDescent="0.25">
      <c r="A2" t="s">
        <v>39</v>
      </c>
      <c r="B2" t="s">
        <v>40</v>
      </c>
      <c r="C2" t="s">
        <v>2</v>
      </c>
      <c r="D2" t="s">
        <v>283</v>
      </c>
      <c r="E2" t="s">
        <v>1212</v>
      </c>
      <c r="F2" t="s">
        <v>1213</v>
      </c>
      <c r="G2" t="s">
        <v>1214</v>
      </c>
      <c r="H2" t="s">
        <v>1215</v>
      </c>
      <c r="I2" t="s">
        <v>1141</v>
      </c>
      <c r="J2" t="s">
        <v>1141</v>
      </c>
      <c r="K2" t="s">
        <v>33</v>
      </c>
      <c r="L2" t="s">
        <v>1216</v>
      </c>
      <c r="M2" t="s">
        <v>1217</v>
      </c>
      <c r="N2" t="s">
        <v>1218</v>
      </c>
      <c r="O2" t="s">
        <v>1155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9DF11-0847-4A19-8394-28042C2C78A4}">
  <sheetPr codeName="Sheet5"/>
  <dimension ref="A1:O2"/>
  <sheetViews>
    <sheetView workbookViewId="0">
      <selection sqref="A1:O2"/>
    </sheetView>
  </sheetViews>
  <sheetFormatPr defaultRowHeight="15" x14ac:dyDescent="0.25"/>
  <cols>
    <col min="1" max="1" width="9.85546875" bestFit="1" customWidth="1"/>
    <col min="2" max="3" width="9.7109375" bestFit="1" customWidth="1"/>
    <col min="4" max="4" width="7.140625" bestFit="1" customWidth="1"/>
    <col min="5" max="5" width="11.85546875" bestFit="1" customWidth="1"/>
    <col min="6" max="6" width="11.42578125" bestFit="1" customWidth="1"/>
    <col min="7" max="7" width="18.42578125" bestFit="1" customWidth="1"/>
    <col min="8" max="8" width="17.85546875" bestFit="1" customWidth="1"/>
    <col min="9" max="9" width="18.28515625" bestFit="1" customWidth="1"/>
    <col min="10" max="10" width="14.28515625" bestFit="1" customWidth="1"/>
    <col min="11" max="11" width="13.85546875" bestFit="1" customWidth="1"/>
    <col min="12" max="12" width="20.85546875" bestFit="1" customWidth="1"/>
    <col min="13" max="13" width="21.85546875" bestFit="1" customWidth="1"/>
    <col min="14" max="14" width="20.85546875" bestFit="1" customWidth="1"/>
    <col min="15" max="15" width="14.85546875" bestFit="1" customWidth="1"/>
    <col min="16" max="16" width="9.42578125" bestFit="1" customWidth="1"/>
  </cols>
  <sheetData>
    <row r="1" spans="1:15" x14ac:dyDescent="0.25">
      <c r="A1" t="s">
        <v>267</v>
      </c>
      <c r="B1" t="s">
        <v>268</v>
      </c>
      <c r="C1" t="s">
        <v>269</v>
      </c>
      <c r="D1" t="s">
        <v>279</v>
      </c>
      <c r="E1" t="s">
        <v>270</v>
      </c>
      <c r="F1" t="s">
        <v>280</v>
      </c>
      <c r="G1" t="s">
        <v>271</v>
      </c>
      <c r="H1" t="s">
        <v>272</v>
      </c>
      <c r="I1" t="s">
        <v>273</v>
      </c>
      <c r="J1" t="s">
        <v>281</v>
      </c>
      <c r="K1" t="s">
        <v>274</v>
      </c>
      <c r="L1" t="s">
        <v>275</v>
      </c>
      <c r="M1" t="s">
        <v>276</v>
      </c>
      <c r="N1" t="s">
        <v>277</v>
      </c>
      <c r="O1" t="s">
        <v>278</v>
      </c>
    </row>
    <row r="2" spans="1:15" x14ac:dyDescent="0.25">
      <c r="A2" t="s">
        <v>37</v>
      </c>
      <c r="B2" t="s">
        <v>9</v>
      </c>
      <c r="C2" t="s">
        <v>38</v>
      </c>
      <c r="D2" t="s">
        <v>284</v>
      </c>
      <c r="E2" t="s">
        <v>1142</v>
      </c>
      <c r="F2" t="s">
        <v>1143</v>
      </c>
      <c r="G2" t="s">
        <v>1144</v>
      </c>
      <c r="H2" t="s">
        <v>1145</v>
      </c>
      <c r="I2" t="s">
        <v>1146</v>
      </c>
      <c r="J2" t="s">
        <v>1146</v>
      </c>
      <c r="L2" t="s">
        <v>1147</v>
      </c>
      <c r="M2" t="s">
        <v>1118</v>
      </c>
      <c r="N2" t="s">
        <v>1148</v>
      </c>
      <c r="O2" t="s">
        <v>1149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0657E-74A7-4385-83EE-4D965F7F1ED6}">
  <sheetPr codeName="Sheet6"/>
  <dimension ref="A1:O2"/>
  <sheetViews>
    <sheetView workbookViewId="0">
      <selection sqref="A1:O2"/>
    </sheetView>
  </sheetViews>
  <sheetFormatPr defaultRowHeight="15" x14ac:dyDescent="0.25"/>
  <cols>
    <col min="1" max="1" width="7.140625" bestFit="1" customWidth="1"/>
    <col min="2" max="2" width="8.28515625" bestFit="1" customWidth="1"/>
    <col min="3" max="3" width="9.7109375" bestFit="1" customWidth="1"/>
    <col min="4" max="4" width="7.140625" bestFit="1" customWidth="1"/>
    <col min="5" max="5" width="11.85546875" bestFit="1" customWidth="1"/>
    <col min="6" max="6" width="11.42578125" bestFit="1" customWidth="1"/>
    <col min="7" max="7" width="18.42578125" bestFit="1" customWidth="1"/>
    <col min="8" max="8" width="17.85546875" bestFit="1" customWidth="1"/>
    <col min="9" max="9" width="18.28515625" bestFit="1" customWidth="1"/>
    <col min="10" max="10" width="14.28515625" bestFit="1" customWidth="1"/>
    <col min="11" max="11" width="13.85546875" bestFit="1" customWidth="1"/>
    <col min="12" max="12" width="20.85546875" bestFit="1" customWidth="1"/>
    <col min="13" max="13" width="21.85546875" bestFit="1" customWidth="1"/>
    <col min="14" max="14" width="20.85546875" bestFit="1" customWidth="1"/>
    <col min="15" max="15" width="14.85546875" bestFit="1" customWidth="1"/>
    <col min="16" max="16" width="9.42578125" bestFit="1" customWidth="1"/>
  </cols>
  <sheetData>
    <row r="1" spans="1:15" x14ac:dyDescent="0.25">
      <c r="A1" t="s">
        <v>267</v>
      </c>
      <c r="B1" t="s">
        <v>268</v>
      </c>
      <c r="C1" t="s">
        <v>269</v>
      </c>
      <c r="D1" t="s">
        <v>279</v>
      </c>
      <c r="E1" t="s">
        <v>270</v>
      </c>
      <c r="F1" t="s">
        <v>280</v>
      </c>
      <c r="G1" t="s">
        <v>271</v>
      </c>
      <c r="H1" t="s">
        <v>272</v>
      </c>
      <c r="I1" t="s">
        <v>273</v>
      </c>
      <c r="J1" t="s">
        <v>281</v>
      </c>
      <c r="K1" t="s">
        <v>274</v>
      </c>
      <c r="L1" t="s">
        <v>275</v>
      </c>
      <c r="M1" t="s">
        <v>276</v>
      </c>
      <c r="N1" t="s">
        <v>277</v>
      </c>
      <c r="O1" t="s">
        <v>278</v>
      </c>
    </row>
    <row r="2" spans="1:15" x14ac:dyDescent="0.25">
      <c r="A2" t="s">
        <v>31</v>
      </c>
      <c r="B2" t="s">
        <v>32</v>
      </c>
      <c r="C2" t="s">
        <v>3</v>
      </c>
      <c r="D2" t="s">
        <v>265</v>
      </c>
      <c r="E2" t="s">
        <v>1219</v>
      </c>
      <c r="F2" t="s">
        <v>266</v>
      </c>
      <c r="G2" t="s">
        <v>1220</v>
      </c>
      <c r="H2" t="s">
        <v>1221</v>
      </c>
      <c r="I2" t="s">
        <v>1150</v>
      </c>
      <c r="J2" t="s">
        <v>1150</v>
      </c>
      <c r="K2" t="s">
        <v>33</v>
      </c>
      <c r="L2" t="s">
        <v>1222</v>
      </c>
      <c r="M2" t="s">
        <v>1223</v>
      </c>
      <c r="N2" t="s">
        <v>1224</v>
      </c>
      <c r="O2" t="s">
        <v>1225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5A982-1072-4257-960E-7976AFEAD7C7}">
  <sheetPr codeName="Sheet20"/>
  <dimension ref="A1:O2"/>
  <sheetViews>
    <sheetView workbookViewId="0">
      <selection sqref="A1:O2"/>
    </sheetView>
  </sheetViews>
  <sheetFormatPr defaultRowHeight="15" x14ac:dyDescent="0.25"/>
  <cols>
    <col min="1" max="2" width="12.42578125" bestFit="1" customWidth="1"/>
    <col min="3" max="3" width="9.7109375" bestFit="1" customWidth="1"/>
    <col min="4" max="4" width="7.140625" bestFit="1" customWidth="1"/>
    <col min="5" max="5" width="11.85546875" bestFit="1" customWidth="1"/>
    <col min="6" max="6" width="11.42578125" bestFit="1" customWidth="1"/>
    <col min="7" max="7" width="18.42578125" bestFit="1" customWidth="1"/>
    <col min="8" max="8" width="17.85546875" bestFit="1" customWidth="1"/>
    <col min="9" max="9" width="18.28515625" bestFit="1" customWidth="1"/>
    <col min="10" max="10" width="14.28515625" bestFit="1" customWidth="1"/>
    <col min="11" max="11" width="13.85546875" bestFit="1" customWidth="1"/>
    <col min="12" max="12" width="20.85546875" bestFit="1" customWidth="1"/>
    <col min="13" max="13" width="21.85546875" bestFit="1" customWidth="1"/>
    <col min="14" max="14" width="20.85546875" bestFit="1" customWidth="1"/>
    <col min="15" max="15" width="14.85546875" bestFit="1" customWidth="1"/>
  </cols>
  <sheetData>
    <row r="1" spans="1:15" x14ac:dyDescent="0.25">
      <c r="A1" t="s">
        <v>267</v>
      </c>
      <c r="B1" t="s">
        <v>268</v>
      </c>
      <c r="C1" t="s">
        <v>269</v>
      </c>
      <c r="D1" t="s">
        <v>279</v>
      </c>
      <c r="E1" t="s">
        <v>270</v>
      </c>
      <c r="F1" t="s">
        <v>280</v>
      </c>
      <c r="G1" t="s">
        <v>271</v>
      </c>
      <c r="H1" t="s">
        <v>272</v>
      </c>
      <c r="I1" t="s">
        <v>273</v>
      </c>
      <c r="J1" t="s">
        <v>281</v>
      </c>
      <c r="K1" t="s">
        <v>274</v>
      </c>
      <c r="L1" t="s">
        <v>275</v>
      </c>
      <c r="M1" t="s">
        <v>276</v>
      </c>
      <c r="N1" t="s">
        <v>277</v>
      </c>
      <c r="O1" t="s">
        <v>278</v>
      </c>
    </row>
    <row r="2" spans="1:15" x14ac:dyDescent="0.25">
      <c r="A2" t="s">
        <v>317</v>
      </c>
      <c r="B2" t="s">
        <v>119</v>
      </c>
      <c r="C2" t="s">
        <v>15</v>
      </c>
      <c r="D2" t="s">
        <v>1226</v>
      </c>
      <c r="E2" t="s">
        <v>1151</v>
      </c>
      <c r="F2" t="s">
        <v>1152</v>
      </c>
      <c r="G2" t="s">
        <v>1153</v>
      </c>
      <c r="H2" t="s">
        <v>1154</v>
      </c>
      <c r="I2" t="s">
        <v>120</v>
      </c>
      <c r="J2" t="s">
        <v>376</v>
      </c>
      <c r="L2" t="s">
        <v>736</v>
      </c>
      <c r="M2" t="s">
        <v>1108</v>
      </c>
      <c r="N2" t="s">
        <v>1113</v>
      </c>
      <c r="O2" t="s">
        <v>1155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9582B-780D-4665-B278-1C6AA60CC655}">
  <sheetPr codeName="Sheet7"/>
  <dimension ref="A1:O2"/>
  <sheetViews>
    <sheetView workbookViewId="0">
      <selection sqref="A1:O2"/>
    </sheetView>
  </sheetViews>
  <sheetFormatPr defaultRowHeight="15" x14ac:dyDescent="0.25"/>
  <cols>
    <col min="1" max="1" width="5.140625" bestFit="1" customWidth="1"/>
    <col min="2" max="2" width="8.28515625" bestFit="1" customWidth="1"/>
    <col min="3" max="3" width="9.7109375" bestFit="1" customWidth="1"/>
    <col min="4" max="4" width="7.140625" bestFit="1" customWidth="1"/>
    <col min="5" max="5" width="11.85546875" bestFit="1" customWidth="1"/>
    <col min="6" max="6" width="11.42578125" bestFit="1" customWidth="1"/>
    <col min="7" max="7" width="18.42578125" bestFit="1" customWidth="1"/>
    <col min="8" max="8" width="17.85546875" bestFit="1" customWidth="1"/>
    <col min="9" max="9" width="18.28515625" bestFit="1" customWidth="1"/>
    <col min="10" max="10" width="14.28515625" bestFit="1" customWidth="1"/>
    <col min="11" max="11" width="13.85546875" bestFit="1" customWidth="1"/>
    <col min="12" max="12" width="20.85546875" bestFit="1" customWidth="1"/>
    <col min="13" max="13" width="21.85546875" bestFit="1" customWidth="1"/>
    <col min="14" max="14" width="20.85546875" bestFit="1" customWidth="1"/>
    <col min="15" max="15" width="14.85546875" bestFit="1" customWidth="1"/>
  </cols>
  <sheetData>
    <row r="1" spans="1:15" x14ac:dyDescent="0.25">
      <c r="A1" t="s">
        <v>267</v>
      </c>
      <c r="B1" t="s">
        <v>268</v>
      </c>
      <c r="C1" t="s">
        <v>269</v>
      </c>
      <c r="D1" t="s">
        <v>279</v>
      </c>
      <c r="E1" t="s">
        <v>270</v>
      </c>
      <c r="F1" t="s">
        <v>280</v>
      </c>
      <c r="G1" t="s">
        <v>271</v>
      </c>
      <c r="H1" t="s">
        <v>272</v>
      </c>
      <c r="I1" t="s">
        <v>273</v>
      </c>
      <c r="J1" t="s">
        <v>281</v>
      </c>
      <c r="K1" t="s">
        <v>274</v>
      </c>
      <c r="L1" t="s">
        <v>275</v>
      </c>
      <c r="M1" t="s">
        <v>276</v>
      </c>
      <c r="N1" t="s">
        <v>277</v>
      </c>
      <c r="O1" t="s">
        <v>278</v>
      </c>
    </row>
    <row r="2" spans="1:15" x14ac:dyDescent="0.25">
      <c r="A2" t="s">
        <v>289</v>
      </c>
      <c r="B2" t="s">
        <v>6</v>
      </c>
      <c r="C2" t="s">
        <v>54</v>
      </c>
      <c r="D2" t="s">
        <v>374</v>
      </c>
      <c r="E2" t="s">
        <v>1227</v>
      </c>
      <c r="F2" t="s">
        <v>1228</v>
      </c>
      <c r="G2" t="s">
        <v>1229</v>
      </c>
      <c r="H2" t="s">
        <v>1230</v>
      </c>
      <c r="I2" t="s">
        <v>1156</v>
      </c>
      <c r="J2" t="s">
        <v>1156</v>
      </c>
      <c r="K2" t="s">
        <v>55</v>
      </c>
      <c r="L2" t="s">
        <v>673</v>
      </c>
      <c r="M2" t="s">
        <v>1231</v>
      </c>
      <c r="N2" t="s">
        <v>510</v>
      </c>
      <c r="O2" t="s">
        <v>1232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b 8 b c f 3 c - 6 3 6 b - 4 a 2 1 - a 2 4 e - a c 0 7 e 2 2 0 4 9 f 1 "   x m l n s = " h t t p : / / s c h e m a s . m i c r o s o f t . c o m / D a t a M a s h u p " > A A A A A D E H A A B Q S w M E F A A C A A g A Y n k i T P V Z J D 6 n A A A A + A A A A B I A H A B D b 2 5 m a W c v U G F j a 2 F n Z S 5 4 b W w g o h g A K K A U A A A A A A A A A A A A A A A A A A A A A A A A A A A A h Y + x D o I w G I R f h X S n L V U T J D 9 l c J X E h G h c m 1 K h E Y q h x f J u D j 6 S r y C J o m 6 O d / d d c v e 4 3 S E b 2 y a 4 q t 7 q z q Q o w h Q F y s i u 1 K Z K 0 e B O Y Y w y D j s h z 6 J S w Q Q b m 4 x W p 6 h 2 7 p I Q 4 r 3 H f o G 7 v i K M 0 o g c 8 2 0 h a 9 W K U B v r h J E K f V r l / x b i c H i N 4 Q y v G F 6 u W Y S j m A G Z b c i 1 + S J T S j E F 8 m P C Z m j c 0 C u u T L g v g M w S y P s F f w J Q S w M E F A A C A A g A Y n k i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J 5 I k w L O d P K K A Q A A D p t A A A T A B w A R m 9 y b X V s Y X M v U 2 V j d G l v b j E u b S C i G A A o o B Q A A A A A A A A A A A A A A A A A A A A A A A A A A A D t n F 1 v 2 z Y U h u 8 D 5 D 8 I y o 0 D O D Z S F B i w Y R d t 4 g Y t 0 q y o j b b o j U F T B x Z h i h R I y k 1 a 9 L + P k q I 4 w b y O 2 X K G k T u 5 i C X K O s e v 8 j 4 4 N D 9 i g T u h V T b v X 0 9 / O T w 4 P L A l M 1 B k C 8 E 3 Y L J f M w n u 8 C D z P 3 P d G A 6 + 5 Y 3 V a n K u e V O B c q O P s J q c a e X 8 s R 3 l p X O 1 / X k 6 Z b W Y c C 1 U x c w G H G e 1 P 6 u m 2 9 O p 6 + J O 8 + P j c R / 2 K P d 3 b 8 E 4 n 9 T p b M F W E n K f p T u Y v D K 6 u h T W j f r s 4 2 x e S + E c m E l 3 8 P L m S r t S q P X o e J y p R s r h 9 + z a G f a B y Q b s Z G a M N r t 0 s + u a q c J n O 9 O y q d T p L l l / 5 T 1 w b Y r + 4 m j v p x t n + X D v O P u W i 6 J t U a z q r t i b a q V l e 1 Q b w W H Z 2 O 7 y s + f l c t v e d N f S P 5 q l f z Z D C 9 s y I d s M S 9 v U t b z p 3 3 V 9 7 6 w G / x C U v 6 l k a g 3 L 0 3 J P o 8 + 0 p / W n I v 8 e 1 Y c 9 P j w Q 6 k / / Z v e t + l K 4 1 m p o X l 3 1 8 f 8 X n j V M b f 5 g h / 5 k 5 f g / 8 Y b T j k k c r / h G y a x b N n X B v O g f G z 0 N h e F 0 z F w J B p o K D Y 8 h A f E R j X v S V x j O x 1 E + 1 I 8 z Z s s c u 4 q c c J + F U I n G S O k r D E f l U j h A 7 W k N C Y i P a N y T v s K / U 0 o u t C z w S 8 n a Z y F U o j F S + g r D U T n 3 v a C e j 6 f H o x h 6 W P 8 u F Q Q F Q b E X C s 9 E C B J v t Q K j s a C o u u i E R S S m S V 9 h K B a f O W K p + M q p V s R j m f Q V h k L R j b k O Y 7 p P j w X c H 9 I l M v 7 7 v k l f Y S g Z H 8 C s A Y u L b R u c o I j E M u k r D I X i v f D 5 0 a g w X X T C I h L T p K 8 w F I v X / j N h Q S F 8 b E I i E s O k r z A U i b k D K Z n B o s L 2 4 Q m M S G y T v s J g M A T b T X 0 j g N G H J z A i s U 3 6 C s M r B n O N x S s Y b X T C I h L T p K 8 w F I u j f C U U U x x O W n v n W H z c T 0 K U R O K h 9 B W G T + 4 h 9 q k + E x Q R W S Z 9 h a F Q F M D b F 6 z V U V 1 0 w i I S 0 6 S v M H j O e 3 G F N t 8 t g T u j F U 1 5 x 2 O b 9 B U G f w N / c b l A + / 7 N p C M k I j F M + g p D k T j X a 9 y d S k M C 2 n 4 R j X f S V / i Y n U o X U q + Y z M 6 Z Y 0 8 / O L X u g v 8 F G 5 1 f e 4 9 O F r p r u o V j d 9 c r I T 0 i 7 Q o W / c X u / D 3 v O m x t 2 1 5 f t 2 4 G x s v M m Q Y e P J S H 8 R 7 s b X y x + I R V R C + Z 0 x u g o Y h Y O E p f Y f D C M S Z W U v M N 2 v z O X Q K C I x L r p K 8 w F I 4 r Q N u t p Y C 2 a s V i l / Q V B o / Q a b Q 6 A Z o q R C x 2 S V 9 h + C K A u / + + d e Y j W M H R F g I M W 7 Z O e J + I a I n E S + k r D O 5 P z d 7 i 9 a d o Y i c W u 6 S v 8 B G L 8 Q F t j 2 8 X n K C I x D L p K w y u E p / Q J j t 9 a A I i E r u k r / A R O 9 4 d 5 j L K I T 6 h E Y l x 0 l c Y i s Z H J p 1 G A 6 O P T l h E Y p r 0 F Y Z i 8 U 6 j F o z b 8 A R G J L Z J X 2 E o G L 9 V w s I a b V a v C 3 9 B M 3 u x 2 C Z 9 h c E V A 3 w s z J J x G 5 / Q i M Q 4 6 S v 8 I R q / A 1 B L A Q I t A B Q A A g A I A G J 5 I k z 1 W S Q + p w A A A P g A A A A S A A A A A A A A A A A A A A A A A A A A A A B D b 2 5 m a W c v U G F j a 2 F n Z S 5 4 b W x Q S w E C L Q A U A A I A C A B i e S J M D 8 r p q 6 Q A A A D p A A A A E w A A A A A A A A A A A A A A A A D z A A A A W 0 N v b n R l b n R f V H l w Z X N d L n h t b F B L A Q I t A B Q A A g A I A G J 5 I k w L O d P K K A Q A A D p t A A A T A A A A A A A A A A A A A A A A A O Q B A A B G b 3 J t d W x h c y 9 T Z W N 0 a W 9 u M S 5 t U E s F B g A A A A A D A A M A w g A A A F k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M 6 A g A A A A A A E T o C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U U F B Q U F B Q U F B Q i t P N 1 J D Y 2 4 3 c F F y T 0 d V M U p Q Z k F U T 0 I w T n l l W E I w Y j N N Q U F B Q U F B Q U E 9 I i A v P j w v U 3 R h Y m x l R W 5 0 c m l l c z 4 8 L 0 l 0 Z W 0 + P E l 0 Z W 0 + P E l 0 Z W 1 M b 2 N h d G l v b j 4 8 S X R l b V R 5 c G U + R m 9 y b X V s Y T w v S X R l b V R 5 c G U + P E l 0 Z W 1 Q Y X R o P l N l Y 3 R p b 2 4 x L 1 R p Y 2 t l c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N v d W 5 0 I i B W Y W x 1 Z T 0 i b D E w M C I g L z 4 8 R W 5 0 c n k g V H l w Z T 0 i R m l s b E N v b H V t b l R 5 c G V z I i B W Y W x 1 Z T 0 i c 0 F B Q U F B Q U F B Q U F B Q U F B Q T 0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R d W V y e U l E I i B W Y W x 1 Z T 0 i c 2 R i Z W I 1 Y z Y 1 L T E 5 N T E t N D E 3 N S 0 5 O D V m L T g x Y j h h N T R m Z D c x Z i I g L z 4 8 R W 5 0 c n k g V H l w Z T 0 i R m l s b E V y c m 9 y Q 2 9 k Z S I g V m F s d W U 9 I n N V b m t u b 3 d u I i A v P j x F b n R y e S B U e X B l P S J G a W x s T G F z d F V w Z G F 0 Z W Q i I F Z h b H V l P S J k M j A x O C 0 w M S 0 w M l Q y M D o 1 N T o x M i 4 z O T M 5 M j I w W i I g L z 4 8 R W 5 0 c n k g V H l w Z T 0 i R m l s b F R h c m d l d C I g V m F s d W U 9 I n N U a W N r Z X I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W N r Z X I v R X h w Y W 5 k Z W Q g Q 2 9 s d W 1 u M S 5 7 a W Q s M H 0 m c X V v d D s s J n F 1 b 3 Q 7 U 2 V j d G l v b j E v V G l j a 2 V y L 0 V 4 c G F u Z G V k I E N v b H V t b j E u e 2 5 h b W U s M X 0 m c X V v d D s s J n F 1 b 3 Q 7 U 2 V j d G l v b j E v V G l j a 2 V y L 0 V 4 c G F u Z G V k I E N v b H V t b j E u e 3 N 5 b W J v b C w y f S Z x d W 9 0 O y w m c X V v d D t T Z W N 0 a W 9 u M S 9 U a W N r Z X I v R X h w Y W 5 k Z W Q g Q 2 9 s d W 1 u M S 5 7 c H J p Y 2 V f d X N k L D N 9 J n F 1 b 3 Q 7 L C Z x d W 9 0 O 1 N l Y 3 R p b 2 4 x L 1 R p Y 2 t l c i 9 F e H B h b m R l Z C B D b 2 x 1 b W 4 x L n s y N G h f d m 9 s d W 1 l X 3 V z Z C w 0 f S Z x d W 9 0 O y w m c X V v d D t T Z W N 0 a W 9 u M S 9 U a W N r Z X I v R X h w Y W 5 k Z W Q g Q 2 9 s d W 1 u M S 5 7 b W F y a 2 V 0 X 2 N h c F 9 1 c 2 Q s N X 0 m c X V v d D s s J n F 1 b 3 Q 7 U 2 V j d G l v b j E v V G l j a 2 V y L 0 V 4 c G F u Z G V k I E N v b H V t b j E u e 2 F 2 Y W l s Y W J s Z V 9 z d X B w b H k s N n 0 m c X V v d D s s J n F 1 b 3 Q 7 U 2 V j d G l v b j E v V G l j a 2 V y L 0 V 4 c G F u Z G V k I E N v b H V t b j E u e 2 1 h e F 9 z d X B w b H k s N 3 0 m c X V v d D s s J n F 1 b 3 Q 7 U 2 V j d G l v b j E v V G l j a 2 V y L 0 V 4 c G F u Z G V k I E N v b H V t b j E u e 3 B l c m N l b n R f Y 2 h h b m d l X z F o L D h 9 J n F 1 b 3 Q 7 L C Z x d W 9 0 O 1 N l Y 3 R p b 2 4 x L 1 R p Y 2 t l c i 9 F e H B h b m R l Z C B D b 2 x 1 b W 4 x L n t w Z X J j Z W 5 0 X 2 N o Y W 5 n Z V 8 y N G g s O X 0 m c X V v d D s s J n F 1 b 3 Q 7 U 2 V j d G l v b j E v V G l j a 2 V y L 0 V 4 c G F u Z G V k I E N v b H V t b j E u e 3 B l c m N l b n R f Y 2 h h b m d l X z d k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l j a 2 V y L 0 V 4 c G F u Z G V k I E N v b H V t b j E u e 2 l k L D B 9 J n F 1 b 3 Q 7 L C Z x d W 9 0 O 1 N l Y 3 R p b 2 4 x L 1 R p Y 2 t l c i 9 F e H B h b m R l Z C B D b 2 x 1 b W 4 x L n t u Y W 1 l L D F 9 J n F 1 b 3 Q 7 L C Z x d W 9 0 O 1 N l Y 3 R p b 2 4 x L 1 R p Y 2 t l c i 9 F e H B h b m R l Z C B D b 2 x 1 b W 4 x L n t z e W 1 i b 2 w s M n 0 m c X V v d D s s J n F 1 b 3 Q 7 U 2 V j d G l v b j E v V G l j a 2 V y L 0 V 4 c G F u Z G V k I E N v b H V t b j E u e 3 B y a W N l X 3 V z Z C w z f S Z x d W 9 0 O y w m c X V v d D t T Z W N 0 a W 9 u M S 9 U a W N r Z X I v R X h w Y W 5 k Z W Q g Q 2 9 s d W 1 u M S 5 7 M j R o X 3 Z v b H V t Z V 9 1 c 2 Q s N H 0 m c X V v d D s s J n F 1 b 3 Q 7 U 2 V j d G l v b j E v V G l j a 2 V y L 0 V 4 c G F u Z G V k I E N v b H V t b j E u e 2 1 h c m t l d F 9 j Y X B f d X N k L D V 9 J n F 1 b 3 Q 7 L C Z x d W 9 0 O 1 N l Y 3 R p b 2 4 x L 1 R p Y 2 t l c i 9 F e H B h b m R l Z C B D b 2 x 1 b W 4 x L n t h d m F p b G F i b G V f c 3 V w c G x 5 L D Z 9 J n F 1 b 3 Q 7 L C Z x d W 9 0 O 1 N l Y 3 R p b 2 4 x L 1 R p Y 2 t l c i 9 F e H B h b m R l Z C B D b 2 x 1 b W 4 x L n t t Y X h f c 3 V w c G x 5 L D d 9 J n F 1 b 3 Q 7 L C Z x d W 9 0 O 1 N l Y 3 R p b 2 4 x L 1 R p Y 2 t l c i 9 F e H B h b m R l Z C B D b 2 x 1 b W 4 x L n t w Z X J j Z W 5 0 X 2 N o Y W 5 n Z V 8 x a C w 4 f S Z x d W 9 0 O y w m c X V v d D t T Z W N 0 a W 9 u M S 9 U a W N r Z X I v R X h w Y W 5 k Z W Q g Q 2 9 s d W 1 u M S 5 7 c G V y Y 2 V u d F 9 j a G F u Z 2 V f M j R o L D l 9 J n F 1 b 3 Q 7 L C Z x d W 9 0 O 1 N l Y 3 R p b 2 4 x L 1 R p Y 2 t l c i 9 F e H B h b m R l Z C B D b 2 x 1 b W 4 x L n t w Z X J j Z W 5 0 X 2 N o Y W 5 n Z V 8 3 Z C w x M H 0 m c X V v d D t d L C Z x d W 9 0 O 1 J l b G F 0 a W 9 u c 2 h p c E l u Z m 8 m c X V v d D s 6 W 1 1 9 I i A v P j x F b n R y e S B U e X B l P S J G a W x s Q 2 9 s d W 1 u T m F t Z X M i I F Z h b H V l P S J z W y Z x d W 9 0 O 2 l k J n F 1 b 3 Q 7 L C Z x d W 9 0 O 2 5 h b W U m c X V v d D s s J n F 1 b 3 Q 7 c 3 l t Y m 9 s J n F 1 b 3 Q 7 L C Z x d W 9 0 O 3 B y a W N l X 3 V z Z C Z x d W 9 0 O y w m c X V v d D s y N G h f d m 9 s d W 1 l X 3 V z Z C Z x d W 9 0 O y w m c X V v d D t t Y X J r Z X R f Y 2 F w X 3 V z Z C Z x d W 9 0 O y w m c X V v d D t h d m F p b G F i b G V f c 3 V w c G x 5 J n F 1 b 3 Q 7 L C Z x d W 9 0 O 2 1 h e F 9 z d X B w b H k m c X V v d D s s J n F 1 b 3 Q 7 c G V y Y 2 V u d F 9 j a G F u Z 2 V f M W g m c X V v d D s s J n F 1 b 3 Q 7 c G V y Y 2 V u d F 9 j a G F u Z 2 V f M j R o J n F 1 b 3 Q 7 L C Z x d W 9 0 O 3 B l c m N l b n R f Y 2 h h b m d l X z d k J n F 1 b 3 Q 7 X S I g L z 4 8 R W 5 0 c n k g V H l w Z T 0 i R m l s b E V y c m 9 y Q 2 9 1 b n Q i I F Z h b H V l P S J s M C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a W N r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y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N r Z X I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0 Y 2 9 p b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1 b n Q i I F Z h b H V l P S J s M C I g L z 4 8 R W 5 0 c n k g V H l w Z T 0 i R m l s b F R h c m d l d C I g V m F s d W U 9 I n N C a X R j b 2 l u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X V l c n l J R C I g V m F s d W U 9 I n N l M 2 R k N T M x Z S 0 z M T Q z L T Q z Y T I t O D Q 5 O S 0 1 Z T Q 5 O W E z M z l i Z W E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x h c 3 R V c G R h d G V k I i B W Y W x 1 Z T 0 i Z D I w M T g t M D E t M D J U M j E 6 M T A 6 M D Q u N j Y 0 N D U 0 N l o i I C 8 + P E V u d H J 5 I F R 5 c G U 9 I l F 1 Z X J 5 R 3 J v d X B J R C I g V m F s d W U 9 I n M 0 M m I 0 M 2 I 3 Z S 0 3 Z T c y L T Q y Z T k t Y j M 4 N i 0 1 M z U y N G Y 3 Y z A 0 Y 2 U i I C 8 + P E V u d H J 5 I F R 5 c G U 9 I k Z p b G x D b 3 V u d C I g V m F s d W U 9 I m w x I i A v P j x F b n R y e S B U e X B l P S J G a W x s Q 2 9 s d W 1 u T m F t Z X M i I F Z h b H V l P S J z W y Z x d W 9 0 O 2 l k J n F 1 b 3 Q 7 L C Z x d W 9 0 O 2 5 h b W U m c X V v d D s s J n F 1 b 3 Q 7 c 3 l t Y m 9 s J n F 1 b 3 Q 7 L C Z x d W 9 0 O 3 J h b m s m c X V v d D s s J n F 1 b 3 Q 7 c H J p Y 2 V f d X N k J n F 1 b 3 Q 7 L C Z x d W 9 0 O 3 B y a W N l X 2 J 0 Y y Z x d W 9 0 O y w m c X V v d D s y N G h f d m 9 s d W 1 l X 3 V z Z C Z x d W 9 0 O y w m c X V v d D t t Y X J r Z X R f Y 2 F w X 3 V z Z C Z x d W 9 0 O y w m c X V v d D t h d m F p b G F i b G V f c 3 V w c G x 5 J n F 1 b 3 Q 7 L C Z x d W 9 0 O 3 R v d G F s X 3 N 1 c H B s e S Z x d W 9 0 O y w m c X V v d D t t Y X h f c 3 V w c G x 5 J n F 1 b 3 Q 7 L C Z x d W 9 0 O 3 B l c m N l b n R f Y 2 h h b m d l X z F o J n F 1 b 3 Q 7 L C Z x d W 9 0 O 3 B l c m N l b n R f Y 2 h h b m d l X z I 0 a C Z x d W 9 0 O y w m c X V v d D t w Z X J j Z W 5 0 X 2 N o Y W 5 n Z V 8 3 Z C Z x d W 9 0 O y w m c X V v d D t s Y X N 0 X 3 V w Z G F 0 Z W Q m c X V v d D t d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l 0 Y 2 9 p b i 9 F e H B h b m R l Z C B D b 2 x 1 b W 4 x L n t p Z C w w f S Z x d W 9 0 O y w m c X V v d D t T Z W N 0 a W 9 u M S 9 C a X R j b 2 l u L 0 V 4 c G F u Z G V k I E N v b H V t b j E u e 2 5 h b W U s M X 0 m c X V v d D s s J n F 1 b 3 Q 7 U 2 V j d G l v b j E v Q m l 0 Y 2 9 p b i 9 F e H B h b m R l Z C B D b 2 x 1 b W 4 x L n t z e W 1 i b 2 w s M n 0 m c X V v d D s s J n F 1 b 3 Q 7 U 2 V j d G l v b j E v Q m l 0 Y 2 9 p b i 9 F e H B h b m R l Z C B D b 2 x 1 b W 4 x L n t y Y W 5 r L D N 9 J n F 1 b 3 Q 7 L C Z x d W 9 0 O 1 N l Y 3 R p b 2 4 x L 0 J p d G N v a W 4 v R X h w Y W 5 k Z W Q g Q 2 9 s d W 1 u M S 5 7 c H J p Y 2 V f d X N k L D R 9 J n F 1 b 3 Q 7 L C Z x d W 9 0 O 1 N l Y 3 R p b 2 4 x L 0 J p d G N v a W 4 v R X h w Y W 5 k Z W Q g Q 2 9 s d W 1 u M S 5 7 c H J p Y 2 V f Y n R j L D V 9 J n F 1 b 3 Q 7 L C Z x d W 9 0 O 1 N l Y 3 R p b 2 4 x L 0 J p d G N v a W 4 v R X h w Y W 5 k Z W Q g Q 2 9 s d W 1 u M S 5 7 M j R o X 3 Z v b H V t Z V 9 1 c 2 Q s N n 0 m c X V v d D s s J n F 1 b 3 Q 7 U 2 V j d G l v b j E v Q m l 0 Y 2 9 p b i 9 F e H B h b m R l Z C B D b 2 x 1 b W 4 x L n t t Y X J r Z X R f Y 2 F w X 3 V z Z C w 3 f S Z x d W 9 0 O y w m c X V v d D t T Z W N 0 a W 9 u M S 9 C a X R j b 2 l u L 0 V 4 c G F u Z G V k I E N v b H V t b j E u e 2 F 2 Y W l s Y W J s Z V 9 z d X B w b H k s O H 0 m c X V v d D s s J n F 1 b 3 Q 7 U 2 V j d G l v b j E v Q m l 0 Y 2 9 p b i 9 F e H B h b m R l Z C B D b 2 x 1 b W 4 x L n t 0 b 3 R h b F 9 z d X B w b H k s O X 0 m c X V v d D s s J n F 1 b 3 Q 7 U 2 V j d G l v b j E v Q m l 0 Y 2 9 p b i 9 F e H B h b m R l Z C B D b 2 x 1 b W 4 x L n t t Y X h f c 3 V w c G x 5 L D E w f S Z x d W 9 0 O y w m c X V v d D t T Z W N 0 a W 9 u M S 9 C a X R j b 2 l u L 0 V 4 c G F u Z G V k I E N v b H V t b j E u e 3 B l c m N l b n R f Y 2 h h b m d l X z F o L D E x f S Z x d W 9 0 O y w m c X V v d D t T Z W N 0 a W 9 u M S 9 C a X R j b 2 l u L 0 V 4 c G F u Z G V k I E N v b H V t b j E u e 3 B l c m N l b n R f Y 2 h h b m d l X z I 0 a C w x M n 0 m c X V v d D s s J n F 1 b 3 Q 7 U 2 V j d G l v b j E v Q m l 0 Y 2 9 p b i 9 F e H B h b m R l Z C B D b 2 x 1 b W 4 x L n t w Z X J j Z W 5 0 X 2 N o Y W 5 n Z V 8 3 Z C w x M 3 0 m c X V v d D s s J n F 1 b 3 Q 7 U 2 V j d G l v b j E v Q m l 0 Y 2 9 p b i 9 F e H B h b m R l Z C B D b 2 x 1 b W 4 x L n t s Y X N 0 X 3 V w Z G F 0 Z W Q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C a X R j b 2 l u L 0 V 4 c G F u Z G V k I E N v b H V t b j E u e 2 l k L D B 9 J n F 1 b 3 Q 7 L C Z x d W 9 0 O 1 N l Y 3 R p b 2 4 x L 0 J p d G N v a W 4 v R X h w Y W 5 k Z W Q g Q 2 9 s d W 1 u M S 5 7 b m F t Z S w x f S Z x d W 9 0 O y w m c X V v d D t T Z W N 0 a W 9 u M S 9 C a X R j b 2 l u L 0 V 4 c G F u Z G V k I E N v b H V t b j E u e 3 N 5 b W J v b C w y f S Z x d W 9 0 O y w m c X V v d D t T Z W N 0 a W 9 u M S 9 C a X R j b 2 l u L 0 V 4 c G F u Z G V k I E N v b H V t b j E u e 3 J h b m s s M 3 0 m c X V v d D s s J n F 1 b 3 Q 7 U 2 V j d G l v b j E v Q m l 0 Y 2 9 p b i 9 F e H B h b m R l Z C B D b 2 x 1 b W 4 x L n t w c m l j Z V 9 1 c 2 Q s N H 0 m c X V v d D s s J n F 1 b 3 Q 7 U 2 V j d G l v b j E v Q m l 0 Y 2 9 p b i 9 F e H B h b m R l Z C B D b 2 x 1 b W 4 x L n t w c m l j Z V 9 i d G M s N X 0 m c X V v d D s s J n F 1 b 3 Q 7 U 2 V j d G l v b j E v Q m l 0 Y 2 9 p b i 9 F e H B h b m R l Z C B D b 2 x 1 b W 4 x L n s y N G h f d m 9 s d W 1 l X 3 V z Z C w 2 f S Z x d W 9 0 O y w m c X V v d D t T Z W N 0 a W 9 u M S 9 C a X R j b 2 l u L 0 V 4 c G F u Z G V k I E N v b H V t b j E u e 2 1 h c m t l d F 9 j Y X B f d X N k L D d 9 J n F 1 b 3 Q 7 L C Z x d W 9 0 O 1 N l Y 3 R p b 2 4 x L 0 J p d G N v a W 4 v R X h w Y W 5 k Z W Q g Q 2 9 s d W 1 u M S 5 7 Y X Z h a W x h Y m x l X 3 N 1 c H B s e S w 4 f S Z x d W 9 0 O y w m c X V v d D t T Z W N 0 a W 9 u M S 9 C a X R j b 2 l u L 0 V 4 c G F u Z G V k I E N v b H V t b j E u e 3 R v d G F s X 3 N 1 c H B s e S w 5 f S Z x d W 9 0 O y w m c X V v d D t T Z W N 0 a W 9 u M S 9 C a X R j b 2 l u L 0 V 4 c G F u Z G V k I E N v b H V t b j E u e 2 1 h e F 9 z d X B w b H k s M T B 9 J n F 1 b 3 Q 7 L C Z x d W 9 0 O 1 N l Y 3 R p b 2 4 x L 0 J p d G N v a W 4 v R X h w Y W 5 k Z W Q g Q 2 9 s d W 1 u M S 5 7 c G V y Y 2 V u d F 9 j a G F u Z 2 V f M W g s M T F 9 J n F 1 b 3 Q 7 L C Z x d W 9 0 O 1 N l Y 3 R p b 2 4 x L 0 J p d G N v a W 4 v R X h w Y W 5 k Z W Q g Q 2 9 s d W 1 u M S 5 7 c G V y Y 2 V u d F 9 j a G F u Z 2 V f M j R o L D E y f S Z x d W 9 0 O y w m c X V v d D t T Z W N 0 a W 9 u M S 9 C a X R j b 2 l u L 0 V 4 c G F u Z G V k I E N v b H V t b j E u e 3 B l c m N l b n R f Y 2 h h b m d l X z d k L D E z f S Z x d W 9 0 O y w m c X V v d D t T Z W N 0 a W 9 u M S 9 C a X R j b 2 l u L 0 V 4 c G F u Z G V k I E N v b H V t b j E u e 2 x h c 3 R f d X B k Y X R l Z C w x N H 0 m c X V v d D t d L C Z x d W 9 0 O 1 J l b G F 0 a W 9 u c 2 h p c E l u Z m 8 m c X V v d D s 6 W 1 1 9 I i A v P j x F b n R y e S B U e X B l P S J G a W x s Q 2 9 s d W 1 u V H l w Z X M i I F Z h b H V l P S J z Q U F B Q U F B Q U F B Q U F B Q U F B Q U F B Q U E i I C 8 + P C 9 T d G F i b G V F b n R y a W V z P j w v S X R l b T 4 8 S X R l b T 4 8 S X R l b U x v Y 2 F 0 a W 9 u P j x J d G V t V H l w Z T 5 G b 3 J t d W x h P C 9 J d G V t V H l w Z T 4 8 S X R l b V B h d G g + U 2 V j d G l v b j E v Q m l 0 Y 2 9 p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X R j b 2 l u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X R j b 2 l u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d G V j b 2 l u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0 Z W N v a W 4 v R X h w Y W 5 k Z W Q g Q 2 9 s d W 1 u M S 5 7 a W Q s M H 0 m c X V v d D s s J n F 1 b 3 Q 7 U 2 V j d G l v b j E v T G l 0 Z W N v a W 4 v R X h w Y W 5 k Z W Q g Q 2 9 s d W 1 u M S 5 7 b m F t Z S w x f S Z x d W 9 0 O y w m c X V v d D t T Z W N 0 a W 9 u M S 9 M a X R l Y 2 9 p b i 9 F e H B h b m R l Z C B D b 2 x 1 b W 4 x L n t z e W 1 i b 2 w s M n 0 m c X V v d D s s J n F 1 b 3 Q 7 U 2 V j d G l v b j E v T G l 0 Z W N v a W 4 v R X h w Y W 5 k Z W Q g Q 2 9 s d W 1 u M S 5 7 c m F u a y w z f S Z x d W 9 0 O y w m c X V v d D t T Z W N 0 a W 9 u M S 9 M a X R l Y 2 9 p b i 9 F e H B h b m R l Z C B D b 2 x 1 b W 4 x L n t w c m l j Z V 9 1 c 2 Q s N H 0 m c X V v d D s s J n F 1 b 3 Q 7 U 2 V j d G l v b j E v T G l 0 Z W N v a W 4 v R X h w Y W 5 k Z W Q g Q 2 9 s d W 1 u M S 5 7 c H J p Y 2 V f Y n R j L D V 9 J n F 1 b 3 Q 7 L C Z x d W 9 0 O 1 N l Y 3 R p b 2 4 x L 0 x p d G V j b 2 l u L 0 V 4 c G F u Z G V k I E N v b H V t b j E u e z I 0 a F 9 2 b 2 x 1 b W V f d X N k L D Z 9 J n F 1 b 3 Q 7 L C Z x d W 9 0 O 1 N l Y 3 R p b 2 4 x L 0 x p d G V j b 2 l u L 0 V 4 c G F u Z G V k I E N v b H V t b j E u e 2 1 h c m t l d F 9 j Y X B f d X N k L D d 9 J n F 1 b 3 Q 7 L C Z x d W 9 0 O 1 N l Y 3 R p b 2 4 x L 0 x p d G V j b 2 l u L 0 V 4 c G F u Z G V k I E N v b H V t b j E u e 2 F 2 Y W l s Y W J s Z V 9 z d X B w b H k s O H 0 m c X V v d D s s J n F 1 b 3 Q 7 U 2 V j d G l v b j E v T G l 0 Z W N v a W 4 v R X h w Y W 5 k Z W Q g Q 2 9 s d W 1 u M S 5 7 d G 9 0 Y W x f c 3 V w c G x 5 L D l 9 J n F 1 b 3 Q 7 L C Z x d W 9 0 O 1 N l Y 3 R p b 2 4 x L 0 x p d G V j b 2 l u L 0 V 4 c G F u Z G V k I E N v b H V t b j E u e 2 1 h e F 9 z d X B w b H k s M T B 9 J n F 1 b 3 Q 7 L C Z x d W 9 0 O 1 N l Y 3 R p b 2 4 x L 0 x p d G V j b 2 l u L 0 V 4 c G F u Z G V k I E N v b H V t b j E u e 3 B l c m N l b n R f Y 2 h h b m d l X z F o L D E x f S Z x d W 9 0 O y w m c X V v d D t T Z W N 0 a W 9 u M S 9 M a X R l Y 2 9 p b i 9 F e H B h b m R l Z C B D b 2 x 1 b W 4 x L n t w Z X J j Z W 5 0 X 2 N o Y W 5 n Z V 8 y N G g s M T J 9 J n F 1 b 3 Q 7 L C Z x d W 9 0 O 1 N l Y 3 R p b 2 4 x L 0 x p d G V j b 2 l u L 0 V 4 c G F u Z G V k I E N v b H V t b j E u e 3 B l c m N l b n R f Y 2 h h b m d l X z d k L D E z f S Z x d W 9 0 O y w m c X V v d D t T Z W N 0 a W 9 u M S 9 M a X R l Y 2 9 p b i 9 F e H B h b m R l Z C B D b 2 x 1 b W 4 x L n t s Y X N 0 X 3 V w Z G F 0 Z W Q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M a X R l Y 2 9 p b i 9 F e H B h b m R l Z C B D b 2 x 1 b W 4 x L n t p Z C w w f S Z x d W 9 0 O y w m c X V v d D t T Z W N 0 a W 9 u M S 9 M a X R l Y 2 9 p b i 9 F e H B h b m R l Z C B D b 2 x 1 b W 4 x L n t u Y W 1 l L D F 9 J n F 1 b 3 Q 7 L C Z x d W 9 0 O 1 N l Y 3 R p b 2 4 x L 0 x p d G V j b 2 l u L 0 V 4 c G F u Z G V k I E N v b H V t b j E u e 3 N 5 b W J v b C w y f S Z x d W 9 0 O y w m c X V v d D t T Z W N 0 a W 9 u M S 9 M a X R l Y 2 9 p b i 9 F e H B h b m R l Z C B D b 2 x 1 b W 4 x L n t y Y W 5 r L D N 9 J n F 1 b 3 Q 7 L C Z x d W 9 0 O 1 N l Y 3 R p b 2 4 x L 0 x p d G V j b 2 l u L 0 V 4 c G F u Z G V k I E N v b H V t b j E u e 3 B y a W N l X 3 V z Z C w 0 f S Z x d W 9 0 O y w m c X V v d D t T Z W N 0 a W 9 u M S 9 M a X R l Y 2 9 p b i 9 F e H B h b m R l Z C B D b 2 x 1 b W 4 x L n t w c m l j Z V 9 i d G M s N X 0 m c X V v d D s s J n F 1 b 3 Q 7 U 2 V j d G l v b j E v T G l 0 Z W N v a W 4 v R X h w Y W 5 k Z W Q g Q 2 9 s d W 1 u M S 5 7 M j R o X 3 Z v b H V t Z V 9 1 c 2 Q s N n 0 m c X V v d D s s J n F 1 b 3 Q 7 U 2 V j d G l v b j E v T G l 0 Z W N v a W 4 v R X h w Y W 5 k Z W Q g Q 2 9 s d W 1 u M S 5 7 b W F y a 2 V 0 X 2 N h c F 9 1 c 2 Q s N 3 0 m c X V v d D s s J n F 1 b 3 Q 7 U 2 V j d G l v b j E v T G l 0 Z W N v a W 4 v R X h w Y W 5 k Z W Q g Q 2 9 s d W 1 u M S 5 7 Y X Z h a W x h Y m x l X 3 N 1 c H B s e S w 4 f S Z x d W 9 0 O y w m c X V v d D t T Z W N 0 a W 9 u M S 9 M a X R l Y 2 9 p b i 9 F e H B h b m R l Z C B D b 2 x 1 b W 4 x L n t 0 b 3 R h b F 9 z d X B w b H k s O X 0 m c X V v d D s s J n F 1 b 3 Q 7 U 2 V j d G l v b j E v T G l 0 Z W N v a W 4 v R X h w Y W 5 k Z W Q g Q 2 9 s d W 1 u M S 5 7 b W F 4 X 3 N 1 c H B s e S w x M H 0 m c X V v d D s s J n F 1 b 3 Q 7 U 2 V j d G l v b j E v T G l 0 Z W N v a W 4 v R X h w Y W 5 k Z W Q g Q 2 9 s d W 1 u M S 5 7 c G V y Y 2 V u d F 9 j a G F u Z 2 V f M W g s M T F 9 J n F 1 b 3 Q 7 L C Z x d W 9 0 O 1 N l Y 3 R p b 2 4 x L 0 x p d G V j b 2 l u L 0 V 4 c G F u Z G V k I E N v b H V t b j E u e 3 B l c m N l b n R f Y 2 h h b m d l X z I 0 a C w x M n 0 m c X V v d D s s J n F 1 b 3 Q 7 U 2 V j d G l v b j E v T G l 0 Z W N v a W 4 v R X h w Y W 5 k Z W Q g Q 2 9 s d W 1 u M S 5 7 c G V y Y 2 V u d F 9 j a G F u Z 2 V f N 2 Q s M T N 9 J n F 1 b 3 Q 7 L C Z x d W 9 0 O 1 N l Y 3 R p b 2 4 x L 0 x p d G V j b 2 l u L 0 V 4 c G F u Z G V k I E N v b H V t b j E u e 2 x h c 3 R f d X B k Y X R l Z C w x N H 0 m c X V v d D t d L C Z x d W 9 0 O 1 J l b G F 0 a W 9 u c 2 h p c E l u Z m 8 m c X V v d D s 6 W 1 1 9 I i A v P j x F b n R y e S B U e X B l P S J G a W x s Q 2 9 s d W 1 u T m F t Z X M i I F Z h b H V l P S J z W y Z x d W 9 0 O 2 l k J n F 1 b 3 Q 7 L C Z x d W 9 0 O 2 5 h b W U m c X V v d D s s J n F 1 b 3 Q 7 c 3 l t Y m 9 s J n F 1 b 3 Q 7 L C Z x d W 9 0 O 3 J h b m s m c X V v d D s s J n F 1 b 3 Q 7 c H J p Y 2 V f d X N k J n F 1 b 3 Q 7 L C Z x d W 9 0 O 3 B y a W N l X 2 J 0 Y y Z x d W 9 0 O y w m c X V v d D s y N G h f d m 9 s d W 1 l X 3 V z Z C Z x d W 9 0 O y w m c X V v d D t t Y X J r Z X R f Y 2 F w X 3 V z Z C Z x d W 9 0 O y w m c X V v d D t h d m F p b G F i b G V f c 3 V w c G x 5 J n F 1 b 3 Q 7 L C Z x d W 9 0 O 3 R v d G F s X 3 N 1 c H B s e S Z x d W 9 0 O y w m c X V v d D t t Y X h f c 3 V w c G x 5 J n F 1 b 3 Q 7 L C Z x d W 9 0 O 3 B l c m N l b n R f Y 2 h h b m d l X z F o J n F 1 b 3 Q 7 L C Z x d W 9 0 O 3 B l c m N l b n R f Y 2 h h b m d l X z I 0 a C Z x d W 9 0 O y w m c X V v d D t w Z X J j Z W 5 0 X 2 N o Y W 5 n Z V 8 3 Z C Z x d W 9 0 O y w m c X V v d D t s Y X N 0 X 3 V w Z G F 0 Z W Q m c X V v d D t d I i A v P j x F b n R y e S B U e X B l P S J G a W x s Q 2 9 1 b n Q i I F Z h b H V l P S J s M S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F 1 Z X J 5 S U Q i I F Z h b H V l P S J z Y z A 2 Z G V h Y m E t N D h l N S 0 0 Y 2 Y 3 L W F m Z j Y t Z D E 5 Y m M 5 M 2 Y y Z D Q 5 I i A v P j x F b n R y e S B U e X B l P S J M b 2 F k Z W R U b 0 F u Y W x 5 c 2 l z U 2 V y d m l j Z X M i I F Z h b H V l P S J s M C I g L z 4 8 R W 5 0 c n k g V H l w Z T 0 i R m l s b E V y c m 9 y Q 2 9 1 b n Q i I F Z h b H V l P S J s M C I g L z 4 8 R W 5 0 c n k g V H l w Z T 0 i U X V l c n l H c m 9 1 c E l E I i B W Y W x 1 Z T 0 i c z Q y Y j Q z Y j d l L T d l N z I t N D J l O S 1 i M z g 2 L T U z N T I 0 Z j d j M D R j Z S I g L z 4 8 R W 5 0 c n k g V H l w Z T 0 i R m l s b F N 0 Y X R 1 c y I g V m F s d W U 9 I n N D b 2 1 w b G V 0 Z S I g L z 4 8 R W 5 0 c n k g V H l w Z T 0 i R m l s b F R h c m d l d C I g V m F s d W U 9 I n N M a X R l Y 2 9 p b i I g L z 4 8 R W 5 0 c n k g V H l w Z T 0 i R m l s b E x h c 3 R V c G R h d G V k I i B W Y W x 1 Z T 0 i Z D I w M T g t M D E t M D J U M j E 6 M T A 6 M D A u N D E w M D Q x M l o i I C 8 + P E V u d H J 5 I F R 5 c G U 9 I k Z p b G x F c n J v c k N v Z G U i I F Z h b H V l P S J z V W 5 r b m 9 3 b i I g L z 4 8 R W 5 0 c n k g V H l w Z T 0 i R m l s b E N v b H V t b l R 5 c G V z I i B W Y W x 1 Z T 0 i c 0 F B Q U F B Q U F B Q U F B Q U F B Q U F B Q U F B I i A v P j w v U 3 R h Y m x l R W 5 0 c m l l c z 4 8 L 0 l 0 Z W 0 + P E l 0 Z W 0 + P E l 0 Z W 1 M b 2 N h d G l v b j 4 8 S X R l b V R 5 c G U + R m 9 y b X V s Y T w v S X R l b V R 5 c G U + P E l 0 Z W 1 Q Y X R o P l N l Y 3 R p b 2 4 x L 0 x p d G V j b 2 l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d G V j b 2 l u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R l Y 2 9 p b i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X R j b 2 l u J T I w Q 2 F z a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N v d W 5 0 I i B W Y W x 1 Z T 0 i b D E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a X R j b 2 l u I E N h c 2 g v R X h w Y W 5 k Z W Q g Q 2 9 s d W 1 u M S 5 7 a W Q s M H 0 m c X V v d D s s J n F 1 b 3 Q 7 U 2 V j d G l v b j E v Q m l 0 Y 2 9 p b i B D Y X N o L 0 V 4 c G F u Z G V k I E N v b H V t b j E u e 2 5 h b W U s M X 0 m c X V v d D s s J n F 1 b 3 Q 7 U 2 V j d G l v b j E v Q m l 0 Y 2 9 p b i B D Y X N o L 0 V 4 c G F u Z G V k I E N v b H V t b j E u e 3 N 5 b W J v b C w y f S Z x d W 9 0 O y w m c X V v d D t T Z W N 0 a W 9 u M S 9 C a X R j b 2 l u I E N h c 2 g v R X h w Y W 5 k Z W Q g Q 2 9 s d W 1 u M S 5 7 c m F u a y w z f S Z x d W 9 0 O y w m c X V v d D t T Z W N 0 a W 9 u M S 9 C a X R j b 2 l u I E N h c 2 g v R X h w Y W 5 k Z W Q g Q 2 9 s d W 1 u M S 5 7 c H J p Y 2 V f d X N k L D R 9 J n F 1 b 3 Q 7 L C Z x d W 9 0 O 1 N l Y 3 R p b 2 4 x L 0 J p d G N v a W 4 g Q 2 F z a C 9 F e H B h b m R l Z C B D b 2 x 1 b W 4 x L n t w c m l j Z V 9 i d G M s N X 0 m c X V v d D s s J n F 1 b 3 Q 7 U 2 V j d G l v b j E v Q m l 0 Y 2 9 p b i B D Y X N o L 0 V 4 c G F u Z G V k I E N v b H V t b j E u e z I 0 a F 9 2 b 2 x 1 b W V f d X N k L D Z 9 J n F 1 b 3 Q 7 L C Z x d W 9 0 O 1 N l Y 3 R p b 2 4 x L 0 J p d G N v a W 4 g Q 2 F z a C 9 F e H B h b m R l Z C B D b 2 x 1 b W 4 x L n t t Y X J r Z X R f Y 2 F w X 3 V z Z C w 3 f S Z x d W 9 0 O y w m c X V v d D t T Z W N 0 a W 9 u M S 9 C a X R j b 2 l u I E N h c 2 g v R X h w Y W 5 k Z W Q g Q 2 9 s d W 1 u M S 5 7 Y X Z h a W x h Y m x l X 3 N 1 c H B s e S w 4 f S Z x d W 9 0 O y w m c X V v d D t T Z W N 0 a W 9 u M S 9 C a X R j b 2 l u I E N h c 2 g v R X h w Y W 5 k Z W Q g Q 2 9 s d W 1 u M S 5 7 d G 9 0 Y W x f c 3 V w c G x 5 L D l 9 J n F 1 b 3 Q 7 L C Z x d W 9 0 O 1 N l Y 3 R p b 2 4 x L 0 J p d G N v a W 4 g Q 2 F z a C 9 F e H B h b m R l Z C B D b 2 x 1 b W 4 x L n t t Y X h f c 3 V w c G x 5 L D E w f S Z x d W 9 0 O y w m c X V v d D t T Z W N 0 a W 9 u M S 9 C a X R j b 2 l u I E N h c 2 g v R X h w Y W 5 k Z W Q g Q 2 9 s d W 1 u M S 5 7 c G V y Y 2 V u d F 9 j a G F u Z 2 V f M W g s M T F 9 J n F 1 b 3 Q 7 L C Z x d W 9 0 O 1 N l Y 3 R p b 2 4 x L 0 J p d G N v a W 4 g Q 2 F z a C 9 F e H B h b m R l Z C B D b 2 x 1 b W 4 x L n t w Z X J j Z W 5 0 X 2 N o Y W 5 n Z V 8 y N G g s M T J 9 J n F 1 b 3 Q 7 L C Z x d W 9 0 O 1 N l Y 3 R p b 2 4 x L 0 J p d G N v a W 4 g Q 2 F z a C 9 F e H B h b m R l Z C B D b 2 x 1 b W 4 x L n t w Z X J j Z W 5 0 X 2 N o Y W 5 n Z V 8 3 Z C w x M 3 0 m c X V v d D s s J n F 1 b 3 Q 7 U 2 V j d G l v b j E v Q m l 0 Y 2 9 p b i B D Y X N o L 0 V 4 c G F u Z G V k I E N v b H V t b j E u e 2 x h c 3 R f d X B k Y X R l Z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J p d G N v a W 4 g Q 2 F z a C 9 F e H B h b m R l Z C B D b 2 x 1 b W 4 x L n t p Z C w w f S Z x d W 9 0 O y w m c X V v d D t T Z W N 0 a W 9 u M S 9 C a X R j b 2 l u I E N h c 2 g v R X h w Y W 5 k Z W Q g Q 2 9 s d W 1 u M S 5 7 b m F t Z S w x f S Z x d W 9 0 O y w m c X V v d D t T Z W N 0 a W 9 u M S 9 C a X R j b 2 l u I E N h c 2 g v R X h w Y W 5 k Z W Q g Q 2 9 s d W 1 u M S 5 7 c 3 l t Y m 9 s L D J 9 J n F 1 b 3 Q 7 L C Z x d W 9 0 O 1 N l Y 3 R p b 2 4 x L 0 J p d G N v a W 4 g Q 2 F z a C 9 F e H B h b m R l Z C B D b 2 x 1 b W 4 x L n t y Y W 5 r L D N 9 J n F 1 b 3 Q 7 L C Z x d W 9 0 O 1 N l Y 3 R p b 2 4 x L 0 J p d G N v a W 4 g Q 2 F z a C 9 F e H B h b m R l Z C B D b 2 x 1 b W 4 x L n t w c m l j Z V 9 1 c 2 Q s N H 0 m c X V v d D s s J n F 1 b 3 Q 7 U 2 V j d G l v b j E v Q m l 0 Y 2 9 p b i B D Y X N o L 0 V 4 c G F u Z G V k I E N v b H V t b j E u e 3 B y a W N l X 2 J 0 Y y w 1 f S Z x d W 9 0 O y w m c X V v d D t T Z W N 0 a W 9 u M S 9 C a X R j b 2 l u I E N h c 2 g v R X h w Y W 5 k Z W Q g Q 2 9 s d W 1 u M S 5 7 M j R o X 3 Z v b H V t Z V 9 1 c 2 Q s N n 0 m c X V v d D s s J n F 1 b 3 Q 7 U 2 V j d G l v b j E v Q m l 0 Y 2 9 p b i B D Y X N o L 0 V 4 c G F u Z G V k I E N v b H V t b j E u e 2 1 h c m t l d F 9 j Y X B f d X N k L D d 9 J n F 1 b 3 Q 7 L C Z x d W 9 0 O 1 N l Y 3 R p b 2 4 x L 0 J p d G N v a W 4 g Q 2 F z a C 9 F e H B h b m R l Z C B D b 2 x 1 b W 4 x L n t h d m F p b G F i b G V f c 3 V w c G x 5 L D h 9 J n F 1 b 3 Q 7 L C Z x d W 9 0 O 1 N l Y 3 R p b 2 4 x L 0 J p d G N v a W 4 g Q 2 F z a C 9 F e H B h b m R l Z C B D b 2 x 1 b W 4 x L n t 0 b 3 R h b F 9 z d X B w b H k s O X 0 m c X V v d D s s J n F 1 b 3 Q 7 U 2 V j d G l v b j E v Q m l 0 Y 2 9 p b i B D Y X N o L 0 V 4 c G F u Z G V k I E N v b H V t b j E u e 2 1 h e F 9 z d X B w b H k s M T B 9 J n F 1 b 3 Q 7 L C Z x d W 9 0 O 1 N l Y 3 R p b 2 4 x L 0 J p d G N v a W 4 g Q 2 F z a C 9 F e H B h b m R l Z C B D b 2 x 1 b W 4 x L n t w Z X J j Z W 5 0 X 2 N o Y W 5 n Z V 8 x a C w x M X 0 m c X V v d D s s J n F 1 b 3 Q 7 U 2 V j d G l v b j E v Q m l 0 Y 2 9 p b i B D Y X N o L 0 V 4 c G F u Z G V k I E N v b H V t b j E u e 3 B l c m N l b n R f Y 2 h h b m d l X z I 0 a C w x M n 0 m c X V v d D s s J n F 1 b 3 Q 7 U 2 V j d G l v b j E v Q m l 0 Y 2 9 p b i B D Y X N o L 0 V 4 c G F u Z G V k I E N v b H V t b j E u e 3 B l c m N l b n R f Y 2 h h b m d l X z d k L D E z f S Z x d W 9 0 O y w m c X V v d D t T Z W N 0 a W 9 u M S 9 C a X R j b 2 l u I E N h c 2 g v R X h w Y W 5 k Z W Q g Q 2 9 s d W 1 u M S 5 7 b G F z d F 9 1 c G R h d G V k L D E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F 1 Z X J 5 S U Q i I F Z h b H V l P S J z Z T A w N j E 4 M T A t Z j I 3 Z i 0 0 N 2 U y L W I 4 Y T c t M G E y Y T A 5 O D V j Y z Y z I i A v P j x F b n R y e S B U e X B l P S J M b 2 F k Z W R U b 0 F u Y W x 5 c 2 l z U 2 V y d m l j Z X M i I F Z h b H V l P S J s M C I g L z 4 8 R W 5 0 c n k g V H l w Z T 0 i U X V l c n l H c m 9 1 c E l E I i B W Y W x 1 Z T 0 i c z Q y Y j Q z Y j d l L T d l N z I t N D J l O S 1 i M z g 2 L T U z N T I 0 Z j d j M D R j Z S I g L z 4 8 R W 5 0 c n k g V H l w Z T 0 i R m l s b F R h c m d l d C I g V m F s d W U 9 I n N C a X R j b 2 l u X 0 N h c 2 g i I C 8 + P E V u d H J 5 I F R 5 c G U 9 I k Z p b G x D b 2 x 1 b W 5 O Y W 1 l c y I g V m F s d W U 9 I n N b J n F 1 b 3 Q 7 a W Q m c X V v d D s s J n F 1 b 3 Q 7 b m F t Z S Z x d W 9 0 O y w m c X V v d D t z e W 1 i b 2 w m c X V v d D s s J n F 1 b 3 Q 7 c m F u a y Z x d W 9 0 O y w m c X V v d D t w c m l j Z V 9 1 c 2 Q m c X V v d D s s J n F 1 b 3 Q 7 c H J p Y 2 V f Y n R j J n F 1 b 3 Q 7 L C Z x d W 9 0 O z I 0 a F 9 2 b 2 x 1 b W V f d X N k J n F 1 b 3 Q 7 L C Z x d W 9 0 O 2 1 h c m t l d F 9 j Y X B f d X N k J n F 1 b 3 Q 7 L C Z x d W 9 0 O 2 F 2 Y W l s Y W J s Z V 9 z d X B w b H k m c X V v d D s s J n F 1 b 3 Q 7 d G 9 0 Y W x f c 3 V w c G x 5 J n F 1 b 3 Q 7 L C Z x d W 9 0 O 2 1 h e F 9 z d X B w b H k m c X V v d D s s J n F 1 b 3 Q 7 c G V y Y 2 V u d F 9 j a G F u Z 2 V f M W g m c X V v d D s s J n F 1 b 3 Q 7 c G V y Y 2 V u d F 9 j a G F u Z 2 V f M j R o J n F 1 b 3 Q 7 L C Z x d W 9 0 O 3 B l c m N l b n R f Y 2 h h b m d l X z d k J n F 1 b 3 Q 7 L C Z x d W 9 0 O 2 x h c 3 R f d X B k Y X R l Z C Z x d W 9 0 O 1 0 i I C 8 + P E V u d H J 5 I F R 5 c G U 9 I k Z p b G x M Y X N 0 V X B k Y X R l Z C I g V m F s d W U 9 I m Q y M D E 4 L T A x L T A y V D I x O j E w O j A 1 L j M z O D Q 4 N T d a I i A v P j x F b n R y e S B U e X B l P S J G a W x s Q 2 9 s d W 1 u V H l w Z X M i I F Z h b H V l P S J z Q U F B Q U F B Q U F B Q U F B Q U F B Q U F B Q U E i I C 8 + P C 9 T d G F i b G V F b n R y a W V z P j w v S X R l b T 4 8 S X R l b T 4 8 S X R l b U x v Y 2 F 0 a W 9 u P j x J d G V t V H l w Z T 5 G b 3 J t d W x h P C 9 J d G V t V H l w Z T 4 8 S X R l b V B h d G g + U 2 V j d G l v b j E v Q m l 0 Y 2 9 p b i U y M E N h c 2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0 Y 2 9 p b i U y M E N h c 2 g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d G N v a W 4 l M j B D Y X N o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0 a G V y Z X V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0 a G V y Z X V t L 0 V 4 c G F u Z G V k I E N v b H V t b j E u e 2 l k L D B 9 J n F 1 b 3 Q 7 L C Z x d W 9 0 O 1 N l Y 3 R p b 2 4 x L 0 V 0 a G V y Z X V t L 0 V 4 c G F u Z G V k I E N v b H V t b j E u e 2 5 h b W U s M X 0 m c X V v d D s s J n F 1 b 3 Q 7 U 2 V j d G l v b j E v R X R o Z X J l d W 0 v R X h w Y W 5 k Z W Q g Q 2 9 s d W 1 u M S 5 7 c 3 l t Y m 9 s L D J 9 J n F 1 b 3 Q 7 L C Z x d W 9 0 O 1 N l Y 3 R p b 2 4 x L 0 V 0 a G V y Z X V t L 0 V 4 c G F u Z G V k I E N v b H V t b j E u e 3 J h b m s s M 3 0 m c X V v d D s s J n F 1 b 3 Q 7 U 2 V j d G l v b j E v R X R o Z X J l d W 0 v R X h w Y W 5 k Z W Q g Q 2 9 s d W 1 u M S 5 7 c H J p Y 2 V f d X N k L D R 9 J n F 1 b 3 Q 7 L C Z x d W 9 0 O 1 N l Y 3 R p b 2 4 x L 0 V 0 a G V y Z X V t L 0 V 4 c G F u Z G V k I E N v b H V t b j E u e 3 B y a W N l X 2 J 0 Y y w 1 f S Z x d W 9 0 O y w m c X V v d D t T Z W N 0 a W 9 u M S 9 F d G h l c m V 1 b S 9 F e H B h b m R l Z C B D b 2 x 1 b W 4 x L n s y N G h f d m 9 s d W 1 l X 3 V z Z C w 2 f S Z x d W 9 0 O y w m c X V v d D t T Z W N 0 a W 9 u M S 9 F d G h l c m V 1 b S 9 F e H B h b m R l Z C B D b 2 x 1 b W 4 x L n t t Y X J r Z X R f Y 2 F w X 3 V z Z C w 3 f S Z x d W 9 0 O y w m c X V v d D t T Z W N 0 a W 9 u M S 9 F d G h l c m V 1 b S 9 F e H B h b m R l Z C B D b 2 x 1 b W 4 x L n t h d m F p b G F i b G V f c 3 V w c G x 5 L D h 9 J n F 1 b 3 Q 7 L C Z x d W 9 0 O 1 N l Y 3 R p b 2 4 x L 0 V 0 a G V y Z X V t L 0 V 4 c G F u Z G V k I E N v b H V t b j E u e 3 R v d G F s X 3 N 1 c H B s e S w 5 f S Z x d W 9 0 O y w m c X V v d D t T Z W N 0 a W 9 u M S 9 F d G h l c m V 1 b S 9 F e H B h b m R l Z C B D b 2 x 1 b W 4 x L n t t Y X h f c 3 V w c G x 5 L D E w f S Z x d W 9 0 O y w m c X V v d D t T Z W N 0 a W 9 u M S 9 F d G h l c m V 1 b S 9 F e H B h b m R l Z C B D b 2 x 1 b W 4 x L n t w Z X J j Z W 5 0 X 2 N o Y W 5 n Z V 8 x a C w x M X 0 m c X V v d D s s J n F 1 b 3 Q 7 U 2 V j d G l v b j E v R X R o Z X J l d W 0 v R X h w Y W 5 k Z W Q g Q 2 9 s d W 1 u M S 5 7 c G V y Y 2 V u d F 9 j a G F u Z 2 V f M j R o L D E y f S Z x d W 9 0 O y w m c X V v d D t T Z W N 0 a W 9 u M S 9 F d G h l c m V 1 b S 9 F e H B h b m R l Z C B D b 2 x 1 b W 4 x L n t w Z X J j Z W 5 0 X 2 N o Y W 5 n Z V 8 3 Z C w x M 3 0 m c X V v d D s s J n F 1 b 3 Q 7 U 2 V j d G l v b j E v R X R o Z X J l d W 0 v R X h w Y W 5 k Z W Q g Q 2 9 s d W 1 u M S 5 7 b G F z d F 9 1 c G R h d G V k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R X R o Z X J l d W 0 v R X h w Y W 5 k Z W Q g Q 2 9 s d W 1 u M S 5 7 a W Q s M H 0 m c X V v d D s s J n F 1 b 3 Q 7 U 2 V j d G l v b j E v R X R o Z X J l d W 0 v R X h w Y W 5 k Z W Q g Q 2 9 s d W 1 u M S 5 7 b m F t Z S w x f S Z x d W 9 0 O y w m c X V v d D t T Z W N 0 a W 9 u M S 9 F d G h l c m V 1 b S 9 F e H B h b m R l Z C B D b 2 x 1 b W 4 x L n t z e W 1 i b 2 w s M n 0 m c X V v d D s s J n F 1 b 3 Q 7 U 2 V j d G l v b j E v R X R o Z X J l d W 0 v R X h w Y W 5 k Z W Q g Q 2 9 s d W 1 u M S 5 7 c m F u a y w z f S Z x d W 9 0 O y w m c X V v d D t T Z W N 0 a W 9 u M S 9 F d G h l c m V 1 b S 9 F e H B h b m R l Z C B D b 2 x 1 b W 4 x L n t w c m l j Z V 9 1 c 2 Q s N H 0 m c X V v d D s s J n F 1 b 3 Q 7 U 2 V j d G l v b j E v R X R o Z X J l d W 0 v R X h w Y W 5 k Z W Q g Q 2 9 s d W 1 u M S 5 7 c H J p Y 2 V f Y n R j L D V 9 J n F 1 b 3 Q 7 L C Z x d W 9 0 O 1 N l Y 3 R p b 2 4 x L 0 V 0 a G V y Z X V t L 0 V 4 c G F u Z G V k I E N v b H V t b j E u e z I 0 a F 9 2 b 2 x 1 b W V f d X N k L D Z 9 J n F 1 b 3 Q 7 L C Z x d W 9 0 O 1 N l Y 3 R p b 2 4 x L 0 V 0 a G V y Z X V t L 0 V 4 c G F u Z G V k I E N v b H V t b j E u e 2 1 h c m t l d F 9 j Y X B f d X N k L D d 9 J n F 1 b 3 Q 7 L C Z x d W 9 0 O 1 N l Y 3 R p b 2 4 x L 0 V 0 a G V y Z X V t L 0 V 4 c G F u Z G V k I E N v b H V t b j E u e 2 F 2 Y W l s Y W J s Z V 9 z d X B w b H k s O H 0 m c X V v d D s s J n F 1 b 3 Q 7 U 2 V j d G l v b j E v R X R o Z X J l d W 0 v R X h w Y W 5 k Z W Q g Q 2 9 s d W 1 u M S 5 7 d G 9 0 Y W x f c 3 V w c G x 5 L D l 9 J n F 1 b 3 Q 7 L C Z x d W 9 0 O 1 N l Y 3 R p b 2 4 x L 0 V 0 a G V y Z X V t L 0 V 4 c G F u Z G V k I E N v b H V t b j E u e 2 1 h e F 9 z d X B w b H k s M T B 9 J n F 1 b 3 Q 7 L C Z x d W 9 0 O 1 N l Y 3 R p b 2 4 x L 0 V 0 a G V y Z X V t L 0 V 4 c G F u Z G V k I E N v b H V t b j E u e 3 B l c m N l b n R f Y 2 h h b m d l X z F o L D E x f S Z x d W 9 0 O y w m c X V v d D t T Z W N 0 a W 9 u M S 9 F d G h l c m V 1 b S 9 F e H B h b m R l Z C B D b 2 x 1 b W 4 x L n t w Z X J j Z W 5 0 X 2 N o Y W 5 n Z V 8 y N G g s M T J 9 J n F 1 b 3 Q 7 L C Z x d W 9 0 O 1 N l Y 3 R p b 2 4 x L 0 V 0 a G V y Z X V t L 0 V 4 c G F u Z G V k I E N v b H V t b j E u e 3 B l c m N l b n R f Y 2 h h b m d l X z d k L D E z f S Z x d W 9 0 O y w m c X V v d D t T Z W N 0 a W 9 u M S 9 F d G h l c m V 1 b S 9 F e H B h b m R l Z C B D b 2 x 1 b W 4 x L n t s Y X N 0 X 3 V w Z G F 0 Z W Q s M T R 9 J n F 1 b 3 Q 7 X S w m c X V v d D t S Z W x h d G l v b n N o a X B J b m Z v J n F 1 b 3 Q 7 O l t d f S I g L z 4 8 R W 5 0 c n k g V H l w Z T 0 i U X V l c n l J R C I g V m F s d W U 9 I n N l N z U 1 N j g z N i 1 h N z k w L T Q 4 O W E t Y m I 5 Z i 0 x Z m Y 0 O D l h M m M 2 Y m U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R d W V y e U d y b 3 V w S U Q i I F Z h b H V l P S J z N D J i N D N i N 2 U t N 2 U 3 M i 0 0 M m U 5 L W I z O D Y t N T M 1 M j R m N 2 M w N G N l I i A v P j x F b n R y e S B U e X B l P S J G a W x s V G F y Z 2 V 0 I i B W Y W x 1 Z T 0 i c 0 V 0 a G V y Z X V t I i A v P j x F b n R y e S B U e X B l P S J G a W x s Q 2 9 s d W 1 u T m F t Z X M i I F Z h b H V l P S J z W y Z x d W 9 0 O 2 l k J n F 1 b 3 Q 7 L C Z x d W 9 0 O 2 5 h b W U m c X V v d D s s J n F 1 b 3 Q 7 c 3 l t Y m 9 s J n F 1 b 3 Q 7 L C Z x d W 9 0 O 3 J h b m s m c X V v d D s s J n F 1 b 3 Q 7 c H J p Y 2 V f d X N k J n F 1 b 3 Q 7 L C Z x d W 9 0 O 3 B y a W N l X 2 J 0 Y y Z x d W 9 0 O y w m c X V v d D s y N G h f d m 9 s d W 1 l X 3 V z Z C Z x d W 9 0 O y w m c X V v d D t t Y X J r Z X R f Y 2 F w X 3 V z Z C Z x d W 9 0 O y w m c X V v d D t h d m F p b G F i b G V f c 3 V w c G x 5 J n F 1 b 3 Q 7 L C Z x d W 9 0 O 3 R v d G F s X 3 N 1 c H B s e S Z x d W 9 0 O y w m c X V v d D t t Y X h f c 3 V w c G x 5 J n F 1 b 3 Q 7 L C Z x d W 9 0 O 3 B l c m N l b n R f Y 2 h h b m d l X z F o J n F 1 b 3 Q 7 L C Z x d W 9 0 O 3 B l c m N l b n R f Y 2 h h b m d l X z I 0 a C Z x d W 9 0 O y w m c X V v d D t w Z X J j Z W 5 0 X 2 N o Y W 5 n Z V 8 3 Z C Z x d W 9 0 O y w m c X V v d D t s Y X N 0 X 3 V w Z G F 0 Z W Q m c X V v d D t d I i A v P j x F b n R y e S B U e X B l P S J G a W x s T G F z d F V w Z G F 0 Z W Q i I F Z h b H V l P S J k M j A x O C 0 w M S 0 w M l Q y M T o x M D o w N S 4 x M j A x N D A z W i I g L z 4 8 R W 5 0 c n k g V H l w Z T 0 i R m l s b E N v b H V t b l R 5 c G V z I i B W Y W x 1 Z T 0 i c 0 F B Q U F B Q U F B Q U F B Q U F B Q U F B Q U F B I i A v P j w v U 3 R h Y m x l R W 5 0 c m l l c z 4 8 L 0 l 0 Z W 0 + P E l 0 Z W 0 + P E l 0 Z W 1 M b 2 N h d G l v b j 4 8 S X R l b V R 5 c G U + R m 9 y b X V s Y T w v S X R l b V R 5 c G U + P E l 0 Z W 1 Q Y X R o P l N l Y 3 R p b 2 4 x L 0 V 0 a G V y Z X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0 a G V y Z X V t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G h l c m V 1 b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X R j b 2 l u J T I w R 2 9 s Z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1 b n Q i I F Z h b H V l P S J s M C I g L z 4 8 R W 5 0 c n k g V H l w Z T 0 i R m l s b F R h c m d l d C I g V m F s d W U 9 I n N C a X R j b 2 l u X 0 d v b G Q i I C 8 + P E V u d H J 5 I F R 5 c G U 9 I k Z p b G x M Y X N 0 V X B k Y X R l Z C I g V m F s d W U 9 I m Q y M D E 4 L T A x L T A y V D I x O j E w O j A y L j k 0 N D g 2 O D l a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R d W V y e U l E I i B W Y W x 1 Z T 0 i c z I 3 M j V l M T Z k L T E w O G Y t N D c 2 Y i 1 i Y m Q 5 L W I 5 M z F l Y T U z N z R l N C I g L z 4 8 R W 5 0 c n k g V H l w Z T 0 i R m l s b E N v d W 5 0 I i B W Y W x 1 Z T 0 i b D E i I C 8 + P E V u d H J 5 I F R 5 c G U 9 I k x v Y W R l Z F R v Q W 5 h b H l z a X N T Z X J 2 a W N l c y I g V m F s d W U 9 I m w w I i A v P j x F b n R y e S B U e X B l P S J G a W x s Q 2 9 s d W 1 u T m F t Z X M i I F Z h b H V l P S J z W y Z x d W 9 0 O 2 l k J n F 1 b 3 Q 7 L C Z x d W 9 0 O 2 5 h b W U m c X V v d D s s J n F 1 b 3 Q 7 c 3 l t Y m 9 s J n F 1 b 3 Q 7 L C Z x d W 9 0 O 3 J h b m s m c X V v d D s s J n F 1 b 3 Q 7 c H J p Y 2 V f d X N k J n F 1 b 3 Q 7 L C Z x d W 9 0 O 3 B y a W N l X 2 J 0 Y y Z x d W 9 0 O y w m c X V v d D s y N G h f d m 9 s d W 1 l X 3 V z Z C Z x d W 9 0 O y w m c X V v d D t t Y X J r Z X R f Y 2 F w X 3 V z Z C Z x d W 9 0 O y w m c X V v d D t h d m F p b G F i b G V f c 3 V w c G x 5 J n F 1 b 3 Q 7 L C Z x d W 9 0 O 3 R v d G F s X 3 N 1 c H B s e S Z x d W 9 0 O y w m c X V v d D t t Y X h f c 3 V w c G x 5 J n F 1 b 3 Q 7 L C Z x d W 9 0 O 3 B l c m N l b n R f Y 2 h h b m d l X z F o J n F 1 b 3 Q 7 L C Z x d W 9 0 O 3 B l c m N l b n R f Y 2 h h b m d l X z I 0 a C Z x d W 9 0 O y w m c X V v d D t w Z X J j Z W 5 0 X 2 N o Y W 5 n Z V 8 3 Z C Z x d W 9 0 O y w m c X V v d D t s Y X N 0 X 3 V w Z G F 0 Z W Q m c X V v d D t d I i A v P j x F b n R y e S B U e X B l P S J R d W V y e U d y b 3 V w S U Q i I F Z h b H V l P S J z N D J i N D N i N 2 U t N 2 U 3 M i 0 0 M m U 5 L W I z O D Y t N T M 1 M j R m N 2 M w N G N l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l 0 Y 2 9 p b i B H b 2 x k L 0 V 4 c G F u Z G V k I E N v b H V t b j E u e 2 l k L D B 9 J n F 1 b 3 Q 7 L C Z x d W 9 0 O 1 N l Y 3 R p b 2 4 x L 0 J p d G N v a W 4 g R 2 9 s Z C 9 F e H B h b m R l Z C B D b 2 x 1 b W 4 x L n t u Y W 1 l L D F 9 J n F 1 b 3 Q 7 L C Z x d W 9 0 O 1 N l Y 3 R p b 2 4 x L 0 J p d G N v a W 4 g R 2 9 s Z C 9 F e H B h b m R l Z C B D b 2 x 1 b W 4 x L n t z e W 1 i b 2 w s M n 0 m c X V v d D s s J n F 1 b 3 Q 7 U 2 V j d G l v b j E v Q m l 0 Y 2 9 p b i B H b 2 x k L 0 V 4 c G F u Z G V k I E N v b H V t b j E u e 3 J h b m s s M 3 0 m c X V v d D s s J n F 1 b 3 Q 7 U 2 V j d G l v b j E v Q m l 0 Y 2 9 p b i B H b 2 x k L 0 V 4 c G F u Z G V k I E N v b H V t b j E u e 3 B y a W N l X 3 V z Z C w 0 f S Z x d W 9 0 O y w m c X V v d D t T Z W N 0 a W 9 u M S 9 C a X R j b 2 l u I E d v b G Q v R X h w Y W 5 k Z W Q g Q 2 9 s d W 1 u M S 5 7 c H J p Y 2 V f Y n R j L D V 9 J n F 1 b 3 Q 7 L C Z x d W 9 0 O 1 N l Y 3 R p b 2 4 x L 0 J p d G N v a W 4 g R 2 9 s Z C 9 F e H B h b m R l Z C B D b 2 x 1 b W 4 x L n s y N G h f d m 9 s d W 1 l X 3 V z Z C w 2 f S Z x d W 9 0 O y w m c X V v d D t T Z W N 0 a W 9 u M S 9 C a X R j b 2 l u I E d v b G Q v R X h w Y W 5 k Z W Q g Q 2 9 s d W 1 u M S 5 7 b W F y a 2 V 0 X 2 N h c F 9 1 c 2 Q s N 3 0 m c X V v d D s s J n F 1 b 3 Q 7 U 2 V j d G l v b j E v Q m l 0 Y 2 9 p b i B H b 2 x k L 0 V 4 c G F u Z G V k I E N v b H V t b j E u e 2 F 2 Y W l s Y W J s Z V 9 z d X B w b H k s O H 0 m c X V v d D s s J n F 1 b 3 Q 7 U 2 V j d G l v b j E v Q m l 0 Y 2 9 p b i B H b 2 x k L 0 V 4 c G F u Z G V k I E N v b H V t b j E u e 3 R v d G F s X 3 N 1 c H B s e S w 5 f S Z x d W 9 0 O y w m c X V v d D t T Z W N 0 a W 9 u M S 9 C a X R j b 2 l u I E d v b G Q v R X h w Y W 5 k Z W Q g Q 2 9 s d W 1 u M S 5 7 b W F 4 X 3 N 1 c H B s e S w x M H 0 m c X V v d D s s J n F 1 b 3 Q 7 U 2 V j d G l v b j E v Q m l 0 Y 2 9 p b i B H b 2 x k L 0 V 4 c G F u Z G V k I E N v b H V t b j E u e 3 B l c m N l b n R f Y 2 h h b m d l X z F o L D E x f S Z x d W 9 0 O y w m c X V v d D t T Z W N 0 a W 9 u M S 9 C a X R j b 2 l u I E d v b G Q v R X h w Y W 5 k Z W Q g Q 2 9 s d W 1 u M S 5 7 c G V y Y 2 V u d F 9 j a G F u Z 2 V f M j R o L D E y f S Z x d W 9 0 O y w m c X V v d D t T Z W N 0 a W 9 u M S 9 C a X R j b 2 l u I E d v b G Q v R X h w Y W 5 k Z W Q g Q 2 9 s d W 1 u M S 5 7 c G V y Y 2 V u d F 9 j a G F u Z 2 V f N 2 Q s M T N 9 J n F 1 b 3 Q 7 L C Z x d W 9 0 O 1 N l Y 3 R p b 2 4 x L 0 J p d G N v a W 4 g R 2 9 s Z C 9 F e H B h b m R l Z C B D b 2 x 1 b W 4 x L n t s Y X N 0 X 3 V w Z G F 0 Z W Q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C a X R j b 2 l u I E d v b G Q v R X h w Y W 5 k Z W Q g Q 2 9 s d W 1 u M S 5 7 a W Q s M H 0 m c X V v d D s s J n F 1 b 3 Q 7 U 2 V j d G l v b j E v Q m l 0 Y 2 9 p b i B H b 2 x k L 0 V 4 c G F u Z G V k I E N v b H V t b j E u e 2 5 h b W U s M X 0 m c X V v d D s s J n F 1 b 3 Q 7 U 2 V j d G l v b j E v Q m l 0 Y 2 9 p b i B H b 2 x k L 0 V 4 c G F u Z G V k I E N v b H V t b j E u e 3 N 5 b W J v b C w y f S Z x d W 9 0 O y w m c X V v d D t T Z W N 0 a W 9 u M S 9 C a X R j b 2 l u I E d v b G Q v R X h w Y W 5 k Z W Q g Q 2 9 s d W 1 u M S 5 7 c m F u a y w z f S Z x d W 9 0 O y w m c X V v d D t T Z W N 0 a W 9 u M S 9 C a X R j b 2 l u I E d v b G Q v R X h w Y W 5 k Z W Q g Q 2 9 s d W 1 u M S 5 7 c H J p Y 2 V f d X N k L D R 9 J n F 1 b 3 Q 7 L C Z x d W 9 0 O 1 N l Y 3 R p b 2 4 x L 0 J p d G N v a W 4 g R 2 9 s Z C 9 F e H B h b m R l Z C B D b 2 x 1 b W 4 x L n t w c m l j Z V 9 i d G M s N X 0 m c X V v d D s s J n F 1 b 3 Q 7 U 2 V j d G l v b j E v Q m l 0 Y 2 9 p b i B H b 2 x k L 0 V 4 c G F u Z G V k I E N v b H V t b j E u e z I 0 a F 9 2 b 2 x 1 b W V f d X N k L D Z 9 J n F 1 b 3 Q 7 L C Z x d W 9 0 O 1 N l Y 3 R p b 2 4 x L 0 J p d G N v a W 4 g R 2 9 s Z C 9 F e H B h b m R l Z C B D b 2 x 1 b W 4 x L n t t Y X J r Z X R f Y 2 F w X 3 V z Z C w 3 f S Z x d W 9 0 O y w m c X V v d D t T Z W N 0 a W 9 u M S 9 C a X R j b 2 l u I E d v b G Q v R X h w Y W 5 k Z W Q g Q 2 9 s d W 1 u M S 5 7 Y X Z h a W x h Y m x l X 3 N 1 c H B s e S w 4 f S Z x d W 9 0 O y w m c X V v d D t T Z W N 0 a W 9 u M S 9 C a X R j b 2 l u I E d v b G Q v R X h w Y W 5 k Z W Q g Q 2 9 s d W 1 u M S 5 7 d G 9 0 Y W x f c 3 V w c G x 5 L D l 9 J n F 1 b 3 Q 7 L C Z x d W 9 0 O 1 N l Y 3 R p b 2 4 x L 0 J p d G N v a W 4 g R 2 9 s Z C 9 F e H B h b m R l Z C B D b 2 x 1 b W 4 x L n t t Y X h f c 3 V w c G x 5 L D E w f S Z x d W 9 0 O y w m c X V v d D t T Z W N 0 a W 9 u M S 9 C a X R j b 2 l u I E d v b G Q v R X h w Y W 5 k Z W Q g Q 2 9 s d W 1 u M S 5 7 c G V y Y 2 V u d F 9 j a G F u Z 2 V f M W g s M T F 9 J n F 1 b 3 Q 7 L C Z x d W 9 0 O 1 N l Y 3 R p b 2 4 x L 0 J p d G N v a W 4 g R 2 9 s Z C 9 F e H B h b m R l Z C B D b 2 x 1 b W 4 x L n t w Z X J j Z W 5 0 X 2 N o Y W 5 n Z V 8 y N G g s M T J 9 J n F 1 b 3 Q 7 L C Z x d W 9 0 O 1 N l Y 3 R p b 2 4 x L 0 J p d G N v a W 4 g R 2 9 s Z C 9 F e H B h b m R l Z C B D b 2 x 1 b W 4 x L n t w Z X J j Z W 5 0 X 2 N o Y W 5 n Z V 8 3 Z C w x M 3 0 m c X V v d D s s J n F 1 b 3 Q 7 U 2 V j d G l v b j E v Q m l 0 Y 2 9 p b i B H b 2 x k L 0 V 4 c G F u Z G V k I E N v b H V t b j E u e 2 x h c 3 R f d X B k Y X R l Z C w x N H 0 m c X V v d D t d L C Z x d W 9 0 O 1 J l b G F 0 a W 9 u c 2 h p c E l u Z m 8 m c X V v d D s 6 W 1 1 9 I i A v P j x F b n R y e S B U e X B l P S J G a W x s Q 2 9 s d W 1 u V H l w Z X M i I F Z h b H V l P S J z Q U F B Q U F B Q U F B Q U F B Q U F B Q U F B Q U E i I C 8 + P C 9 T d G F i b G V F b n R y a W V z P j w v S X R l b T 4 8 S X R l b T 4 8 S X R l b U x v Y 2 F 0 a W 9 u P j x J d G V t V H l w Z T 5 G b 3 J t d W x h P C 9 J d G V t V H l w Z T 4 8 S X R l b V B h d G g + U 2 V j d G l v b j E v Q m l 0 Y 2 9 p b i U y M E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0 Y 2 9 p b i U y M E d v b G Q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d G N v a W 4 l M j B H b 2 x k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c 2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x h c 3 R V c G R h d G V k I i B W Y W x 1 Z T 0 i Z D I w M T g t M D E t M D J U M j E 6 M T A 6 M D M u M D E 0 O T c z M 1 o i I C 8 + P E V u d H J 5 I F R 5 c G U 9 I k Z p b G x F c n J v c k N v Z G U i I F Z h b H V l P S J z V W 5 r b m 9 3 b i I g L z 4 8 R W 5 0 c n k g V H l w Z T 0 i R m l s b F R h c m d l d C I g V m F s d W U 9 I n N E Y X N o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l F 1 Z X J 5 S U Q i I F Z h b H V l P S J z N z R h Y j Z k Y T Q t N m I 4 M S 0 0 Y z A 4 L W F i N D k t N G I 2 N T h h N j F h N j h m I i A v P j x F b n R y e S B U e X B l P S J G a W x s R X J y b 3 J D b 3 V u d C I g V m F s d W U 9 I m w w I i A v P j x F b n R y e S B U e X B l P S J G a W x s Q 2 9 1 b n Q i I F Z h b H V l P S J s M S I g L z 4 8 R W 5 0 c n k g V H l w Z T 0 i U X V l c n l H c m 9 1 c E l E I i B W Y W x 1 Z T 0 i c z Q y Y j Q z Y j d l L T d l N z I t N D J l O S 1 i M z g 2 L T U z N T I 0 Z j d j M D R j Z S I g L z 4 8 R W 5 0 c n k g V H l w Z T 0 i R m l s b E N v b H V t b k 5 h b W V z I i B W Y W x 1 Z T 0 i c 1 s m c X V v d D t p Z C Z x d W 9 0 O y w m c X V v d D t u Y W 1 l J n F 1 b 3 Q 7 L C Z x d W 9 0 O 3 N 5 b W J v b C Z x d W 9 0 O y w m c X V v d D t y Y W 5 r J n F 1 b 3 Q 7 L C Z x d W 9 0 O 3 B y a W N l X 3 V z Z C Z x d W 9 0 O y w m c X V v d D t w c m l j Z V 9 i d G M m c X V v d D s s J n F 1 b 3 Q 7 M j R o X 3 Z v b H V t Z V 9 1 c 2 Q m c X V v d D s s J n F 1 b 3 Q 7 b W F y a 2 V 0 X 2 N h c F 9 1 c 2 Q m c X V v d D s s J n F 1 b 3 Q 7 Y X Z h a W x h Y m x l X 3 N 1 c H B s e S Z x d W 9 0 O y w m c X V v d D t 0 b 3 R h b F 9 z d X B w b H k m c X V v d D s s J n F 1 b 3 Q 7 b W F 4 X 3 N 1 c H B s e S Z x d W 9 0 O y w m c X V v d D t w Z X J j Z W 5 0 X 2 N o Y W 5 n Z V 8 x a C Z x d W 9 0 O y w m c X V v d D t w Z X J j Z W 5 0 X 2 N o Y W 5 n Z V 8 y N G g m c X V v d D s s J n F 1 b 3 Q 7 c G V y Y 2 V u d F 9 j a G F u Z 2 V f N 2 Q m c X V v d D s s J n F 1 b 3 Q 7 b G F z d F 9 1 c G R h d G V k J n F 1 b 3 Q 7 X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c 2 g v R X h w Y W 5 k Z W Q g Q 2 9 s d W 1 u M S 5 7 a W Q s M H 0 m c X V v d D s s J n F 1 b 3 Q 7 U 2 V j d G l v b j E v R G F z a C 9 F e H B h b m R l Z C B D b 2 x 1 b W 4 x L n t u Y W 1 l L D F 9 J n F 1 b 3 Q 7 L C Z x d W 9 0 O 1 N l Y 3 R p b 2 4 x L 0 R h c 2 g v R X h w Y W 5 k Z W Q g Q 2 9 s d W 1 u M S 5 7 c 3 l t Y m 9 s L D J 9 J n F 1 b 3 Q 7 L C Z x d W 9 0 O 1 N l Y 3 R p b 2 4 x L 0 R h c 2 g v R X h w Y W 5 k Z W Q g Q 2 9 s d W 1 u M S 5 7 c m F u a y w z f S Z x d W 9 0 O y w m c X V v d D t T Z W N 0 a W 9 u M S 9 E Y X N o L 0 V 4 c G F u Z G V k I E N v b H V t b j E u e 3 B y a W N l X 3 V z Z C w 0 f S Z x d W 9 0 O y w m c X V v d D t T Z W N 0 a W 9 u M S 9 E Y X N o L 0 V 4 c G F u Z G V k I E N v b H V t b j E u e 3 B y a W N l X 2 J 0 Y y w 1 f S Z x d W 9 0 O y w m c X V v d D t T Z W N 0 a W 9 u M S 9 E Y X N o L 0 V 4 c G F u Z G V k I E N v b H V t b j E u e z I 0 a F 9 2 b 2 x 1 b W V f d X N k L D Z 9 J n F 1 b 3 Q 7 L C Z x d W 9 0 O 1 N l Y 3 R p b 2 4 x L 0 R h c 2 g v R X h w Y W 5 k Z W Q g Q 2 9 s d W 1 u M S 5 7 b W F y a 2 V 0 X 2 N h c F 9 1 c 2 Q s N 3 0 m c X V v d D s s J n F 1 b 3 Q 7 U 2 V j d G l v b j E v R G F z a C 9 F e H B h b m R l Z C B D b 2 x 1 b W 4 x L n t h d m F p b G F i b G V f c 3 V w c G x 5 L D h 9 J n F 1 b 3 Q 7 L C Z x d W 9 0 O 1 N l Y 3 R p b 2 4 x L 0 R h c 2 g v R X h w Y W 5 k Z W Q g Q 2 9 s d W 1 u M S 5 7 d G 9 0 Y W x f c 3 V w c G x 5 L D l 9 J n F 1 b 3 Q 7 L C Z x d W 9 0 O 1 N l Y 3 R p b 2 4 x L 0 R h c 2 g v R X h w Y W 5 k Z W Q g Q 2 9 s d W 1 u M S 5 7 b W F 4 X 3 N 1 c H B s e S w x M H 0 m c X V v d D s s J n F 1 b 3 Q 7 U 2 V j d G l v b j E v R G F z a C 9 F e H B h b m R l Z C B D b 2 x 1 b W 4 x L n t w Z X J j Z W 5 0 X 2 N o Y W 5 n Z V 8 x a C w x M X 0 m c X V v d D s s J n F 1 b 3 Q 7 U 2 V j d G l v b j E v R G F z a C 9 F e H B h b m R l Z C B D b 2 x 1 b W 4 x L n t w Z X J j Z W 5 0 X 2 N o Y W 5 n Z V 8 y N G g s M T J 9 J n F 1 b 3 Q 7 L C Z x d W 9 0 O 1 N l Y 3 R p b 2 4 x L 0 R h c 2 g v R X h w Y W 5 k Z W Q g Q 2 9 s d W 1 u M S 5 7 c G V y Y 2 V u d F 9 j a G F u Z 2 V f N 2 Q s M T N 9 J n F 1 b 3 Q 7 L C Z x d W 9 0 O 1 N l Y 3 R p b 2 4 x L 0 R h c 2 g v R X h w Y W 5 k Z W Q g Q 2 9 s d W 1 u M S 5 7 b G F z d F 9 1 c G R h d G V k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R G F z a C 9 F e H B h b m R l Z C B D b 2 x 1 b W 4 x L n t p Z C w w f S Z x d W 9 0 O y w m c X V v d D t T Z W N 0 a W 9 u M S 9 E Y X N o L 0 V 4 c G F u Z G V k I E N v b H V t b j E u e 2 5 h b W U s M X 0 m c X V v d D s s J n F 1 b 3 Q 7 U 2 V j d G l v b j E v R G F z a C 9 F e H B h b m R l Z C B D b 2 x 1 b W 4 x L n t z e W 1 i b 2 w s M n 0 m c X V v d D s s J n F 1 b 3 Q 7 U 2 V j d G l v b j E v R G F z a C 9 F e H B h b m R l Z C B D b 2 x 1 b W 4 x L n t y Y W 5 r L D N 9 J n F 1 b 3 Q 7 L C Z x d W 9 0 O 1 N l Y 3 R p b 2 4 x L 0 R h c 2 g v R X h w Y W 5 k Z W Q g Q 2 9 s d W 1 u M S 5 7 c H J p Y 2 V f d X N k L D R 9 J n F 1 b 3 Q 7 L C Z x d W 9 0 O 1 N l Y 3 R p b 2 4 x L 0 R h c 2 g v R X h w Y W 5 k Z W Q g Q 2 9 s d W 1 u M S 5 7 c H J p Y 2 V f Y n R j L D V 9 J n F 1 b 3 Q 7 L C Z x d W 9 0 O 1 N l Y 3 R p b 2 4 x L 0 R h c 2 g v R X h w Y W 5 k Z W Q g Q 2 9 s d W 1 u M S 5 7 M j R o X 3 Z v b H V t Z V 9 1 c 2 Q s N n 0 m c X V v d D s s J n F 1 b 3 Q 7 U 2 V j d G l v b j E v R G F z a C 9 F e H B h b m R l Z C B D b 2 x 1 b W 4 x L n t t Y X J r Z X R f Y 2 F w X 3 V z Z C w 3 f S Z x d W 9 0 O y w m c X V v d D t T Z W N 0 a W 9 u M S 9 E Y X N o L 0 V 4 c G F u Z G V k I E N v b H V t b j E u e 2 F 2 Y W l s Y W J s Z V 9 z d X B w b H k s O H 0 m c X V v d D s s J n F 1 b 3 Q 7 U 2 V j d G l v b j E v R G F z a C 9 F e H B h b m R l Z C B D b 2 x 1 b W 4 x L n t 0 b 3 R h b F 9 z d X B w b H k s O X 0 m c X V v d D s s J n F 1 b 3 Q 7 U 2 V j d G l v b j E v R G F z a C 9 F e H B h b m R l Z C B D b 2 x 1 b W 4 x L n t t Y X h f c 3 V w c G x 5 L D E w f S Z x d W 9 0 O y w m c X V v d D t T Z W N 0 a W 9 u M S 9 E Y X N o L 0 V 4 c G F u Z G V k I E N v b H V t b j E u e 3 B l c m N l b n R f Y 2 h h b m d l X z F o L D E x f S Z x d W 9 0 O y w m c X V v d D t T Z W N 0 a W 9 u M S 9 E Y X N o L 0 V 4 c G F u Z G V k I E N v b H V t b j E u e 3 B l c m N l b n R f Y 2 h h b m d l X z I 0 a C w x M n 0 m c X V v d D s s J n F 1 b 3 Q 7 U 2 V j d G l v b j E v R G F z a C 9 F e H B h b m R l Z C B D b 2 x 1 b W 4 x L n t w Z X J j Z W 5 0 X 2 N o Y W 5 n Z V 8 3 Z C w x M 3 0 m c X V v d D s s J n F 1 b 3 Q 7 U 2 V j d G l v b j E v R G F z a C 9 F e H B h b m R l Z C B D b 2 x 1 b W 4 x L n t s Y X N 0 X 3 V w Z G F 0 Z W Q s M T R 9 J n F 1 b 3 Q 7 X S w m c X V v d D t S Z W x h d G l v b n N o a X B J b m Z v J n F 1 b 3 Q 7 O l t d f S I g L z 4 8 R W 5 0 c n k g V H l w Z T 0 i R m l s b E N v b H V t b l R 5 c G V z I i B W Y W x 1 Z T 0 i c 0 F B Q U F B Q U F B Q U F B Q U F B Q U F B Q U F B I i A v P j w v U 3 R h Y m x l R W 5 0 c m l l c z 4 8 L 0 l 0 Z W 0 + P E l 0 Z W 0 + P E l 0 Z W 1 M b 2 N h d G l v b j 4 8 S X R l b V R 5 c G U + R m 9 y b X V s Y T w v S X R l b V R 5 c G U + P E l 0 Z W 1 Q Y X R o P l N l Y 3 R p b 2 4 x L 0 R h c 2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z a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z a C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l c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N v d W 5 0 I i B W Y W x 1 Z T 0 i b D E i I C 8 + P E V u d H J 5 I F R 5 c G U 9 I k Z p b G x M Y X N 0 V X B k Y X R l Z C I g V m F s d W U 9 I m Q y M D E 4 L T A x L T A y V D I x O j E w O j A y L j g w O T Y 2 N D N a I i A v P j x F b n R y e S B U e X B l P S J G a W x s R X J y b 3 J D b 2 R l I i B W Y W x 1 Z T 0 i c 1 V u a 2 5 v d 2 4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X Z p Z 2 F 0 a W 9 u U 3 R l c E 5 h b W U i I F Z h b H V l P S J z T m F 2 a W d h d G l v b i I g L z 4 8 R W 5 0 c n k g V H l w Z T 0 i U X V l c n l J R C I g V m F s d W U 9 I n N m N T A x N 2 I y Z C 0 3 N D l h L T R m M j k t O W Q z M y 1 l O D I 4 Y T V j M W J h M z I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V G F y Z 2 V 0 I i B W Y W x 1 Z T 0 i c 0 1 v b m V y b y I g L z 4 8 R W 5 0 c n k g V H l w Z T 0 i U X V l c n l H c m 9 1 c E l E I i B W Y W x 1 Z T 0 i c z Q y Y j Q z Y j d l L T d l N z I t N D J l O S 1 i M z g 2 L T U z N T I 0 Z j d j M D R j Z S I g L z 4 8 R W 5 0 c n k g V H l w Z T 0 i R m l s b E N v b H V t b k 5 h b W V z I i B W Y W x 1 Z T 0 i c 1 s m c X V v d D t p Z C Z x d W 9 0 O y w m c X V v d D t u Y W 1 l J n F 1 b 3 Q 7 L C Z x d W 9 0 O 3 N 5 b W J v b C Z x d W 9 0 O y w m c X V v d D t y Y W 5 r J n F 1 b 3 Q 7 L C Z x d W 9 0 O 3 B y a W N l X 3 V z Z C Z x d W 9 0 O y w m c X V v d D t w c m l j Z V 9 i d G M m c X V v d D s s J n F 1 b 3 Q 7 M j R o X 3 Z v b H V t Z V 9 1 c 2 Q m c X V v d D s s J n F 1 b 3 Q 7 b W F y a 2 V 0 X 2 N h c F 9 1 c 2 Q m c X V v d D s s J n F 1 b 3 Q 7 Y X Z h a W x h Y m x l X 3 N 1 c H B s e S Z x d W 9 0 O y w m c X V v d D t 0 b 3 R h b F 9 z d X B w b H k m c X V v d D s s J n F 1 b 3 Q 7 b W F 4 X 3 N 1 c H B s e S Z x d W 9 0 O y w m c X V v d D t w Z X J j Z W 5 0 X 2 N o Y W 5 n Z V 8 x a C Z x d W 9 0 O y w m c X V v d D t w Z X J j Z W 5 0 X 2 N o Y W 5 n Z V 8 y N G g m c X V v d D s s J n F 1 b 3 Q 7 c G V y Y 2 V u d F 9 j a G F u Z 2 V f N 2 Q m c X V v d D s s J n F 1 b 3 Q 7 b G F z d F 9 1 c G R h d G V k J n F 1 b 3 Q 7 X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b m V y b y 9 F e H B h b m R l Z C B D b 2 x 1 b W 4 x L n t p Z C w w f S Z x d W 9 0 O y w m c X V v d D t T Z W N 0 a W 9 u M S 9 N b 2 5 l c m 8 v R X h w Y W 5 k Z W Q g Q 2 9 s d W 1 u M S 5 7 b m F t Z S w x f S Z x d W 9 0 O y w m c X V v d D t T Z W N 0 a W 9 u M S 9 N b 2 5 l c m 8 v R X h w Y W 5 k Z W Q g Q 2 9 s d W 1 u M S 5 7 c 3 l t Y m 9 s L D J 9 J n F 1 b 3 Q 7 L C Z x d W 9 0 O 1 N l Y 3 R p b 2 4 x L 0 1 v b m V y b y 9 F e H B h b m R l Z C B D b 2 x 1 b W 4 x L n t y Y W 5 r L D N 9 J n F 1 b 3 Q 7 L C Z x d W 9 0 O 1 N l Y 3 R p b 2 4 x L 0 1 v b m V y b y 9 F e H B h b m R l Z C B D b 2 x 1 b W 4 x L n t w c m l j Z V 9 1 c 2 Q s N H 0 m c X V v d D s s J n F 1 b 3 Q 7 U 2 V j d G l v b j E v T W 9 u Z X J v L 0 V 4 c G F u Z G V k I E N v b H V t b j E u e 3 B y a W N l X 2 J 0 Y y w 1 f S Z x d W 9 0 O y w m c X V v d D t T Z W N 0 a W 9 u M S 9 N b 2 5 l c m 8 v R X h w Y W 5 k Z W Q g Q 2 9 s d W 1 u M S 5 7 M j R o X 3 Z v b H V t Z V 9 1 c 2 Q s N n 0 m c X V v d D s s J n F 1 b 3 Q 7 U 2 V j d G l v b j E v T W 9 u Z X J v L 0 V 4 c G F u Z G V k I E N v b H V t b j E u e 2 1 h c m t l d F 9 j Y X B f d X N k L D d 9 J n F 1 b 3 Q 7 L C Z x d W 9 0 O 1 N l Y 3 R p b 2 4 x L 0 1 v b m V y b y 9 F e H B h b m R l Z C B D b 2 x 1 b W 4 x L n t h d m F p b G F i b G V f c 3 V w c G x 5 L D h 9 J n F 1 b 3 Q 7 L C Z x d W 9 0 O 1 N l Y 3 R p b 2 4 x L 0 1 v b m V y b y 9 F e H B h b m R l Z C B D b 2 x 1 b W 4 x L n t 0 b 3 R h b F 9 z d X B w b H k s O X 0 m c X V v d D s s J n F 1 b 3 Q 7 U 2 V j d G l v b j E v T W 9 u Z X J v L 0 V 4 c G F u Z G V k I E N v b H V t b j E u e 2 1 h e F 9 z d X B w b H k s M T B 9 J n F 1 b 3 Q 7 L C Z x d W 9 0 O 1 N l Y 3 R p b 2 4 x L 0 1 v b m V y b y 9 F e H B h b m R l Z C B D b 2 x 1 b W 4 x L n t w Z X J j Z W 5 0 X 2 N o Y W 5 n Z V 8 x a C w x M X 0 m c X V v d D s s J n F 1 b 3 Q 7 U 2 V j d G l v b j E v T W 9 u Z X J v L 0 V 4 c G F u Z G V k I E N v b H V t b j E u e 3 B l c m N l b n R f Y 2 h h b m d l X z I 0 a C w x M n 0 m c X V v d D s s J n F 1 b 3 Q 7 U 2 V j d G l v b j E v T W 9 u Z X J v L 0 V 4 c G F u Z G V k I E N v b H V t b j E u e 3 B l c m N l b n R f Y 2 h h b m d l X z d k L D E z f S Z x d W 9 0 O y w m c X V v d D t T Z W N 0 a W 9 u M S 9 N b 2 5 l c m 8 v R X h w Y W 5 k Z W Q g Q 2 9 s d W 1 u M S 5 7 b G F z d F 9 1 c G R h d G V k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T W 9 u Z X J v L 0 V 4 c G F u Z G V k I E N v b H V t b j E u e 2 l k L D B 9 J n F 1 b 3 Q 7 L C Z x d W 9 0 O 1 N l Y 3 R p b 2 4 x L 0 1 v b m V y b y 9 F e H B h b m R l Z C B D b 2 x 1 b W 4 x L n t u Y W 1 l L D F 9 J n F 1 b 3 Q 7 L C Z x d W 9 0 O 1 N l Y 3 R p b 2 4 x L 0 1 v b m V y b y 9 F e H B h b m R l Z C B D b 2 x 1 b W 4 x L n t z e W 1 i b 2 w s M n 0 m c X V v d D s s J n F 1 b 3 Q 7 U 2 V j d G l v b j E v T W 9 u Z X J v L 0 V 4 c G F u Z G V k I E N v b H V t b j E u e 3 J h b m s s M 3 0 m c X V v d D s s J n F 1 b 3 Q 7 U 2 V j d G l v b j E v T W 9 u Z X J v L 0 V 4 c G F u Z G V k I E N v b H V t b j E u e 3 B y a W N l X 3 V z Z C w 0 f S Z x d W 9 0 O y w m c X V v d D t T Z W N 0 a W 9 u M S 9 N b 2 5 l c m 8 v R X h w Y W 5 k Z W Q g Q 2 9 s d W 1 u M S 5 7 c H J p Y 2 V f Y n R j L D V 9 J n F 1 b 3 Q 7 L C Z x d W 9 0 O 1 N l Y 3 R p b 2 4 x L 0 1 v b m V y b y 9 F e H B h b m R l Z C B D b 2 x 1 b W 4 x L n s y N G h f d m 9 s d W 1 l X 3 V z Z C w 2 f S Z x d W 9 0 O y w m c X V v d D t T Z W N 0 a W 9 u M S 9 N b 2 5 l c m 8 v R X h w Y W 5 k Z W Q g Q 2 9 s d W 1 u M S 5 7 b W F y a 2 V 0 X 2 N h c F 9 1 c 2 Q s N 3 0 m c X V v d D s s J n F 1 b 3 Q 7 U 2 V j d G l v b j E v T W 9 u Z X J v L 0 V 4 c G F u Z G V k I E N v b H V t b j E u e 2 F 2 Y W l s Y W J s Z V 9 z d X B w b H k s O H 0 m c X V v d D s s J n F 1 b 3 Q 7 U 2 V j d G l v b j E v T W 9 u Z X J v L 0 V 4 c G F u Z G V k I E N v b H V t b j E u e 3 R v d G F s X 3 N 1 c H B s e S w 5 f S Z x d W 9 0 O y w m c X V v d D t T Z W N 0 a W 9 u M S 9 N b 2 5 l c m 8 v R X h w Y W 5 k Z W Q g Q 2 9 s d W 1 u M S 5 7 b W F 4 X 3 N 1 c H B s e S w x M H 0 m c X V v d D s s J n F 1 b 3 Q 7 U 2 V j d G l v b j E v T W 9 u Z X J v L 0 V 4 c G F u Z G V k I E N v b H V t b j E u e 3 B l c m N l b n R f Y 2 h h b m d l X z F o L D E x f S Z x d W 9 0 O y w m c X V v d D t T Z W N 0 a W 9 u M S 9 N b 2 5 l c m 8 v R X h w Y W 5 k Z W Q g Q 2 9 s d W 1 u M S 5 7 c G V y Y 2 V u d F 9 j a G F u Z 2 V f M j R o L D E y f S Z x d W 9 0 O y w m c X V v d D t T Z W N 0 a W 9 u M S 9 N b 2 5 l c m 8 v R X h w Y W 5 k Z W Q g Q 2 9 s d W 1 u M S 5 7 c G V y Y 2 V u d F 9 j a G F u Z 2 V f N 2 Q s M T N 9 J n F 1 b 3 Q 7 L C Z x d W 9 0 O 1 N l Y 3 R p b 2 4 x L 0 1 v b m V y b y 9 F e H B h b m R l Z C B D b 2 x 1 b W 4 x L n t s Y X N 0 X 3 V w Z G F 0 Z W Q s M T R 9 J n F 1 b 3 Q 7 X S w m c X V v d D t S Z W x h d G l v b n N o a X B J b m Z v J n F 1 b 3 Q 7 O l t d f S I g L z 4 8 R W 5 0 c n k g V H l w Z T 0 i R m l s b E N v b H V t b l R 5 c G V z I i B W Y W x 1 Z T 0 i c 0 F B Q U F B Q U F B Q U F B Q U F B Q U F B Q U F B I i A v P j w v U 3 R h Y m x l R W 5 0 c m l l c z 4 8 L 0 l 0 Z W 0 + P E l 0 Z W 0 + P E l 0 Z W 1 M b 2 N h d G l v b j 4 8 S X R l b V R 5 c G U + R m 9 y b X V s Y T w v S X R l b V R 5 c G U + P E l 0 Z W 1 Q Y X R o P l N l Y 3 R p b 2 4 x L 0 1 v b m V y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l c m 8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m V y b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2 F z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Q 2 9 s d W 1 u T m F t Z X M i I F Z h b H V l P S J z W y Z x d W 9 0 O 2 l k J n F 1 b 3 Q 7 L C Z x d W 9 0 O 2 5 h b W U m c X V v d D s s J n F 1 b 3 Q 7 c 3 l t Y m 9 s J n F 1 b 3 Q 7 L C Z x d W 9 0 O 3 J h b m s m c X V v d D s s J n F 1 b 3 Q 7 c H J p Y 2 V f d X N k J n F 1 b 3 Q 7 L C Z x d W 9 0 O 3 B y a W N l X 2 J 0 Y y Z x d W 9 0 O y w m c X V v d D s y N G h f d m 9 s d W 1 l X 3 V z Z C Z x d W 9 0 O y w m c X V v d D t t Y X J r Z X R f Y 2 F w X 3 V z Z C Z x d W 9 0 O y w m c X V v d D t h d m F p b G F i b G V f c 3 V w c G x 5 J n F 1 b 3 Q 7 L C Z x d W 9 0 O 3 R v d G F s X 3 N 1 c H B s e S Z x d W 9 0 O y w m c X V v d D t t Y X h f c 3 V w c G x 5 J n F 1 b 3 Q 7 L C Z x d W 9 0 O 3 B l c m N l b n R f Y 2 h h b m d l X z F o J n F 1 b 3 Q 7 L C Z x d W 9 0 O 3 B l c m N l b n R f Y 2 h h b m d l X z I 0 a C Z x d W 9 0 O y w m c X V v d D t w Z X J j Z W 5 0 X 2 N o Y W 5 n Z V 8 3 Z C Z x d W 9 0 O y w m c X V v d D t s Y X N 0 X 3 V w Z G F 0 Z W Q m c X V v d D t d I i A v P j x F b n R y e S B U e X B l P S J G a W x s Q 2 9 1 b n Q i I F Z h b H V l P S J s M S I g L z 4 8 R W 5 0 c n k g V H l w Z T 0 i R m l s b E x h c 3 R V c G R h d G V k I i B W Y W x 1 Z T 0 i Z D I w M T g t M D E t M D J U M j E 6 M T A 6 M D I u N z Q 1 N T Y 3 O F o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R d W V y e U l E I i B W Y W x 1 Z T 0 i c z A 3 Y j h j N j Z i L W E 2 Y m E t N G M 0 Z S 0 4 O G R l L W Z k O T M y O W Z k Y z k z M i I g L z 4 8 R W 5 0 c n k g V H l w Z T 0 i T G 9 h Z G V k V G 9 B b m F s e X N p c 1 N l c n Z p Y 2 V z I i B W Y W x 1 Z T 0 i b D A i I C 8 + P E V u d H J 5 I F R 5 c G U 9 I k Z p b G x F c n J v c k N v d W 5 0 I i B W Y W x 1 Z T 0 i b D A i I C 8 + P E V u d H J 5 I F R 5 c G U 9 I l F 1 Z X J 5 R 3 J v d X B J R C I g V m F s d W U 9 I n M 0 M m I 0 M 2 I 3 Z S 0 3 Z T c y L T Q y Z T k t Y j M 4 N i 0 1 M z U y N G Y 3 Y z A 0 Y 2 U i I C 8 + P E V u d H J 5 I F R 5 c G U 9 I k Z p b G x T d G F 0 d X M i I F Z h b H V l P S J z Q 2 9 t c G x l d G U i I C 8 + P E V u d H J 5 I F R 5 c G U 9 I k Z p b G x U Y X J n Z X Q i I F Z h b H V l P S J z W m N h c 2 g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a Y 2 F z a C 9 F e H B h b m R l Z C B D b 2 x 1 b W 4 x L n t p Z C w w f S Z x d W 9 0 O y w m c X V v d D t T Z W N 0 a W 9 u M S 9 a Y 2 F z a C 9 F e H B h b m R l Z C B D b 2 x 1 b W 4 x L n t u Y W 1 l L D F 9 J n F 1 b 3 Q 7 L C Z x d W 9 0 O 1 N l Y 3 R p b 2 4 x L 1 p j Y X N o L 0 V 4 c G F u Z G V k I E N v b H V t b j E u e 3 N 5 b W J v b C w y f S Z x d W 9 0 O y w m c X V v d D t T Z W N 0 a W 9 u M S 9 a Y 2 F z a C 9 F e H B h b m R l Z C B D b 2 x 1 b W 4 x L n t y Y W 5 r L D N 9 J n F 1 b 3 Q 7 L C Z x d W 9 0 O 1 N l Y 3 R p b 2 4 x L 1 p j Y X N o L 0 V 4 c G F u Z G V k I E N v b H V t b j E u e 3 B y a W N l X 3 V z Z C w 0 f S Z x d W 9 0 O y w m c X V v d D t T Z W N 0 a W 9 u M S 9 a Y 2 F z a C 9 F e H B h b m R l Z C B D b 2 x 1 b W 4 x L n t w c m l j Z V 9 i d G M s N X 0 m c X V v d D s s J n F 1 b 3 Q 7 U 2 V j d G l v b j E v W m N h c 2 g v R X h w Y W 5 k Z W Q g Q 2 9 s d W 1 u M S 5 7 M j R o X 3 Z v b H V t Z V 9 1 c 2 Q s N n 0 m c X V v d D s s J n F 1 b 3 Q 7 U 2 V j d G l v b j E v W m N h c 2 g v R X h w Y W 5 k Z W Q g Q 2 9 s d W 1 u M S 5 7 b W F y a 2 V 0 X 2 N h c F 9 1 c 2 Q s N 3 0 m c X V v d D s s J n F 1 b 3 Q 7 U 2 V j d G l v b j E v W m N h c 2 g v R X h w Y W 5 k Z W Q g Q 2 9 s d W 1 u M S 5 7 Y X Z h a W x h Y m x l X 3 N 1 c H B s e S w 4 f S Z x d W 9 0 O y w m c X V v d D t T Z W N 0 a W 9 u M S 9 a Y 2 F z a C 9 F e H B h b m R l Z C B D b 2 x 1 b W 4 x L n t 0 b 3 R h b F 9 z d X B w b H k s O X 0 m c X V v d D s s J n F 1 b 3 Q 7 U 2 V j d G l v b j E v W m N h c 2 g v R X h w Y W 5 k Z W Q g Q 2 9 s d W 1 u M S 5 7 b W F 4 X 3 N 1 c H B s e S w x M H 0 m c X V v d D s s J n F 1 b 3 Q 7 U 2 V j d G l v b j E v W m N h c 2 g v R X h w Y W 5 k Z W Q g Q 2 9 s d W 1 u M S 5 7 c G V y Y 2 V u d F 9 j a G F u Z 2 V f M W g s M T F 9 J n F 1 b 3 Q 7 L C Z x d W 9 0 O 1 N l Y 3 R p b 2 4 x L 1 p j Y X N o L 0 V 4 c G F u Z G V k I E N v b H V t b j E u e 3 B l c m N l b n R f Y 2 h h b m d l X z I 0 a C w x M n 0 m c X V v d D s s J n F 1 b 3 Q 7 U 2 V j d G l v b j E v W m N h c 2 g v R X h w Y W 5 k Z W Q g Q 2 9 s d W 1 u M S 5 7 c G V y Y 2 V u d F 9 j a G F u Z 2 V f N 2 Q s M T N 9 J n F 1 b 3 Q 7 L C Z x d W 9 0 O 1 N l Y 3 R p b 2 4 x L 1 p j Y X N o L 0 V 4 c G F u Z G V k I E N v b H V t b j E u e 2 x h c 3 R f d X B k Y X R l Z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p j Y X N o L 0 V 4 c G F u Z G V k I E N v b H V t b j E u e 2 l k L D B 9 J n F 1 b 3 Q 7 L C Z x d W 9 0 O 1 N l Y 3 R p b 2 4 x L 1 p j Y X N o L 0 V 4 c G F u Z G V k I E N v b H V t b j E u e 2 5 h b W U s M X 0 m c X V v d D s s J n F 1 b 3 Q 7 U 2 V j d G l v b j E v W m N h c 2 g v R X h w Y W 5 k Z W Q g Q 2 9 s d W 1 u M S 5 7 c 3 l t Y m 9 s L D J 9 J n F 1 b 3 Q 7 L C Z x d W 9 0 O 1 N l Y 3 R p b 2 4 x L 1 p j Y X N o L 0 V 4 c G F u Z G V k I E N v b H V t b j E u e 3 J h b m s s M 3 0 m c X V v d D s s J n F 1 b 3 Q 7 U 2 V j d G l v b j E v W m N h c 2 g v R X h w Y W 5 k Z W Q g Q 2 9 s d W 1 u M S 5 7 c H J p Y 2 V f d X N k L D R 9 J n F 1 b 3 Q 7 L C Z x d W 9 0 O 1 N l Y 3 R p b 2 4 x L 1 p j Y X N o L 0 V 4 c G F u Z G V k I E N v b H V t b j E u e 3 B y a W N l X 2 J 0 Y y w 1 f S Z x d W 9 0 O y w m c X V v d D t T Z W N 0 a W 9 u M S 9 a Y 2 F z a C 9 F e H B h b m R l Z C B D b 2 x 1 b W 4 x L n s y N G h f d m 9 s d W 1 l X 3 V z Z C w 2 f S Z x d W 9 0 O y w m c X V v d D t T Z W N 0 a W 9 u M S 9 a Y 2 F z a C 9 F e H B h b m R l Z C B D b 2 x 1 b W 4 x L n t t Y X J r Z X R f Y 2 F w X 3 V z Z C w 3 f S Z x d W 9 0 O y w m c X V v d D t T Z W N 0 a W 9 u M S 9 a Y 2 F z a C 9 F e H B h b m R l Z C B D b 2 x 1 b W 4 x L n t h d m F p b G F i b G V f c 3 V w c G x 5 L D h 9 J n F 1 b 3 Q 7 L C Z x d W 9 0 O 1 N l Y 3 R p b 2 4 x L 1 p j Y X N o L 0 V 4 c G F u Z G V k I E N v b H V t b j E u e 3 R v d G F s X 3 N 1 c H B s e S w 5 f S Z x d W 9 0 O y w m c X V v d D t T Z W N 0 a W 9 u M S 9 a Y 2 F z a C 9 F e H B h b m R l Z C B D b 2 x 1 b W 4 x L n t t Y X h f c 3 V w c G x 5 L D E w f S Z x d W 9 0 O y w m c X V v d D t T Z W N 0 a W 9 u M S 9 a Y 2 F z a C 9 F e H B h b m R l Z C B D b 2 x 1 b W 4 x L n t w Z X J j Z W 5 0 X 2 N o Y W 5 n Z V 8 x a C w x M X 0 m c X V v d D s s J n F 1 b 3 Q 7 U 2 V j d G l v b j E v W m N h c 2 g v R X h w Y W 5 k Z W Q g Q 2 9 s d W 1 u M S 5 7 c G V y Y 2 V u d F 9 j a G F u Z 2 V f M j R o L D E y f S Z x d W 9 0 O y w m c X V v d D t T Z W N 0 a W 9 u M S 9 a Y 2 F z a C 9 F e H B h b m R l Z C B D b 2 x 1 b W 4 x L n t w Z X J j Z W 5 0 X 2 N o Y W 5 n Z V 8 3 Z C w x M 3 0 m c X V v d D s s J n F 1 b 3 Q 7 U 2 V j d G l v b j E v W m N h c 2 g v R X h w Y W 5 k Z W Q g Q 2 9 s d W 1 u M S 5 7 b G F z d F 9 1 c G R h d G V k L D E 0 f S Z x d W 9 0 O 1 0 s J n F 1 b 3 Q 7 U m V s Y X R p b 2 5 z a G l w S W 5 m b y Z x d W 9 0 O z p b X X 0 i I C 8 + P E V u d H J 5 I F R 5 c G U 9 I k Z p b G x D b 2 x 1 b W 5 U e X B l c y I g V m F s d W U 9 I n N B Q U F B Q U F B Q U F B Q U F B Q U F B Q U F B Q S I g L z 4 8 L 1 N 0 Y W J s Z U V u d H J p Z X M + P C 9 J d G V t P j x J d G V t P j x J d G V t T G 9 j Y X R p b 2 4 + P E l 0 Z W 1 U e X B l P k Z v c m 1 1 b G E 8 L 0 l 0 Z W 1 U e X B l P j x J d G V t U G F 0 a D 5 T Z W N 0 a W 9 u M S 9 a Y 2 F z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2 F z a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N h c 2 g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R o Z X J 1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a W Q m c X V v d D s s J n F 1 b 3 Q 7 b m F t Z S Z x d W 9 0 O y w m c X V v d D t z e W 1 i b 2 w m c X V v d D s s J n F 1 b 3 Q 7 c m F u a y Z x d W 9 0 O y w m c X V v d D t w c m l j Z V 9 1 c 2 Q m c X V v d D s s J n F 1 b 3 Q 7 c H J p Y 2 V f Y n R j J n F 1 b 3 Q 7 L C Z x d W 9 0 O z I 0 a F 9 2 b 2 x 1 b W V f d X N k J n F 1 b 3 Q 7 L C Z x d W 9 0 O 2 1 h c m t l d F 9 j Y X B f d X N k J n F 1 b 3 Q 7 L C Z x d W 9 0 O 2 F 2 Y W l s Y W J s Z V 9 z d X B w b H k m c X V v d D s s J n F 1 b 3 Q 7 d G 9 0 Y W x f c 3 V w c G x 5 J n F 1 b 3 Q 7 L C Z x d W 9 0 O 2 1 h e F 9 z d X B w b H k m c X V v d D s s J n F 1 b 3 Q 7 c G V y Y 2 V u d F 9 j a G F u Z 2 V f M W g m c X V v d D s s J n F 1 b 3 Q 7 c G V y Y 2 V u d F 9 j a G F u Z 2 V f M j R o J n F 1 b 3 Q 7 L C Z x d W 9 0 O 3 B l c m N l b n R f Y 2 h h b m d l X z d k J n F 1 b 3 Q 7 L C Z x d W 9 0 O 2 x h c 3 R f d X B k Y X R l Z C Z x d W 9 0 O 1 0 i I C 8 + P E V u d H J 5 I F R 5 c G U 9 I k Z p b G x D b 3 V u d C I g V m F s d W U 9 I m w x I i A v P j x F b n R y e S B U e X B l P S J G a W x s T G F z d F V w Z G F 0 Z W Q i I F Z h b H V l P S J k M j A x O C 0 w M S 0 w M l Q y M T o x M D o w M i 4 2 N D k 0 M j M 0 W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d m l n Y X R p b 2 5 T d G V w T m F t Z S I g V m F s d W U 9 I n N O Y X Z p Z 2 F 0 a W 9 u I i A v P j x F b n R y e S B U e X B l P S J R d W V y e U l E I i B W Y W x 1 Z T 0 i c z E 4 Y 2 E 2 M D F k L T c 4 M D E t N G E 5 M C 1 i O T U w L T c z Y T E w O D l j N D Q z O C I g L z 4 8 R W 5 0 c n k g V H l w Z T 0 i T G 9 h Z G V k V G 9 B b m F s e X N p c 1 N l c n Z p Y 2 V z I i B W Y W x 1 Z T 0 i b D A i I C 8 + P E V u d H J 5 I F R 5 c G U 9 I k Z p b G x F c n J v c k N v d W 5 0 I i B W Y W x 1 Z T 0 i b D A i I C 8 + P E V u d H J 5 I F R 5 c G U 9 I l F 1 Z X J 5 R 3 J v d X B J R C I g V m F s d W U 9 I n M 0 M m I 0 M 2 I 3 Z S 0 3 Z T c y L T Q y Z T k t Y j M 4 N i 0 1 M z U y N G Y 3 Y z A 0 Y 2 U i I C 8 + P E V u d H J 5 I F R 5 c G U 9 I k Z p b G x T d G F 0 d X M i I F Z h b H V l P S J z Q 2 9 t c G x l d G U i I C 8 + P E V u d H J 5 I F R 5 c G U 9 I k Z p b G x U Y X J n Z X Q i I F Z h b H V l P S J z R X R o Z X J 1 b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0 a G V y d W 0 v R X h w Y W 5 k Z W Q g Q 2 9 s d W 1 u M S 5 7 a W Q s M H 0 m c X V v d D s s J n F 1 b 3 Q 7 U 2 V j d G l v b j E v R X R o Z X J 1 b S 9 F e H B h b m R l Z C B D b 2 x 1 b W 4 x L n t u Y W 1 l L D F 9 J n F 1 b 3 Q 7 L C Z x d W 9 0 O 1 N l Y 3 R p b 2 4 x L 0 V 0 a G V y d W 0 v R X h w Y W 5 k Z W Q g Q 2 9 s d W 1 u M S 5 7 c 3 l t Y m 9 s L D J 9 J n F 1 b 3 Q 7 L C Z x d W 9 0 O 1 N l Y 3 R p b 2 4 x L 0 V 0 a G V y d W 0 v R X h w Y W 5 k Z W Q g Q 2 9 s d W 1 u M S 5 7 c m F u a y w z f S Z x d W 9 0 O y w m c X V v d D t T Z W N 0 a W 9 u M S 9 F d G h l c n V t L 0 V 4 c G F u Z G V k I E N v b H V t b j E u e 3 B y a W N l X 3 V z Z C w 0 f S Z x d W 9 0 O y w m c X V v d D t T Z W N 0 a W 9 u M S 9 F d G h l c n V t L 0 V 4 c G F u Z G V k I E N v b H V t b j E u e 3 B y a W N l X 2 J 0 Y y w 1 f S Z x d W 9 0 O y w m c X V v d D t T Z W N 0 a W 9 u M S 9 F d G h l c n V t L 0 V 4 c G F u Z G V k I E N v b H V t b j E u e z I 0 a F 9 2 b 2 x 1 b W V f d X N k L D Z 9 J n F 1 b 3 Q 7 L C Z x d W 9 0 O 1 N l Y 3 R p b 2 4 x L 0 V 0 a G V y d W 0 v R X h w Y W 5 k Z W Q g Q 2 9 s d W 1 u M S 5 7 b W F y a 2 V 0 X 2 N h c F 9 1 c 2 Q s N 3 0 m c X V v d D s s J n F 1 b 3 Q 7 U 2 V j d G l v b j E v R X R o Z X J 1 b S 9 F e H B h b m R l Z C B D b 2 x 1 b W 4 x L n t h d m F p b G F i b G V f c 3 V w c G x 5 L D h 9 J n F 1 b 3 Q 7 L C Z x d W 9 0 O 1 N l Y 3 R p b 2 4 x L 0 V 0 a G V y d W 0 v R X h w Y W 5 k Z W Q g Q 2 9 s d W 1 u M S 5 7 d G 9 0 Y W x f c 3 V w c G x 5 L D l 9 J n F 1 b 3 Q 7 L C Z x d W 9 0 O 1 N l Y 3 R p b 2 4 x L 0 V 0 a G V y d W 0 v R X h w Y W 5 k Z W Q g Q 2 9 s d W 1 u M S 5 7 b W F 4 X 3 N 1 c H B s e S w x M H 0 m c X V v d D s s J n F 1 b 3 Q 7 U 2 V j d G l v b j E v R X R o Z X J 1 b S 9 F e H B h b m R l Z C B D b 2 x 1 b W 4 x L n t w Z X J j Z W 5 0 X 2 N o Y W 5 n Z V 8 x a C w x M X 0 m c X V v d D s s J n F 1 b 3 Q 7 U 2 V j d G l v b j E v R X R o Z X J 1 b S 9 F e H B h b m R l Z C B D b 2 x 1 b W 4 x L n t w Z X J j Z W 5 0 X 2 N o Y W 5 n Z V 8 y N G g s M T J 9 J n F 1 b 3 Q 7 L C Z x d W 9 0 O 1 N l Y 3 R p b 2 4 x L 0 V 0 a G V y d W 0 v R X h w Y W 5 k Z W Q g Q 2 9 s d W 1 u M S 5 7 c G V y Y 2 V u d F 9 j a G F u Z 2 V f N 2 Q s M T N 9 J n F 1 b 3 Q 7 L C Z x d W 9 0 O 1 N l Y 3 R p b 2 4 x L 0 V 0 a G V y d W 0 v R X h w Y W 5 k Z W Q g Q 2 9 s d W 1 u M S 5 7 b G F z d F 9 1 c G R h d G V k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R X R o Z X J 1 b S 9 F e H B h b m R l Z C B D b 2 x 1 b W 4 x L n t p Z C w w f S Z x d W 9 0 O y w m c X V v d D t T Z W N 0 a W 9 u M S 9 F d G h l c n V t L 0 V 4 c G F u Z G V k I E N v b H V t b j E u e 2 5 h b W U s M X 0 m c X V v d D s s J n F 1 b 3 Q 7 U 2 V j d G l v b j E v R X R o Z X J 1 b S 9 F e H B h b m R l Z C B D b 2 x 1 b W 4 x L n t z e W 1 i b 2 w s M n 0 m c X V v d D s s J n F 1 b 3 Q 7 U 2 V j d G l v b j E v R X R o Z X J 1 b S 9 F e H B h b m R l Z C B D b 2 x 1 b W 4 x L n t y Y W 5 r L D N 9 J n F 1 b 3 Q 7 L C Z x d W 9 0 O 1 N l Y 3 R p b 2 4 x L 0 V 0 a G V y d W 0 v R X h w Y W 5 k Z W Q g Q 2 9 s d W 1 u M S 5 7 c H J p Y 2 V f d X N k L D R 9 J n F 1 b 3 Q 7 L C Z x d W 9 0 O 1 N l Y 3 R p b 2 4 x L 0 V 0 a G V y d W 0 v R X h w Y W 5 k Z W Q g Q 2 9 s d W 1 u M S 5 7 c H J p Y 2 V f Y n R j L D V 9 J n F 1 b 3 Q 7 L C Z x d W 9 0 O 1 N l Y 3 R p b 2 4 x L 0 V 0 a G V y d W 0 v R X h w Y W 5 k Z W Q g Q 2 9 s d W 1 u M S 5 7 M j R o X 3 Z v b H V t Z V 9 1 c 2 Q s N n 0 m c X V v d D s s J n F 1 b 3 Q 7 U 2 V j d G l v b j E v R X R o Z X J 1 b S 9 F e H B h b m R l Z C B D b 2 x 1 b W 4 x L n t t Y X J r Z X R f Y 2 F w X 3 V z Z C w 3 f S Z x d W 9 0 O y w m c X V v d D t T Z W N 0 a W 9 u M S 9 F d G h l c n V t L 0 V 4 c G F u Z G V k I E N v b H V t b j E u e 2 F 2 Y W l s Y W J s Z V 9 z d X B w b H k s O H 0 m c X V v d D s s J n F 1 b 3 Q 7 U 2 V j d G l v b j E v R X R o Z X J 1 b S 9 F e H B h b m R l Z C B D b 2 x 1 b W 4 x L n t 0 b 3 R h b F 9 z d X B w b H k s O X 0 m c X V v d D s s J n F 1 b 3 Q 7 U 2 V j d G l v b j E v R X R o Z X J 1 b S 9 F e H B h b m R l Z C B D b 2 x 1 b W 4 x L n t t Y X h f c 3 V w c G x 5 L D E w f S Z x d W 9 0 O y w m c X V v d D t T Z W N 0 a W 9 u M S 9 F d G h l c n V t L 0 V 4 c G F u Z G V k I E N v b H V t b j E u e 3 B l c m N l b n R f Y 2 h h b m d l X z F o L D E x f S Z x d W 9 0 O y w m c X V v d D t T Z W N 0 a W 9 u M S 9 F d G h l c n V t L 0 V 4 c G F u Z G V k I E N v b H V t b j E u e 3 B l c m N l b n R f Y 2 h h b m d l X z I 0 a C w x M n 0 m c X V v d D s s J n F 1 b 3 Q 7 U 2 V j d G l v b j E v R X R o Z X J 1 b S 9 F e H B h b m R l Z C B D b 2 x 1 b W 4 x L n t w Z X J j Z W 5 0 X 2 N o Y W 5 n Z V 8 3 Z C w x M 3 0 m c X V v d D s s J n F 1 b 3 Q 7 U 2 V j d G l v b j E v R X R o Z X J 1 b S 9 F e H B h b m R l Z C B D b 2 x 1 b W 4 x L n t s Y X N 0 X 3 V w Z G F 0 Z W Q s M T R 9 J n F 1 b 3 Q 7 X S w m c X V v d D t S Z W x h d G l v b n N o a X B J b m Z v J n F 1 b 3 Q 7 O l t d f S I g L z 4 8 R W 5 0 c n k g V H l w Z T 0 i R m l s b E N v b H V t b l R 5 c G V z I i B W Y W x 1 Z T 0 i c 0 F B Q U F B Q U F B Q U F B Q U F B Q U F B Q U F B I i A v P j w v U 3 R h Y m x l R W 5 0 c m l l c z 4 8 L 0 l 0 Z W 0 + P E l 0 Z W 0 + P E l 0 Z W 1 M b 2 N h d G l v b j 4 8 S X R l b V R 5 c G U + R m 9 y b X V s Y T w v S X R l b V R 5 c G U + P E l 0 Z W 1 Q Y X R o P l N l Y 3 R p b 2 4 x L 0 V 0 a G V y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R o Z X J 1 b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R o Z X J 1 b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a W Q m c X V v d D s s J n F 1 b 3 Q 7 b m F t Z S Z x d W 9 0 O y w m c X V v d D t z e W 1 i b 2 w m c X V v d D s s J n F 1 b 3 Q 7 c m F u a y Z x d W 9 0 O y w m c X V v d D t w c m l j Z V 9 1 c 2 Q m c X V v d D s s J n F 1 b 3 Q 7 c H J p Y 2 V f Y n R j J n F 1 b 3 Q 7 L C Z x d W 9 0 O z I 0 a F 9 2 b 2 x 1 b W V f d X N k J n F 1 b 3 Q 7 L C Z x d W 9 0 O 2 1 h c m t l d F 9 j Y X B f d X N k J n F 1 b 3 Q 7 L C Z x d W 9 0 O 2 F 2 Y W l s Y W J s Z V 9 z d X B w b H k m c X V v d D s s J n F 1 b 3 Q 7 d G 9 0 Y W x f c 3 V w c G x 5 J n F 1 b 3 Q 7 L C Z x d W 9 0 O 2 1 h e F 9 z d X B w b H k m c X V v d D s s J n F 1 b 3 Q 7 c G V y Y 2 V u d F 9 j a G F u Z 2 V f M W g m c X V v d D s s J n F 1 b 3 Q 7 c G V y Y 2 V u d F 9 j a G F u Z 2 V f M j R o J n F 1 b 3 Q 7 L C Z x d W 9 0 O 3 B l c m N l b n R f Y 2 h h b m d l X z d k J n F 1 b 3 Q 7 L C Z x d W 9 0 O 2 x h c 3 R f d X B k Y X R l Z C Z x d W 9 0 O 1 0 i I C 8 + P E V u d H J 5 I F R 5 c G U 9 I k Z p b G x D b 3 V u d C I g V m F s d W U 9 I m w x I i A v P j x F b n R y e S B U e X B l P S J G a W x s T G F z d F V w Z G F 0 Z W Q i I F Z h b H V l P S J k M j A x O C 0 w M S 0 w M l Q y M T o x M D o w N C 4 5 M T U 4 M z M w W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R d W V y e U l E I i B W Y W x 1 Z T 0 i c 2 R m N W I z M m F l L T E 5 Y j Q t N D F m Z S 1 h Z W N m L W V l O G R m Z j J h Y z V i M y I g L z 4 8 R W 5 0 c n k g V H l w Z T 0 i T G 9 h Z G V k V G 9 B b m F s e X N p c 1 N l c n Z p Y 2 V z I i B W Y W x 1 Z T 0 i b D A i I C 8 + P E V u d H J 5 I F R 5 c G U 9 I k Z p b G x F c n J v c k N v d W 5 0 I i B W Y W x 1 Z T 0 i b D A i I C 8 + P E V u d H J 5 I F R 5 c G U 9 I l F 1 Z X J 5 R 3 J v d X B J R C I g V m F s d W U 9 I n M 0 M m I 0 M 2 I 3 Z S 0 3 Z T c y L T Q y Z T k t Y j M 4 N i 0 1 M z U y N G Y 3 Y z A 0 Y 2 U i I C 8 + P E V u d H J 5 I F R 5 c G U 9 I k Z p b G x T d G F 0 d X M i I F Z h b H V l P S J z Q 2 9 t c G x l d G U i I C 8 + P E V u d H J 5 I F R 5 c G U 9 I k Z p b G x U Y X J n Z X Q i I F Z h b H V l P S J z V m V y Z 2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J n Z S 9 F e H B h b m R l Z C B D b 2 x 1 b W 4 x L n t p Z C w w f S Z x d W 9 0 O y w m c X V v d D t T Z W N 0 a W 9 u M S 9 W Z X J n Z S 9 F e H B h b m R l Z C B D b 2 x 1 b W 4 x L n t u Y W 1 l L D F 9 J n F 1 b 3 Q 7 L C Z x d W 9 0 O 1 N l Y 3 R p b 2 4 x L 1 Z l c m d l L 0 V 4 c G F u Z G V k I E N v b H V t b j E u e 3 N 5 b W J v b C w y f S Z x d W 9 0 O y w m c X V v d D t T Z W N 0 a W 9 u M S 9 W Z X J n Z S 9 F e H B h b m R l Z C B D b 2 x 1 b W 4 x L n t y Y W 5 r L D N 9 J n F 1 b 3 Q 7 L C Z x d W 9 0 O 1 N l Y 3 R p b 2 4 x L 1 Z l c m d l L 0 V 4 c G F u Z G V k I E N v b H V t b j E u e 3 B y a W N l X 3 V z Z C w 0 f S Z x d W 9 0 O y w m c X V v d D t T Z W N 0 a W 9 u M S 9 W Z X J n Z S 9 F e H B h b m R l Z C B D b 2 x 1 b W 4 x L n t w c m l j Z V 9 i d G M s N X 0 m c X V v d D s s J n F 1 b 3 Q 7 U 2 V j d G l v b j E v V m V y Z 2 U v R X h w Y W 5 k Z W Q g Q 2 9 s d W 1 u M S 5 7 M j R o X 3 Z v b H V t Z V 9 1 c 2 Q s N n 0 m c X V v d D s s J n F 1 b 3 Q 7 U 2 V j d G l v b j E v V m V y Z 2 U v R X h w Y W 5 k Z W Q g Q 2 9 s d W 1 u M S 5 7 b W F y a 2 V 0 X 2 N h c F 9 1 c 2 Q s N 3 0 m c X V v d D s s J n F 1 b 3 Q 7 U 2 V j d G l v b j E v V m V y Z 2 U v R X h w Y W 5 k Z W Q g Q 2 9 s d W 1 u M S 5 7 Y X Z h a W x h Y m x l X 3 N 1 c H B s e S w 4 f S Z x d W 9 0 O y w m c X V v d D t T Z W N 0 a W 9 u M S 9 W Z X J n Z S 9 F e H B h b m R l Z C B D b 2 x 1 b W 4 x L n t 0 b 3 R h b F 9 z d X B w b H k s O X 0 m c X V v d D s s J n F 1 b 3 Q 7 U 2 V j d G l v b j E v V m V y Z 2 U v R X h w Y W 5 k Z W Q g Q 2 9 s d W 1 u M S 5 7 b W F 4 X 3 N 1 c H B s e S w x M H 0 m c X V v d D s s J n F 1 b 3 Q 7 U 2 V j d G l v b j E v V m V y Z 2 U v R X h w Y W 5 k Z W Q g Q 2 9 s d W 1 u M S 5 7 c G V y Y 2 V u d F 9 j a G F u Z 2 V f M W g s M T F 9 J n F 1 b 3 Q 7 L C Z x d W 9 0 O 1 N l Y 3 R p b 2 4 x L 1 Z l c m d l L 0 V 4 c G F u Z G V k I E N v b H V t b j E u e 3 B l c m N l b n R f Y 2 h h b m d l X z I 0 a C w x M n 0 m c X V v d D s s J n F 1 b 3 Q 7 U 2 V j d G l v b j E v V m V y Z 2 U v R X h w Y W 5 k Z W Q g Q 2 9 s d W 1 u M S 5 7 c G V y Y 2 V u d F 9 j a G F u Z 2 V f N 2 Q s M T N 9 J n F 1 b 3 Q 7 L C Z x d W 9 0 O 1 N l Y 3 R p b 2 4 x L 1 Z l c m d l L 0 V 4 c G F u Z G V k I E N v b H V t b j E u e 2 x h c 3 R f d X B k Y X R l Z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Z l c m d l L 0 V 4 c G F u Z G V k I E N v b H V t b j E u e 2 l k L D B 9 J n F 1 b 3 Q 7 L C Z x d W 9 0 O 1 N l Y 3 R p b 2 4 x L 1 Z l c m d l L 0 V 4 c G F u Z G V k I E N v b H V t b j E u e 2 5 h b W U s M X 0 m c X V v d D s s J n F 1 b 3 Q 7 U 2 V j d G l v b j E v V m V y Z 2 U v R X h w Y W 5 k Z W Q g Q 2 9 s d W 1 u M S 5 7 c 3 l t Y m 9 s L D J 9 J n F 1 b 3 Q 7 L C Z x d W 9 0 O 1 N l Y 3 R p b 2 4 x L 1 Z l c m d l L 0 V 4 c G F u Z G V k I E N v b H V t b j E u e 3 J h b m s s M 3 0 m c X V v d D s s J n F 1 b 3 Q 7 U 2 V j d G l v b j E v V m V y Z 2 U v R X h w Y W 5 k Z W Q g Q 2 9 s d W 1 u M S 5 7 c H J p Y 2 V f d X N k L D R 9 J n F 1 b 3 Q 7 L C Z x d W 9 0 O 1 N l Y 3 R p b 2 4 x L 1 Z l c m d l L 0 V 4 c G F u Z G V k I E N v b H V t b j E u e 3 B y a W N l X 2 J 0 Y y w 1 f S Z x d W 9 0 O y w m c X V v d D t T Z W N 0 a W 9 u M S 9 W Z X J n Z S 9 F e H B h b m R l Z C B D b 2 x 1 b W 4 x L n s y N G h f d m 9 s d W 1 l X 3 V z Z C w 2 f S Z x d W 9 0 O y w m c X V v d D t T Z W N 0 a W 9 u M S 9 W Z X J n Z S 9 F e H B h b m R l Z C B D b 2 x 1 b W 4 x L n t t Y X J r Z X R f Y 2 F w X 3 V z Z C w 3 f S Z x d W 9 0 O y w m c X V v d D t T Z W N 0 a W 9 u M S 9 W Z X J n Z S 9 F e H B h b m R l Z C B D b 2 x 1 b W 4 x L n t h d m F p b G F i b G V f c 3 V w c G x 5 L D h 9 J n F 1 b 3 Q 7 L C Z x d W 9 0 O 1 N l Y 3 R p b 2 4 x L 1 Z l c m d l L 0 V 4 c G F u Z G V k I E N v b H V t b j E u e 3 R v d G F s X 3 N 1 c H B s e S w 5 f S Z x d W 9 0 O y w m c X V v d D t T Z W N 0 a W 9 u M S 9 W Z X J n Z S 9 F e H B h b m R l Z C B D b 2 x 1 b W 4 x L n t t Y X h f c 3 V w c G x 5 L D E w f S Z x d W 9 0 O y w m c X V v d D t T Z W N 0 a W 9 u M S 9 W Z X J n Z S 9 F e H B h b m R l Z C B D b 2 x 1 b W 4 x L n t w Z X J j Z W 5 0 X 2 N o Y W 5 n Z V 8 x a C w x M X 0 m c X V v d D s s J n F 1 b 3 Q 7 U 2 V j d G l v b j E v V m V y Z 2 U v R X h w Y W 5 k Z W Q g Q 2 9 s d W 1 u M S 5 7 c G V y Y 2 V u d F 9 j a G F u Z 2 V f M j R o L D E y f S Z x d W 9 0 O y w m c X V v d D t T Z W N 0 a W 9 u M S 9 W Z X J n Z S 9 F e H B h b m R l Z C B D b 2 x 1 b W 4 x L n t w Z X J j Z W 5 0 X 2 N o Y W 5 n Z V 8 3 Z C w x M 3 0 m c X V v d D s s J n F 1 b 3 Q 7 U 2 V j d G l v b j E v V m V y Z 2 U v R X h w Y W 5 k Z W Q g Q 2 9 s d W 1 u M S 5 7 b G F z d F 9 1 c G R h d G V k L D E 0 f S Z x d W 9 0 O 1 0 s J n F 1 b 3 Q 7 U m V s Y X R p b 2 5 z a G l w S W 5 m b y Z x d W 9 0 O z p b X X 0 i I C 8 + P E V u d H J 5 I F R 5 c G U 9 I k Z p b G x D b 2 x 1 b W 5 U e X B l c y I g V m F s d W U 9 I n N B Q U F B Q U F B Q U F B Q U F B Q U F B Q U F B Q S I g L z 4 8 L 1 N 0 Y W J s Z U V u d H J p Z X M + P C 9 J d G V t P j x J d G V t P j x J d G V t T G 9 j Y X R p b 2 4 + P E l 0 Z W 1 U e X B l P k Z v c m 1 1 b G E 8 L 0 l 0 Z W 1 U e X B l P j x J d G V t U G F 0 a D 5 T Z W N 0 a W 9 u M S 9 W Z X J n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n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y Z 2 U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c G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a W Q m c X V v d D s s J n F 1 b 3 Q 7 b m F t Z S Z x d W 9 0 O y w m c X V v d D t z e W 1 i b 2 w m c X V v d D s s J n F 1 b 3 Q 7 c m F u a y Z x d W 9 0 O y w m c X V v d D t w c m l j Z V 9 1 c 2 Q m c X V v d D s s J n F 1 b 3 Q 7 c H J p Y 2 V f Y n R j J n F 1 b 3 Q 7 L C Z x d W 9 0 O z I 0 a F 9 2 b 2 x 1 b W V f d X N k J n F 1 b 3 Q 7 L C Z x d W 9 0 O 2 1 h c m t l d F 9 j Y X B f d X N k J n F 1 b 3 Q 7 L C Z x d W 9 0 O 2 F 2 Y W l s Y W J s Z V 9 z d X B w b H k m c X V v d D s s J n F 1 b 3 Q 7 d G 9 0 Y W x f c 3 V w c G x 5 J n F 1 b 3 Q 7 L C Z x d W 9 0 O 2 1 h e F 9 z d X B w b H k m c X V v d D s s J n F 1 b 3 Q 7 c G V y Y 2 V u d F 9 j a G F u Z 2 V f M W g m c X V v d D s s J n F 1 b 3 Q 7 c G V y Y 2 V u d F 9 j a G F u Z 2 V f M j R o J n F 1 b 3 Q 7 L C Z x d W 9 0 O 3 B l c m N l b n R f Y 2 h h b m d l X z d k J n F 1 b 3 Q 7 L C Z x d W 9 0 O 2 x h c 3 R f d X B k Y X R l Z C Z x d W 9 0 O 1 0 i I C 8 + P E V u d H J 5 I F R 5 c G U 9 I k Z p b G x D b 3 V u d C I g V m F s d W U 9 I m w x I i A v P j x F b n R y e S B U e X B l P S J G a W x s R X J y b 3 J D b 2 R l I i B W Y W x 1 Z T 0 i c 1 V u a 2 5 v d 2 4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T G F z d F V w Z G F 0 Z W Q i I F Z h b H V l P S J k M j A x O C 0 w M S 0 w M l Q y M T o x M D o w N C 4 0 N D g x M j k 1 W i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2 a W d h d G l v b l N 0 Z X B O Y W 1 l I i B W Y W x 1 Z T 0 i c 0 5 h d m l n Y X R p b 2 4 i I C 8 + P E V u d H J 5 I F R 5 c G U 9 I l F 1 Z X J 5 S U Q i I F Z h b H V l P S J z N W Y z Z j E 5 Y T U t N 2 V l M S 0 0 O D Y 4 L W I 0 M T k t O T g 5 M W M 1 N T Y x M 2 V m I i A v P j x F b n R y e S B U e X B l P S J M b 2 F k Z W R U b 0 F u Y W x 5 c 2 l z U 2 V y d m l j Z X M i I F Z h b H V l P S J s M C I g L z 4 8 R W 5 0 c n k g V H l w Z T 0 i R m l s b E V y c m 9 y Q 2 9 1 b n Q i I F Z h b H V l P S J s M C I g L z 4 8 R W 5 0 c n k g V H l w Z T 0 i U X V l c n l H c m 9 1 c E l E I i B W Y W x 1 Z T 0 i c z Q y Y j Q z Y j d l L T d l N z I t N D J l O S 1 i M z g 2 L T U z N T I 0 Z j d j M D R j Z S I g L z 4 8 R W 5 0 c n k g V H l w Z T 0 i R m l s b F R h c m d l d C I g V m F s d W U 9 I n N S a X B w b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X B w b G U v R X h w Y W 5 k Z W Q g Q 2 9 s d W 1 u M S 5 7 a W Q s M H 0 m c X V v d D s s J n F 1 b 3 Q 7 U 2 V j d G l v b j E v U m l w c G x l L 0 V 4 c G F u Z G V k I E N v b H V t b j E u e 2 5 h b W U s M X 0 m c X V v d D s s J n F 1 b 3 Q 7 U 2 V j d G l v b j E v U m l w c G x l L 0 V 4 c G F u Z G V k I E N v b H V t b j E u e 3 N 5 b W J v b C w y f S Z x d W 9 0 O y w m c X V v d D t T Z W N 0 a W 9 u M S 9 S a X B w b G U v R X h w Y W 5 k Z W Q g Q 2 9 s d W 1 u M S 5 7 c m F u a y w z f S Z x d W 9 0 O y w m c X V v d D t T Z W N 0 a W 9 u M S 9 S a X B w b G U v R X h w Y W 5 k Z W Q g Q 2 9 s d W 1 u M S 5 7 c H J p Y 2 V f d X N k L D R 9 J n F 1 b 3 Q 7 L C Z x d W 9 0 O 1 N l Y 3 R p b 2 4 x L 1 J p c H B s Z S 9 F e H B h b m R l Z C B D b 2 x 1 b W 4 x L n t w c m l j Z V 9 i d G M s N X 0 m c X V v d D s s J n F 1 b 3 Q 7 U 2 V j d G l v b j E v U m l w c G x l L 0 V 4 c G F u Z G V k I E N v b H V t b j E u e z I 0 a F 9 2 b 2 x 1 b W V f d X N k L D Z 9 J n F 1 b 3 Q 7 L C Z x d W 9 0 O 1 N l Y 3 R p b 2 4 x L 1 J p c H B s Z S 9 F e H B h b m R l Z C B D b 2 x 1 b W 4 x L n t t Y X J r Z X R f Y 2 F w X 3 V z Z C w 3 f S Z x d W 9 0 O y w m c X V v d D t T Z W N 0 a W 9 u M S 9 S a X B w b G U v R X h w Y W 5 k Z W Q g Q 2 9 s d W 1 u M S 5 7 Y X Z h a W x h Y m x l X 3 N 1 c H B s e S w 4 f S Z x d W 9 0 O y w m c X V v d D t T Z W N 0 a W 9 u M S 9 S a X B w b G U v R X h w Y W 5 k Z W Q g Q 2 9 s d W 1 u M S 5 7 d G 9 0 Y W x f c 3 V w c G x 5 L D l 9 J n F 1 b 3 Q 7 L C Z x d W 9 0 O 1 N l Y 3 R p b 2 4 x L 1 J p c H B s Z S 9 F e H B h b m R l Z C B D b 2 x 1 b W 4 x L n t t Y X h f c 3 V w c G x 5 L D E w f S Z x d W 9 0 O y w m c X V v d D t T Z W N 0 a W 9 u M S 9 S a X B w b G U v R X h w Y W 5 k Z W Q g Q 2 9 s d W 1 u M S 5 7 c G V y Y 2 V u d F 9 j a G F u Z 2 V f M W g s M T F 9 J n F 1 b 3 Q 7 L C Z x d W 9 0 O 1 N l Y 3 R p b 2 4 x L 1 J p c H B s Z S 9 F e H B h b m R l Z C B D b 2 x 1 b W 4 x L n t w Z X J j Z W 5 0 X 2 N o Y W 5 n Z V 8 y N G g s M T J 9 J n F 1 b 3 Q 7 L C Z x d W 9 0 O 1 N l Y 3 R p b 2 4 x L 1 J p c H B s Z S 9 F e H B h b m R l Z C B D b 2 x 1 b W 4 x L n t w Z X J j Z W 5 0 X 2 N o Y W 5 n Z V 8 3 Z C w x M 3 0 m c X V v d D s s J n F 1 b 3 Q 7 U 2 V j d G l v b j E v U m l w c G x l L 0 V 4 c G F u Z G V k I E N v b H V t b j E u e 2 x h c 3 R f d X B k Y X R l Z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J p c H B s Z S 9 F e H B h b m R l Z C B D b 2 x 1 b W 4 x L n t p Z C w w f S Z x d W 9 0 O y w m c X V v d D t T Z W N 0 a W 9 u M S 9 S a X B w b G U v R X h w Y W 5 k Z W Q g Q 2 9 s d W 1 u M S 5 7 b m F t Z S w x f S Z x d W 9 0 O y w m c X V v d D t T Z W N 0 a W 9 u M S 9 S a X B w b G U v R X h w Y W 5 k Z W Q g Q 2 9 s d W 1 u M S 5 7 c 3 l t Y m 9 s L D J 9 J n F 1 b 3 Q 7 L C Z x d W 9 0 O 1 N l Y 3 R p b 2 4 x L 1 J p c H B s Z S 9 F e H B h b m R l Z C B D b 2 x 1 b W 4 x L n t y Y W 5 r L D N 9 J n F 1 b 3 Q 7 L C Z x d W 9 0 O 1 N l Y 3 R p b 2 4 x L 1 J p c H B s Z S 9 F e H B h b m R l Z C B D b 2 x 1 b W 4 x L n t w c m l j Z V 9 1 c 2 Q s N H 0 m c X V v d D s s J n F 1 b 3 Q 7 U 2 V j d G l v b j E v U m l w c G x l L 0 V 4 c G F u Z G V k I E N v b H V t b j E u e 3 B y a W N l X 2 J 0 Y y w 1 f S Z x d W 9 0 O y w m c X V v d D t T Z W N 0 a W 9 u M S 9 S a X B w b G U v R X h w Y W 5 k Z W Q g Q 2 9 s d W 1 u M S 5 7 M j R o X 3 Z v b H V t Z V 9 1 c 2 Q s N n 0 m c X V v d D s s J n F 1 b 3 Q 7 U 2 V j d G l v b j E v U m l w c G x l L 0 V 4 c G F u Z G V k I E N v b H V t b j E u e 2 1 h c m t l d F 9 j Y X B f d X N k L D d 9 J n F 1 b 3 Q 7 L C Z x d W 9 0 O 1 N l Y 3 R p b 2 4 x L 1 J p c H B s Z S 9 F e H B h b m R l Z C B D b 2 x 1 b W 4 x L n t h d m F p b G F i b G V f c 3 V w c G x 5 L D h 9 J n F 1 b 3 Q 7 L C Z x d W 9 0 O 1 N l Y 3 R p b 2 4 x L 1 J p c H B s Z S 9 F e H B h b m R l Z C B D b 2 x 1 b W 4 x L n t 0 b 3 R h b F 9 z d X B w b H k s O X 0 m c X V v d D s s J n F 1 b 3 Q 7 U 2 V j d G l v b j E v U m l w c G x l L 0 V 4 c G F u Z G V k I E N v b H V t b j E u e 2 1 h e F 9 z d X B w b H k s M T B 9 J n F 1 b 3 Q 7 L C Z x d W 9 0 O 1 N l Y 3 R p b 2 4 x L 1 J p c H B s Z S 9 F e H B h b m R l Z C B D b 2 x 1 b W 4 x L n t w Z X J j Z W 5 0 X 2 N o Y W 5 n Z V 8 x a C w x M X 0 m c X V v d D s s J n F 1 b 3 Q 7 U 2 V j d G l v b j E v U m l w c G x l L 0 V 4 c G F u Z G V k I E N v b H V t b j E u e 3 B l c m N l b n R f Y 2 h h b m d l X z I 0 a C w x M n 0 m c X V v d D s s J n F 1 b 3 Q 7 U 2 V j d G l v b j E v U m l w c G x l L 0 V 4 c G F u Z G V k I E N v b H V t b j E u e 3 B l c m N l b n R f Y 2 h h b m d l X z d k L D E z f S Z x d W 9 0 O y w m c X V v d D t T Z W N 0 a W 9 u M S 9 S a X B w b G U v R X h w Y W 5 k Z W Q g Q 2 9 s d W 1 u M S 5 7 b G F z d F 9 1 c G R h d G V k L D E 0 f S Z x d W 9 0 O 1 0 s J n F 1 b 3 Q 7 U m V s Y X R p b 2 5 z a G l w S W 5 m b y Z x d W 9 0 O z p b X X 0 i I C 8 + P E V u d H J 5 I F R 5 c G U 9 I k Z p b G x D b 2 x 1 b W 5 U e X B l c y I g V m F s d W U 9 I n N B Q U F B Q U F B Q U F B Q U F B Q U F B Q U F B Q S I g L z 4 8 L 1 N 0 Y W J s Z U V u d H J p Z X M + P C 9 J d G V t P j x J d G V t P j x J d G V t T G 9 j Y X R p b 2 4 + P E l 0 Z W 1 U e X B l P k Z v c m 1 1 b G E 8 L 0 l 0 Z W 1 U e X B l P j x J d G V t U G F 0 a D 5 T Z W N 0 a W 9 u M S 9 S a X B w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c G x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w b G U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9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T G F z d F V w Z G F 0 Z W Q i I F Z h b H V l P S J k M j A x O C 0 w M S 0 w M l Q y M T o x M D o w N C 4 y N D Y 4 M j Y 5 W i I g L z 4 8 R W 5 0 c n k g V H l w Z T 0 i R m l s b E N v b H V t b k 5 h b W V z I i B W Y W x 1 Z T 0 i c 1 s m c X V v d D t p Z C Z x d W 9 0 O y w m c X V v d D t u Y W 1 l J n F 1 b 3 Q 7 L C Z x d W 9 0 O 3 N 5 b W J v b C Z x d W 9 0 O y w m c X V v d D t y Y W 5 r J n F 1 b 3 Q 7 L C Z x d W 9 0 O 3 B y a W N l X 3 V z Z C Z x d W 9 0 O y w m c X V v d D t w c m l j Z V 9 i d G M m c X V v d D s s J n F 1 b 3 Q 7 M j R o X 3 Z v b H V t Z V 9 1 c 2 Q m c X V v d D s s J n F 1 b 3 Q 7 b W F y a 2 V 0 X 2 N h c F 9 1 c 2 Q m c X V v d D s s J n F 1 b 3 Q 7 Y X Z h a W x h Y m x l X 3 N 1 c H B s e S Z x d W 9 0 O y w m c X V v d D t 0 b 3 R h b F 9 z d X B w b H k m c X V v d D s s J n F 1 b 3 Q 7 b W F 4 X 3 N 1 c H B s e S Z x d W 9 0 O y w m c X V v d D t w Z X J j Z W 5 0 X 2 N o Y W 5 n Z V 8 x a C Z x d W 9 0 O y w m c X V v d D t w Z X J j Z W 5 0 X 2 N o Y W 5 n Z V 8 y N G g m c X V v d D s s J n F 1 b 3 Q 7 c G V y Y 2 V u d F 9 j a G F u Z 2 V f N 2 Q m c X V v d D s s J n F 1 b 3 Q 7 b G F z d F 9 1 c G R h d G V k J n F 1 b 3 Q 7 X S I g L z 4 8 R W 5 0 c n k g V H l w Z T 0 i R m l s b F N 0 Y X R 1 c y I g V m F s d W U 9 I n N D b 2 1 w b G V 0 Z S I g L z 4 8 R W 5 0 c n k g V H l w Z T 0 i R m l s b E N v d W 5 0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R d W V y e U l E I i B W Y W x 1 Z T 0 i c 2 M y N m U 5 M G E x L T k x M z k t N D Q 4 Z S 0 5 Y W E 2 L W I y Y j c 2 Y j Y 2 Z W Z i Z C I g L z 4 8 R W 5 0 c n k g V H l w Z T 0 i T G 9 h Z G V k V G 9 B b m F s e X N p c 1 N l c n Z p Y 2 V z I i B W Y W x 1 Z T 0 i b D A i I C 8 + P E V u d H J 5 I F R 5 c G U 9 I k Z p b G x F c n J v c k N v d W 5 0 I i B W Y W x 1 Z T 0 i b D A i I C 8 + P E V u d H J 5 I F R 5 c G U 9 I l F 1 Z X J 5 R 3 J v d X B J R C I g V m F s d W U 9 I n M 0 M m I 0 M 2 I 3 Z S 0 3 Z T c y L T Q y Z T k t Y j M 4 N i 0 1 M z U y N G Y 3 Y z A 0 Y 2 U i I C 8 + P E V u d H J 5 I F R 5 c G U 9 I k Z p b G x U Y X J n Z X Q i I F Z h b H V l P S J z S W 9 0 Y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v d G E v R X h w Y W 5 k Z W Q g Q 2 9 s d W 1 u M S 5 7 a W Q s M H 0 m c X V v d D s s J n F 1 b 3 Q 7 U 2 V j d G l v b j E v S W 9 0 Y S 9 F e H B h b m R l Z C B D b 2 x 1 b W 4 x L n t u Y W 1 l L D F 9 J n F 1 b 3 Q 7 L C Z x d W 9 0 O 1 N l Y 3 R p b 2 4 x L 0 l v d G E v R X h w Y W 5 k Z W Q g Q 2 9 s d W 1 u M S 5 7 c 3 l t Y m 9 s L D J 9 J n F 1 b 3 Q 7 L C Z x d W 9 0 O 1 N l Y 3 R p b 2 4 x L 0 l v d G E v R X h w Y W 5 k Z W Q g Q 2 9 s d W 1 u M S 5 7 c m F u a y w z f S Z x d W 9 0 O y w m c X V v d D t T Z W N 0 a W 9 u M S 9 J b 3 R h L 0 V 4 c G F u Z G V k I E N v b H V t b j E u e 3 B y a W N l X 3 V z Z C w 0 f S Z x d W 9 0 O y w m c X V v d D t T Z W N 0 a W 9 u M S 9 J b 3 R h L 0 V 4 c G F u Z G V k I E N v b H V t b j E u e 3 B y a W N l X 2 J 0 Y y w 1 f S Z x d W 9 0 O y w m c X V v d D t T Z W N 0 a W 9 u M S 9 J b 3 R h L 0 V 4 c G F u Z G V k I E N v b H V t b j E u e z I 0 a F 9 2 b 2 x 1 b W V f d X N k L D Z 9 J n F 1 b 3 Q 7 L C Z x d W 9 0 O 1 N l Y 3 R p b 2 4 x L 0 l v d G E v R X h w Y W 5 k Z W Q g Q 2 9 s d W 1 u M S 5 7 b W F y a 2 V 0 X 2 N h c F 9 1 c 2 Q s N 3 0 m c X V v d D s s J n F 1 b 3 Q 7 U 2 V j d G l v b j E v S W 9 0 Y S 9 F e H B h b m R l Z C B D b 2 x 1 b W 4 x L n t h d m F p b G F i b G V f c 3 V w c G x 5 L D h 9 J n F 1 b 3 Q 7 L C Z x d W 9 0 O 1 N l Y 3 R p b 2 4 x L 0 l v d G E v R X h w Y W 5 k Z W Q g Q 2 9 s d W 1 u M S 5 7 d G 9 0 Y W x f c 3 V w c G x 5 L D l 9 J n F 1 b 3 Q 7 L C Z x d W 9 0 O 1 N l Y 3 R p b 2 4 x L 0 l v d G E v R X h w Y W 5 k Z W Q g Q 2 9 s d W 1 u M S 5 7 b W F 4 X 3 N 1 c H B s e S w x M H 0 m c X V v d D s s J n F 1 b 3 Q 7 U 2 V j d G l v b j E v S W 9 0 Y S 9 F e H B h b m R l Z C B D b 2 x 1 b W 4 x L n t w Z X J j Z W 5 0 X 2 N o Y W 5 n Z V 8 x a C w x M X 0 m c X V v d D s s J n F 1 b 3 Q 7 U 2 V j d G l v b j E v S W 9 0 Y S 9 F e H B h b m R l Z C B D b 2 x 1 b W 4 x L n t w Z X J j Z W 5 0 X 2 N o Y W 5 n Z V 8 y N G g s M T J 9 J n F 1 b 3 Q 7 L C Z x d W 9 0 O 1 N l Y 3 R p b 2 4 x L 0 l v d G E v R X h w Y W 5 k Z W Q g Q 2 9 s d W 1 u M S 5 7 c G V y Y 2 V u d F 9 j a G F u Z 2 V f N 2 Q s M T N 9 J n F 1 b 3 Q 7 L C Z x d W 9 0 O 1 N l Y 3 R p b 2 4 x L 0 l v d G E v R X h w Y W 5 k Z W Q g Q 2 9 s d W 1 u M S 5 7 b G F z d F 9 1 c G R h d G V k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S W 9 0 Y S 9 F e H B h b m R l Z C B D b 2 x 1 b W 4 x L n t p Z C w w f S Z x d W 9 0 O y w m c X V v d D t T Z W N 0 a W 9 u M S 9 J b 3 R h L 0 V 4 c G F u Z G V k I E N v b H V t b j E u e 2 5 h b W U s M X 0 m c X V v d D s s J n F 1 b 3 Q 7 U 2 V j d G l v b j E v S W 9 0 Y S 9 F e H B h b m R l Z C B D b 2 x 1 b W 4 x L n t z e W 1 i b 2 w s M n 0 m c X V v d D s s J n F 1 b 3 Q 7 U 2 V j d G l v b j E v S W 9 0 Y S 9 F e H B h b m R l Z C B D b 2 x 1 b W 4 x L n t y Y W 5 r L D N 9 J n F 1 b 3 Q 7 L C Z x d W 9 0 O 1 N l Y 3 R p b 2 4 x L 0 l v d G E v R X h w Y W 5 k Z W Q g Q 2 9 s d W 1 u M S 5 7 c H J p Y 2 V f d X N k L D R 9 J n F 1 b 3 Q 7 L C Z x d W 9 0 O 1 N l Y 3 R p b 2 4 x L 0 l v d G E v R X h w Y W 5 k Z W Q g Q 2 9 s d W 1 u M S 5 7 c H J p Y 2 V f Y n R j L D V 9 J n F 1 b 3 Q 7 L C Z x d W 9 0 O 1 N l Y 3 R p b 2 4 x L 0 l v d G E v R X h w Y W 5 k Z W Q g Q 2 9 s d W 1 u M S 5 7 M j R o X 3 Z v b H V t Z V 9 1 c 2 Q s N n 0 m c X V v d D s s J n F 1 b 3 Q 7 U 2 V j d G l v b j E v S W 9 0 Y S 9 F e H B h b m R l Z C B D b 2 x 1 b W 4 x L n t t Y X J r Z X R f Y 2 F w X 3 V z Z C w 3 f S Z x d W 9 0 O y w m c X V v d D t T Z W N 0 a W 9 u M S 9 J b 3 R h L 0 V 4 c G F u Z G V k I E N v b H V t b j E u e 2 F 2 Y W l s Y W J s Z V 9 z d X B w b H k s O H 0 m c X V v d D s s J n F 1 b 3 Q 7 U 2 V j d G l v b j E v S W 9 0 Y S 9 F e H B h b m R l Z C B D b 2 x 1 b W 4 x L n t 0 b 3 R h b F 9 z d X B w b H k s O X 0 m c X V v d D s s J n F 1 b 3 Q 7 U 2 V j d G l v b j E v S W 9 0 Y S 9 F e H B h b m R l Z C B D b 2 x 1 b W 4 x L n t t Y X h f c 3 V w c G x 5 L D E w f S Z x d W 9 0 O y w m c X V v d D t T Z W N 0 a W 9 u M S 9 J b 3 R h L 0 V 4 c G F u Z G V k I E N v b H V t b j E u e 3 B l c m N l b n R f Y 2 h h b m d l X z F o L D E x f S Z x d W 9 0 O y w m c X V v d D t T Z W N 0 a W 9 u M S 9 J b 3 R h L 0 V 4 c G F u Z G V k I E N v b H V t b j E u e 3 B l c m N l b n R f Y 2 h h b m d l X z I 0 a C w x M n 0 m c X V v d D s s J n F 1 b 3 Q 7 U 2 V j d G l v b j E v S W 9 0 Y S 9 F e H B h b m R l Z C B D b 2 x 1 b W 4 x L n t w Z X J j Z W 5 0 X 2 N o Y W 5 n Z V 8 3 Z C w x M 3 0 m c X V v d D s s J n F 1 b 3 Q 7 U 2 V j d G l v b j E v S W 9 0 Y S 9 F e H B h b m R l Z C B D b 2 x 1 b W 4 x L n t s Y X N 0 X 3 V w Z G F 0 Z W Q s M T R 9 J n F 1 b 3 Q 7 X S w m c X V v d D t S Z W x h d G l v b n N o a X B J b m Z v J n F 1 b 3 Q 7 O l t d f S I g L z 4 8 R W 5 0 c n k g V H l w Z T 0 i R m l s b E N v b H V t b l R 5 c G V z I i B W Y W x 1 Z T 0 i c 0 F B Q U F B Q U F B Q U F B Q U F B Q U F B Q U F B I i A v P j w v U 3 R h Y m x l R W 5 0 c m l l c z 4 8 L 0 l 0 Z W 0 + P E l 0 Z W 0 + P E l 0 Z W 1 M b 2 N h d G l v b j 4 8 S X R l b V R 5 c G U + R m 9 y b X V s Y T w v S X R l b V R 5 c G U + P E l 0 Z W 1 Q Y X R o P l N l Y 3 R p b 2 4 x L 0 l v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9 0 Y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9 0 Y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s b G F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D b 3 V u d C I g V m F s d W U 9 I m w x I i A v P j x F b n R y e S B U e X B l P S J G a W x s Q 2 9 s d W 1 u T m F t Z X M i I F Z h b H V l P S J z W y Z x d W 9 0 O 2 l k J n F 1 b 3 Q 7 L C Z x d W 9 0 O 2 5 h b W U m c X V v d D s s J n F 1 b 3 Q 7 c 3 l t Y m 9 s J n F 1 b 3 Q 7 L C Z x d W 9 0 O 3 J h b m s m c X V v d D s s J n F 1 b 3 Q 7 c H J p Y 2 V f d X N k J n F 1 b 3 Q 7 L C Z x d W 9 0 O 3 B y a W N l X 2 J 0 Y y Z x d W 9 0 O y w m c X V v d D s y N G h f d m 9 s d W 1 l X 3 V z Z C Z x d W 9 0 O y w m c X V v d D t t Y X J r Z X R f Y 2 F w X 3 V z Z C Z x d W 9 0 O y w m c X V v d D t h d m F p b G F i b G V f c 3 V w c G x 5 J n F 1 b 3 Q 7 L C Z x d W 9 0 O 3 R v d G F s X 3 N 1 c H B s e S Z x d W 9 0 O y w m c X V v d D t t Y X h f c 3 V w c G x 5 J n F 1 b 3 Q 7 L C Z x d W 9 0 O 3 B l c m N l b n R f Y 2 h h b m d l X z F o J n F 1 b 3 Q 7 L C Z x d W 9 0 O 3 B l c m N l b n R f Y 2 h h b m d l X z I 0 a C Z x d W 9 0 O y w m c X V v d D t w Z X J j Z W 5 0 X 2 N o Y W 5 n Z V 8 3 Z C Z x d W 9 0 O y w m c X V v d D t s Y X N 0 X 3 V w Z G F 0 Z W Q m c X V v d D t d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U X V l c n l J R C I g V m F s d W U 9 I n M 1 N T A z M j B l Z C 0 z O D J j L T R h N T k t O T d l N C 1 h M T Z h Y T Q y Y 2 E 3 M W M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R d W V y e U d y b 3 V w S U Q i I F Z h b H V l P S J z N D J i N D N i N 2 U t N 2 U 3 M i 0 0 M m U 5 L W I z O D Y t N T M 1 M j R m N 2 M w N G N l I i A v P j x F b n R y e S B U e X B l P S J G a W x s T G F z d F V w Z G F 0 Z W Q i I F Z h b H V l P S J k M j A x O C 0 w M S 0 w M l Q y M T o x M D o w N C 4 w N j I 1 N D k 2 W i I g L z 4 8 R W 5 0 c n k g V H l w Z T 0 i R m l s b F R h c m d l d C I g V m F s d W U 9 I n N T d G V s b G F y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l b G x h c i 9 F e H B h b m R l Z C B D b 2 x 1 b W 4 x L n t p Z C w w f S Z x d W 9 0 O y w m c X V v d D t T Z W N 0 a W 9 u M S 9 T d G V s b G F y L 0 V 4 c G F u Z G V k I E N v b H V t b j E u e 2 5 h b W U s M X 0 m c X V v d D s s J n F 1 b 3 Q 7 U 2 V j d G l v b j E v U 3 R l b G x h c i 9 F e H B h b m R l Z C B D b 2 x 1 b W 4 x L n t z e W 1 i b 2 w s M n 0 m c X V v d D s s J n F 1 b 3 Q 7 U 2 V j d G l v b j E v U 3 R l b G x h c i 9 F e H B h b m R l Z C B D b 2 x 1 b W 4 x L n t y Y W 5 r L D N 9 J n F 1 b 3 Q 7 L C Z x d W 9 0 O 1 N l Y 3 R p b 2 4 x L 1 N 0 Z W x s Y X I v R X h w Y W 5 k Z W Q g Q 2 9 s d W 1 u M S 5 7 c H J p Y 2 V f d X N k L D R 9 J n F 1 b 3 Q 7 L C Z x d W 9 0 O 1 N l Y 3 R p b 2 4 x L 1 N 0 Z W x s Y X I v R X h w Y W 5 k Z W Q g Q 2 9 s d W 1 u M S 5 7 c H J p Y 2 V f Y n R j L D V 9 J n F 1 b 3 Q 7 L C Z x d W 9 0 O 1 N l Y 3 R p b 2 4 x L 1 N 0 Z W x s Y X I v R X h w Y W 5 k Z W Q g Q 2 9 s d W 1 u M S 5 7 M j R o X 3 Z v b H V t Z V 9 1 c 2 Q s N n 0 m c X V v d D s s J n F 1 b 3 Q 7 U 2 V j d G l v b j E v U 3 R l b G x h c i 9 F e H B h b m R l Z C B D b 2 x 1 b W 4 x L n t t Y X J r Z X R f Y 2 F w X 3 V z Z C w 3 f S Z x d W 9 0 O y w m c X V v d D t T Z W N 0 a W 9 u M S 9 T d G V s b G F y L 0 V 4 c G F u Z G V k I E N v b H V t b j E u e 2 F 2 Y W l s Y W J s Z V 9 z d X B w b H k s O H 0 m c X V v d D s s J n F 1 b 3 Q 7 U 2 V j d G l v b j E v U 3 R l b G x h c i 9 F e H B h b m R l Z C B D b 2 x 1 b W 4 x L n t 0 b 3 R h b F 9 z d X B w b H k s O X 0 m c X V v d D s s J n F 1 b 3 Q 7 U 2 V j d G l v b j E v U 3 R l b G x h c i 9 F e H B h b m R l Z C B D b 2 x 1 b W 4 x L n t t Y X h f c 3 V w c G x 5 L D E w f S Z x d W 9 0 O y w m c X V v d D t T Z W N 0 a W 9 u M S 9 T d G V s b G F y L 0 V 4 c G F u Z G V k I E N v b H V t b j E u e 3 B l c m N l b n R f Y 2 h h b m d l X z F o L D E x f S Z x d W 9 0 O y w m c X V v d D t T Z W N 0 a W 9 u M S 9 T d G V s b G F y L 0 V 4 c G F u Z G V k I E N v b H V t b j E u e 3 B l c m N l b n R f Y 2 h h b m d l X z I 0 a C w x M n 0 m c X V v d D s s J n F 1 b 3 Q 7 U 2 V j d G l v b j E v U 3 R l b G x h c i 9 F e H B h b m R l Z C B D b 2 x 1 b W 4 x L n t w Z X J j Z W 5 0 X 2 N o Y W 5 n Z V 8 3 Z C w x M 3 0 m c X V v d D s s J n F 1 b 3 Q 7 U 2 V j d G l v b j E v U 3 R l b G x h c i 9 F e H B h b m R l Z C B D b 2 x 1 b W 4 x L n t s Y X N 0 X 3 V w Z G F 0 Z W Q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T d G V s b G F y L 0 V 4 c G F u Z G V k I E N v b H V t b j E u e 2 l k L D B 9 J n F 1 b 3 Q 7 L C Z x d W 9 0 O 1 N l Y 3 R p b 2 4 x L 1 N 0 Z W x s Y X I v R X h w Y W 5 k Z W Q g Q 2 9 s d W 1 u M S 5 7 b m F t Z S w x f S Z x d W 9 0 O y w m c X V v d D t T Z W N 0 a W 9 u M S 9 T d G V s b G F y L 0 V 4 c G F u Z G V k I E N v b H V t b j E u e 3 N 5 b W J v b C w y f S Z x d W 9 0 O y w m c X V v d D t T Z W N 0 a W 9 u M S 9 T d G V s b G F y L 0 V 4 c G F u Z G V k I E N v b H V t b j E u e 3 J h b m s s M 3 0 m c X V v d D s s J n F 1 b 3 Q 7 U 2 V j d G l v b j E v U 3 R l b G x h c i 9 F e H B h b m R l Z C B D b 2 x 1 b W 4 x L n t w c m l j Z V 9 1 c 2 Q s N H 0 m c X V v d D s s J n F 1 b 3 Q 7 U 2 V j d G l v b j E v U 3 R l b G x h c i 9 F e H B h b m R l Z C B D b 2 x 1 b W 4 x L n t w c m l j Z V 9 i d G M s N X 0 m c X V v d D s s J n F 1 b 3 Q 7 U 2 V j d G l v b j E v U 3 R l b G x h c i 9 F e H B h b m R l Z C B D b 2 x 1 b W 4 x L n s y N G h f d m 9 s d W 1 l X 3 V z Z C w 2 f S Z x d W 9 0 O y w m c X V v d D t T Z W N 0 a W 9 u M S 9 T d G V s b G F y L 0 V 4 c G F u Z G V k I E N v b H V t b j E u e 2 1 h c m t l d F 9 j Y X B f d X N k L D d 9 J n F 1 b 3 Q 7 L C Z x d W 9 0 O 1 N l Y 3 R p b 2 4 x L 1 N 0 Z W x s Y X I v R X h w Y W 5 k Z W Q g Q 2 9 s d W 1 u M S 5 7 Y X Z h a W x h Y m x l X 3 N 1 c H B s e S w 4 f S Z x d W 9 0 O y w m c X V v d D t T Z W N 0 a W 9 u M S 9 T d G V s b G F y L 0 V 4 c G F u Z G V k I E N v b H V t b j E u e 3 R v d G F s X 3 N 1 c H B s e S w 5 f S Z x d W 9 0 O y w m c X V v d D t T Z W N 0 a W 9 u M S 9 T d G V s b G F y L 0 V 4 c G F u Z G V k I E N v b H V t b j E u e 2 1 h e F 9 z d X B w b H k s M T B 9 J n F 1 b 3 Q 7 L C Z x d W 9 0 O 1 N l Y 3 R p b 2 4 x L 1 N 0 Z W x s Y X I v R X h w Y W 5 k Z W Q g Q 2 9 s d W 1 u M S 5 7 c G V y Y 2 V u d F 9 j a G F u Z 2 V f M W g s M T F 9 J n F 1 b 3 Q 7 L C Z x d W 9 0 O 1 N l Y 3 R p b 2 4 x L 1 N 0 Z W x s Y X I v R X h w Y W 5 k Z W Q g Q 2 9 s d W 1 u M S 5 7 c G V y Y 2 V u d F 9 j a G F u Z 2 V f M j R o L D E y f S Z x d W 9 0 O y w m c X V v d D t T Z W N 0 a W 9 u M S 9 T d G V s b G F y L 0 V 4 c G F u Z G V k I E N v b H V t b j E u e 3 B l c m N l b n R f Y 2 h h b m d l X z d k L D E z f S Z x d W 9 0 O y w m c X V v d D t T Z W N 0 a W 9 u M S 9 T d G V s b G F y L 0 V 4 c G F u Z G V k I E N v b H V t b j E u e 2 x h c 3 R f d X B k Y X R l Z C w x N H 0 m c X V v d D t d L C Z x d W 9 0 O 1 J l b G F 0 a W 9 u c 2 h p c E l u Z m 8 m c X V v d D s 6 W 1 1 9 I i A v P j x F b n R y e S B U e X B l P S J G a W x s Q 2 9 s d W 1 u V H l w Z X M i I F Z h b H V l P S J z Q U F B Q U F B Q U F B Q U F B Q U F B Q U F B Q U E i I C 8 + P C 9 T d G F i b G V F b n R y a W V z P j w v S X R l b T 4 8 S X R l b T 4 8 S X R l b U x v Y 2 F 0 a W 9 u P j x J d G V t V H l w Z T 5 G b 3 J t d W x h P C 9 J d G V t V H l w Z T 4 8 S X R l b V B h d G g + U 2 V j d G l v b j E v U 3 R l b G x h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s b G F y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s b G F y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Y W N v a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N v b H V t b k 5 h b W V z I i B W Y W x 1 Z T 0 i c 1 s m c X V v d D t p Z C Z x d W 9 0 O y w m c X V v d D t u Y W 1 l J n F 1 b 3 Q 7 L C Z x d W 9 0 O 3 N 5 b W J v b C Z x d W 9 0 O y w m c X V v d D t y Y W 5 r J n F 1 b 3 Q 7 L C Z x d W 9 0 O 3 B y a W N l X 3 V z Z C Z x d W 9 0 O y w m c X V v d D t w c m l j Z V 9 i d G M m c X V v d D s s J n F 1 b 3 Q 7 M j R o X 3 Z v b H V t Z V 9 1 c 2 Q m c X V v d D s s J n F 1 b 3 Q 7 b W F y a 2 V 0 X 2 N h c F 9 1 c 2 Q m c X V v d D s s J n F 1 b 3 Q 7 Y X Z h a W x h Y m x l X 3 N 1 c H B s e S Z x d W 9 0 O y w m c X V v d D t 0 b 3 R h b F 9 z d X B w b H k m c X V v d D s s J n F 1 b 3 Q 7 b W F 4 X 3 N 1 c H B s e S Z x d W 9 0 O y w m c X V v d D t w Z X J j Z W 5 0 X 2 N o Y W 5 n Z V 8 x a C Z x d W 9 0 O y w m c X V v d D t w Z X J j Z W 5 0 X 2 N o Y W 5 n Z V 8 y N G g m c X V v d D s s J n F 1 b 3 Q 7 c G V y Y 2 V u d F 9 j a G F u Z 2 V f N 2 Q m c X V v d D s s J n F 1 b 3 Q 7 b G F z d F 9 1 c G R h d G V k J n F 1 b 3 Q 7 X S I g L z 4 8 R W 5 0 c n k g V H l w Z T 0 i R m l s b E V y c m 9 y Q 2 9 k Z S I g V m F s d W U 9 I n N V b m t u b 3 d u I i A v P j x F b n R y e S B U e X B l P S J G a W x s Q 2 9 1 b n Q i I F Z h b H V l P S J s M S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R d W V y e U l E I i B W Y W x 1 Z T 0 i c 2 F k M T d l M z I y L T M 4 Y T Q t N D U 5 N C 0 5 N T c x L W M y N D I w O T B k M T k 0 M C I g L z 4 8 R W 5 0 c n k g V H l w Z T 0 i T G 9 h Z G V k V G 9 B b m F s e X N p c 1 N l c n Z p Y 2 V z I i B W Y W x 1 Z T 0 i b D A i I C 8 + P E V u d H J 5 I F R 5 c G U 9 I k Z p b G x F c n J v c k N v d W 5 0 I i B W Y W x 1 Z T 0 i b D A i I C 8 + P E V u d H J 5 I F R 5 c G U 9 I l F 1 Z X J 5 R 3 J v d X B J R C I g V m F s d W U 9 I n M 0 M m I 0 M 2 I 3 Z S 0 3 Z T c y L T Q y Z T k t Y j M 4 N i 0 1 M z U y N G Y 3 Y z A 0 Y 2 U i I C 8 + P E V u d H J 5 I F R 5 c G U 9 I k Z p b G x M Y X N 0 V X B k Y X R l Z C I g V m F s d W U 9 I m Q y M D E 4 L T A x L T A y V D I x O j E w O j A z L j g 1 N z I 0 M T R a I i A v P j x F b n R y e S B U e X B l P S J G a W x s V G F y Z 2 V 0 I i B W Y W x 1 Z T 0 i c 1 N p Y W N v a W 4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F j b 2 l u L 0 V 4 c G F u Z G V k I E N v b H V t b j E u e 2 l k L D B 9 J n F 1 b 3 Q 7 L C Z x d W 9 0 O 1 N l Y 3 R p b 2 4 x L 1 N p Y W N v a W 4 v R X h w Y W 5 k Z W Q g Q 2 9 s d W 1 u M S 5 7 b m F t Z S w x f S Z x d W 9 0 O y w m c X V v d D t T Z W N 0 a W 9 u M S 9 T a W F j b 2 l u L 0 V 4 c G F u Z G V k I E N v b H V t b j E u e 3 N 5 b W J v b C w y f S Z x d W 9 0 O y w m c X V v d D t T Z W N 0 a W 9 u M S 9 T a W F j b 2 l u L 0 V 4 c G F u Z G V k I E N v b H V t b j E u e 3 J h b m s s M 3 0 m c X V v d D s s J n F 1 b 3 Q 7 U 2 V j d G l v b j E v U 2 l h Y 2 9 p b i 9 F e H B h b m R l Z C B D b 2 x 1 b W 4 x L n t w c m l j Z V 9 1 c 2 Q s N H 0 m c X V v d D s s J n F 1 b 3 Q 7 U 2 V j d G l v b j E v U 2 l h Y 2 9 p b i 9 F e H B h b m R l Z C B D b 2 x 1 b W 4 x L n t w c m l j Z V 9 i d G M s N X 0 m c X V v d D s s J n F 1 b 3 Q 7 U 2 V j d G l v b j E v U 2 l h Y 2 9 p b i 9 F e H B h b m R l Z C B D b 2 x 1 b W 4 x L n s y N G h f d m 9 s d W 1 l X 3 V z Z C w 2 f S Z x d W 9 0 O y w m c X V v d D t T Z W N 0 a W 9 u M S 9 T a W F j b 2 l u L 0 V 4 c G F u Z G V k I E N v b H V t b j E u e 2 1 h c m t l d F 9 j Y X B f d X N k L D d 9 J n F 1 b 3 Q 7 L C Z x d W 9 0 O 1 N l Y 3 R p b 2 4 x L 1 N p Y W N v a W 4 v R X h w Y W 5 k Z W Q g Q 2 9 s d W 1 u M S 5 7 Y X Z h a W x h Y m x l X 3 N 1 c H B s e S w 4 f S Z x d W 9 0 O y w m c X V v d D t T Z W N 0 a W 9 u M S 9 T a W F j b 2 l u L 0 V 4 c G F u Z G V k I E N v b H V t b j E u e 3 R v d G F s X 3 N 1 c H B s e S w 5 f S Z x d W 9 0 O y w m c X V v d D t T Z W N 0 a W 9 u M S 9 T a W F j b 2 l u L 0 V 4 c G F u Z G V k I E N v b H V t b j E u e 2 1 h e F 9 z d X B w b H k s M T B 9 J n F 1 b 3 Q 7 L C Z x d W 9 0 O 1 N l Y 3 R p b 2 4 x L 1 N p Y W N v a W 4 v R X h w Y W 5 k Z W Q g Q 2 9 s d W 1 u M S 5 7 c G V y Y 2 V u d F 9 j a G F u Z 2 V f M W g s M T F 9 J n F 1 b 3 Q 7 L C Z x d W 9 0 O 1 N l Y 3 R p b 2 4 x L 1 N p Y W N v a W 4 v R X h w Y W 5 k Z W Q g Q 2 9 s d W 1 u M S 5 7 c G V y Y 2 V u d F 9 j a G F u Z 2 V f M j R o L D E y f S Z x d W 9 0 O y w m c X V v d D t T Z W N 0 a W 9 u M S 9 T a W F j b 2 l u L 0 V 4 c G F u Z G V k I E N v b H V t b j E u e 3 B l c m N l b n R f Y 2 h h b m d l X z d k L D E z f S Z x d W 9 0 O y w m c X V v d D t T Z W N 0 a W 9 u M S 9 T a W F j b 2 l u L 0 V 4 c G F u Z G V k I E N v b H V t b j E u e 2 x h c 3 R f d X B k Y X R l Z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N p Y W N v a W 4 v R X h w Y W 5 k Z W Q g Q 2 9 s d W 1 u M S 5 7 a W Q s M H 0 m c X V v d D s s J n F 1 b 3 Q 7 U 2 V j d G l v b j E v U 2 l h Y 2 9 p b i 9 F e H B h b m R l Z C B D b 2 x 1 b W 4 x L n t u Y W 1 l L D F 9 J n F 1 b 3 Q 7 L C Z x d W 9 0 O 1 N l Y 3 R p b 2 4 x L 1 N p Y W N v a W 4 v R X h w Y W 5 k Z W Q g Q 2 9 s d W 1 u M S 5 7 c 3 l t Y m 9 s L D J 9 J n F 1 b 3 Q 7 L C Z x d W 9 0 O 1 N l Y 3 R p b 2 4 x L 1 N p Y W N v a W 4 v R X h w Y W 5 k Z W Q g Q 2 9 s d W 1 u M S 5 7 c m F u a y w z f S Z x d W 9 0 O y w m c X V v d D t T Z W N 0 a W 9 u M S 9 T a W F j b 2 l u L 0 V 4 c G F u Z G V k I E N v b H V t b j E u e 3 B y a W N l X 3 V z Z C w 0 f S Z x d W 9 0 O y w m c X V v d D t T Z W N 0 a W 9 u M S 9 T a W F j b 2 l u L 0 V 4 c G F u Z G V k I E N v b H V t b j E u e 3 B y a W N l X 2 J 0 Y y w 1 f S Z x d W 9 0 O y w m c X V v d D t T Z W N 0 a W 9 u M S 9 T a W F j b 2 l u L 0 V 4 c G F u Z G V k I E N v b H V t b j E u e z I 0 a F 9 2 b 2 x 1 b W V f d X N k L D Z 9 J n F 1 b 3 Q 7 L C Z x d W 9 0 O 1 N l Y 3 R p b 2 4 x L 1 N p Y W N v a W 4 v R X h w Y W 5 k Z W Q g Q 2 9 s d W 1 u M S 5 7 b W F y a 2 V 0 X 2 N h c F 9 1 c 2 Q s N 3 0 m c X V v d D s s J n F 1 b 3 Q 7 U 2 V j d G l v b j E v U 2 l h Y 2 9 p b i 9 F e H B h b m R l Z C B D b 2 x 1 b W 4 x L n t h d m F p b G F i b G V f c 3 V w c G x 5 L D h 9 J n F 1 b 3 Q 7 L C Z x d W 9 0 O 1 N l Y 3 R p b 2 4 x L 1 N p Y W N v a W 4 v R X h w Y W 5 k Z W Q g Q 2 9 s d W 1 u M S 5 7 d G 9 0 Y W x f c 3 V w c G x 5 L D l 9 J n F 1 b 3 Q 7 L C Z x d W 9 0 O 1 N l Y 3 R p b 2 4 x L 1 N p Y W N v a W 4 v R X h w Y W 5 k Z W Q g Q 2 9 s d W 1 u M S 5 7 b W F 4 X 3 N 1 c H B s e S w x M H 0 m c X V v d D s s J n F 1 b 3 Q 7 U 2 V j d G l v b j E v U 2 l h Y 2 9 p b i 9 F e H B h b m R l Z C B D b 2 x 1 b W 4 x L n t w Z X J j Z W 5 0 X 2 N o Y W 5 n Z V 8 x a C w x M X 0 m c X V v d D s s J n F 1 b 3 Q 7 U 2 V j d G l v b j E v U 2 l h Y 2 9 p b i 9 F e H B h b m R l Z C B D b 2 x 1 b W 4 x L n t w Z X J j Z W 5 0 X 2 N o Y W 5 n Z V 8 y N G g s M T J 9 J n F 1 b 3 Q 7 L C Z x d W 9 0 O 1 N l Y 3 R p b 2 4 x L 1 N p Y W N v a W 4 v R X h w Y W 5 k Z W Q g Q 2 9 s d W 1 u M S 5 7 c G V y Y 2 V u d F 9 j a G F u Z 2 V f N 2 Q s M T N 9 J n F 1 b 3 Q 7 L C Z x d W 9 0 O 1 N l Y 3 R p b 2 4 x L 1 N p Y W N v a W 4 v R X h w Y W 5 k Z W Q g Q 2 9 s d W 1 u M S 5 7 b G F z d F 9 1 c G R h d G V k L D E 0 f S Z x d W 9 0 O 1 0 s J n F 1 b 3 Q 7 U m V s Y X R p b 2 5 z a G l w S W 5 m b y Z x d W 9 0 O z p b X X 0 i I C 8 + P E V u d H J 5 I F R 5 c G U 9 I k Z p b G x D b 2 x 1 b W 5 U e X B l c y I g V m F s d W U 9 I n N B Q U F B Q U F B Q U F B Q U F B Q U F B Q U F B Q S I g L z 4 8 L 1 N 0 Y W J s Z U V u d H J p Z X M + P C 9 J d G V t P j x J d G V t P j x J d G V t T G 9 j Y X R p b 2 4 + P E l 0 Z W 1 U e X B l P k Z v c m 1 1 b G E 8 L 0 l 0 Z W 1 U e X B l P j x J d G V t U G F 0 a D 5 T Z W N 0 a W 9 u M S 9 T a W F j b 2 l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Y W N v a W 4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Y W N v a W 4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H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M Y X N 0 V X B k Y X R l Z C I g V m F s d W U 9 I m Q y M D E 4 L T A x L T A y V D I x O j E w O j A z L j Y 1 O T k 0 N D Z a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2 l k J n F 1 b 3 Q 7 L C Z x d W 9 0 O 2 5 h b W U m c X V v d D s s J n F 1 b 3 Q 7 c 3 l t Y m 9 s J n F 1 b 3 Q 7 L C Z x d W 9 0 O 3 J h b m s m c X V v d D s s J n F 1 b 3 Q 7 c H J p Y 2 V f d X N k J n F 1 b 3 Q 7 L C Z x d W 9 0 O 3 B y a W N l X 2 J 0 Y y Z x d W 9 0 O y w m c X V v d D s y N G h f d m 9 s d W 1 l X 3 V z Z C Z x d W 9 0 O y w m c X V v d D t t Y X J r Z X R f Y 2 F w X 3 V z Z C Z x d W 9 0 O y w m c X V v d D t h d m F p b G F i b G V f c 3 V w c G x 5 J n F 1 b 3 Q 7 L C Z x d W 9 0 O 3 R v d G F s X 3 N 1 c H B s e S Z x d W 9 0 O y w m c X V v d D t t Y X h f c 3 V w c G x 5 J n F 1 b 3 Q 7 L C Z x d W 9 0 O 3 B l c m N l b n R f Y 2 h h b m d l X z F o J n F 1 b 3 Q 7 L C Z x d W 9 0 O 3 B l c m N l b n R f Y 2 h h b m d l X z I 0 a C Z x d W 9 0 O y w m c X V v d D t w Z X J j Z W 5 0 X 2 N o Y W 5 n Z V 8 3 Z C Z x d W 9 0 O y w m c X V v d D t s Y X N 0 X 3 V w Z G F 0 Z W Q m c X V v d D t d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l F 1 Z X J 5 S U Q i I F Z h b H V l P S J z M j h l Y z A z N j c t Z T d j M i 0 0 O W Y 0 L T g 0 O W Y t Z T Y 2 Z D F k Y j Z j Y 2 N m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R d W V y e U d y b 3 V w S U Q i I F Z h b H V l P S J z N D J i N D N i N 2 U t N 2 U 3 M i 0 0 M m U 5 L W I z O D Y t N T M 1 M j R m N 2 M w N G N l I i A v P j x F b n R y e S B U e X B l P S J G a W x s Q 2 9 1 b n Q i I F Z h b H V l P S J s M S I g L z 4 8 R W 5 0 c n k g V H l w Z T 0 i R m l s b F R h c m d l d C I g V m F s d W U 9 I n N T d G F 0 d X M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0 d X M v R X h w Y W 5 k Z W Q g Q 2 9 s d W 1 u M S 5 7 a W Q s M H 0 m c X V v d D s s J n F 1 b 3 Q 7 U 2 V j d G l v b j E v U 3 R h d H V z L 0 V 4 c G F u Z G V k I E N v b H V t b j E u e 2 5 h b W U s M X 0 m c X V v d D s s J n F 1 b 3 Q 7 U 2 V j d G l v b j E v U 3 R h d H V z L 0 V 4 c G F u Z G V k I E N v b H V t b j E u e 3 N 5 b W J v b C w y f S Z x d W 9 0 O y w m c X V v d D t T Z W N 0 a W 9 u M S 9 T d G F 0 d X M v R X h w Y W 5 k Z W Q g Q 2 9 s d W 1 u M S 5 7 c m F u a y w z f S Z x d W 9 0 O y w m c X V v d D t T Z W N 0 a W 9 u M S 9 T d G F 0 d X M v R X h w Y W 5 k Z W Q g Q 2 9 s d W 1 u M S 5 7 c H J p Y 2 V f d X N k L D R 9 J n F 1 b 3 Q 7 L C Z x d W 9 0 O 1 N l Y 3 R p b 2 4 x L 1 N 0 Y X R 1 c y 9 F e H B h b m R l Z C B D b 2 x 1 b W 4 x L n t w c m l j Z V 9 i d G M s N X 0 m c X V v d D s s J n F 1 b 3 Q 7 U 2 V j d G l v b j E v U 3 R h d H V z L 0 V 4 c G F u Z G V k I E N v b H V t b j E u e z I 0 a F 9 2 b 2 x 1 b W V f d X N k L D Z 9 J n F 1 b 3 Q 7 L C Z x d W 9 0 O 1 N l Y 3 R p b 2 4 x L 1 N 0 Y X R 1 c y 9 F e H B h b m R l Z C B D b 2 x 1 b W 4 x L n t t Y X J r Z X R f Y 2 F w X 3 V z Z C w 3 f S Z x d W 9 0 O y w m c X V v d D t T Z W N 0 a W 9 u M S 9 T d G F 0 d X M v R X h w Y W 5 k Z W Q g Q 2 9 s d W 1 u M S 5 7 Y X Z h a W x h Y m x l X 3 N 1 c H B s e S w 4 f S Z x d W 9 0 O y w m c X V v d D t T Z W N 0 a W 9 u M S 9 T d G F 0 d X M v R X h w Y W 5 k Z W Q g Q 2 9 s d W 1 u M S 5 7 d G 9 0 Y W x f c 3 V w c G x 5 L D l 9 J n F 1 b 3 Q 7 L C Z x d W 9 0 O 1 N l Y 3 R p b 2 4 x L 1 N 0 Y X R 1 c y 9 F e H B h b m R l Z C B D b 2 x 1 b W 4 x L n t t Y X h f c 3 V w c G x 5 L D E w f S Z x d W 9 0 O y w m c X V v d D t T Z W N 0 a W 9 u M S 9 T d G F 0 d X M v R X h w Y W 5 k Z W Q g Q 2 9 s d W 1 u M S 5 7 c G V y Y 2 V u d F 9 j a G F u Z 2 V f M W g s M T F 9 J n F 1 b 3 Q 7 L C Z x d W 9 0 O 1 N l Y 3 R p b 2 4 x L 1 N 0 Y X R 1 c y 9 F e H B h b m R l Z C B D b 2 x 1 b W 4 x L n t w Z X J j Z W 5 0 X 2 N o Y W 5 n Z V 8 y N G g s M T J 9 J n F 1 b 3 Q 7 L C Z x d W 9 0 O 1 N l Y 3 R p b 2 4 x L 1 N 0 Y X R 1 c y 9 F e H B h b m R l Z C B D b 2 x 1 b W 4 x L n t w Z X J j Z W 5 0 X 2 N o Y W 5 n Z V 8 3 Z C w x M 3 0 m c X V v d D s s J n F 1 b 3 Q 7 U 2 V j d G l v b j E v U 3 R h d H V z L 0 V 4 c G F u Z G V k I E N v b H V t b j E u e 2 x h c 3 R f d X B k Y X R l Z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N 0 Y X R 1 c y 9 F e H B h b m R l Z C B D b 2 x 1 b W 4 x L n t p Z C w w f S Z x d W 9 0 O y w m c X V v d D t T Z W N 0 a W 9 u M S 9 T d G F 0 d X M v R X h w Y W 5 k Z W Q g Q 2 9 s d W 1 u M S 5 7 b m F t Z S w x f S Z x d W 9 0 O y w m c X V v d D t T Z W N 0 a W 9 u M S 9 T d G F 0 d X M v R X h w Y W 5 k Z W Q g Q 2 9 s d W 1 u M S 5 7 c 3 l t Y m 9 s L D J 9 J n F 1 b 3 Q 7 L C Z x d W 9 0 O 1 N l Y 3 R p b 2 4 x L 1 N 0 Y X R 1 c y 9 F e H B h b m R l Z C B D b 2 x 1 b W 4 x L n t y Y W 5 r L D N 9 J n F 1 b 3 Q 7 L C Z x d W 9 0 O 1 N l Y 3 R p b 2 4 x L 1 N 0 Y X R 1 c y 9 F e H B h b m R l Z C B D b 2 x 1 b W 4 x L n t w c m l j Z V 9 1 c 2 Q s N H 0 m c X V v d D s s J n F 1 b 3 Q 7 U 2 V j d G l v b j E v U 3 R h d H V z L 0 V 4 c G F u Z G V k I E N v b H V t b j E u e 3 B y a W N l X 2 J 0 Y y w 1 f S Z x d W 9 0 O y w m c X V v d D t T Z W N 0 a W 9 u M S 9 T d G F 0 d X M v R X h w Y W 5 k Z W Q g Q 2 9 s d W 1 u M S 5 7 M j R o X 3 Z v b H V t Z V 9 1 c 2 Q s N n 0 m c X V v d D s s J n F 1 b 3 Q 7 U 2 V j d G l v b j E v U 3 R h d H V z L 0 V 4 c G F u Z G V k I E N v b H V t b j E u e 2 1 h c m t l d F 9 j Y X B f d X N k L D d 9 J n F 1 b 3 Q 7 L C Z x d W 9 0 O 1 N l Y 3 R p b 2 4 x L 1 N 0 Y X R 1 c y 9 F e H B h b m R l Z C B D b 2 x 1 b W 4 x L n t h d m F p b G F i b G V f c 3 V w c G x 5 L D h 9 J n F 1 b 3 Q 7 L C Z x d W 9 0 O 1 N l Y 3 R p b 2 4 x L 1 N 0 Y X R 1 c y 9 F e H B h b m R l Z C B D b 2 x 1 b W 4 x L n t 0 b 3 R h b F 9 z d X B w b H k s O X 0 m c X V v d D s s J n F 1 b 3 Q 7 U 2 V j d G l v b j E v U 3 R h d H V z L 0 V 4 c G F u Z G V k I E N v b H V t b j E u e 2 1 h e F 9 z d X B w b H k s M T B 9 J n F 1 b 3 Q 7 L C Z x d W 9 0 O 1 N l Y 3 R p b 2 4 x L 1 N 0 Y X R 1 c y 9 F e H B h b m R l Z C B D b 2 x 1 b W 4 x L n t w Z X J j Z W 5 0 X 2 N o Y W 5 n Z V 8 x a C w x M X 0 m c X V v d D s s J n F 1 b 3 Q 7 U 2 V j d G l v b j E v U 3 R h d H V z L 0 V 4 c G F u Z G V k I E N v b H V t b j E u e 3 B l c m N l b n R f Y 2 h h b m d l X z I 0 a C w x M n 0 m c X V v d D s s J n F 1 b 3 Q 7 U 2 V j d G l v b j E v U 3 R h d H V z L 0 V 4 c G F u Z G V k I E N v b H V t b j E u e 3 B l c m N l b n R f Y 2 h h b m d l X z d k L D E z f S Z x d W 9 0 O y w m c X V v d D t T Z W N 0 a W 9 u M S 9 T d G F 0 d X M v R X h w Y W 5 k Z W Q g Q 2 9 s d W 1 u M S 5 7 b G F z d F 9 1 c G R h d G V k L D E 0 f S Z x d W 9 0 O 1 0 s J n F 1 b 3 Q 7 U m V s Y X R p b 2 5 z a G l w S W 5 m b y Z x d W 9 0 O z p b X X 0 i I C 8 + P E V u d H J 5 I F R 5 c G U 9 I k Z p b G x D b 2 x 1 b W 5 U e X B l c y I g V m F s d W U 9 I n N B Q U F B Q U F B Q U F B Q U F B Q U F B Q U F B Q S I g L z 4 8 L 1 N 0 Y W J s Z U V u d H J p Z X M + P C 9 J d G V t P j x J d G V t P j x J d G V t T G 9 j Y X R p b 2 4 + P E l 0 Z W 1 U e X B l P k Z v c m 1 1 b G E 8 L 0 l 0 Z W 1 U e X B l P j x J d G V t U G F 0 a D 5 T Z W N 0 a W 9 u M S 9 T d G F 0 d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H V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d X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Y W 5 j Z S 1 j b 2 l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D b 3 V u d C I g V m F s d W U 9 I m w x I i A v P j x F b n R y e S B U e X B l P S J G a W x s Q 2 9 s d W 1 u T m F t Z X M i I F Z h b H V l P S J z W y Z x d W 9 0 O 2 l k J n F 1 b 3 Q 7 L C Z x d W 9 0 O 2 5 h b W U m c X V v d D s s J n F 1 b 3 Q 7 c 3 l t Y m 9 s J n F 1 b 3 Q 7 L C Z x d W 9 0 O 3 J h b m s m c X V v d D s s J n F 1 b 3 Q 7 c H J p Y 2 V f d X N k J n F 1 b 3 Q 7 L C Z x d W 9 0 O 3 B y a W N l X 2 J 0 Y y Z x d W 9 0 O y w m c X V v d D s y N G h f d m 9 s d W 1 l X 3 V z Z C Z x d W 9 0 O y w m c X V v d D t t Y X J r Z X R f Y 2 F w X 3 V z Z C Z x d W 9 0 O y w m c X V v d D t h d m F p b G F i b G V f c 3 V w c G x 5 J n F 1 b 3 Q 7 L C Z x d W 9 0 O 3 R v d G F s X 3 N 1 c H B s e S Z x d W 9 0 O y w m c X V v d D t t Y X h f c 3 V w c G x 5 J n F 1 b 3 Q 7 L C Z x d W 9 0 O 3 B l c m N l b n R f Y 2 h h b m d l X z F o J n F 1 b 3 Q 7 L C Z x d W 9 0 O 3 B l c m N l b n R f Y 2 h h b m d l X z I 0 a C Z x d W 9 0 O y w m c X V v d D t w Z X J j Z W 5 0 X 2 N o Y W 5 n Z V 8 3 Z C Z x d W 9 0 O y w m c X V v d D t s Y X N 0 X 3 V w Z G F 0 Z W Q m c X V v d D t d I i A v P j x F b n R y e S B U e X B l P S J G a W x s U 3 R h d H V z I i B W Y W x 1 Z T 0 i c 0 N v b X B s Z X R l I i A v P j x F b n R y e S B U e X B l P S J G a W x s T G F z d F V w Z G F 0 Z W Q i I F Z h b H V l P S J k M j A x O C 0 w M S 0 w M l Q y M T o x M D o w M y 4 x O D A y M j E 4 W i I g L z 4 8 R W 5 0 c n k g V H l w Z T 0 i R m l s b E V y c m 9 y Q 2 9 k Z S I g V m F s d W U 9 I n N V b m t u b 3 d u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l F 1 Z X J 5 S U Q i I F Z h b H V l P S J z N T h m N m R m O D E t M j Z i Y S 0 0 M j E 5 L T g 0 N 2 I t N W Q 0 Y j g 0 Z G Y y N z M x I i A v P j x F b n R y e S B U e X B l P S J M b 2 F k Z W R U b 0 F u Y W x 5 c 2 l z U 2 V y d m l j Z X M i I F Z h b H V l P S J s M C I g L z 4 8 R W 5 0 c n k g V H l w Z T 0 i R m l s b E V y c m 9 y Q 2 9 1 b n Q i I F Z h b H V l P S J s M C I g L z 4 8 R W 5 0 c n k g V H l w Z T 0 i U X V l c n l H c m 9 1 c E l E I i B W Y W x 1 Z T 0 i c z Q y Y j Q z Y j d l L T d l N z I t N D J l O S 1 i M z g 2 L T U z N T I 0 Z j d j M D R j Z S I g L z 4 8 R W 5 0 c n k g V H l w Z T 0 i R m l s b F R h c m d l d C I g V m F s d W U 9 I n N i a W 5 h b m N l X 2 N v a W 4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W 5 h b m N l L W N v a W 4 v R X h w Y W 5 k Z W Q g Q 2 9 s d W 1 u M S 5 7 a W Q s M H 0 m c X V v d D s s J n F 1 b 3 Q 7 U 2 V j d G l v b j E v Y m l u Y W 5 j Z S 1 j b 2 l u L 0 V 4 c G F u Z G V k I E N v b H V t b j E u e 2 5 h b W U s M X 0 m c X V v d D s s J n F 1 b 3 Q 7 U 2 V j d G l v b j E v Y m l u Y W 5 j Z S 1 j b 2 l u L 0 V 4 c G F u Z G V k I E N v b H V t b j E u e 3 N 5 b W J v b C w y f S Z x d W 9 0 O y w m c X V v d D t T Z W N 0 a W 9 u M S 9 i a W 5 h b m N l L W N v a W 4 v R X h w Y W 5 k Z W Q g Q 2 9 s d W 1 u M S 5 7 c m F u a y w z f S Z x d W 9 0 O y w m c X V v d D t T Z W N 0 a W 9 u M S 9 i a W 5 h b m N l L W N v a W 4 v R X h w Y W 5 k Z W Q g Q 2 9 s d W 1 u M S 5 7 c H J p Y 2 V f d X N k L D R 9 J n F 1 b 3 Q 7 L C Z x d W 9 0 O 1 N l Y 3 R p b 2 4 x L 2 J p b m F u Y 2 U t Y 2 9 p b i 9 F e H B h b m R l Z C B D b 2 x 1 b W 4 x L n t w c m l j Z V 9 i d G M s N X 0 m c X V v d D s s J n F 1 b 3 Q 7 U 2 V j d G l v b j E v Y m l u Y W 5 j Z S 1 j b 2 l u L 0 V 4 c G F u Z G V k I E N v b H V t b j E u e z I 0 a F 9 2 b 2 x 1 b W V f d X N k L D Z 9 J n F 1 b 3 Q 7 L C Z x d W 9 0 O 1 N l Y 3 R p b 2 4 x L 2 J p b m F u Y 2 U t Y 2 9 p b i 9 F e H B h b m R l Z C B D b 2 x 1 b W 4 x L n t t Y X J r Z X R f Y 2 F w X 3 V z Z C w 3 f S Z x d W 9 0 O y w m c X V v d D t T Z W N 0 a W 9 u M S 9 i a W 5 h b m N l L W N v a W 4 v R X h w Y W 5 k Z W Q g Q 2 9 s d W 1 u M S 5 7 Y X Z h a W x h Y m x l X 3 N 1 c H B s e S w 4 f S Z x d W 9 0 O y w m c X V v d D t T Z W N 0 a W 9 u M S 9 i a W 5 h b m N l L W N v a W 4 v R X h w Y W 5 k Z W Q g Q 2 9 s d W 1 u M S 5 7 d G 9 0 Y W x f c 3 V w c G x 5 L D l 9 J n F 1 b 3 Q 7 L C Z x d W 9 0 O 1 N l Y 3 R p b 2 4 x L 2 J p b m F u Y 2 U t Y 2 9 p b i 9 F e H B h b m R l Z C B D b 2 x 1 b W 4 x L n t t Y X h f c 3 V w c G x 5 L D E w f S Z x d W 9 0 O y w m c X V v d D t T Z W N 0 a W 9 u M S 9 i a W 5 h b m N l L W N v a W 4 v R X h w Y W 5 k Z W Q g Q 2 9 s d W 1 u M S 5 7 c G V y Y 2 V u d F 9 j a G F u Z 2 V f M W g s M T F 9 J n F 1 b 3 Q 7 L C Z x d W 9 0 O 1 N l Y 3 R p b 2 4 x L 2 J p b m F u Y 2 U t Y 2 9 p b i 9 F e H B h b m R l Z C B D b 2 x 1 b W 4 x L n t w Z X J j Z W 5 0 X 2 N o Y W 5 n Z V 8 y N G g s M T J 9 J n F 1 b 3 Q 7 L C Z x d W 9 0 O 1 N l Y 3 R p b 2 4 x L 2 J p b m F u Y 2 U t Y 2 9 p b i 9 F e H B h b m R l Z C B D b 2 x 1 b W 4 x L n t w Z X J j Z W 5 0 X 2 N o Y W 5 n Z V 8 3 Z C w x M 3 0 m c X V v d D s s J n F 1 b 3 Q 7 U 2 V j d G l v b j E v Y m l u Y W 5 j Z S 1 j b 2 l u L 0 V 4 c G F u Z G V k I E N v b H V t b j E u e 2 x h c 3 R f d X B k Y X R l Z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J p b m F u Y 2 U t Y 2 9 p b i 9 F e H B h b m R l Z C B D b 2 x 1 b W 4 x L n t p Z C w w f S Z x d W 9 0 O y w m c X V v d D t T Z W N 0 a W 9 u M S 9 i a W 5 h b m N l L W N v a W 4 v R X h w Y W 5 k Z W Q g Q 2 9 s d W 1 u M S 5 7 b m F t Z S w x f S Z x d W 9 0 O y w m c X V v d D t T Z W N 0 a W 9 u M S 9 i a W 5 h b m N l L W N v a W 4 v R X h w Y W 5 k Z W Q g Q 2 9 s d W 1 u M S 5 7 c 3 l t Y m 9 s L D J 9 J n F 1 b 3 Q 7 L C Z x d W 9 0 O 1 N l Y 3 R p b 2 4 x L 2 J p b m F u Y 2 U t Y 2 9 p b i 9 F e H B h b m R l Z C B D b 2 x 1 b W 4 x L n t y Y W 5 r L D N 9 J n F 1 b 3 Q 7 L C Z x d W 9 0 O 1 N l Y 3 R p b 2 4 x L 2 J p b m F u Y 2 U t Y 2 9 p b i 9 F e H B h b m R l Z C B D b 2 x 1 b W 4 x L n t w c m l j Z V 9 1 c 2 Q s N H 0 m c X V v d D s s J n F 1 b 3 Q 7 U 2 V j d G l v b j E v Y m l u Y W 5 j Z S 1 j b 2 l u L 0 V 4 c G F u Z G V k I E N v b H V t b j E u e 3 B y a W N l X 2 J 0 Y y w 1 f S Z x d W 9 0 O y w m c X V v d D t T Z W N 0 a W 9 u M S 9 i a W 5 h b m N l L W N v a W 4 v R X h w Y W 5 k Z W Q g Q 2 9 s d W 1 u M S 5 7 M j R o X 3 Z v b H V t Z V 9 1 c 2 Q s N n 0 m c X V v d D s s J n F 1 b 3 Q 7 U 2 V j d G l v b j E v Y m l u Y W 5 j Z S 1 j b 2 l u L 0 V 4 c G F u Z G V k I E N v b H V t b j E u e 2 1 h c m t l d F 9 j Y X B f d X N k L D d 9 J n F 1 b 3 Q 7 L C Z x d W 9 0 O 1 N l Y 3 R p b 2 4 x L 2 J p b m F u Y 2 U t Y 2 9 p b i 9 F e H B h b m R l Z C B D b 2 x 1 b W 4 x L n t h d m F p b G F i b G V f c 3 V w c G x 5 L D h 9 J n F 1 b 3 Q 7 L C Z x d W 9 0 O 1 N l Y 3 R p b 2 4 x L 2 J p b m F u Y 2 U t Y 2 9 p b i 9 F e H B h b m R l Z C B D b 2 x 1 b W 4 x L n t 0 b 3 R h b F 9 z d X B w b H k s O X 0 m c X V v d D s s J n F 1 b 3 Q 7 U 2 V j d G l v b j E v Y m l u Y W 5 j Z S 1 j b 2 l u L 0 V 4 c G F u Z G V k I E N v b H V t b j E u e 2 1 h e F 9 z d X B w b H k s M T B 9 J n F 1 b 3 Q 7 L C Z x d W 9 0 O 1 N l Y 3 R p b 2 4 x L 2 J p b m F u Y 2 U t Y 2 9 p b i 9 F e H B h b m R l Z C B D b 2 x 1 b W 4 x L n t w Z X J j Z W 5 0 X 2 N o Y W 5 n Z V 8 x a C w x M X 0 m c X V v d D s s J n F 1 b 3 Q 7 U 2 V j d G l v b j E v Y m l u Y W 5 j Z S 1 j b 2 l u L 0 V 4 c G F u Z G V k I E N v b H V t b j E u e 3 B l c m N l b n R f Y 2 h h b m d l X z I 0 a C w x M n 0 m c X V v d D s s J n F 1 b 3 Q 7 U 2 V j d G l v b j E v Y m l u Y W 5 j Z S 1 j b 2 l u L 0 V 4 c G F u Z G V k I E N v b H V t b j E u e 3 B l c m N l b n R f Y 2 h h b m d l X z d k L D E z f S Z x d W 9 0 O y w m c X V v d D t T Z W N 0 a W 9 u M S 9 i a W 5 h b m N l L W N v a W 4 v R X h w Y W 5 k Z W Q g Q 2 9 s d W 1 u M S 5 7 b G F z d F 9 1 c G R h d G V k L D E 0 f S Z x d W 9 0 O 1 0 s J n F 1 b 3 Q 7 U m V s Y X R p b 2 5 z a G l w S W 5 m b y Z x d W 9 0 O z p b X X 0 i I C 8 + P E V u d H J 5 I F R 5 c G U 9 I k Z p b G x D b 2 x 1 b W 5 U e X B l c y I g V m F s d W U 9 I n N B Q U F B Q U F B Q U F B Q U F B Q U F B Q U F B Q S I g L z 4 8 L 1 N 0 Y W J s Z U V u d H J p Z X M + P C 9 J d G V t P j x J d G V t P j x J d G V t T G 9 j Y X R p b 2 4 + P E l 0 Z W 1 U e X B l P k Z v c m 1 1 b G E 8 L 0 l 0 Z W 1 U e X B l P j x J d G V t U G F 0 a D 5 T Z W N 0 a W 9 u M S 9 i a W 5 h b m N l L W N v a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Y W 5 j Z S 1 j b 2 l u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h b m N l L W N v a W 4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N v a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N v d W 5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d m l n Y X R p b 2 5 T d G V w T m F t Z S I g V m F s d W U 9 I n N O Y X Z p Z 2 F 0 a W 9 u I i A v P j x F b n R y e S B U e X B l P S J R d W V y e U l E I i B W Y W x 1 Z T 0 i c z F l O D U 2 N m R h L W Q 1 Z D Y t N G E 4 Y y 0 4 Z m F i L T V m N m R l N T g y M j E 4 Z C I g L z 4 8 R W 5 0 c n k g V H l w Z T 0 i T G 9 h Z G V k V G 9 B b m F s e X N p c 1 N l c n Z p Y 2 V z I i B W Y W x 1 Z T 0 i b D A i I C 8 + P E V u d H J 5 I F R 5 c G U 9 I k Z p b G x D b 2 x 1 b W 5 O Y W 1 l c y I g V m F s d W U 9 I n N b J n F 1 b 3 Q 7 a W Q m c X V v d D s s J n F 1 b 3 Q 7 b m F t Z S Z x d W 9 0 O y w m c X V v d D t z e W 1 i b 2 w m c X V v d D s s J n F 1 b 3 Q 7 c m F u a y Z x d W 9 0 O y w m c X V v d D t w c m l j Z V 9 1 c 2 Q m c X V v d D s s J n F 1 b 3 Q 7 c H J p Y 2 V f Y n R j J n F 1 b 3 Q 7 L C Z x d W 9 0 O z I 0 a F 9 2 b 2 x 1 b W V f d X N k J n F 1 b 3 Q 7 L C Z x d W 9 0 O 2 1 h c m t l d F 9 j Y X B f d X N k J n F 1 b 3 Q 7 L C Z x d W 9 0 O 2 F 2 Y W l s Y W J s Z V 9 z d X B w b H k m c X V v d D s s J n F 1 b 3 Q 7 d G 9 0 Y W x f c 3 V w c G x 5 J n F 1 b 3 Q 7 L C Z x d W 9 0 O 2 1 h e F 9 z d X B w b H k m c X V v d D s s J n F 1 b 3 Q 7 c G V y Y 2 V u d F 9 j a G F u Z 2 V f M W g m c X V v d D s s J n F 1 b 3 Q 7 c G V y Y 2 V u d F 9 j a G F u Z 2 V f M j R o J n F 1 b 3 Q 7 L C Z x d W 9 0 O 3 B l c m N l b n R f Y 2 h h b m d l X z d k J n F 1 b 3 Q 7 L C Z x d W 9 0 O 2 x h c 3 R f d X B k Y X R l Z C Z x d W 9 0 O 1 0 i I C 8 + P E V u d H J 5 I F R 5 c G U 9 I k Z p b G x M Y X N 0 V X B k Y X R l Z C I g V m F s d W U 9 I m Q y M D E 4 L T A x L T A y V D I x O j E w O j A z L j Q 4 O D Y 4 N j J a I i A v P j x F b n R y e S B U e X B l P S J R d W V y e U d y b 3 V w S U Q i I F Z h b H V l P S J z N D J i N D N i N 2 U t N 2 U 3 M i 0 0 M m U 5 L W I z O D Y t N T M 1 M j R m N 2 M w N G N l I i A v P j x F b n R y e S B U e X B l P S J G a W x s V G F y Z 2 V 0 I i B W Y W x 1 Z T 0 i c 1 p j b 2 l u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m N v a W 4 v R X h w Y W 5 k Z W Q g Q 2 9 s d W 1 u M S 5 7 a W Q s M H 0 m c X V v d D s s J n F 1 b 3 Q 7 U 2 V j d G l v b j E v W m N v a W 4 v R X h w Y W 5 k Z W Q g Q 2 9 s d W 1 u M S 5 7 b m F t Z S w x f S Z x d W 9 0 O y w m c X V v d D t T Z W N 0 a W 9 u M S 9 a Y 2 9 p b i 9 F e H B h b m R l Z C B D b 2 x 1 b W 4 x L n t z e W 1 i b 2 w s M n 0 m c X V v d D s s J n F 1 b 3 Q 7 U 2 V j d G l v b j E v W m N v a W 4 v R X h w Y W 5 k Z W Q g Q 2 9 s d W 1 u M S 5 7 c m F u a y w z f S Z x d W 9 0 O y w m c X V v d D t T Z W N 0 a W 9 u M S 9 a Y 2 9 p b i 9 F e H B h b m R l Z C B D b 2 x 1 b W 4 x L n t w c m l j Z V 9 1 c 2 Q s N H 0 m c X V v d D s s J n F 1 b 3 Q 7 U 2 V j d G l v b j E v W m N v a W 4 v R X h w Y W 5 k Z W Q g Q 2 9 s d W 1 u M S 5 7 c H J p Y 2 V f Y n R j L D V 9 J n F 1 b 3 Q 7 L C Z x d W 9 0 O 1 N l Y 3 R p b 2 4 x L 1 p j b 2 l u L 0 V 4 c G F u Z G V k I E N v b H V t b j E u e z I 0 a F 9 2 b 2 x 1 b W V f d X N k L D Z 9 J n F 1 b 3 Q 7 L C Z x d W 9 0 O 1 N l Y 3 R p b 2 4 x L 1 p j b 2 l u L 0 V 4 c G F u Z G V k I E N v b H V t b j E u e 2 1 h c m t l d F 9 j Y X B f d X N k L D d 9 J n F 1 b 3 Q 7 L C Z x d W 9 0 O 1 N l Y 3 R p b 2 4 x L 1 p j b 2 l u L 0 V 4 c G F u Z G V k I E N v b H V t b j E u e 2 F 2 Y W l s Y W J s Z V 9 z d X B w b H k s O H 0 m c X V v d D s s J n F 1 b 3 Q 7 U 2 V j d G l v b j E v W m N v a W 4 v R X h w Y W 5 k Z W Q g Q 2 9 s d W 1 u M S 5 7 d G 9 0 Y W x f c 3 V w c G x 5 L D l 9 J n F 1 b 3 Q 7 L C Z x d W 9 0 O 1 N l Y 3 R p b 2 4 x L 1 p j b 2 l u L 0 V 4 c G F u Z G V k I E N v b H V t b j E u e 2 1 h e F 9 z d X B w b H k s M T B 9 J n F 1 b 3 Q 7 L C Z x d W 9 0 O 1 N l Y 3 R p b 2 4 x L 1 p j b 2 l u L 0 V 4 c G F u Z G V k I E N v b H V t b j E u e 3 B l c m N l b n R f Y 2 h h b m d l X z F o L D E x f S Z x d W 9 0 O y w m c X V v d D t T Z W N 0 a W 9 u M S 9 a Y 2 9 p b i 9 F e H B h b m R l Z C B D b 2 x 1 b W 4 x L n t w Z X J j Z W 5 0 X 2 N o Y W 5 n Z V 8 y N G g s M T J 9 J n F 1 b 3 Q 7 L C Z x d W 9 0 O 1 N l Y 3 R p b 2 4 x L 1 p j b 2 l u L 0 V 4 c G F u Z G V k I E N v b H V t b j E u e 3 B l c m N l b n R f Y 2 h h b m d l X z d k L D E z f S Z x d W 9 0 O y w m c X V v d D t T Z W N 0 a W 9 u M S 9 a Y 2 9 p b i 9 F e H B h b m R l Z C B D b 2 x 1 b W 4 x L n t s Y X N 0 X 3 V w Z G F 0 Z W Q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a Y 2 9 p b i 9 F e H B h b m R l Z C B D b 2 x 1 b W 4 x L n t p Z C w w f S Z x d W 9 0 O y w m c X V v d D t T Z W N 0 a W 9 u M S 9 a Y 2 9 p b i 9 F e H B h b m R l Z C B D b 2 x 1 b W 4 x L n t u Y W 1 l L D F 9 J n F 1 b 3 Q 7 L C Z x d W 9 0 O 1 N l Y 3 R p b 2 4 x L 1 p j b 2 l u L 0 V 4 c G F u Z G V k I E N v b H V t b j E u e 3 N 5 b W J v b C w y f S Z x d W 9 0 O y w m c X V v d D t T Z W N 0 a W 9 u M S 9 a Y 2 9 p b i 9 F e H B h b m R l Z C B D b 2 x 1 b W 4 x L n t y Y W 5 r L D N 9 J n F 1 b 3 Q 7 L C Z x d W 9 0 O 1 N l Y 3 R p b 2 4 x L 1 p j b 2 l u L 0 V 4 c G F u Z G V k I E N v b H V t b j E u e 3 B y a W N l X 3 V z Z C w 0 f S Z x d W 9 0 O y w m c X V v d D t T Z W N 0 a W 9 u M S 9 a Y 2 9 p b i 9 F e H B h b m R l Z C B D b 2 x 1 b W 4 x L n t w c m l j Z V 9 i d G M s N X 0 m c X V v d D s s J n F 1 b 3 Q 7 U 2 V j d G l v b j E v W m N v a W 4 v R X h w Y W 5 k Z W Q g Q 2 9 s d W 1 u M S 5 7 M j R o X 3 Z v b H V t Z V 9 1 c 2 Q s N n 0 m c X V v d D s s J n F 1 b 3 Q 7 U 2 V j d G l v b j E v W m N v a W 4 v R X h w Y W 5 k Z W Q g Q 2 9 s d W 1 u M S 5 7 b W F y a 2 V 0 X 2 N h c F 9 1 c 2 Q s N 3 0 m c X V v d D s s J n F 1 b 3 Q 7 U 2 V j d G l v b j E v W m N v a W 4 v R X h w Y W 5 k Z W Q g Q 2 9 s d W 1 u M S 5 7 Y X Z h a W x h Y m x l X 3 N 1 c H B s e S w 4 f S Z x d W 9 0 O y w m c X V v d D t T Z W N 0 a W 9 u M S 9 a Y 2 9 p b i 9 F e H B h b m R l Z C B D b 2 x 1 b W 4 x L n t 0 b 3 R h b F 9 z d X B w b H k s O X 0 m c X V v d D s s J n F 1 b 3 Q 7 U 2 V j d G l v b j E v W m N v a W 4 v R X h w Y W 5 k Z W Q g Q 2 9 s d W 1 u M S 5 7 b W F 4 X 3 N 1 c H B s e S w x M H 0 m c X V v d D s s J n F 1 b 3 Q 7 U 2 V j d G l v b j E v W m N v a W 4 v R X h w Y W 5 k Z W Q g Q 2 9 s d W 1 u M S 5 7 c G V y Y 2 V u d F 9 j a G F u Z 2 V f M W g s M T F 9 J n F 1 b 3 Q 7 L C Z x d W 9 0 O 1 N l Y 3 R p b 2 4 x L 1 p j b 2 l u L 0 V 4 c G F u Z G V k I E N v b H V t b j E u e 3 B l c m N l b n R f Y 2 h h b m d l X z I 0 a C w x M n 0 m c X V v d D s s J n F 1 b 3 Q 7 U 2 V j d G l v b j E v W m N v a W 4 v R X h w Y W 5 k Z W Q g Q 2 9 s d W 1 u M S 5 7 c G V y Y 2 V u d F 9 j a G F u Z 2 V f N 2 Q s M T N 9 J n F 1 b 3 Q 7 L C Z x d W 9 0 O 1 N l Y 3 R p b 2 4 x L 1 p j b 2 l u L 0 V 4 c G F u Z G V k I E N v b H V t b j E u e 2 x h c 3 R f d X B k Y X R l Z C w x N H 0 m c X V v d D t d L C Z x d W 9 0 O 1 J l b G F 0 a W 9 u c 2 h p c E l u Z m 8 m c X V v d D s 6 W 1 1 9 I i A v P j x F b n R y e S B U e X B l P S J G a W x s Q 2 9 s d W 1 u V H l w Z X M i I F Z h b H V l P S J z Q U F B Q U F B Q U F B Q U F B Q U F B Q U F B Q U E i I C 8 + P C 9 T d G F i b G V F b n R y a W V z P j w v S X R l b T 4 8 S X R l b T 4 8 S X R l b U x v Y 2 F 0 a W 9 u P j x J d G V t V H l w Z T 5 G b 3 J t d W x h P C 9 J d G V t V H l w Z T 4 8 S X R l b V B h d G g + U 2 V j d G l v b j E v W m N v a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N v a W 4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j b 2 l u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3 J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Q 2 9 1 b n Q i I F Z h b H V l P S J s M S I g L z 4 8 R W 5 0 c n k g V H l w Z T 0 i R m l s b E x h c 3 R V c G R h d G V k I i B W Y W x 1 Z T 0 i Z D I w M T g t M D E t M D J U M j E 6 M T A 6 M D M u M j k 2 M z k 2 N 1 o i I C 8 + P E V u d H J 5 I F R 5 c G U 9 I k Z p b G x F c n J v c k N v Z G U i I F Z h b H V l P S J z V W 5 r b m 9 3 b i I g L z 4 8 R W 5 0 c n k g V H l w Z T 0 i R m l s b E N v b H V t b k 5 h b W V z I i B W Y W x 1 Z T 0 i c 1 s m c X V v d D t p Z C Z x d W 9 0 O y w m c X V v d D t u Y W 1 l J n F 1 b 3 Q 7 L C Z x d W 9 0 O 3 N 5 b W J v b C Z x d W 9 0 O y w m c X V v d D t y Y W 5 r J n F 1 b 3 Q 7 L C Z x d W 9 0 O 3 B y a W N l X 3 V z Z C Z x d W 9 0 O y w m c X V v d D t w c m l j Z V 9 i d G M m c X V v d D s s J n F 1 b 3 Q 7 M j R o X 3 Z v b H V t Z V 9 1 c 2 Q m c X V v d D s s J n F 1 b 3 Q 7 b W F y a 2 V 0 X 2 N h c F 9 1 c 2 Q m c X V v d D s s J n F 1 b 3 Q 7 Y X Z h a W x h Y m x l X 3 N 1 c H B s e S Z x d W 9 0 O y w m c X V v d D t 0 b 3 R h b F 9 z d X B w b H k m c X V v d D s s J n F 1 b 3 Q 7 b W F 4 X 3 N 1 c H B s e S Z x d W 9 0 O y w m c X V v d D t w Z X J j Z W 5 0 X 2 N o Y W 5 n Z V 8 x a C Z x d W 9 0 O y w m c X V v d D t w Z X J j Z W 5 0 X 2 N o Y W 5 n Z V 8 y N G g m c X V v d D s s J n F 1 b 3 Q 7 c G V y Y 2 V u d F 9 j a G F u Z 2 V f N 2 Q m c X V v d D s s J n F 1 b 3 Q 7 b G F z d F 9 1 c G R h d G V k J n F 1 b 3 Q 7 X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d m l n Y X R p b 2 5 T d G V w T m F t Z S I g V m F s d W U 9 I n N O Y X Z p Z 2 F 0 a W 9 u I i A v P j x F b n R y e S B U e X B l P S J R d W V y e U l E I i B W Y W x 1 Z T 0 i c z Q 4 O G E x Z D M z L T h k M z g t N D J m Y i 0 4 O D U 0 L W U 2 Z G R j N D Q 3 O D M 1 N i I g L z 4 8 R W 5 0 c n k g V H l w Z T 0 i T G 9 h Z G V k V G 9 B b m F s e X N p c 1 N l c n Z p Y 2 V z I i B W Y W x 1 Z T 0 i b D A i I C 8 + P E V u d H J 5 I F R 5 c G U 9 I k Z p b G x F c n J v c k N v d W 5 0 I i B W Y W x 1 Z T 0 i b D A i I C 8 + P E V u d H J 5 I F R 5 c G U 9 I l F 1 Z X J 5 R 3 J v d X B J R C I g V m F s d W U 9 I n M 0 M m I 0 M 2 I 3 Z S 0 3 Z T c y L T Q y Z T k t Y j M 4 N i 0 1 M z U y N G Y 3 Y z A 0 Y 2 U i I C 8 + P E V u d H J 5 I F R 5 c G U 9 I k Z p b G x U Y X J n Z X Q i I F Z h b H V l P S J z Z G V j c m V k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j c m V k L 0 V 4 c G F u Z G V k I E N v b H V t b j E u e 2 l k L D B 9 J n F 1 b 3 Q 7 L C Z x d W 9 0 O 1 N l Y 3 R p b 2 4 x L 2 R l Y 3 J l Z C 9 F e H B h b m R l Z C B D b 2 x 1 b W 4 x L n t u Y W 1 l L D F 9 J n F 1 b 3 Q 7 L C Z x d W 9 0 O 1 N l Y 3 R p b 2 4 x L 2 R l Y 3 J l Z C 9 F e H B h b m R l Z C B D b 2 x 1 b W 4 x L n t z e W 1 i b 2 w s M n 0 m c X V v d D s s J n F 1 b 3 Q 7 U 2 V j d G l v b j E v Z G V j c m V k L 0 V 4 c G F u Z G V k I E N v b H V t b j E u e 3 J h b m s s M 3 0 m c X V v d D s s J n F 1 b 3 Q 7 U 2 V j d G l v b j E v Z G V j c m V k L 0 V 4 c G F u Z G V k I E N v b H V t b j E u e 3 B y a W N l X 3 V z Z C w 0 f S Z x d W 9 0 O y w m c X V v d D t T Z W N 0 a W 9 u M S 9 k Z W N y Z W Q v R X h w Y W 5 k Z W Q g Q 2 9 s d W 1 u M S 5 7 c H J p Y 2 V f Y n R j L D V 9 J n F 1 b 3 Q 7 L C Z x d W 9 0 O 1 N l Y 3 R p b 2 4 x L 2 R l Y 3 J l Z C 9 F e H B h b m R l Z C B D b 2 x 1 b W 4 x L n s y N G h f d m 9 s d W 1 l X 3 V z Z C w 2 f S Z x d W 9 0 O y w m c X V v d D t T Z W N 0 a W 9 u M S 9 k Z W N y Z W Q v R X h w Y W 5 k Z W Q g Q 2 9 s d W 1 u M S 5 7 b W F y a 2 V 0 X 2 N h c F 9 1 c 2 Q s N 3 0 m c X V v d D s s J n F 1 b 3 Q 7 U 2 V j d G l v b j E v Z G V j c m V k L 0 V 4 c G F u Z G V k I E N v b H V t b j E u e 2 F 2 Y W l s Y W J s Z V 9 z d X B w b H k s O H 0 m c X V v d D s s J n F 1 b 3 Q 7 U 2 V j d G l v b j E v Z G V j c m V k L 0 V 4 c G F u Z G V k I E N v b H V t b j E u e 3 R v d G F s X 3 N 1 c H B s e S w 5 f S Z x d W 9 0 O y w m c X V v d D t T Z W N 0 a W 9 u M S 9 k Z W N y Z W Q v R X h w Y W 5 k Z W Q g Q 2 9 s d W 1 u M S 5 7 b W F 4 X 3 N 1 c H B s e S w x M H 0 m c X V v d D s s J n F 1 b 3 Q 7 U 2 V j d G l v b j E v Z G V j c m V k L 0 V 4 c G F u Z G V k I E N v b H V t b j E u e 3 B l c m N l b n R f Y 2 h h b m d l X z F o L D E x f S Z x d W 9 0 O y w m c X V v d D t T Z W N 0 a W 9 u M S 9 k Z W N y Z W Q v R X h w Y W 5 k Z W Q g Q 2 9 s d W 1 u M S 5 7 c G V y Y 2 V u d F 9 j a G F u Z 2 V f M j R o L D E y f S Z x d W 9 0 O y w m c X V v d D t T Z W N 0 a W 9 u M S 9 k Z W N y Z W Q v R X h w Y W 5 k Z W Q g Q 2 9 s d W 1 u M S 5 7 c G V y Y 2 V u d F 9 j a G F u Z 2 V f N 2 Q s M T N 9 J n F 1 b 3 Q 7 L C Z x d W 9 0 O 1 N l Y 3 R p b 2 4 x L 2 R l Y 3 J l Z C 9 F e H B h b m R l Z C B D b 2 x 1 b W 4 x L n t s Y X N 0 X 3 V w Z G F 0 Z W Q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k Z W N y Z W Q v R X h w Y W 5 k Z W Q g Q 2 9 s d W 1 u M S 5 7 a W Q s M H 0 m c X V v d D s s J n F 1 b 3 Q 7 U 2 V j d G l v b j E v Z G V j c m V k L 0 V 4 c G F u Z G V k I E N v b H V t b j E u e 2 5 h b W U s M X 0 m c X V v d D s s J n F 1 b 3 Q 7 U 2 V j d G l v b j E v Z G V j c m V k L 0 V 4 c G F u Z G V k I E N v b H V t b j E u e 3 N 5 b W J v b C w y f S Z x d W 9 0 O y w m c X V v d D t T Z W N 0 a W 9 u M S 9 k Z W N y Z W Q v R X h w Y W 5 k Z W Q g Q 2 9 s d W 1 u M S 5 7 c m F u a y w z f S Z x d W 9 0 O y w m c X V v d D t T Z W N 0 a W 9 u M S 9 k Z W N y Z W Q v R X h w Y W 5 k Z W Q g Q 2 9 s d W 1 u M S 5 7 c H J p Y 2 V f d X N k L D R 9 J n F 1 b 3 Q 7 L C Z x d W 9 0 O 1 N l Y 3 R p b 2 4 x L 2 R l Y 3 J l Z C 9 F e H B h b m R l Z C B D b 2 x 1 b W 4 x L n t w c m l j Z V 9 i d G M s N X 0 m c X V v d D s s J n F 1 b 3 Q 7 U 2 V j d G l v b j E v Z G V j c m V k L 0 V 4 c G F u Z G V k I E N v b H V t b j E u e z I 0 a F 9 2 b 2 x 1 b W V f d X N k L D Z 9 J n F 1 b 3 Q 7 L C Z x d W 9 0 O 1 N l Y 3 R p b 2 4 x L 2 R l Y 3 J l Z C 9 F e H B h b m R l Z C B D b 2 x 1 b W 4 x L n t t Y X J r Z X R f Y 2 F w X 3 V z Z C w 3 f S Z x d W 9 0 O y w m c X V v d D t T Z W N 0 a W 9 u M S 9 k Z W N y Z W Q v R X h w Y W 5 k Z W Q g Q 2 9 s d W 1 u M S 5 7 Y X Z h a W x h Y m x l X 3 N 1 c H B s e S w 4 f S Z x d W 9 0 O y w m c X V v d D t T Z W N 0 a W 9 u M S 9 k Z W N y Z W Q v R X h w Y W 5 k Z W Q g Q 2 9 s d W 1 u M S 5 7 d G 9 0 Y W x f c 3 V w c G x 5 L D l 9 J n F 1 b 3 Q 7 L C Z x d W 9 0 O 1 N l Y 3 R p b 2 4 x L 2 R l Y 3 J l Z C 9 F e H B h b m R l Z C B D b 2 x 1 b W 4 x L n t t Y X h f c 3 V w c G x 5 L D E w f S Z x d W 9 0 O y w m c X V v d D t T Z W N 0 a W 9 u M S 9 k Z W N y Z W Q v R X h w Y W 5 k Z W Q g Q 2 9 s d W 1 u M S 5 7 c G V y Y 2 V u d F 9 j a G F u Z 2 V f M W g s M T F 9 J n F 1 b 3 Q 7 L C Z x d W 9 0 O 1 N l Y 3 R p b 2 4 x L 2 R l Y 3 J l Z C 9 F e H B h b m R l Z C B D b 2 x 1 b W 4 x L n t w Z X J j Z W 5 0 X 2 N o Y W 5 n Z V 8 y N G g s M T J 9 J n F 1 b 3 Q 7 L C Z x d W 9 0 O 1 N l Y 3 R p b 2 4 x L 2 R l Y 3 J l Z C 9 F e H B h b m R l Z C B D b 2 x 1 b W 4 x L n t w Z X J j Z W 5 0 X 2 N o Y W 5 n Z V 8 3 Z C w x M 3 0 m c X V v d D s s J n F 1 b 3 Q 7 U 2 V j d G l v b j E v Z G V j c m V k L 0 V 4 c G F u Z G V k I E N v b H V t b j E u e 2 x h c 3 R f d X B k Y X R l Z C w x N H 0 m c X V v d D t d L C Z x d W 9 0 O 1 J l b G F 0 a W 9 u c 2 h p c E l u Z m 8 m c X V v d D s 6 W 1 1 9 I i A v P j x F b n R y e S B U e X B l P S J G a W x s Q 2 9 s d W 1 u V H l w Z X M i I F Z h b H V l P S J z Q U F B Q U F B Q U F B Q U F B Q U F B Q U F B Q U E i I C 8 + P C 9 T d G F i b G V F b n R y a W V z P j w v S X R l b T 4 8 S X R l b T 4 8 S X R l b U x v Y 2 F 0 a W 9 u P j x J d G V t V H l w Z T 5 G b 3 J t d W x h P C 9 J d G V t V H l w Z T 4 8 S X R l b V B h d G g + U 2 V j d G l v b j E v Z G V j c m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3 J l Z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j c m V k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T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I i A v P j x F b n R y e S B U e X B l P S J G a W x s T G F z d F V w Z G F 0 Z W Q i I F Z h b H V l P S J k M j A x O C 0 w M S 0 w M l Q y M T o x M D o w M i 4 2 M T M z N j k x W i I g L z 4 8 R W 5 0 c n k g V H l w Z T 0 i R m l s b E N v b H V t b k 5 h b W V z I i B W Y W x 1 Z T 0 i c 1 s m c X V v d D t p Z C Z x d W 9 0 O y w m c X V v d D t u Y W 1 l J n F 1 b 3 Q 7 L C Z x d W 9 0 O 3 N 5 b W J v b C Z x d W 9 0 O y w m c X V v d D t y Y W 5 r J n F 1 b 3 Q 7 L C Z x d W 9 0 O 3 B y a W N l X 3 V z Z C Z x d W 9 0 O y w m c X V v d D t w c m l j Z V 9 i d G M m c X V v d D s s J n F 1 b 3 Q 7 M j R o X 3 Z v b H V t Z V 9 1 c 2 Q m c X V v d D s s J n F 1 b 3 Q 7 b W F y a 2 V 0 X 2 N h c F 9 1 c 2 Q m c X V v d D s s J n F 1 b 3 Q 7 Y X Z h a W x h Y m x l X 3 N 1 c H B s e S Z x d W 9 0 O y w m c X V v d D t 0 b 3 R h b F 9 z d X B w b H k m c X V v d D s s J n F 1 b 3 Q 7 b W F 4 X 3 N 1 c H B s e S Z x d W 9 0 O y w m c X V v d D t w Z X J j Z W 5 0 X 2 N o Y W 5 n Z V 8 x a C Z x d W 9 0 O y w m c X V v d D t w Z X J j Z W 5 0 X 2 N o Y W 5 n Z V 8 y N G g m c X V v d D s s J n F 1 b 3 Q 7 c G V y Y 2 V u d F 9 j a G F u Z 2 V f N 2 Q m c X V v d D s s J n F 1 b 3 Q 7 b G F z d F 9 1 c G R h d G V k J n F 1 b 3 Q 7 X S I g L z 4 8 R W 5 0 c n k g V H l w Z T 0 i R m l s b E V y c m 9 y Q 2 9 1 b n Q i I F Z h b H V l P S J s M C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R d W V y e U l E I i B W Y W x 1 Z T 0 i c z E 2 M j J l N 2 M 4 L T Q 0 M j M t N G Q y O C 0 5 N D k w L T l k N j I y M D U z M G N h Y i I g L z 4 8 R W 5 0 c n k g V H l w Z T 0 i T G 9 h Z G V k V G 9 B b m F s e X N p c 1 N l c n Z p Y 2 V z I i B W Y W x 1 Z T 0 i b D A i I C 8 + P E V u d H J 5 I F R 5 c G U 9 I l F 1 Z X J 5 R 3 J v d X B J R C I g V m F s d W U 9 I n M 0 M m I 0 M 2 I 3 Z S 0 3 Z T c y L T Q y Z T k t Y j M 4 N i 0 1 M z U y N G Y 3 Y z A 0 Y 2 U i I C 8 + P E V u d H J 5 I F R 5 c G U 9 I k Z p b G x U Y X J n Z X Q i I F Z h b H V l P S J z R V R O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R O L 0 V 4 c G F u Z G V k I E N v b H V t b j E u e 2 l k L D B 9 J n F 1 b 3 Q 7 L C Z x d W 9 0 O 1 N l Y 3 R p b 2 4 x L 0 V U T i 9 F e H B h b m R l Z C B D b 2 x 1 b W 4 x L n t u Y W 1 l L D F 9 J n F 1 b 3 Q 7 L C Z x d W 9 0 O 1 N l Y 3 R p b 2 4 x L 0 V U T i 9 F e H B h b m R l Z C B D b 2 x 1 b W 4 x L n t z e W 1 i b 2 w s M n 0 m c X V v d D s s J n F 1 b 3 Q 7 U 2 V j d G l v b j E v R V R O L 0 V 4 c G F u Z G V k I E N v b H V t b j E u e 3 J h b m s s M 3 0 m c X V v d D s s J n F 1 b 3 Q 7 U 2 V j d G l v b j E v R V R O L 0 V 4 c G F u Z G V k I E N v b H V t b j E u e 3 B y a W N l X 3 V z Z C w 0 f S Z x d W 9 0 O y w m c X V v d D t T Z W N 0 a W 9 u M S 9 F V E 4 v R X h w Y W 5 k Z W Q g Q 2 9 s d W 1 u M S 5 7 c H J p Y 2 V f Y n R j L D V 9 J n F 1 b 3 Q 7 L C Z x d W 9 0 O 1 N l Y 3 R p b 2 4 x L 0 V U T i 9 F e H B h b m R l Z C B D b 2 x 1 b W 4 x L n s y N G h f d m 9 s d W 1 l X 3 V z Z C w 2 f S Z x d W 9 0 O y w m c X V v d D t T Z W N 0 a W 9 u M S 9 F V E 4 v R X h w Y W 5 k Z W Q g Q 2 9 s d W 1 u M S 5 7 b W F y a 2 V 0 X 2 N h c F 9 1 c 2 Q s N 3 0 m c X V v d D s s J n F 1 b 3 Q 7 U 2 V j d G l v b j E v R V R O L 0 V 4 c G F u Z G V k I E N v b H V t b j E u e 2 F 2 Y W l s Y W J s Z V 9 z d X B w b H k s O H 0 m c X V v d D s s J n F 1 b 3 Q 7 U 2 V j d G l v b j E v R V R O L 0 V 4 c G F u Z G V k I E N v b H V t b j E u e 3 R v d G F s X 3 N 1 c H B s e S w 5 f S Z x d W 9 0 O y w m c X V v d D t T Z W N 0 a W 9 u M S 9 F V E 4 v R X h w Y W 5 k Z W Q g Q 2 9 s d W 1 u M S 5 7 b W F 4 X 3 N 1 c H B s e S w x M H 0 m c X V v d D s s J n F 1 b 3 Q 7 U 2 V j d G l v b j E v R V R O L 0 V 4 c G F u Z G V k I E N v b H V t b j E u e 3 B l c m N l b n R f Y 2 h h b m d l X z F o L D E x f S Z x d W 9 0 O y w m c X V v d D t T Z W N 0 a W 9 u M S 9 F V E 4 v R X h w Y W 5 k Z W Q g Q 2 9 s d W 1 u M S 5 7 c G V y Y 2 V u d F 9 j a G F u Z 2 V f M j R o L D E y f S Z x d W 9 0 O y w m c X V v d D t T Z W N 0 a W 9 u M S 9 F V E 4 v R X h w Y W 5 k Z W Q g Q 2 9 s d W 1 u M S 5 7 c G V y Y 2 V u d F 9 j a G F u Z 2 V f N 2 Q s M T N 9 J n F 1 b 3 Q 7 L C Z x d W 9 0 O 1 N l Y 3 R p b 2 4 x L 0 V U T i 9 F e H B h b m R l Z C B D b 2 x 1 b W 4 x L n t s Y X N 0 X 3 V w Z G F 0 Z W Q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F V E 4 v R X h w Y W 5 k Z W Q g Q 2 9 s d W 1 u M S 5 7 a W Q s M H 0 m c X V v d D s s J n F 1 b 3 Q 7 U 2 V j d G l v b j E v R V R O L 0 V 4 c G F u Z G V k I E N v b H V t b j E u e 2 5 h b W U s M X 0 m c X V v d D s s J n F 1 b 3 Q 7 U 2 V j d G l v b j E v R V R O L 0 V 4 c G F u Z G V k I E N v b H V t b j E u e 3 N 5 b W J v b C w y f S Z x d W 9 0 O y w m c X V v d D t T Z W N 0 a W 9 u M S 9 F V E 4 v R X h w Y W 5 k Z W Q g Q 2 9 s d W 1 u M S 5 7 c m F u a y w z f S Z x d W 9 0 O y w m c X V v d D t T Z W N 0 a W 9 u M S 9 F V E 4 v R X h w Y W 5 k Z W Q g Q 2 9 s d W 1 u M S 5 7 c H J p Y 2 V f d X N k L D R 9 J n F 1 b 3 Q 7 L C Z x d W 9 0 O 1 N l Y 3 R p b 2 4 x L 0 V U T i 9 F e H B h b m R l Z C B D b 2 x 1 b W 4 x L n t w c m l j Z V 9 i d G M s N X 0 m c X V v d D s s J n F 1 b 3 Q 7 U 2 V j d G l v b j E v R V R O L 0 V 4 c G F u Z G V k I E N v b H V t b j E u e z I 0 a F 9 2 b 2 x 1 b W V f d X N k L D Z 9 J n F 1 b 3 Q 7 L C Z x d W 9 0 O 1 N l Y 3 R p b 2 4 x L 0 V U T i 9 F e H B h b m R l Z C B D b 2 x 1 b W 4 x L n t t Y X J r Z X R f Y 2 F w X 3 V z Z C w 3 f S Z x d W 9 0 O y w m c X V v d D t T Z W N 0 a W 9 u M S 9 F V E 4 v R X h w Y W 5 k Z W Q g Q 2 9 s d W 1 u M S 5 7 Y X Z h a W x h Y m x l X 3 N 1 c H B s e S w 4 f S Z x d W 9 0 O y w m c X V v d D t T Z W N 0 a W 9 u M S 9 F V E 4 v R X h w Y W 5 k Z W Q g Q 2 9 s d W 1 u M S 5 7 d G 9 0 Y W x f c 3 V w c G x 5 L D l 9 J n F 1 b 3 Q 7 L C Z x d W 9 0 O 1 N l Y 3 R p b 2 4 x L 0 V U T i 9 F e H B h b m R l Z C B D b 2 x 1 b W 4 x L n t t Y X h f c 3 V w c G x 5 L D E w f S Z x d W 9 0 O y w m c X V v d D t T Z W N 0 a W 9 u M S 9 F V E 4 v R X h w Y W 5 k Z W Q g Q 2 9 s d W 1 u M S 5 7 c G V y Y 2 V u d F 9 j a G F u Z 2 V f M W g s M T F 9 J n F 1 b 3 Q 7 L C Z x d W 9 0 O 1 N l Y 3 R p b 2 4 x L 0 V U T i 9 F e H B h b m R l Z C B D b 2 x 1 b W 4 x L n t w Z X J j Z W 5 0 X 2 N o Y W 5 n Z V 8 y N G g s M T J 9 J n F 1 b 3 Q 7 L C Z x d W 9 0 O 1 N l Y 3 R p b 2 4 x L 0 V U T i 9 F e H B h b m R l Z C B D b 2 x 1 b W 4 x L n t w Z X J j Z W 5 0 X 2 N o Y W 5 n Z V 8 3 Z C w x M 3 0 m c X V v d D s s J n F 1 b 3 Q 7 U 2 V j d G l v b j E v R V R O L 0 V 4 c G F u Z G V k I E N v b H V t b j E u e 2 x h c 3 R f d X B k Y X R l Z C w x N H 0 m c X V v d D t d L C Z x d W 9 0 O 1 J l b G F 0 a W 9 u c 2 h p c E l u Z m 8 m c X V v d D s 6 W 1 1 9 I i A v P j x F b n R y e S B U e X B l P S J G a W x s Q 2 9 s d W 1 u V H l w Z X M i I F Z h b H V l P S J z Q U F B Q U F B Q U F B Q U F B Q U F B Q U F B Q U E i I C 8 + P C 9 T d G F i b G V F b n R y a W V z P j w v S X R l b T 4 8 S X R l b T 4 8 S X R l b U x v Y 2 F 0 a W 9 u P j x J d G V t V H l w Z T 5 G b 3 J t d W x h P C 9 J d G V t V H l w Z T 4 8 S X R l b V B h d G g + U 2 V j d G l v b j E v R V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T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R O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T F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i I C 8 + P E V u d H J 5 I F R 5 c G U 9 I k Z p b G x M Y X N 0 V X B k Y X R l Z C I g V m F s d W U 9 I m Q y M D E 4 L T A x L T A y V D I x O j E w O j A y L j U z M j I 1 N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X Z p Z 2 F 0 a W 9 u U 3 R l c E 5 h b W U i I F Z h b H V l P S J z T m F 2 a W d h d G l v b i I g L z 4 8 R W 5 0 c n k g V H l w Z T 0 i U X V l c n l J R C I g V m F s d W U 9 I n N j N z A 3 Z W N i N C 0 z M W F j L T R j Z W U t Y j Y z N S 0 5 M z M 0 N j M 1 Z j V k M G E i I C 8 + P E V u d H J 5 I F R 5 c G U 9 I k x v Y W R l Z F R v Q W 5 h b H l z a X N T Z X J 2 a W N l c y I g V m F s d W U 9 I m w w I i A v P j x F b n R y e S B U e X B l P S J G a W x s Q 2 9 s d W 1 u T m F t Z X M i I F Z h b H V l P S J z W y Z x d W 9 0 O 2 l k J n F 1 b 3 Q 7 L C Z x d W 9 0 O 2 5 h b W U m c X V v d D s s J n F 1 b 3 Q 7 c 3 l t Y m 9 s J n F 1 b 3 Q 7 L C Z x d W 9 0 O 3 J h b m s m c X V v d D s s J n F 1 b 3 Q 7 c H J p Y 2 V f d X N k J n F 1 b 3 Q 7 L C Z x d W 9 0 O 3 B y a W N l X 2 J 0 Y y Z x d W 9 0 O y w m c X V v d D s y N G h f d m 9 s d W 1 l X 3 V z Z C Z x d W 9 0 O y w m c X V v d D t t Y X J r Z X R f Y 2 F w X 3 V z Z C Z x d W 9 0 O y w m c X V v d D t h d m F p b G F i b G V f c 3 V w c G x 5 J n F 1 b 3 Q 7 L C Z x d W 9 0 O 3 R v d G F s X 3 N 1 c H B s e S Z x d W 9 0 O y w m c X V v d D t t Y X h f c 3 V w c G x 5 J n F 1 b 3 Q 7 L C Z x d W 9 0 O 3 B l c m N l b n R f Y 2 h h b m d l X z F o J n F 1 b 3 Q 7 L C Z x d W 9 0 O 3 B l c m N l b n R f Y 2 h h b m d l X z I 0 a C Z x d W 9 0 O y w m c X V v d D t w Z X J j Z W 5 0 X 2 N o Y W 5 n Z V 8 3 Z C Z x d W 9 0 O y w m c X V v d D t s Y X N 0 X 3 V w Z G F 0 Z W Q m c X V v d D t d I i A v P j x F b n R y e S B U e X B l P S J R d W V y e U d y b 3 V w S U Q i I F Z h b H V l P S J z N D J i N D N i N 2 U t N 2 U 3 M i 0 0 M m U 5 L W I z O D Y t N T M 1 M j R m N 2 M w N G N l I i A v P j x F b n R y e S B U e X B l P S J G a W x s V G F y Z 2 V 0 I i B W Y W x 1 Z T 0 i c 1 N B T F Q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Q U x U L 0 V 4 c G F u Z G V k I E N v b H V t b j E u e 2 l k L D B 9 J n F 1 b 3 Q 7 L C Z x d W 9 0 O 1 N l Y 3 R p b 2 4 x L 1 N B T F Q v R X h w Y W 5 k Z W Q g Q 2 9 s d W 1 u M S 5 7 b m F t Z S w x f S Z x d W 9 0 O y w m c X V v d D t T Z W N 0 a W 9 u M S 9 T Q U x U L 0 V 4 c G F u Z G V k I E N v b H V t b j E u e 3 N 5 b W J v b C w y f S Z x d W 9 0 O y w m c X V v d D t T Z W N 0 a W 9 u M S 9 T Q U x U L 0 V 4 c G F u Z G V k I E N v b H V t b j E u e 3 J h b m s s M 3 0 m c X V v d D s s J n F 1 b 3 Q 7 U 2 V j d G l v b j E v U 0 F M V C 9 F e H B h b m R l Z C B D b 2 x 1 b W 4 x L n t w c m l j Z V 9 1 c 2 Q s N H 0 m c X V v d D s s J n F 1 b 3 Q 7 U 2 V j d G l v b j E v U 0 F M V C 9 F e H B h b m R l Z C B D b 2 x 1 b W 4 x L n t w c m l j Z V 9 i d G M s N X 0 m c X V v d D s s J n F 1 b 3 Q 7 U 2 V j d G l v b j E v U 0 F M V C 9 F e H B h b m R l Z C B D b 2 x 1 b W 4 x L n s y N G h f d m 9 s d W 1 l X 3 V z Z C w 2 f S Z x d W 9 0 O y w m c X V v d D t T Z W N 0 a W 9 u M S 9 T Q U x U L 0 V 4 c G F u Z G V k I E N v b H V t b j E u e 2 1 h c m t l d F 9 j Y X B f d X N k L D d 9 J n F 1 b 3 Q 7 L C Z x d W 9 0 O 1 N l Y 3 R p b 2 4 x L 1 N B T F Q v R X h w Y W 5 k Z W Q g Q 2 9 s d W 1 u M S 5 7 Y X Z h a W x h Y m x l X 3 N 1 c H B s e S w 4 f S Z x d W 9 0 O y w m c X V v d D t T Z W N 0 a W 9 u M S 9 T Q U x U L 0 V 4 c G F u Z G V k I E N v b H V t b j E u e 3 R v d G F s X 3 N 1 c H B s e S w 5 f S Z x d W 9 0 O y w m c X V v d D t T Z W N 0 a W 9 u M S 9 T Q U x U L 0 V 4 c G F u Z G V k I E N v b H V t b j E u e 2 1 h e F 9 z d X B w b H k s M T B 9 J n F 1 b 3 Q 7 L C Z x d W 9 0 O 1 N l Y 3 R p b 2 4 x L 1 N B T F Q v R X h w Y W 5 k Z W Q g Q 2 9 s d W 1 u M S 5 7 c G V y Y 2 V u d F 9 j a G F u Z 2 V f M W g s M T F 9 J n F 1 b 3 Q 7 L C Z x d W 9 0 O 1 N l Y 3 R p b 2 4 x L 1 N B T F Q v R X h w Y W 5 k Z W Q g Q 2 9 s d W 1 u M S 5 7 c G V y Y 2 V u d F 9 j a G F u Z 2 V f M j R o L D E y f S Z x d W 9 0 O y w m c X V v d D t T Z W N 0 a W 9 u M S 9 T Q U x U L 0 V 4 c G F u Z G V k I E N v b H V t b j E u e 3 B l c m N l b n R f Y 2 h h b m d l X z d k L D E z f S Z x d W 9 0 O y w m c X V v d D t T Z W N 0 a W 9 u M S 9 T Q U x U L 0 V 4 c G F u Z G V k I E N v b H V t b j E u e 2 x h c 3 R f d X B k Y X R l Z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N B T F Q v R X h w Y W 5 k Z W Q g Q 2 9 s d W 1 u M S 5 7 a W Q s M H 0 m c X V v d D s s J n F 1 b 3 Q 7 U 2 V j d G l v b j E v U 0 F M V C 9 F e H B h b m R l Z C B D b 2 x 1 b W 4 x L n t u Y W 1 l L D F 9 J n F 1 b 3 Q 7 L C Z x d W 9 0 O 1 N l Y 3 R p b 2 4 x L 1 N B T F Q v R X h w Y W 5 k Z W Q g Q 2 9 s d W 1 u M S 5 7 c 3 l t Y m 9 s L D J 9 J n F 1 b 3 Q 7 L C Z x d W 9 0 O 1 N l Y 3 R p b 2 4 x L 1 N B T F Q v R X h w Y W 5 k Z W Q g Q 2 9 s d W 1 u M S 5 7 c m F u a y w z f S Z x d W 9 0 O y w m c X V v d D t T Z W N 0 a W 9 u M S 9 T Q U x U L 0 V 4 c G F u Z G V k I E N v b H V t b j E u e 3 B y a W N l X 3 V z Z C w 0 f S Z x d W 9 0 O y w m c X V v d D t T Z W N 0 a W 9 u M S 9 T Q U x U L 0 V 4 c G F u Z G V k I E N v b H V t b j E u e 3 B y a W N l X 2 J 0 Y y w 1 f S Z x d W 9 0 O y w m c X V v d D t T Z W N 0 a W 9 u M S 9 T Q U x U L 0 V 4 c G F u Z G V k I E N v b H V t b j E u e z I 0 a F 9 2 b 2 x 1 b W V f d X N k L D Z 9 J n F 1 b 3 Q 7 L C Z x d W 9 0 O 1 N l Y 3 R p b 2 4 x L 1 N B T F Q v R X h w Y W 5 k Z W Q g Q 2 9 s d W 1 u M S 5 7 b W F y a 2 V 0 X 2 N h c F 9 1 c 2 Q s N 3 0 m c X V v d D s s J n F 1 b 3 Q 7 U 2 V j d G l v b j E v U 0 F M V C 9 F e H B h b m R l Z C B D b 2 x 1 b W 4 x L n t h d m F p b G F i b G V f c 3 V w c G x 5 L D h 9 J n F 1 b 3 Q 7 L C Z x d W 9 0 O 1 N l Y 3 R p b 2 4 x L 1 N B T F Q v R X h w Y W 5 k Z W Q g Q 2 9 s d W 1 u M S 5 7 d G 9 0 Y W x f c 3 V w c G x 5 L D l 9 J n F 1 b 3 Q 7 L C Z x d W 9 0 O 1 N l Y 3 R p b 2 4 x L 1 N B T F Q v R X h w Y W 5 k Z W Q g Q 2 9 s d W 1 u M S 5 7 b W F 4 X 3 N 1 c H B s e S w x M H 0 m c X V v d D s s J n F 1 b 3 Q 7 U 2 V j d G l v b j E v U 0 F M V C 9 F e H B h b m R l Z C B D b 2 x 1 b W 4 x L n t w Z X J j Z W 5 0 X 2 N o Y W 5 n Z V 8 x a C w x M X 0 m c X V v d D s s J n F 1 b 3 Q 7 U 2 V j d G l v b j E v U 0 F M V C 9 F e H B h b m R l Z C B D b 2 x 1 b W 4 x L n t w Z X J j Z W 5 0 X 2 N o Y W 5 n Z V 8 y N G g s M T J 9 J n F 1 b 3 Q 7 L C Z x d W 9 0 O 1 N l Y 3 R p b 2 4 x L 1 N B T F Q v R X h w Y W 5 k Z W Q g Q 2 9 s d W 1 u M S 5 7 c G V y Y 2 V u d F 9 j a G F u Z 2 V f N 2 Q s M T N 9 J n F 1 b 3 Q 7 L C Z x d W 9 0 O 1 N l Y 3 R p b 2 4 x L 1 N B T F Q v R X h w Y W 5 k Z W Q g Q 2 9 s d W 1 u M S 5 7 b G F z d F 9 1 c G R h d G V k L D E 0 f S Z x d W 9 0 O 1 0 s J n F 1 b 3 Q 7 U m V s Y X R p b 2 5 z a G l w S W 5 m b y Z x d W 9 0 O z p b X X 0 i I C 8 + P E V u d H J 5 I F R 5 c G U 9 I k Z p b G x D b 2 x 1 b W 5 U e X B l c y I g V m F s d W U 9 I n N B Q U F B Q U F B Q U F B Q U F B Q U F B Q U F B Q S I g L z 4 8 L 1 N 0 Y W J s Z U V u d H J p Z X M + P C 9 J d G V t P j x J d G V t P j x J d G V t T G 9 j Y X R p b 2 4 + P E l 0 Z W 1 U e X B l P k Z v c m 1 1 b G E 8 L 0 l 0 Z W 1 U e X B l P j x J d G V t U G F 0 a D 5 T Z W N 0 a W 9 u M S 9 T Q U x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T F Q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T F Q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n Z W N v a W 4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R m l s b E N v d W 5 0 I i B W Y W x 1 Z T 0 i b D E i I C 8 + P E V u d H J 5 I F R 5 c G U 9 I k Z p b G x U Y X J n Z X Q i I F Z h b H V l P S J z R G 9 n Z W N v a W 4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2 d l Y 2 9 p b i 9 F e H B h b m R l Z C B D b 2 x 1 b W 4 x L n t p Z C w w f S Z x d W 9 0 O y w m c X V v d D t T Z W N 0 a W 9 u M S 9 E b 2 d l Y 2 9 p b i 9 F e H B h b m R l Z C B D b 2 x 1 b W 4 x L n t u Y W 1 l L D F 9 J n F 1 b 3 Q 7 L C Z x d W 9 0 O 1 N l Y 3 R p b 2 4 x L 0 R v Z 2 V j b 2 l u L 0 V 4 c G F u Z G V k I E N v b H V t b j E u e 3 N 5 b W J v b C w y f S Z x d W 9 0 O y w m c X V v d D t T Z W N 0 a W 9 u M S 9 E b 2 d l Y 2 9 p b i 9 F e H B h b m R l Z C B D b 2 x 1 b W 4 x L n t y Y W 5 r L D N 9 J n F 1 b 3 Q 7 L C Z x d W 9 0 O 1 N l Y 3 R p b 2 4 x L 0 R v Z 2 V j b 2 l u L 0 V 4 c G F u Z G V k I E N v b H V t b j E u e 3 B y a W N l X 3 V z Z C w 0 f S Z x d W 9 0 O y w m c X V v d D t T Z W N 0 a W 9 u M S 9 E b 2 d l Y 2 9 p b i 9 F e H B h b m R l Z C B D b 2 x 1 b W 4 x L n t w c m l j Z V 9 i d G M s N X 0 m c X V v d D s s J n F 1 b 3 Q 7 U 2 V j d G l v b j E v R G 9 n Z W N v a W 4 v R X h w Y W 5 k Z W Q g Q 2 9 s d W 1 u M S 5 7 M j R o X 3 Z v b H V t Z V 9 1 c 2 Q s N n 0 m c X V v d D s s J n F 1 b 3 Q 7 U 2 V j d G l v b j E v R G 9 n Z W N v a W 4 v R X h w Y W 5 k Z W Q g Q 2 9 s d W 1 u M S 5 7 b W F y a 2 V 0 X 2 N h c F 9 1 c 2 Q s N 3 0 m c X V v d D s s J n F 1 b 3 Q 7 U 2 V j d G l v b j E v R G 9 n Z W N v a W 4 v R X h w Y W 5 k Z W Q g Q 2 9 s d W 1 u M S 5 7 Y X Z h a W x h Y m x l X 3 N 1 c H B s e S w 4 f S Z x d W 9 0 O y w m c X V v d D t T Z W N 0 a W 9 u M S 9 E b 2 d l Y 2 9 p b i 9 F e H B h b m R l Z C B D b 2 x 1 b W 4 x L n t 0 b 3 R h b F 9 z d X B w b H k s O X 0 m c X V v d D s s J n F 1 b 3 Q 7 U 2 V j d G l v b j E v R G 9 n Z W N v a W 4 v R X h w Y W 5 k Z W Q g Q 2 9 s d W 1 u M S 5 7 b W F 4 X 3 N 1 c H B s e S w x M H 0 m c X V v d D s s J n F 1 b 3 Q 7 U 2 V j d G l v b j E v R G 9 n Z W N v a W 4 v R X h w Y W 5 k Z W Q g Q 2 9 s d W 1 u M S 5 7 c G V y Y 2 V u d F 9 j a G F u Z 2 V f M W g s M T F 9 J n F 1 b 3 Q 7 L C Z x d W 9 0 O 1 N l Y 3 R p b 2 4 x L 0 R v Z 2 V j b 2 l u L 0 V 4 c G F u Z G V k I E N v b H V t b j E u e 3 B l c m N l b n R f Y 2 h h b m d l X z I 0 a C w x M n 0 m c X V v d D s s J n F 1 b 3 Q 7 U 2 V j d G l v b j E v R G 9 n Z W N v a W 4 v R X h w Y W 5 k Z W Q g Q 2 9 s d W 1 u M S 5 7 c G V y Y 2 V u d F 9 j a G F u Z 2 V f N 2 Q s M T N 9 J n F 1 b 3 Q 7 L C Z x d W 9 0 O 1 N l Y 3 R p b 2 4 x L 0 R v Z 2 V j b 2 l u L 0 V 4 c G F u Z G V k I E N v b H V t b j E u e 2 x h c 3 R f d X B k Y X R l Z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R v Z 2 V j b 2 l u L 0 V 4 c G F u Z G V k I E N v b H V t b j E u e 2 l k L D B 9 J n F 1 b 3 Q 7 L C Z x d W 9 0 O 1 N l Y 3 R p b 2 4 x L 0 R v Z 2 V j b 2 l u L 0 V 4 c G F u Z G V k I E N v b H V t b j E u e 2 5 h b W U s M X 0 m c X V v d D s s J n F 1 b 3 Q 7 U 2 V j d G l v b j E v R G 9 n Z W N v a W 4 v R X h w Y W 5 k Z W Q g Q 2 9 s d W 1 u M S 5 7 c 3 l t Y m 9 s L D J 9 J n F 1 b 3 Q 7 L C Z x d W 9 0 O 1 N l Y 3 R p b 2 4 x L 0 R v Z 2 V j b 2 l u L 0 V 4 c G F u Z G V k I E N v b H V t b j E u e 3 J h b m s s M 3 0 m c X V v d D s s J n F 1 b 3 Q 7 U 2 V j d G l v b j E v R G 9 n Z W N v a W 4 v R X h w Y W 5 k Z W Q g Q 2 9 s d W 1 u M S 5 7 c H J p Y 2 V f d X N k L D R 9 J n F 1 b 3 Q 7 L C Z x d W 9 0 O 1 N l Y 3 R p b 2 4 x L 0 R v Z 2 V j b 2 l u L 0 V 4 c G F u Z G V k I E N v b H V t b j E u e 3 B y a W N l X 2 J 0 Y y w 1 f S Z x d W 9 0 O y w m c X V v d D t T Z W N 0 a W 9 u M S 9 E b 2 d l Y 2 9 p b i 9 F e H B h b m R l Z C B D b 2 x 1 b W 4 x L n s y N G h f d m 9 s d W 1 l X 3 V z Z C w 2 f S Z x d W 9 0 O y w m c X V v d D t T Z W N 0 a W 9 u M S 9 E b 2 d l Y 2 9 p b i 9 F e H B h b m R l Z C B D b 2 x 1 b W 4 x L n t t Y X J r Z X R f Y 2 F w X 3 V z Z C w 3 f S Z x d W 9 0 O y w m c X V v d D t T Z W N 0 a W 9 u M S 9 E b 2 d l Y 2 9 p b i 9 F e H B h b m R l Z C B D b 2 x 1 b W 4 x L n t h d m F p b G F i b G V f c 3 V w c G x 5 L D h 9 J n F 1 b 3 Q 7 L C Z x d W 9 0 O 1 N l Y 3 R p b 2 4 x L 0 R v Z 2 V j b 2 l u L 0 V 4 c G F u Z G V k I E N v b H V t b j E u e 3 R v d G F s X 3 N 1 c H B s e S w 5 f S Z x d W 9 0 O y w m c X V v d D t T Z W N 0 a W 9 u M S 9 E b 2 d l Y 2 9 p b i 9 F e H B h b m R l Z C B D b 2 x 1 b W 4 x L n t t Y X h f c 3 V w c G x 5 L D E w f S Z x d W 9 0 O y w m c X V v d D t T Z W N 0 a W 9 u M S 9 E b 2 d l Y 2 9 p b i 9 F e H B h b m R l Z C B D b 2 x 1 b W 4 x L n t w Z X J j Z W 5 0 X 2 N o Y W 5 n Z V 8 x a C w x M X 0 m c X V v d D s s J n F 1 b 3 Q 7 U 2 V j d G l v b j E v R G 9 n Z W N v a W 4 v R X h w Y W 5 k Z W Q g Q 2 9 s d W 1 u M S 5 7 c G V y Y 2 V u d F 9 j a G F u Z 2 V f M j R o L D E y f S Z x d W 9 0 O y w m c X V v d D t T Z W N 0 a W 9 u M S 9 E b 2 d l Y 2 9 p b i 9 F e H B h b m R l Z C B D b 2 x 1 b W 4 x L n t w Z X J j Z W 5 0 X 2 N o Y W 5 n Z V 8 3 Z C w x M 3 0 m c X V v d D s s J n F 1 b 3 Q 7 U 2 V j d G l v b j E v R G 9 n Z W N v a W 4 v R X h w Y W 5 k Z W Q g Q 2 9 s d W 1 u M S 5 7 b G F z d F 9 1 c G R h d G V k L D E 0 f S Z x d W 9 0 O 1 0 s J n F 1 b 3 Q 7 U m V s Y X R p b 2 5 z a G l w S W 5 m b y Z x d W 9 0 O z p b X X 0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R d W V y e U l E I i B W Y W x 1 Z T 0 i c 2 Q x Z G Z j Y j I 5 L W M 2 Y 2 E t N D A 3 Y y 1 h N T M 0 L T M y N T J i N z I 2 M 2 I z N i I g L z 4 8 R W 5 0 c n k g V H l w Z T 0 i R m l s b E V y c m 9 y Q 2 9 1 b n Q i I F Z h b H V l P S J s M C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l F 1 Z X J 5 R 3 J v d X B J R C I g V m F s d W U 9 I n M 0 M m I 0 M 2 I 3 Z S 0 3 Z T c y L T Q y Z T k t Y j M 4 N i 0 1 M z U y N G Y 3 Y z A 0 Y 2 U i I C 8 + P E V u d H J 5 I F R 5 c G U 9 I k Z p b G x D b 2 x 1 b W 5 O Y W 1 l c y I g V m F s d W U 9 I n N b J n F 1 b 3 Q 7 a W Q m c X V v d D s s J n F 1 b 3 Q 7 b m F t Z S Z x d W 9 0 O y w m c X V v d D t z e W 1 i b 2 w m c X V v d D s s J n F 1 b 3 Q 7 c m F u a y Z x d W 9 0 O y w m c X V v d D t w c m l j Z V 9 1 c 2 Q m c X V v d D s s J n F 1 b 3 Q 7 c H J p Y 2 V f Y n R j J n F 1 b 3 Q 7 L C Z x d W 9 0 O z I 0 a F 9 2 b 2 x 1 b W V f d X N k J n F 1 b 3 Q 7 L C Z x d W 9 0 O 2 1 h c m t l d F 9 j Y X B f d X N k J n F 1 b 3 Q 7 L C Z x d W 9 0 O 2 F 2 Y W l s Y W J s Z V 9 z d X B w b H k m c X V v d D s s J n F 1 b 3 Q 7 d G 9 0 Y W x f c 3 V w c G x 5 J n F 1 b 3 Q 7 L C Z x d W 9 0 O 2 1 h e F 9 z d X B w b H k m c X V v d D s s J n F 1 b 3 Q 7 c G V y Y 2 V u d F 9 j a G F u Z 2 V f M W g m c X V v d D s s J n F 1 b 3 Q 7 c G V y Y 2 V u d F 9 j a G F u Z 2 V f M j R o J n F 1 b 3 Q 7 L C Z x d W 9 0 O 3 B l c m N l b n R f Y 2 h h b m d l X z d k J n F 1 b 3 Q 7 L C Z x d W 9 0 O 2 x h c 3 R f d X B k Y X R l Z C Z x d W 9 0 O 1 0 i I C 8 + P E V u d H J 5 I F R 5 c G U 9 I k Z p b G x M Y X N 0 V X B k Y X R l Z C I g V m F s d W U 9 I m Q y M D E 4 L T A x L T A y V D I x O j E w O j A 1 L j U 0 M D c 3 M z F a I i A v P j x F b n R y e S B U e X B l P S J G a W x s Q 2 9 s d W 1 u V H l w Z X M i I F Z h b H V l P S J z Q U F B Q U F B Q U F B Q U F B Q U F B Q U F B Q U E i I C 8 + P C 9 T d G F i b G V F b n R y a W V z P j w v S X R l b T 4 8 S X R l b T 4 8 S X R l b U x v Y 2 F 0 a W 9 u P j x J d G V t V H l w Z T 5 G b 3 J t d W x h P C 9 J d G V t V H l w Z T 4 8 S X R l b V B h d G g + U 2 V j d G l v b j E v R G 9 n Z W N v a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n Z W N v a W 4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Z 2 V j b 2 l u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V y c m 9 y Q 2 9 1 b n Q i I F Z h b H V l P S J s M C I g L z 4 8 R W 5 0 c n k g V H l w Z T 0 i R m l s b E x h c 3 R V c G R h d G V k I i B W Y W x 1 Z T 0 i Z D I w M T g t M D E t M D J U M j E 6 M T A 6 M T U u M D Y 5 N D g 5 N 1 o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W Y W x 1 Z S Z x d W 9 0 O 1 0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U X V l c n l J R C I g V m F s d W U 9 I n N l M j E 2 Z j Q 4 N C 1 i Z W V l L T R j M D k t O W V h N S 0 4 Y T I z Y z I 2 Z T g 2 Y m Y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U Y X J n Z X Q i I F Z h b H V l P S J z R 2 x v Y m F s X 0 R h d G E i I C 8 + P E V u d H J 5 I F R 5 c G U 9 I k Z p b G x D b 3 V u d C I g V m F s d W U 9 I m w 3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9 i Y W w g R G F 0 Y S 9 D b 2 5 2 Z X J 0 Z W Q g d G 8 g V G F i b G U x L n t O Y W 1 l L D B 9 J n F 1 b 3 Q 7 L C Z x d W 9 0 O 1 N l Y 3 R p b 2 4 x L 0 d s b 2 J h b C B E Y X R h L 0 N v b n Z l c n R l Z C B 0 b y B U Y W J s Z T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d s b 2 J h b C B E Y X R h L 0 N v b n Z l c n R l Z C B 0 b y B U Y W J s Z T E u e 0 5 h b W U s M H 0 m c X V v d D s s J n F 1 b 3 Q 7 U 2 V j d G l v b j E v R 2 x v Y m F s I E R h d G E v Q 2 9 u d m V y d G V k I H R v I F R h Y m x l M S 5 7 V m F s d W U s M X 0 m c X V v d D t d L C Z x d W 9 0 O 1 J l b G F 0 a W 9 u c 2 h p c E l u Z m 8 m c X V v d D s 6 W 1 1 9 I i A v P j x F b n R y e S B U e X B l P S J G a W x s Q 2 9 s d W 1 u V H l w Z X M i I F Z h b H V l P S J z Q m d B P S I g L z 4 8 L 1 N 0 Y W J s Z U V u d H J p Z X M + P C 9 J d G V t P j x J d G V t P j x J d G V t T G 9 j Y X R p b 2 4 + P E l 0 Z W 1 U e X B l P k Z v c m 1 1 b G E 8 L 0 l 0 Z W 1 U e X B l P j x J d G V t U G F 0 a D 5 T Z W N 0 a W 9 u M S 9 H b G 9 i Y W w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C U y M E R h d G E v Q 2 9 u d m V y d G V k J T I w d G 8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w l M j B E Y X R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B V F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i I C 8 + P E V u d H J 5 I F R 5 c G U 9 I k Z p b G x M Y X N 0 V X B k Y X R l Z C I g V m F s d W U 9 I m Q y M D E 4 L T A x L T A y V D I x O j E w O j E 1 L j I 3 M D c 5 M z F a I i A v P j x F b n R y e S B U e X B l P S J G a W x s Q 2 9 s d W 1 u T m F t Z X M i I F Z h b H V l P S J z W y Z x d W 9 0 O 2 l k J n F 1 b 3 Q 7 L C Z x d W 9 0 O 2 5 h b W U m c X V v d D s s J n F 1 b 3 Q 7 c 3 l t Y m 9 s J n F 1 b 3 Q 7 L C Z x d W 9 0 O 3 J h b m s m c X V v d D s s J n F 1 b 3 Q 7 c H J p Y 2 V f d X N k J n F 1 b 3 Q 7 L C Z x d W 9 0 O 3 B y a W N l X 2 J 0 Y y Z x d W 9 0 O y w m c X V v d D s y N G h f d m 9 s d W 1 l X 3 V z Z C Z x d W 9 0 O y w m c X V v d D t t Y X J r Z X R f Y 2 F w X 3 V z Z C Z x d W 9 0 O y w m c X V v d D t h d m F p b G F i b G V f c 3 V w c G x 5 J n F 1 b 3 Q 7 L C Z x d W 9 0 O 3 R v d G F s X 3 N 1 c H B s e S Z x d W 9 0 O y w m c X V v d D t t Y X h f c 3 V w c G x 5 J n F 1 b 3 Q 7 L C Z x d W 9 0 O 3 B l c m N l b n R f Y 2 h h b m d l X z F o J n F 1 b 3 Q 7 L C Z x d W 9 0 O 3 B l c m N l b n R f Y 2 h h b m d l X z I 0 a C Z x d W 9 0 O y w m c X V v d D t w Z X J j Z W 5 0 X 2 N o Y W 5 n Z V 8 3 Z C Z x d W 9 0 O y w m c X V v d D t s Y X N 0 X 3 V w Z G F 0 Z W Q m c X V v d D t d I i A v P j x F b n R y e S B U e X B l P S J G a W x s V G F y Z 2 V 0 I i B W Y W x 1 Z T 0 i c 0 x B V F g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X Z p Z 2 F 0 a W 9 u U 3 R l c E 5 h b W U i I F Z h b H V l P S J z T m F 2 a W d h d G l v b i I g L z 4 8 R W 5 0 c n k g V H l w Z T 0 i U X V l c n l J R C I g V m F s d W U 9 I n N m O T Y 3 Y j Q 0 N y 1 i N D M x L T R k N z I t Y W U 3 N i 0 z N 2 Y 2 M T R m O W U y N m Y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R d W V y e U d y b 3 V w S U Q i I F Z h b H V l P S J z N D J i N D N i N 2 U t N 2 U 3 M i 0 0 M m U 5 L W I z O D Y t N T M 1 M j R m N 2 M w N G N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Q V R Y L 0 V 4 c G F u Z G V k I E N v b H V t b j E u e 2 l k L D B 9 J n F 1 b 3 Q 7 L C Z x d W 9 0 O 1 N l Y 3 R p b 2 4 x L 0 x B V F g v R X h w Y W 5 k Z W Q g Q 2 9 s d W 1 u M S 5 7 b m F t Z S w x f S Z x d W 9 0 O y w m c X V v d D t T Z W N 0 a W 9 u M S 9 M Q V R Y L 0 V 4 c G F u Z G V k I E N v b H V t b j E u e 3 N 5 b W J v b C w y f S Z x d W 9 0 O y w m c X V v d D t T Z W N 0 a W 9 u M S 9 M Q V R Y L 0 V 4 c G F u Z G V k I E N v b H V t b j E u e 3 J h b m s s M 3 0 m c X V v d D s s J n F 1 b 3 Q 7 U 2 V j d G l v b j E v T E F U W C 9 F e H B h b m R l Z C B D b 2 x 1 b W 4 x L n t w c m l j Z V 9 1 c 2 Q s N H 0 m c X V v d D s s J n F 1 b 3 Q 7 U 2 V j d G l v b j E v T E F U W C 9 F e H B h b m R l Z C B D b 2 x 1 b W 4 x L n t w c m l j Z V 9 i d G M s N X 0 m c X V v d D s s J n F 1 b 3 Q 7 U 2 V j d G l v b j E v T E F U W C 9 F e H B h b m R l Z C B D b 2 x 1 b W 4 x L n s y N G h f d m 9 s d W 1 l X 3 V z Z C w 2 f S Z x d W 9 0 O y w m c X V v d D t T Z W N 0 a W 9 u M S 9 M Q V R Y L 0 V 4 c G F u Z G V k I E N v b H V t b j E u e 2 1 h c m t l d F 9 j Y X B f d X N k L D d 9 J n F 1 b 3 Q 7 L C Z x d W 9 0 O 1 N l Y 3 R p b 2 4 x L 0 x B V F g v R X h w Y W 5 k Z W Q g Q 2 9 s d W 1 u M S 5 7 Y X Z h a W x h Y m x l X 3 N 1 c H B s e S w 4 f S Z x d W 9 0 O y w m c X V v d D t T Z W N 0 a W 9 u M S 9 M Q V R Y L 0 V 4 c G F u Z G V k I E N v b H V t b j E u e 3 R v d G F s X 3 N 1 c H B s e S w 5 f S Z x d W 9 0 O y w m c X V v d D t T Z W N 0 a W 9 u M S 9 M Q V R Y L 0 V 4 c G F u Z G V k I E N v b H V t b j E u e 2 1 h e F 9 z d X B w b H k s M T B 9 J n F 1 b 3 Q 7 L C Z x d W 9 0 O 1 N l Y 3 R p b 2 4 x L 0 x B V F g v R X h w Y W 5 k Z W Q g Q 2 9 s d W 1 u M S 5 7 c G V y Y 2 V u d F 9 j a G F u Z 2 V f M W g s M T F 9 J n F 1 b 3 Q 7 L C Z x d W 9 0 O 1 N l Y 3 R p b 2 4 x L 0 x B V F g v R X h w Y W 5 k Z W Q g Q 2 9 s d W 1 u M S 5 7 c G V y Y 2 V u d F 9 j a G F u Z 2 V f M j R o L D E y f S Z x d W 9 0 O y w m c X V v d D t T Z W N 0 a W 9 u M S 9 M Q V R Y L 0 V 4 c G F u Z G V k I E N v b H V t b j E u e 3 B l c m N l b n R f Y 2 h h b m d l X z d k L D E z f S Z x d W 9 0 O y w m c X V v d D t T Z W N 0 a W 9 u M S 9 M Q V R Y L 0 V 4 c G F u Z G V k I E N v b H V t b j E u e 2 x h c 3 R f d X B k Y X R l Z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x B V F g v R X h w Y W 5 k Z W Q g Q 2 9 s d W 1 u M S 5 7 a W Q s M H 0 m c X V v d D s s J n F 1 b 3 Q 7 U 2 V j d G l v b j E v T E F U W C 9 F e H B h b m R l Z C B D b 2 x 1 b W 4 x L n t u Y W 1 l L D F 9 J n F 1 b 3 Q 7 L C Z x d W 9 0 O 1 N l Y 3 R p b 2 4 x L 0 x B V F g v R X h w Y W 5 k Z W Q g Q 2 9 s d W 1 u M S 5 7 c 3 l t Y m 9 s L D J 9 J n F 1 b 3 Q 7 L C Z x d W 9 0 O 1 N l Y 3 R p b 2 4 x L 0 x B V F g v R X h w Y W 5 k Z W Q g Q 2 9 s d W 1 u M S 5 7 c m F u a y w z f S Z x d W 9 0 O y w m c X V v d D t T Z W N 0 a W 9 u M S 9 M Q V R Y L 0 V 4 c G F u Z G V k I E N v b H V t b j E u e 3 B y a W N l X 3 V z Z C w 0 f S Z x d W 9 0 O y w m c X V v d D t T Z W N 0 a W 9 u M S 9 M Q V R Y L 0 V 4 c G F u Z G V k I E N v b H V t b j E u e 3 B y a W N l X 2 J 0 Y y w 1 f S Z x d W 9 0 O y w m c X V v d D t T Z W N 0 a W 9 u M S 9 M Q V R Y L 0 V 4 c G F u Z G V k I E N v b H V t b j E u e z I 0 a F 9 2 b 2 x 1 b W V f d X N k L D Z 9 J n F 1 b 3 Q 7 L C Z x d W 9 0 O 1 N l Y 3 R p b 2 4 x L 0 x B V F g v R X h w Y W 5 k Z W Q g Q 2 9 s d W 1 u M S 5 7 b W F y a 2 V 0 X 2 N h c F 9 1 c 2 Q s N 3 0 m c X V v d D s s J n F 1 b 3 Q 7 U 2 V j d G l v b j E v T E F U W C 9 F e H B h b m R l Z C B D b 2 x 1 b W 4 x L n t h d m F p b G F i b G V f c 3 V w c G x 5 L D h 9 J n F 1 b 3 Q 7 L C Z x d W 9 0 O 1 N l Y 3 R p b 2 4 x L 0 x B V F g v R X h w Y W 5 k Z W Q g Q 2 9 s d W 1 u M S 5 7 d G 9 0 Y W x f c 3 V w c G x 5 L D l 9 J n F 1 b 3 Q 7 L C Z x d W 9 0 O 1 N l Y 3 R p b 2 4 x L 0 x B V F g v R X h w Y W 5 k Z W Q g Q 2 9 s d W 1 u M S 5 7 b W F 4 X 3 N 1 c H B s e S w x M H 0 m c X V v d D s s J n F 1 b 3 Q 7 U 2 V j d G l v b j E v T E F U W C 9 F e H B h b m R l Z C B D b 2 x 1 b W 4 x L n t w Z X J j Z W 5 0 X 2 N o Y W 5 n Z V 8 x a C w x M X 0 m c X V v d D s s J n F 1 b 3 Q 7 U 2 V j d G l v b j E v T E F U W C 9 F e H B h b m R l Z C B D b 2 x 1 b W 4 x L n t w Z X J j Z W 5 0 X 2 N o Y W 5 n Z V 8 y N G g s M T J 9 J n F 1 b 3 Q 7 L C Z x d W 9 0 O 1 N l Y 3 R p b 2 4 x L 0 x B V F g v R X h w Y W 5 k Z W Q g Q 2 9 s d W 1 u M S 5 7 c G V y Y 2 V u d F 9 j a G F u Z 2 V f N 2 Q s M T N 9 J n F 1 b 3 Q 7 L C Z x d W 9 0 O 1 N l Y 3 R p b 2 4 x L 0 x B V F g v R X h w Y W 5 k Z W Q g Q 2 9 s d W 1 u M S 5 7 b G F z d F 9 1 c G R h d G V k L D E 0 f S Z x d W 9 0 O 1 0 s J n F 1 b 3 Q 7 U m V s Y X R p b 2 5 z a G l w S W 5 m b y Z x d W 9 0 O z p b X X 0 i I C 8 + P E V u d H J 5 I F R 5 c G U 9 I k Z p b G x D b 2 x 1 b W 5 U e X B l c y I g V m F s d W U 9 I n N B Q U F B Q U F B Q U F B Q U F B Q U F B Q U F B Q S I g L z 4 8 L 1 N 0 Y W J s Z U V u d H J p Z X M + P C 9 J d G V t P j x J d G V t P j x J d G V t T G 9 j Y X R p b 2 4 + P E l 0 Z W 1 U e X B l P k Z v c m 1 1 b G E 8 L 0 l 0 Z W 1 U e X B l P j x J d G V t U G F 0 a D 5 T Z W N 0 a W 9 u M S 9 M Q V R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B V F g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B V F g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p Y m x v Y 2 t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U m F p Y m x v Y 2 t z I i A v P j x F b n R y e S B U e X B l P S J G a W x s U 3 R h d H V z I i B W Y W x 1 Z T 0 i c 0 N v b X B s Z X R l I i A v P j x F b n R y e S B U e X B l P S J G a W x s Q 2 9 1 b n Q i I F Z h b H V l P S J s M S I g L z 4 8 R W 5 0 c n k g V H l w Z T 0 i R m l s b E N v b H V t b k 5 h b W V z I i B W Y W x 1 Z T 0 i c 1 s m c X V v d D t p Z C Z x d W 9 0 O y w m c X V v d D t u Y W 1 l J n F 1 b 3 Q 7 L C Z x d W 9 0 O 3 N 5 b W J v b C Z x d W 9 0 O y w m c X V v d D t y Y W 5 r J n F 1 b 3 Q 7 L C Z x d W 9 0 O 3 B y a W N l X 3 V z Z C Z x d W 9 0 O y w m c X V v d D t w c m l j Z V 9 i d G M m c X V v d D s s J n F 1 b 3 Q 7 M j R o X 3 Z v b H V t Z V 9 1 c 2 Q m c X V v d D s s J n F 1 b 3 Q 7 b W F y a 2 V 0 X 2 N h c F 9 1 c 2 Q m c X V v d D s s J n F 1 b 3 Q 7 Y X Z h a W x h Y m x l X 3 N 1 c H B s e S Z x d W 9 0 O y w m c X V v d D t 0 b 3 R h b F 9 z d X B w b H k m c X V v d D s s J n F 1 b 3 Q 7 b W F 4 X 3 N 1 c H B s e S Z x d W 9 0 O y w m c X V v d D t w Z X J j Z W 5 0 X 2 N o Y W 5 n Z V 8 x a C Z x d W 9 0 O y w m c X V v d D t w Z X J j Z W 5 0 X 2 N o Y W 5 n Z V 8 y N G g m c X V v d D s s J n F 1 b 3 Q 7 c G V y Y 2 V u d F 9 j a G F u Z 2 V f N 2 Q m c X V v d D s s J n F 1 b 3 Q 7 b G F z d F 9 1 c G R h d G V k J n F 1 b 3 Q 7 X S I g L z 4 8 R W 5 0 c n k g V H l w Z T 0 i R m l s b E V y c m 9 y Q 2 9 1 b n Q i I F Z h b H V l P S J s M C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d m l n Y X R p b 2 5 T d G V w T m F t Z S I g V m F s d W U 9 I n N O Y X Z p Z 2 F 0 a W 9 u I i A v P j x F b n R y e S B U e X B l P S J R d W V y e U l E I i B W Y W x 1 Z T 0 i c z h k N T V j Y z A 4 L T I 4 N z M t N G E 0 M i 0 5 Z D U w L T Q x N G Q 0 M T Y 2 N m F h N i I g L z 4 8 R W 5 0 c n k g V H l w Z T 0 i T G 9 h Z G V k V G 9 B b m F s e X N p c 1 N l c n Z p Y 2 V z I i B W Y W x 1 Z T 0 i b D A i I C 8 + P E V u d H J 5 I F R 5 c G U 9 I k Z p b G x M Y X N 0 V X B k Y X R l Z C I g V m F s d W U 9 I m Q y M D E 4 L T A x L T A y V D I x O j E w O j E 0 L j g 4 O D I x N z R a I i A v P j x F b n R y e S B U e X B l P S J R d W V y e U d y b 3 V w S U Q i I F Z h b H V l P S J z N D J i N D N i N 2 U t N 2 U 3 M i 0 0 M m U 5 L W I z O D Y t N T M 1 M j R m N 2 M w N G N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l i b G 9 j a 3 M v R X h w Y W 5 k Z W Q g Q 2 9 s d W 1 u M S 5 7 a W Q s M H 0 m c X V v d D s s J n F 1 b 3 Q 7 U 2 V j d G l v b j E v U m F p Y m x v Y 2 t z L 0 V 4 c G F u Z G V k I E N v b H V t b j E u e 2 5 h b W U s M X 0 m c X V v d D s s J n F 1 b 3 Q 7 U 2 V j d G l v b j E v U m F p Y m x v Y 2 t z L 0 V 4 c G F u Z G V k I E N v b H V t b j E u e 3 N 5 b W J v b C w y f S Z x d W 9 0 O y w m c X V v d D t T Z W N 0 a W 9 u M S 9 S Y W l i b G 9 j a 3 M v R X h w Y W 5 k Z W Q g Q 2 9 s d W 1 u M S 5 7 c m F u a y w z f S Z x d W 9 0 O y w m c X V v d D t T Z W N 0 a W 9 u M S 9 S Y W l i b G 9 j a 3 M v R X h w Y W 5 k Z W Q g Q 2 9 s d W 1 u M S 5 7 c H J p Y 2 V f d X N k L D R 9 J n F 1 b 3 Q 7 L C Z x d W 9 0 O 1 N l Y 3 R p b 2 4 x L 1 J h a W J s b 2 N r c y 9 F e H B h b m R l Z C B D b 2 x 1 b W 4 x L n t w c m l j Z V 9 i d G M s N X 0 m c X V v d D s s J n F 1 b 3 Q 7 U 2 V j d G l v b j E v U m F p Y m x v Y 2 t z L 0 V 4 c G F u Z G V k I E N v b H V t b j E u e z I 0 a F 9 2 b 2 x 1 b W V f d X N k L D Z 9 J n F 1 b 3 Q 7 L C Z x d W 9 0 O 1 N l Y 3 R p b 2 4 x L 1 J h a W J s b 2 N r c y 9 F e H B h b m R l Z C B D b 2 x 1 b W 4 x L n t t Y X J r Z X R f Y 2 F w X 3 V z Z C w 3 f S Z x d W 9 0 O y w m c X V v d D t T Z W N 0 a W 9 u M S 9 S Y W l i b G 9 j a 3 M v R X h w Y W 5 k Z W Q g Q 2 9 s d W 1 u M S 5 7 Y X Z h a W x h Y m x l X 3 N 1 c H B s e S w 4 f S Z x d W 9 0 O y w m c X V v d D t T Z W N 0 a W 9 u M S 9 S Y W l i b G 9 j a 3 M v R X h w Y W 5 k Z W Q g Q 2 9 s d W 1 u M S 5 7 d G 9 0 Y W x f c 3 V w c G x 5 L D l 9 J n F 1 b 3 Q 7 L C Z x d W 9 0 O 1 N l Y 3 R p b 2 4 x L 1 J h a W J s b 2 N r c y 9 F e H B h b m R l Z C B D b 2 x 1 b W 4 x L n t t Y X h f c 3 V w c G x 5 L D E w f S Z x d W 9 0 O y w m c X V v d D t T Z W N 0 a W 9 u M S 9 S Y W l i b G 9 j a 3 M v R X h w Y W 5 k Z W Q g Q 2 9 s d W 1 u M S 5 7 c G V y Y 2 V u d F 9 j a G F u Z 2 V f M W g s M T F 9 J n F 1 b 3 Q 7 L C Z x d W 9 0 O 1 N l Y 3 R p b 2 4 x L 1 J h a W J s b 2 N r c y 9 F e H B h b m R l Z C B D b 2 x 1 b W 4 x L n t w Z X J j Z W 5 0 X 2 N o Y W 5 n Z V 8 y N G g s M T J 9 J n F 1 b 3 Q 7 L C Z x d W 9 0 O 1 N l Y 3 R p b 2 4 x L 1 J h a W J s b 2 N r c y 9 F e H B h b m R l Z C B D b 2 x 1 b W 4 x L n t w Z X J j Z W 5 0 X 2 N o Y W 5 n Z V 8 3 Z C w x M 3 0 m c X V v d D s s J n F 1 b 3 Q 7 U 2 V j d G l v b j E v U m F p Y m x v Y 2 t z L 0 V 4 c G F u Z G V k I E N v b H V t b j E u e 2 x h c 3 R f d X B k Y X R l Z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J h a W J s b 2 N r c y 9 F e H B h b m R l Z C B D b 2 x 1 b W 4 x L n t p Z C w w f S Z x d W 9 0 O y w m c X V v d D t T Z W N 0 a W 9 u M S 9 S Y W l i b G 9 j a 3 M v R X h w Y W 5 k Z W Q g Q 2 9 s d W 1 u M S 5 7 b m F t Z S w x f S Z x d W 9 0 O y w m c X V v d D t T Z W N 0 a W 9 u M S 9 S Y W l i b G 9 j a 3 M v R X h w Y W 5 k Z W Q g Q 2 9 s d W 1 u M S 5 7 c 3 l t Y m 9 s L D J 9 J n F 1 b 3 Q 7 L C Z x d W 9 0 O 1 N l Y 3 R p b 2 4 x L 1 J h a W J s b 2 N r c y 9 F e H B h b m R l Z C B D b 2 x 1 b W 4 x L n t y Y W 5 r L D N 9 J n F 1 b 3 Q 7 L C Z x d W 9 0 O 1 N l Y 3 R p b 2 4 x L 1 J h a W J s b 2 N r c y 9 F e H B h b m R l Z C B D b 2 x 1 b W 4 x L n t w c m l j Z V 9 1 c 2 Q s N H 0 m c X V v d D s s J n F 1 b 3 Q 7 U 2 V j d G l v b j E v U m F p Y m x v Y 2 t z L 0 V 4 c G F u Z G V k I E N v b H V t b j E u e 3 B y a W N l X 2 J 0 Y y w 1 f S Z x d W 9 0 O y w m c X V v d D t T Z W N 0 a W 9 u M S 9 S Y W l i b G 9 j a 3 M v R X h w Y W 5 k Z W Q g Q 2 9 s d W 1 u M S 5 7 M j R o X 3 Z v b H V t Z V 9 1 c 2 Q s N n 0 m c X V v d D s s J n F 1 b 3 Q 7 U 2 V j d G l v b j E v U m F p Y m x v Y 2 t z L 0 V 4 c G F u Z G V k I E N v b H V t b j E u e 2 1 h c m t l d F 9 j Y X B f d X N k L D d 9 J n F 1 b 3 Q 7 L C Z x d W 9 0 O 1 N l Y 3 R p b 2 4 x L 1 J h a W J s b 2 N r c y 9 F e H B h b m R l Z C B D b 2 x 1 b W 4 x L n t h d m F p b G F i b G V f c 3 V w c G x 5 L D h 9 J n F 1 b 3 Q 7 L C Z x d W 9 0 O 1 N l Y 3 R p b 2 4 x L 1 J h a W J s b 2 N r c y 9 F e H B h b m R l Z C B D b 2 x 1 b W 4 x L n t 0 b 3 R h b F 9 z d X B w b H k s O X 0 m c X V v d D s s J n F 1 b 3 Q 7 U 2 V j d G l v b j E v U m F p Y m x v Y 2 t z L 0 V 4 c G F u Z G V k I E N v b H V t b j E u e 2 1 h e F 9 z d X B w b H k s M T B 9 J n F 1 b 3 Q 7 L C Z x d W 9 0 O 1 N l Y 3 R p b 2 4 x L 1 J h a W J s b 2 N r c y 9 F e H B h b m R l Z C B D b 2 x 1 b W 4 x L n t w Z X J j Z W 5 0 X 2 N o Y W 5 n Z V 8 x a C w x M X 0 m c X V v d D s s J n F 1 b 3 Q 7 U 2 V j d G l v b j E v U m F p Y m x v Y 2 t z L 0 V 4 c G F u Z G V k I E N v b H V t b j E u e 3 B l c m N l b n R f Y 2 h h b m d l X z I 0 a C w x M n 0 m c X V v d D s s J n F 1 b 3 Q 7 U 2 V j d G l v b j E v U m F p Y m x v Y 2 t z L 0 V 4 c G F u Z G V k I E N v b H V t b j E u e 3 B l c m N l b n R f Y 2 h h b m d l X z d k L D E z f S Z x d W 9 0 O y w m c X V v d D t T Z W N 0 a W 9 u M S 9 S Y W l i b G 9 j a 3 M v R X h w Y W 5 k Z W Q g Q 2 9 s d W 1 u M S 5 7 b G F z d F 9 1 c G R h d G V k L D E 0 f S Z x d W 9 0 O 1 0 s J n F 1 b 3 Q 7 U m V s Y X R p b 2 5 z a G l w S W 5 m b y Z x d W 9 0 O z p b X X 0 i I C 8 + P E V u d H J 5 I F R 5 c G U 9 I k Z p b G x D b 2 x 1 b W 5 U e X B l c y I g V m F s d W U 9 I n N B Q U F B Q U F B Q U F B Q U F B Q U F B Q U F B Q S I g L z 4 8 L 1 N 0 Y W J s Z U V u d H J p Z X M + P C 9 J d G V t P j x J d G V t P j x J d G V t T G 9 j Y X R p b 2 4 + P E l 0 Z W 1 U e X B l P k Z v c m 1 1 b G E 8 L 0 l 0 Z W 1 U e X B l P j x J d G V t U G F 0 a D 5 T Z W N 0 a W 9 u M S 9 S Y W l i b G 9 j a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p Y m x v Y 2 t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l i b G 9 j a 3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T m V v I i A v P j x F b n R y e S B U e X B l P S J G a W x s U 3 R h d H V z I i B W Y W x 1 Z T 0 i c 0 N v b X B s Z X R l I i A v P j x F b n R y e S B U e X B l P S J G a W x s T G F z d F V w Z G F 0 Z W Q i I F Z h b H V l P S J k M j A x O C 0 w M S 0 w M l Q y M T o x M D o x N C 4 2 O D c 5 M T U 4 W i I g L z 4 8 R W 5 0 c n k g V H l w Z T 0 i R m l s b E V y c m 9 y Q 2 9 1 b n Q i I F Z h b H V l P S J s M C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R d W V y e U l E I i B W Y W x 1 Z T 0 i c z A 3 Y T R j N j Q 2 L T I x O T U t N G F k Z S 0 5 M W F i L W I y O D Q w Y j Z l N T B l M i I g L z 4 8 R W 5 0 c n k g V H l w Z T 0 i T G 9 h Z G V k V G 9 B b m F s e X N p c 1 N l c n Z p Y 2 V z I i B W Y W x 1 Z T 0 i b D A i I C 8 + P E V u d H J 5 I F R 5 c G U 9 I k Z p b G x D b 3 V u d C I g V m F s d W U 9 I m w x I i A v P j x F b n R y e S B U e X B l P S J G a W x s Q 2 9 s d W 1 u T m F t Z X M i I F Z h b H V l P S J z W y Z x d W 9 0 O 2 l k J n F 1 b 3 Q 7 L C Z x d W 9 0 O 2 5 h b W U m c X V v d D s s J n F 1 b 3 Q 7 c 3 l t Y m 9 s J n F 1 b 3 Q 7 L C Z x d W 9 0 O 3 J h b m s m c X V v d D s s J n F 1 b 3 Q 7 c H J p Y 2 V f d X N k J n F 1 b 3 Q 7 L C Z x d W 9 0 O 3 B y a W N l X 2 J 0 Y y Z x d W 9 0 O y w m c X V v d D s y N G h f d m 9 s d W 1 l X 3 V z Z C Z x d W 9 0 O y w m c X V v d D t t Y X J r Z X R f Y 2 F w X 3 V z Z C Z x d W 9 0 O y w m c X V v d D t h d m F p b G F i b G V f c 3 V w c G x 5 J n F 1 b 3 Q 7 L C Z x d W 9 0 O 3 R v d G F s X 3 N 1 c H B s e S Z x d W 9 0 O y w m c X V v d D t t Y X h f c 3 V w c G x 5 J n F 1 b 3 Q 7 L C Z x d W 9 0 O 3 B l c m N l b n R f Y 2 h h b m d l X z F o J n F 1 b 3 Q 7 L C Z x d W 9 0 O 3 B l c m N l b n R f Y 2 h h b m d l X z I 0 a C Z x d W 9 0 O y w m c X V v d D t w Z X J j Z W 5 0 X 2 N o Y W 5 n Z V 8 3 Z C Z x d W 9 0 O y w m c X V v d D t s Y X N 0 X 3 V w Z G F 0 Z W Q m c X V v d D t d I i A v P j x F b n R y e S B U e X B l P S J R d W V y e U d y b 3 V w S U Q i I F Z h b H V l P S J z N D J i N D N i N 2 U t N 2 U 3 M i 0 0 M m U 5 L W I z O D Y t N T M 1 M j R m N 2 M w N G N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W 8 v R X h w Y W 5 k Z W Q g Q 2 9 s d W 1 u M S 5 7 a W Q s M H 0 m c X V v d D s s J n F 1 b 3 Q 7 U 2 V j d G l v b j E v T m V v L 0 V 4 c G F u Z G V k I E N v b H V t b j E u e 2 5 h b W U s M X 0 m c X V v d D s s J n F 1 b 3 Q 7 U 2 V j d G l v b j E v T m V v L 0 V 4 c G F u Z G V k I E N v b H V t b j E u e 3 N 5 b W J v b C w y f S Z x d W 9 0 O y w m c X V v d D t T Z W N 0 a W 9 u M S 9 O Z W 8 v R X h w Y W 5 k Z W Q g Q 2 9 s d W 1 u M S 5 7 c m F u a y w z f S Z x d W 9 0 O y w m c X V v d D t T Z W N 0 a W 9 u M S 9 O Z W 8 v R X h w Y W 5 k Z W Q g Q 2 9 s d W 1 u M S 5 7 c H J p Y 2 V f d X N k L D R 9 J n F 1 b 3 Q 7 L C Z x d W 9 0 O 1 N l Y 3 R p b 2 4 x L 0 5 l b y 9 F e H B h b m R l Z C B D b 2 x 1 b W 4 x L n t w c m l j Z V 9 i d G M s N X 0 m c X V v d D s s J n F 1 b 3 Q 7 U 2 V j d G l v b j E v T m V v L 0 V 4 c G F u Z G V k I E N v b H V t b j E u e z I 0 a F 9 2 b 2 x 1 b W V f d X N k L D Z 9 J n F 1 b 3 Q 7 L C Z x d W 9 0 O 1 N l Y 3 R p b 2 4 x L 0 5 l b y 9 F e H B h b m R l Z C B D b 2 x 1 b W 4 x L n t t Y X J r Z X R f Y 2 F w X 3 V z Z C w 3 f S Z x d W 9 0 O y w m c X V v d D t T Z W N 0 a W 9 u M S 9 O Z W 8 v R X h w Y W 5 k Z W Q g Q 2 9 s d W 1 u M S 5 7 Y X Z h a W x h Y m x l X 3 N 1 c H B s e S w 4 f S Z x d W 9 0 O y w m c X V v d D t T Z W N 0 a W 9 u M S 9 O Z W 8 v R X h w Y W 5 k Z W Q g Q 2 9 s d W 1 u M S 5 7 d G 9 0 Y W x f c 3 V w c G x 5 L D l 9 J n F 1 b 3 Q 7 L C Z x d W 9 0 O 1 N l Y 3 R p b 2 4 x L 0 5 l b y 9 F e H B h b m R l Z C B D b 2 x 1 b W 4 x L n t t Y X h f c 3 V w c G x 5 L D E w f S Z x d W 9 0 O y w m c X V v d D t T Z W N 0 a W 9 u M S 9 O Z W 8 v R X h w Y W 5 k Z W Q g Q 2 9 s d W 1 u M S 5 7 c G V y Y 2 V u d F 9 j a G F u Z 2 V f M W g s M T F 9 J n F 1 b 3 Q 7 L C Z x d W 9 0 O 1 N l Y 3 R p b 2 4 x L 0 5 l b y 9 F e H B h b m R l Z C B D b 2 x 1 b W 4 x L n t w Z X J j Z W 5 0 X 2 N o Y W 5 n Z V 8 y N G g s M T J 9 J n F 1 b 3 Q 7 L C Z x d W 9 0 O 1 N l Y 3 R p b 2 4 x L 0 5 l b y 9 F e H B h b m R l Z C B D b 2 x 1 b W 4 x L n t w Z X J j Z W 5 0 X 2 N o Y W 5 n Z V 8 3 Z C w x M 3 0 m c X V v d D s s J n F 1 b 3 Q 7 U 2 V j d G l v b j E v T m V v L 0 V 4 c G F u Z G V k I E N v b H V t b j E u e 2 x h c 3 R f d X B k Y X R l Z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5 l b y 9 F e H B h b m R l Z C B D b 2 x 1 b W 4 x L n t p Z C w w f S Z x d W 9 0 O y w m c X V v d D t T Z W N 0 a W 9 u M S 9 O Z W 8 v R X h w Y W 5 k Z W Q g Q 2 9 s d W 1 u M S 5 7 b m F t Z S w x f S Z x d W 9 0 O y w m c X V v d D t T Z W N 0 a W 9 u M S 9 O Z W 8 v R X h w Y W 5 k Z W Q g Q 2 9 s d W 1 u M S 5 7 c 3 l t Y m 9 s L D J 9 J n F 1 b 3 Q 7 L C Z x d W 9 0 O 1 N l Y 3 R p b 2 4 x L 0 5 l b y 9 F e H B h b m R l Z C B D b 2 x 1 b W 4 x L n t y Y W 5 r L D N 9 J n F 1 b 3 Q 7 L C Z x d W 9 0 O 1 N l Y 3 R p b 2 4 x L 0 5 l b y 9 F e H B h b m R l Z C B D b 2 x 1 b W 4 x L n t w c m l j Z V 9 1 c 2 Q s N H 0 m c X V v d D s s J n F 1 b 3 Q 7 U 2 V j d G l v b j E v T m V v L 0 V 4 c G F u Z G V k I E N v b H V t b j E u e 3 B y a W N l X 2 J 0 Y y w 1 f S Z x d W 9 0 O y w m c X V v d D t T Z W N 0 a W 9 u M S 9 O Z W 8 v R X h w Y W 5 k Z W Q g Q 2 9 s d W 1 u M S 5 7 M j R o X 3 Z v b H V t Z V 9 1 c 2 Q s N n 0 m c X V v d D s s J n F 1 b 3 Q 7 U 2 V j d G l v b j E v T m V v L 0 V 4 c G F u Z G V k I E N v b H V t b j E u e 2 1 h c m t l d F 9 j Y X B f d X N k L D d 9 J n F 1 b 3 Q 7 L C Z x d W 9 0 O 1 N l Y 3 R p b 2 4 x L 0 5 l b y 9 F e H B h b m R l Z C B D b 2 x 1 b W 4 x L n t h d m F p b G F i b G V f c 3 V w c G x 5 L D h 9 J n F 1 b 3 Q 7 L C Z x d W 9 0 O 1 N l Y 3 R p b 2 4 x L 0 5 l b y 9 F e H B h b m R l Z C B D b 2 x 1 b W 4 x L n t 0 b 3 R h b F 9 z d X B w b H k s O X 0 m c X V v d D s s J n F 1 b 3 Q 7 U 2 V j d G l v b j E v T m V v L 0 V 4 c G F u Z G V k I E N v b H V t b j E u e 2 1 h e F 9 z d X B w b H k s M T B 9 J n F 1 b 3 Q 7 L C Z x d W 9 0 O 1 N l Y 3 R p b 2 4 x L 0 5 l b y 9 F e H B h b m R l Z C B D b 2 x 1 b W 4 x L n t w Z X J j Z W 5 0 X 2 N o Y W 5 n Z V 8 x a C w x M X 0 m c X V v d D s s J n F 1 b 3 Q 7 U 2 V j d G l v b j E v T m V v L 0 V 4 c G F u Z G V k I E N v b H V t b j E u e 3 B l c m N l b n R f Y 2 h h b m d l X z I 0 a C w x M n 0 m c X V v d D s s J n F 1 b 3 Q 7 U 2 V j d G l v b j E v T m V v L 0 V 4 c G F u Z G V k I E N v b H V t b j E u e 3 B l c m N l b n R f Y 2 h h b m d l X z d k L D E z f S Z x d W 9 0 O y w m c X V v d D t T Z W N 0 a W 9 u M S 9 O Z W 8 v R X h w Y W 5 k Z W Q g Q 2 9 s d W 1 u M S 5 7 b G F z d F 9 1 c G R h d G V k L D E 0 f S Z x d W 9 0 O 1 0 s J n F 1 b 3 Q 7 U m V s Y X R p b 2 5 z a G l w S W 5 m b y Z x d W 9 0 O z p b X X 0 i I C 8 + P E V u d H J 5 I F R 5 c G U 9 I k Z p b G x D b 2 x 1 b W 5 U e X B l c y I g V m F s d W U 9 I n N B Q U F B Q U F B Q U F B Q U F B Q U F B Q U F B Q S I g L z 4 8 L 1 N 0 Y W J s Z U V u d H J p Z X M + P C 9 J d G V t P j x J d G V t P j x J d G V t T G 9 j Y X R p b 2 4 + P E l 0 Z W 1 U e X B l P k Z v c m 1 1 b G E 8 L 0 l 0 Z W 1 U e X B l P j x J d G V t U G F 0 a D 5 T Z W N 0 a W 9 u M S 9 O Z W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v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8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W 9 z I i A v P j x F b n R y e S B U e X B l P S J G a W x s U 3 R h d H V z I i B W Y W x 1 Z T 0 i c 0 N v b X B s Z X R l I i A v P j x F b n R y e S B U e X B l P S J G a W x s T G F z d F V w Z G F 0 Z W Q i I F Z h b H V l P S J k M j A x O C 0 w M S 0 w M l Q y M T o x M D o x N C 4 0 N j M 1 N z g x W i I g L z 4 8 R W 5 0 c n k g V H l w Z T 0 i R m l s b E V y c m 9 y Q 2 9 1 b n Q i I F Z h b H V l P S J s M C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R d W V y e U l E I i B W Y W x 1 Z T 0 i c z Z k N j A x N T R k L T c 3 N G Y t N D Q 2 Z i 0 5 Y W R m L T Y 2 Y m E 5 Y j E y Y z Y z M y I g L z 4 8 R W 5 0 c n k g V H l w Z T 0 i T G 9 h Z G V k V G 9 B b m F s e X N p c 1 N l c n Z p Y 2 V z I i B W Y W x 1 Z T 0 i b D A i I C 8 + P E V u d H J 5 I F R 5 c G U 9 I k Z p b G x D b 3 V u d C I g V m F s d W U 9 I m w x I i A v P j x F b n R y e S B U e X B l P S J G a W x s Q 2 9 s d W 1 u T m F t Z X M i I F Z h b H V l P S J z W y Z x d W 9 0 O 2 l k J n F 1 b 3 Q 7 L C Z x d W 9 0 O 2 5 h b W U m c X V v d D s s J n F 1 b 3 Q 7 c 3 l t Y m 9 s J n F 1 b 3 Q 7 L C Z x d W 9 0 O 3 J h b m s m c X V v d D s s J n F 1 b 3 Q 7 c H J p Y 2 V f d X N k J n F 1 b 3 Q 7 L C Z x d W 9 0 O 3 B y a W N l X 2 J 0 Y y Z x d W 9 0 O y w m c X V v d D s y N G h f d m 9 s d W 1 l X 3 V z Z C Z x d W 9 0 O y w m c X V v d D t t Y X J r Z X R f Y 2 F w X 3 V z Z C Z x d W 9 0 O y w m c X V v d D t h d m F p b G F i b G V f c 3 V w c G x 5 J n F 1 b 3 Q 7 L C Z x d W 9 0 O 3 R v d G F s X 3 N 1 c H B s e S Z x d W 9 0 O y w m c X V v d D t t Y X h f c 3 V w c G x 5 J n F 1 b 3 Q 7 L C Z x d W 9 0 O 3 B l c m N l b n R f Y 2 h h b m d l X z F o J n F 1 b 3 Q 7 L C Z x d W 9 0 O 3 B l c m N l b n R f Y 2 h h b m d l X z I 0 a C Z x d W 9 0 O y w m c X V v d D t w Z X J j Z W 5 0 X 2 N o Y W 5 n Z V 8 3 Z C Z x d W 9 0 O y w m c X V v d D t s Y X N 0 X 3 V w Z G F 0 Z W Q m c X V v d D t d I i A v P j x F b n R y e S B U e X B l P S J R d W V y e U d y b 3 V w S U Q i I F Z h b H V l P S J z N D J i N D N i N 2 U t N 2 U 3 M i 0 0 M m U 5 L W I z O D Y t N T M 1 M j R m N 2 M w N G N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3 M v R X h w Y W 5 k Z W Q g Q 2 9 s d W 1 u M S 5 7 a W Q s M H 0 m c X V v d D s s J n F 1 b 3 Q 7 U 2 V j d G l v b j E v R W 9 z L 0 V 4 c G F u Z G V k I E N v b H V t b j E u e 2 5 h b W U s M X 0 m c X V v d D s s J n F 1 b 3 Q 7 U 2 V j d G l v b j E v R W 9 z L 0 V 4 c G F u Z G V k I E N v b H V t b j E u e 3 N 5 b W J v b C w y f S Z x d W 9 0 O y w m c X V v d D t T Z W N 0 a W 9 u M S 9 F b 3 M v R X h w Y W 5 k Z W Q g Q 2 9 s d W 1 u M S 5 7 c m F u a y w z f S Z x d W 9 0 O y w m c X V v d D t T Z W N 0 a W 9 u M S 9 F b 3 M v R X h w Y W 5 k Z W Q g Q 2 9 s d W 1 u M S 5 7 c H J p Y 2 V f d X N k L D R 9 J n F 1 b 3 Q 7 L C Z x d W 9 0 O 1 N l Y 3 R p b 2 4 x L 0 V v c y 9 F e H B h b m R l Z C B D b 2 x 1 b W 4 x L n t w c m l j Z V 9 i d G M s N X 0 m c X V v d D s s J n F 1 b 3 Q 7 U 2 V j d G l v b j E v R W 9 z L 0 V 4 c G F u Z G V k I E N v b H V t b j E u e z I 0 a F 9 2 b 2 x 1 b W V f d X N k L D Z 9 J n F 1 b 3 Q 7 L C Z x d W 9 0 O 1 N l Y 3 R p b 2 4 x L 0 V v c y 9 F e H B h b m R l Z C B D b 2 x 1 b W 4 x L n t t Y X J r Z X R f Y 2 F w X 3 V z Z C w 3 f S Z x d W 9 0 O y w m c X V v d D t T Z W N 0 a W 9 u M S 9 F b 3 M v R X h w Y W 5 k Z W Q g Q 2 9 s d W 1 u M S 5 7 Y X Z h a W x h Y m x l X 3 N 1 c H B s e S w 4 f S Z x d W 9 0 O y w m c X V v d D t T Z W N 0 a W 9 u M S 9 F b 3 M v R X h w Y W 5 k Z W Q g Q 2 9 s d W 1 u M S 5 7 d G 9 0 Y W x f c 3 V w c G x 5 L D l 9 J n F 1 b 3 Q 7 L C Z x d W 9 0 O 1 N l Y 3 R p b 2 4 x L 0 V v c y 9 F e H B h b m R l Z C B D b 2 x 1 b W 4 x L n t t Y X h f c 3 V w c G x 5 L D E w f S Z x d W 9 0 O y w m c X V v d D t T Z W N 0 a W 9 u M S 9 F b 3 M v R X h w Y W 5 k Z W Q g Q 2 9 s d W 1 u M S 5 7 c G V y Y 2 V u d F 9 j a G F u Z 2 V f M W g s M T F 9 J n F 1 b 3 Q 7 L C Z x d W 9 0 O 1 N l Y 3 R p b 2 4 x L 0 V v c y 9 F e H B h b m R l Z C B D b 2 x 1 b W 4 x L n t w Z X J j Z W 5 0 X 2 N o Y W 5 n Z V 8 y N G g s M T J 9 J n F 1 b 3 Q 7 L C Z x d W 9 0 O 1 N l Y 3 R p b 2 4 x L 0 V v c y 9 F e H B h b m R l Z C B D b 2 x 1 b W 4 x L n t w Z X J j Z W 5 0 X 2 N o Y W 5 n Z V 8 3 Z C w x M 3 0 m c X V v d D s s J n F 1 b 3 Q 7 U 2 V j d G l v b j E v R W 9 z L 0 V 4 c G F u Z G V k I E N v b H V t b j E u e 2 x h c 3 R f d X B k Y X R l Z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V v c y 9 F e H B h b m R l Z C B D b 2 x 1 b W 4 x L n t p Z C w w f S Z x d W 9 0 O y w m c X V v d D t T Z W N 0 a W 9 u M S 9 F b 3 M v R X h w Y W 5 k Z W Q g Q 2 9 s d W 1 u M S 5 7 b m F t Z S w x f S Z x d W 9 0 O y w m c X V v d D t T Z W N 0 a W 9 u M S 9 F b 3 M v R X h w Y W 5 k Z W Q g Q 2 9 s d W 1 u M S 5 7 c 3 l t Y m 9 s L D J 9 J n F 1 b 3 Q 7 L C Z x d W 9 0 O 1 N l Y 3 R p b 2 4 x L 0 V v c y 9 F e H B h b m R l Z C B D b 2 x 1 b W 4 x L n t y Y W 5 r L D N 9 J n F 1 b 3 Q 7 L C Z x d W 9 0 O 1 N l Y 3 R p b 2 4 x L 0 V v c y 9 F e H B h b m R l Z C B D b 2 x 1 b W 4 x L n t w c m l j Z V 9 1 c 2 Q s N H 0 m c X V v d D s s J n F 1 b 3 Q 7 U 2 V j d G l v b j E v R W 9 z L 0 V 4 c G F u Z G V k I E N v b H V t b j E u e 3 B y a W N l X 2 J 0 Y y w 1 f S Z x d W 9 0 O y w m c X V v d D t T Z W N 0 a W 9 u M S 9 F b 3 M v R X h w Y W 5 k Z W Q g Q 2 9 s d W 1 u M S 5 7 M j R o X 3 Z v b H V t Z V 9 1 c 2 Q s N n 0 m c X V v d D s s J n F 1 b 3 Q 7 U 2 V j d G l v b j E v R W 9 z L 0 V 4 c G F u Z G V k I E N v b H V t b j E u e 2 1 h c m t l d F 9 j Y X B f d X N k L D d 9 J n F 1 b 3 Q 7 L C Z x d W 9 0 O 1 N l Y 3 R p b 2 4 x L 0 V v c y 9 F e H B h b m R l Z C B D b 2 x 1 b W 4 x L n t h d m F p b G F i b G V f c 3 V w c G x 5 L D h 9 J n F 1 b 3 Q 7 L C Z x d W 9 0 O 1 N l Y 3 R p b 2 4 x L 0 V v c y 9 F e H B h b m R l Z C B D b 2 x 1 b W 4 x L n t 0 b 3 R h b F 9 z d X B w b H k s O X 0 m c X V v d D s s J n F 1 b 3 Q 7 U 2 V j d G l v b j E v R W 9 z L 0 V 4 c G F u Z G V k I E N v b H V t b j E u e 2 1 h e F 9 z d X B w b H k s M T B 9 J n F 1 b 3 Q 7 L C Z x d W 9 0 O 1 N l Y 3 R p b 2 4 x L 0 V v c y 9 F e H B h b m R l Z C B D b 2 x 1 b W 4 x L n t w Z X J j Z W 5 0 X 2 N o Y W 5 n Z V 8 x a C w x M X 0 m c X V v d D s s J n F 1 b 3 Q 7 U 2 V j d G l v b j E v R W 9 z L 0 V 4 c G F u Z G V k I E N v b H V t b j E u e 3 B l c m N l b n R f Y 2 h h b m d l X z I 0 a C w x M n 0 m c X V v d D s s J n F 1 b 3 Q 7 U 2 V j d G l v b j E v R W 9 z L 0 V 4 c G F u Z G V k I E N v b H V t b j E u e 3 B l c m N l b n R f Y 2 h h b m d l X z d k L D E z f S Z x d W 9 0 O y w m c X V v d D t T Z W N 0 a W 9 u M S 9 F b 3 M v R X h w Y W 5 k Z W Q g Q 2 9 s d W 1 u M S 5 7 b G F z d F 9 1 c G R h d G V k L D E 0 f S Z x d W 9 0 O 1 0 s J n F 1 b 3 Q 7 U m V s Y X R p b 2 5 z a G l w S W 5 m b y Z x d W 9 0 O z p b X X 0 i I C 8 + P E V u d H J 5 I F R 5 c G U 9 I k Z p b G x D b 2 x 1 b W 5 U e X B l c y I g V m F s d W U 9 I n N B Q U F B Q U F B Q U F B Q U F B Q U F B Q U F B Q S I g L z 4 8 L 1 N 0 Y W J s Z U V u d H J p Z X M + P C 9 J d G V t P j x J d G V t P j x J d G V t T G 9 j Y X R p b 2 4 + P E l 0 Z W 1 U e X B l P k Z v c m 1 1 b G E 8 L 0 l 0 Z W 1 U e X B l P j x J d G V t U G F 0 a D 5 T Z W N 0 a W 9 u M S 9 F b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9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3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R o Z X J l d W 0 l M j B D b G F z c 2 l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X R o Z X J l d W 1 f Q 2 x h c 3 N p Y y I g L z 4 8 R W 5 0 c n k g V H l w Z T 0 i R m l s b E N v d W 5 0 I i B W Y W x 1 Z T 0 i b D E i I C 8 + P E V u d H J 5 I F R 5 c G U 9 I k Z p b G x M Y X N 0 V X B k Y X R l Z C I g V m F s d W U 9 I m Q y M D E 4 L T A x L T A y V D I x O j E w O j E 0 L j I 3 N z I 5 O D B a I i A v P j x F b n R y e S B U e X B l P S J G a W x s Q 2 9 s d W 1 u T m F t Z X M i I F Z h b H V l P S J z W y Z x d W 9 0 O 2 l k J n F 1 b 3 Q 7 L C Z x d W 9 0 O 2 5 h b W U m c X V v d D s s J n F 1 b 3 Q 7 c 3 l t Y m 9 s J n F 1 b 3 Q 7 L C Z x d W 9 0 O 3 J h b m s m c X V v d D s s J n F 1 b 3 Q 7 c H J p Y 2 V f d X N k J n F 1 b 3 Q 7 L C Z x d W 9 0 O 3 B y a W N l X 2 J 0 Y y Z x d W 9 0 O y w m c X V v d D s y N G h f d m 9 s d W 1 l X 3 V z Z C Z x d W 9 0 O y w m c X V v d D t t Y X J r Z X R f Y 2 F w X 3 V z Z C Z x d W 9 0 O y w m c X V v d D t h d m F p b G F i b G V f c 3 V w c G x 5 J n F 1 b 3 Q 7 L C Z x d W 9 0 O 3 R v d G F s X 3 N 1 c H B s e S Z x d W 9 0 O y w m c X V v d D t t Y X h f c 3 V w c G x 5 J n F 1 b 3 Q 7 L C Z x d W 9 0 O 3 B l c m N l b n R f Y 2 h h b m d l X z F o J n F 1 b 3 Q 7 L C Z x d W 9 0 O 3 B l c m N l b n R f Y 2 h h b m d l X z I 0 a C Z x d W 9 0 O y w m c X V v d D t w Z X J j Z W 5 0 X 2 N o Y W 5 n Z V 8 3 Z C Z x d W 9 0 O y w m c X V v d D t s Y X N 0 X 3 V w Z G F 0 Z W Q m c X V v d D t d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2 a W d h d G l v b l N 0 Z X B O Y W 1 l I i B W Y W x 1 Z T 0 i c 0 5 h d m l n Y X R p b 2 4 i I C 8 + P E V u d H J 5 I F R 5 c G U 9 I l F 1 Z X J 5 S U Q i I F Z h b H V l P S J z N T M 0 Y T Y x Y T Q t N D k y Y y 0 0 Y j E 4 L W F m Y W I t Y j k 0 M D N h O D U x O D R j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V y c m 9 y Q 2 9 1 b n Q i I F Z h b H V l P S J s M C I g L z 4 8 R W 5 0 c n k g V H l w Z T 0 i U X V l c n l H c m 9 1 c E l E I i B W Y W x 1 Z T 0 i c z Q y Y j Q z Y j d l L T d l N z I t N D J l O S 1 i M z g 2 L T U z N T I 0 Z j d j M D R j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R o Z X J l d W 0 g Q 2 x h c 3 N p Y y 9 F e H B h b m R l Z C B D b 2 x 1 b W 4 x L n t p Z C w w f S Z x d W 9 0 O y w m c X V v d D t T Z W N 0 a W 9 u M S 9 F d G h l c m V 1 b S B D b G F z c 2 l j L 0 V 4 c G F u Z G V k I E N v b H V t b j E u e 2 5 h b W U s M X 0 m c X V v d D s s J n F 1 b 3 Q 7 U 2 V j d G l v b j E v R X R o Z X J l d W 0 g Q 2 x h c 3 N p Y y 9 F e H B h b m R l Z C B D b 2 x 1 b W 4 x L n t z e W 1 i b 2 w s M n 0 m c X V v d D s s J n F 1 b 3 Q 7 U 2 V j d G l v b j E v R X R o Z X J l d W 0 g Q 2 x h c 3 N p Y y 9 F e H B h b m R l Z C B D b 2 x 1 b W 4 x L n t y Y W 5 r L D N 9 J n F 1 b 3 Q 7 L C Z x d W 9 0 O 1 N l Y 3 R p b 2 4 x L 0 V 0 a G V y Z X V t I E N s Y X N z a W M v R X h w Y W 5 k Z W Q g Q 2 9 s d W 1 u M S 5 7 c H J p Y 2 V f d X N k L D R 9 J n F 1 b 3 Q 7 L C Z x d W 9 0 O 1 N l Y 3 R p b 2 4 x L 0 V 0 a G V y Z X V t I E N s Y X N z a W M v R X h w Y W 5 k Z W Q g Q 2 9 s d W 1 u M S 5 7 c H J p Y 2 V f Y n R j L D V 9 J n F 1 b 3 Q 7 L C Z x d W 9 0 O 1 N l Y 3 R p b 2 4 x L 0 V 0 a G V y Z X V t I E N s Y X N z a W M v R X h w Y W 5 k Z W Q g Q 2 9 s d W 1 u M S 5 7 M j R o X 3 Z v b H V t Z V 9 1 c 2 Q s N n 0 m c X V v d D s s J n F 1 b 3 Q 7 U 2 V j d G l v b j E v R X R o Z X J l d W 0 g Q 2 x h c 3 N p Y y 9 F e H B h b m R l Z C B D b 2 x 1 b W 4 x L n t t Y X J r Z X R f Y 2 F w X 3 V z Z C w 3 f S Z x d W 9 0 O y w m c X V v d D t T Z W N 0 a W 9 u M S 9 F d G h l c m V 1 b S B D b G F z c 2 l j L 0 V 4 c G F u Z G V k I E N v b H V t b j E u e 2 F 2 Y W l s Y W J s Z V 9 z d X B w b H k s O H 0 m c X V v d D s s J n F 1 b 3 Q 7 U 2 V j d G l v b j E v R X R o Z X J l d W 0 g Q 2 x h c 3 N p Y y 9 F e H B h b m R l Z C B D b 2 x 1 b W 4 x L n t 0 b 3 R h b F 9 z d X B w b H k s O X 0 m c X V v d D s s J n F 1 b 3 Q 7 U 2 V j d G l v b j E v R X R o Z X J l d W 0 g Q 2 x h c 3 N p Y y 9 F e H B h b m R l Z C B D b 2 x 1 b W 4 x L n t t Y X h f c 3 V w c G x 5 L D E w f S Z x d W 9 0 O y w m c X V v d D t T Z W N 0 a W 9 u M S 9 F d G h l c m V 1 b S B D b G F z c 2 l j L 0 V 4 c G F u Z G V k I E N v b H V t b j E u e 3 B l c m N l b n R f Y 2 h h b m d l X z F o L D E x f S Z x d W 9 0 O y w m c X V v d D t T Z W N 0 a W 9 u M S 9 F d G h l c m V 1 b S B D b G F z c 2 l j L 0 V 4 c G F u Z G V k I E N v b H V t b j E u e 3 B l c m N l b n R f Y 2 h h b m d l X z I 0 a C w x M n 0 m c X V v d D s s J n F 1 b 3 Q 7 U 2 V j d G l v b j E v R X R o Z X J l d W 0 g Q 2 x h c 3 N p Y y 9 F e H B h b m R l Z C B D b 2 x 1 b W 4 x L n t w Z X J j Z W 5 0 X 2 N o Y W 5 n Z V 8 3 Z C w x M 3 0 m c X V v d D s s J n F 1 b 3 Q 7 U 2 V j d G l v b j E v R X R o Z X J l d W 0 g Q 2 x h c 3 N p Y y 9 F e H B h b m R l Z C B D b 2 x 1 b W 4 x L n t s Y X N 0 X 3 V w Z G F 0 Z W Q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F d G h l c m V 1 b S B D b G F z c 2 l j L 0 V 4 c G F u Z G V k I E N v b H V t b j E u e 2 l k L D B 9 J n F 1 b 3 Q 7 L C Z x d W 9 0 O 1 N l Y 3 R p b 2 4 x L 0 V 0 a G V y Z X V t I E N s Y X N z a W M v R X h w Y W 5 k Z W Q g Q 2 9 s d W 1 u M S 5 7 b m F t Z S w x f S Z x d W 9 0 O y w m c X V v d D t T Z W N 0 a W 9 u M S 9 F d G h l c m V 1 b S B D b G F z c 2 l j L 0 V 4 c G F u Z G V k I E N v b H V t b j E u e 3 N 5 b W J v b C w y f S Z x d W 9 0 O y w m c X V v d D t T Z W N 0 a W 9 u M S 9 F d G h l c m V 1 b S B D b G F z c 2 l j L 0 V 4 c G F u Z G V k I E N v b H V t b j E u e 3 J h b m s s M 3 0 m c X V v d D s s J n F 1 b 3 Q 7 U 2 V j d G l v b j E v R X R o Z X J l d W 0 g Q 2 x h c 3 N p Y y 9 F e H B h b m R l Z C B D b 2 x 1 b W 4 x L n t w c m l j Z V 9 1 c 2 Q s N H 0 m c X V v d D s s J n F 1 b 3 Q 7 U 2 V j d G l v b j E v R X R o Z X J l d W 0 g Q 2 x h c 3 N p Y y 9 F e H B h b m R l Z C B D b 2 x 1 b W 4 x L n t w c m l j Z V 9 i d G M s N X 0 m c X V v d D s s J n F 1 b 3 Q 7 U 2 V j d G l v b j E v R X R o Z X J l d W 0 g Q 2 x h c 3 N p Y y 9 F e H B h b m R l Z C B D b 2 x 1 b W 4 x L n s y N G h f d m 9 s d W 1 l X 3 V z Z C w 2 f S Z x d W 9 0 O y w m c X V v d D t T Z W N 0 a W 9 u M S 9 F d G h l c m V 1 b S B D b G F z c 2 l j L 0 V 4 c G F u Z G V k I E N v b H V t b j E u e 2 1 h c m t l d F 9 j Y X B f d X N k L D d 9 J n F 1 b 3 Q 7 L C Z x d W 9 0 O 1 N l Y 3 R p b 2 4 x L 0 V 0 a G V y Z X V t I E N s Y X N z a W M v R X h w Y W 5 k Z W Q g Q 2 9 s d W 1 u M S 5 7 Y X Z h a W x h Y m x l X 3 N 1 c H B s e S w 4 f S Z x d W 9 0 O y w m c X V v d D t T Z W N 0 a W 9 u M S 9 F d G h l c m V 1 b S B D b G F z c 2 l j L 0 V 4 c G F u Z G V k I E N v b H V t b j E u e 3 R v d G F s X 3 N 1 c H B s e S w 5 f S Z x d W 9 0 O y w m c X V v d D t T Z W N 0 a W 9 u M S 9 F d G h l c m V 1 b S B D b G F z c 2 l j L 0 V 4 c G F u Z G V k I E N v b H V t b j E u e 2 1 h e F 9 z d X B w b H k s M T B 9 J n F 1 b 3 Q 7 L C Z x d W 9 0 O 1 N l Y 3 R p b 2 4 x L 0 V 0 a G V y Z X V t I E N s Y X N z a W M v R X h w Y W 5 k Z W Q g Q 2 9 s d W 1 u M S 5 7 c G V y Y 2 V u d F 9 j a G F u Z 2 V f M W g s M T F 9 J n F 1 b 3 Q 7 L C Z x d W 9 0 O 1 N l Y 3 R p b 2 4 x L 0 V 0 a G V y Z X V t I E N s Y X N z a W M v R X h w Y W 5 k Z W Q g Q 2 9 s d W 1 u M S 5 7 c G V y Y 2 V u d F 9 j a G F u Z 2 V f M j R o L D E y f S Z x d W 9 0 O y w m c X V v d D t T Z W N 0 a W 9 u M S 9 F d G h l c m V 1 b S B D b G F z c 2 l j L 0 V 4 c G F u Z G V k I E N v b H V t b j E u e 3 B l c m N l b n R f Y 2 h h b m d l X z d k L D E z f S Z x d W 9 0 O y w m c X V v d D t T Z W N 0 a W 9 u M S 9 F d G h l c m V 1 b S B D b G F z c 2 l j L 0 V 4 c G F u Z G V k I E N v b H V t b j E u e 2 x h c 3 R f d X B k Y X R l Z C w x N H 0 m c X V v d D t d L C Z x d W 9 0 O 1 J l b G F 0 a W 9 u c 2 h p c E l u Z m 8 m c X V v d D s 6 W 1 1 9 I i A v P j x F b n R y e S B U e X B l P S J G a W x s Q 2 9 s d W 1 u V H l w Z X M i I F Z h b H V l P S J z Q U F B Q U F B Q U F B Q U F B Q U F B Q U F B Q U E i I C 8 + P C 9 T d G F i b G V F b n R y a W V z P j w v S X R l b T 4 8 S X R l b T 4 8 S X R l b U x v Y 2 F 0 a W 9 u P j x J d G V t V H l w Z T 5 G b 3 J t d W x h P C 9 J d G V t V H l w Z T 4 8 S X R l b V B h d G g + U 2 V j d G l v b j E v R X R o Z X J l d W 0 l M j B D b G F z c 2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0 a G V y Z X V t J T I w Q 2 x h c 3 N p Y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R o Z X J l d W 0 l M j B D b G F z c 2 l j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F T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2 l k J n F 1 b 3 Q 7 L C Z x d W 9 0 O 2 5 h b W U m c X V v d D s s J n F 1 b 3 Q 7 c 3 l t Y m 9 s J n F 1 b 3 Q 7 L C Z x d W 9 0 O 3 J h b m s m c X V v d D s s J n F 1 b 3 Q 7 c H J p Y 2 V f d X N k J n F 1 b 3 Q 7 L C Z x d W 9 0 O 3 B y a W N l X 2 J 0 Y y Z x d W 9 0 O y w m c X V v d D s y N G h f d m 9 s d W 1 l X 3 V z Z C Z x d W 9 0 O y w m c X V v d D t t Y X J r Z X R f Y 2 F w X 3 V z Z C Z x d W 9 0 O y w m c X V v d D t h d m F p b G F i b G V f c 3 V w c G x 5 J n F 1 b 3 Q 7 L C Z x d W 9 0 O 3 R v d G F s X 3 N 1 c H B s e S Z x d W 9 0 O y w m c X V v d D t t Y X h f c 3 V w c G x 5 J n F 1 b 3 Q 7 L C Z x d W 9 0 O 3 B l c m N l b n R f Y 2 h h b m d l X z F o J n F 1 b 3 Q 7 L C Z x d W 9 0 O 3 B l c m N l b n R f Y 2 h h b m d l X z I 0 a C Z x d W 9 0 O y w m c X V v d D t w Z X J j Z W 5 0 X 2 N o Y W 5 n Z V 8 3 Z C Z x d W 9 0 O y w m c X V v d D t s Y X N 0 X 3 V w Z G F 0 Z W Q m c X V v d D t d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l F 1 Z X J 5 S U Q i I F Z h b H V l P S J z Z T Y 3 Y W Q y N D k t Z m Y 0 M i 0 0 O G U z L W E 1 M m E t M W R k Z T k 0 Y m N i Z j I z I i A v P j x F b n R y e S B U e X B l P S J M b 2 F k Z W R U b 0 F u Y W x 5 c 2 l z U 2 V y d m l j Z X M i I F Z h b H V l P S J s M C I g L z 4 8 R W 5 0 c n k g V H l w Z T 0 i R m l s b F R h c m d l d C I g V m F s d W U 9 I n N O R U 0 i I C 8 + P E V u d H J 5 I F R 5 c G U 9 I k Z p b G x D b 3 V u d C I g V m F s d W U 9 I m w x I i A v P j x F b n R y e S B U e X B l P S J G a W x s T G F z d F V w Z G F 0 Z W Q i I F Z h b H V l P S J k M j A x O C 0 w M S 0 w M l Q y M T o x M D o x N C 4 x N T I x M D k 1 W i I g L z 4 8 R W 5 0 c n k g V H l w Z T 0 i U X V l c n l H c m 9 1 c E l E I i B W Y W x 1 Z T 0 i c z Q y Y j Q z Y j d l L T d l N z I t N D J l O S 1 i M z g 2 L T U z N T I 0 Z j d j M D R j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V N L 0 V 4 c G F u Z G V k I E N v b H V t b j E u e 2 l k L D B 9 J n F 1 b 3 Q 7 L C Z x d W 9 0 O 1 N l Y 3 R p b 2 4 x L 0 5 F T S 9 F e H B h b m R l Z C B D b 2 x 1 b W 4 x L n t u Y W 1 l L D F 9 J n F 1 b 3 Q 7 L C Z x d W 9 0 O 1 N l Y 3 R p b 2 4 x L 0 5 F T S 9 F e H B h b m R l Z C B D b 2 x 1 b W 4 x L n t z e W 1 i b 2 w s M n 0 m c X V v d D s s J n F 1 b 3 Q 7 U 2 V j d G l v b j E v T k V N L 0 V 4 c G F u Z G V k I E N v b H V t b j E u e 3 J h b m s s M 3 0 m c X V v d D s s J n F 1 b 3 Q 7 U 2 V j d G l v b j E v T k V N L 0 V 4 c G F u Z G V k I E N v b H V t b j E u e 3 B y a W N l X 3 V z Z C w 0 f S Z x d W 9 0 O y w m c X V v d D t T Z W N 0 a W 9 u M S 9 O R U 0 v R X h w Y W 5 k Z W Q g Q 2 9 s d W 1 u M S 5 7 c H J p Y 2 V f Y n R j L D V 9 J n F 1 b 3 Q 7 L C Z x d W 9 0 O 1 N l Y 3 R p b 2 4 x L 0 5 F T S 9 F e H B h b m R l Z C B D b 2 x 1 b W 4 x L n s y N G h f d m 9 s d W 1 l X 3 V z Z C w 2 f S Z x d W 9 0 O y w m c X V v d D t T Z W N 0 a W 9 u M S 9 O R U 0 v R X h w Y W 5 k Z W Q g Q 2 9 s d W 1 u M S 5 7 b W F y a 2 V 0 X 2 N h c F 9 1 c 2 Q s N 3 0 m c X V v d D s s J n F 1 b 3 Q 7 U 2 V j d G l v b j E v T k V N L 0 V 4 c G F u Z G V k I E N v b H V t b j E u e 2 F 2 Y W l s Y W J s Z V 9 z d X B w b H k s O H 0 m c X V v d D s s J n F 1 b 3 Q 7 U 2 V j d G l v b j E v T k V N L 0 V 4 c G F u Z G V k I E N v b H V t b j E u e 3 R v d G F s X 3 N 1 c H B s e S w 5 f S Z x d W 9 0 O y w m c X V v d D t T Z W N 0 a W 9 u M S 9 O R U 0 v R X h w Y W 5 k Z W Q g Q 2 9 s d W 1 u M S 5 7 b W F 4 X 3 N 1 c H B s e S w x M H 0 m c X V v d D s s J n F 1 b 3 Q 7 U 2 V j d G l v b j E v T k V N L 0 V 4 c G F u Z G V k I E N v b H V t b j E u e 3 B l c m N l b n R f Y 2 h h b m d l X z F o L D E x f S Z x d W 9 0 O y w m c X V v d D t T Z W N 0 a W 9 u M S 9 O R U 0 v R X h w Y W 5 k Z W Q g Q 2 9 s d W 1 u M S 5 7 c G V y Y 2 V u d F 9 j a G F u Z 2 V f M j R o L D E y f S Z x d W 9 0 O y w m c X V v d D t T Z W N 0 a W 9 u M S 9 O R U 0 v R X h w Y W 5 k Z W Q g Q 2 9 s d W 1 u M S 5 7 c G V y Y 2 V u d F 9 j a G F u Z 2 V f N 2 Q s M T N 9 J n F 1 b 3 Q 7 L C Z x d W 9 0 O 1 N l Y 3 R p b 2 4 x L 0 5 F T S 9 F e H B h b m R l Z C B D b 2 x 1 b W 4 x L n t s Y X N 0 X 3 V w Z G F 0 Z W Q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O R U 0 v R X h w Y W 5 k Z W Q g Q 2 9 s d W 1 u M S 5 7 a W Q s M H 0 m c X V v d D s s J n F 1 b 3 Q 7 U 2 V j d G l v b j E v T k V N L 0 V 4 c G F u Z G V k I E N v b H V t b j E u e 2 5 h b W U s M X 0 m c X V v d D s s J n F 1 b 3 Q 7 U 2 V j d G l v b j E v T k V N L 0 V 4 c G F u Z G V k I E N v b H V t b j E u e 3 N 5 b W J v b C w y f S Z x d W 9 0 O y w m c X V v d D t T Z W N 0 a W 9 u M S 9 O R U 0 v R X h w Y W 5 k Z W Q g Q 2 9 s d W 1 u M S 5 7 c m F u a y w z f S Z x d W 9 0 O y w m c X V v d D t T Z W N 0 a W 9 u M S 9 O R U 0 v R X h w Y W 5 k Z W Q g Q 2 9 s d W 1 u M S 5 7 c H J p Y 2 V f d X N k L D R 9 J n F 1 b 3 Q 7 L C Z x d W 9 0 O 1 N l Y 3 R p b 2 4 x L 0 5 F T S 9 F e H B h b m R l Z C B D b 2 x 1 b W 4 x L n t w c m l j Z V 9 i d G M s N X 0 m c X V v d D s s J n F 1 b 3 Q 7 U 2 V j d G l v b j E v T k V N L 0 V 4 c G F u Z G V k I E N v b H V t b j E u e z I 0 a F 9 2 b 2 x 1 b W V f d X N k L D Z 9 J n F 1 b 3 Q 7 L C Z x d W 9 0 O 1 N l Y 3 R p b 2 4 x L 0 5 F T S 9 F e H B h b m R l Z C B D b 2 x 1 b W 4 x L n t t Y X J r Z X R f Y 2 F w X 3 V z Z C w 3 f S Z x d W 9 0 O y w m c X V v d D t T Z W N 0 a W 9 u M S 9 O R U 0 v R X h w Y W 5 k Z W Q g Q 2 9 s d W 1 u M S 5 7 Y X Z h a W x h Y m x l X 3 N 1 c H B s e S w 4 f S Z x d W 9 0 O y w m c X V v d D t T Z W N 0 a W 9 u M S 9 O R U 0 v R X h w Y W 5 k Z W Q g Q 2 9 s d W 1 u M S 5 7 d G 9 0 Y W x f c 3 V w c G x 5 L D l 9 J n F 1 b 3 Q 7 L C Z x d W 9 0 O 1 N l Y 3 R p b 2 4 x L 0 5 F T S 9 F e H B h b m R l Z C B D b 2 x 1 b W 4 x L n t t Y X h f c 3 V w c G x 5 L D E w f S Z x d W 9 0 O y w m c X V v d D t T Z W N 0 a W 9 u M S 9 O R U 0 v R X h w Y W 5 k Z W Q g Q 2 9 s d W 1 u M S 5 7 c G V y Y 2 V u d F 9 j a G F u Z 2 V f M W g s M T F 9 J n F 1 b 3 Q 7 L C Z x d W 9 0 O 1 N l Y 3 R p b 2 4 x L 0 5 F T S 9 F e H B h b m R l Z C B D b 2 x 1 b W 4 x L n t w Z X J j Z W 5 0 X 2 N o Y W 5 n Z V 8 y N G g s M T J 9 J n F 1 b 3 Q 7 L C Z x d W 9 0 O 1 N l Y 3 R p b 2 4 x L 0 5 F T S 9 F e H B h b m R l Z C B D b 2 x 1 b W 4 x L n t w Z X J j Z W 5 0 X 2 N o Y W 5 n Z V 8 3 Z C w x M 3 0 m c X V v d D s s J n F 1 b 3 Q 7 U 2 V j d G l v b j E v T k V N L 0 V 4 c G F u Z G V k I E N v b H V t b j E u e 2 x h c 3 R f d X B k Y X R l Z C w x N H 0 m c X V v d D t d L C Z x d W 9 0 O 1 J l b G F 0 a W 9 u c 2 h p c E l u Z m 8 m c X V v d D s 6 W 1 1 9 I i A v P j x F b n R y e S B U e X B l P S J G a W x s Q 2 9 s d W 1 u V H l w Z X M i I F Z h b H V l P S J z Q U F B Q U F B Q U F B Q U F B Q U F B Q U F B Q U E i I C 8 + P C 9 T d G F i b G V F b n R y a W V z P j w v S X R l b T 4 8 S X R l b T 4 8 S X R l b U x v Y 2 F 0 a W 9 u P j x J d G V t V H l w Z T 5 G b 3 J t d W x h P C 9 J d G V t V H l w Z T 4 8 S X R l b V B h d G g + U 2 V j d G l v b j E v T k V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F T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V N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W V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D b 2 x 1 b W 5 O Y W 1 l c y I g V m F s d W U 9 I n N b J n F 1 b 3 Q 7 a W Q m c X V v d D s s J n F 1 b 3 Q 7 b m F t Z S Z x d W 9 0 O y w m c X V v d D t z e W 1 i b 2 w m c X V v d D s s J n F 1 b 3 Q 7 c m F u a y Z x d W 9 0 O y w m c X V v d D t w c m l j Z V 9 1 c 2 Q m c X V v d D s s J n F 1 b 3 Q 7 c H J p Y 2 V f Y n R j J n F 1 b 3 Q 7 L C Z x d W 9 0 O z I 0 a F 9 2 b 2 x 1 b W V f d X N k J n F 1 b 3 Q 7 L C Z x d W 9 0 O 2 1 h c m t l d F 9 j Y X B f d X N k J n F 1 b 3 Q 7 L C Z x d W 9 0 O 2 F 2 Y W l s Y W J s Z V 9 z d X B w b H k m c X V v d D s s J n F 1 b 3 Q 7 d G 9 0 Y W x f c 3 V w c G x 5 J n F 1 b 3 Q 7 L C Z x d W 9 0 O 2 1 h e F 9 z d X B w b H k m c X V v d D s s J n F 1 b 3 Q 7 c G V y Y 2 V u d F 9 j a G F u Z 2 V f M W g m c X V v d D s s J n F 1 b 3 Q 7 c G V y Y 2 V u d F 9 j a G F u Z 2 V f M j R o J n F 1 b 3 Q 7 L C Z x d W 9 0 O 3 B l c m N l b n R f Y 2 h h b m d l X z d k J n F 1 b 3 Q 7 L C Z x d W 9 0 O 2 x h c 3 R f d X B k Y X R l Z C Z x d W 9 0 O 1 0 i I C 8 + P E V u d H J 5 I F R 5 c G U 9 I k Z p b G x F c n J v c k N v d W 5 0 I i B W Y W x 1 Z T 0 i b D A i I C 8 + P E V u d H J 5 I F R 5 c G U 9 I k Z p b G x U Y X J n Z X Q i I F Z h b H V l P S J z U 3 R l Z W 0 i I C 8 + P E V u d H J 5 I F R 5 c G U 9 I k Z p b G x D b 3 V u d C I g V m F s d W U 9 I m w x I i A v P j x F b n R y e S B U e X B l P S J G a W x s T G F z d F V w Z G F 0 Z W Q i I F Z h b H V l P S J k M j A x O C 0 w M S 0 w M l Q y M T o x M D o x N C 4 w M z k 5 N D A 4 W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d m l n Y X R p b 2 5 T d G V w T m F t Z S I g V m F s d W U 9 I n N O Y X Z p Z 2 F 0 a W 9 u I i A v P j x F b n R y e S B U e X B l P S J R d W V y e U l E I i B W Y W x 1 Z T 0 i c z l k N D c x O T h m L T V l Y m Q t N D Z m M C 0 5 N T k 3 L T E 4 O G Q 5 M j Z k N G Q y Y y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l F 1 Z X J 5 R 3 J v d X B J R C I g V m F s d W U 9 I n M 0 M m I 0 M 2 I 3 Z S 0 3 Z T c y L T Q y Z T k t Y j M 4 N i 0 1 M z U y N G Y 3 Y z A 0 Y 2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Z W V t L 0 V 4 c G F u Z G V k I E N v b H V t b j E u e 2 l k L D B 9 J n F 1 b 3 Q 7 L C Z x d W 9 0 O 1 N l Y 3 R p b 2 4 x L 1 N 0 Z W V t L 0 V 4 c G F u Z G V k I E N v b H V t b j E u e 2 5 h b W U s M X 0 m c X V v d D s s J n F 1 b 3 Q 7 U 2 V j d G l v b j E v U 3 R l Z W 0 v R X h w Y W 5 k Z W Q g Q 2 9 s d W 1 u M S 5 7 c 3 l t Y m 9 s L D J 9 J n F 1 b 3 Q 7 L C Z x d W 9 0 O 1 N l Y 3 R p b 2 4 x L 1 N 0 Z W V t L 0 V 4 c G F u Z G V k I E N v b H V t b j E u e 3 J h b m s s M 3 0 m c X V v d D s s J n F 1 b 3 Q 7 U 2 V j d G l v b j E v U 3 R l Z W 0 v R X h w Y W 5 k Z W Q g Q 2 9 s d W 1 u M S 5 7 c H J p Y 2 V f d X N k L D R 9 J n F 1 b 3 Q 7 L C Z x d W 9 0 O 1 N l Y 3 R p b 2 4 x L 1 N 0 Z W V t L 0 V 4 c G F u Z G V k I E N v b H V t b j E u e 3 B y a W N l X 2 J 0 Y y w 1 f S Z x d W 9 0 O y w m c X V v d D t T Z W N 0 a W 9 u M S 9 T d G V l b S 9 F e H B h b m R l Z C B D b 2 x 1 b W 4 x L n s y N G h f d m 9 s d W 1 l X 3 V z Z C w 2 f S Z x d W 9 0 O y w m c X V v d D t T Z W N 0 a W 9 u M S 9 T d G V l b S 9 F e H B h b m R l Z C B D b 2 x 1 b W 4 x L n t t Y X J r Z X R f Y 2 F w X 3 V z Z C w 3 f S Z x d W 9 0 O y w m c X V v d D t T Z W N 0 a W 9 u M S 9 T d G V l b S 9 F e H B h b m R l Z C B D b 2 x 1 b W 4 x L n t h d m F p b G F i b G V f c 3 V w c G x 5 L D h 9 J n F 1 b 3 Q 7 L C Z x d W 9 0 O 1 N l Y 3 R p b 2 4 x L 1 N 0 Z W V t L 0 V 4 c G F u Z G V k I E N v b H V t b j E u e 3 R v d G F s X 3 N 1 c H B s e S w 5 f S Z x d W 9 0 O y w m c X V v d D t T Z W N 0 a W 9 u M S 9 T d G V l b S 9 F e H B h b m R l Z C B D b 2 x 1 b W 4 x L n t t Y X h f c 3 V w c G x 5 L D E w f S Z x d W 9 0 O y w m c X V v d D t T Z W N 0 a W 9 u M S 9 T d G V l b S 9 F e H B h b m R l Z C B D b 2 x 1 b W 4 x L n t w Z X J j Z W 5 0 X 2 N o Y W 5 n Z V 8 x a C w x M X 0 m c X V v d D s s J n F 1 b 3 Q 7 U 2 V j d G l v b j E v U 3 R l Z W 0 v R X h w Y W 5 k Z W Q g Q 2 9 s d W 1 u M S 5 7 c G V y Y 2 V u d F 9 j a G F u Z 2 V f M j R o L D E y f S Z x d W 9 0 O y w m c X V v d D t T Z W N 0 a W 9 u M S 9 T d G V l b S 9 F e H B h b m R l Z C B D b 2 x 1 b W 4 x L n t w Z X J j Z W 5 0 X 2 N o Y W 5 n Z V 8 3 Z C w x M 3 0 m c X V v d D s s J n F 1 b 3 Q 7 U 2 V j d G l v b j E v U 3 R l Z W 0 v R X h w Y W 5 k Z W Q g Q 2 9 s d W 1 u M S 5 7 b G F z d F 9 1 c G R h d G V k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U 3 R l Z W 0 v R X h w Y W 5 k Z W Q g Q 2 9 s d W 1 u M S 5 7 a W Q s M H 0 m c X V v d D s s J n F 1 b 3 Q 7 U 2 V j d G l v b j E v U 3 R l Z W 0 v R X h w Y W 5 k Z W Q g Q 2 9 s d W 1 u M S 5 7 b m F t Z S w x f S Z x d W 9 0 O y w m c X V v d D t T Z W N 0 a W 9 u M S 9 T d G V l b S 9 F e H B h b m R l Z C B D b 2 x 1 b W 4 x L n t z e W 1 i b 2 w s M n 0 m c X V v d D s s J n F 1 b 3 Q 7 U 2 V j d G l v b j E v U 3 R l Z W 0 v R X h w Y W 5 k Z W Q g Q 2 9 s d W 1 u M S 5 7 c m F u a y w z f S Z x d W 9 0 O y w m c X V v d D t T Z W N 0 a W 9 u M S 9 T d G V l b S 9 F e H B h b m R l Z C B D b 2 x 1 b W 4 x L n t w c m l j Z V 9 1 c 2 Q s N H 0 m c X V v d D s s J n F 1 b 3 Q 7 U 2 V j d G l v b j E v U 3 R l Z W 0 v R X h w Y W 5 k Z W Q g Q 2 9 s d W 1 u M S 5 7 c H J p Y 2 V f Y n R j L D V 9 J n F 1 b 3 Q 7 L C Z x d W 9 0 O 1 N l Y 3 R p b 2 4 x L 1 N 0 Z W V t L 0 V 4 c G F u Z G V k I E N v b H V t b j E u e z I 0 a F 9 2 b 2 x 1 b W V f d X N k L D Z 9 J n F 1 b 3 Q 7 L C Z x d W 9 0 O 1 N l Y 3 R p b 2 4 x L 1 N 0 Z W V t L 0 V 4 c G F u Z G V k I E N v b H V t b j E u e 2 1 h c m t l d F 9 j Y X B f d X N k L D d 9 J n F 1 b 3 Q 7 L C Z x d W 9 0 O 1 N l Y 3 R p b 2 4 x L 1 N 0 Z W V t L 0 V 4 c G F u Z G V k I E N v b H V t b j E u e 2 F 2 Y W l s Y W J s Z V 9 z d X B w b H k s O H 0 m c X V v d D s s J n F 1 b 3 Q 7 U 2 V j d G l v b j E v U 3 R l Z W 0 v R X h w Y W 5 k Z W Q g Q 2 9 s d W 1 u M S 5 7 d G 9 0 Y W x f c 3 V w c G x 5 L D l 9 J n F 1 b 3 Q 7 L C Z x d W 9 0 O 1 N l Y 3 R p b 2 4 x L 1 N 0 Z W V t L 0 V 4 c G F u Z G V k I E N v b H V t b j E u e 2 1 h e F 9 z d X B w b H k s M T B 9 J n F 1 b 3 Q 7 L C Z x d W 9 0 O 1 N l Y 3 R p b 2 4 x L 1 N 0 Z W V t L 0 V 4 c G F u Z G V k I E N v b H V t b j E u e 3 B l c m N l b n R f Y 2 h h b m d l X z F o L D E x f S Z x d W 9 0 O y w m c X V v d D t T Z W N 0 a W 9 u M S 9 T d G V l b S 9 F e H B h b m R l Z C B D b 2 x 1 b W 4 x L n t w Z X J j Z W 5 0 X 2 N o Y W 5 n Z V 8 y N G g s M T J 9 J n F 1 b 3 Q 7 L C Z x d W 9 0 O 1 N l Y 3 R p b 2 4 x L 1 N 0 Z W V t L 0 V 4 c G F u Z G V k I E N v b H V t b j E u e 3 B l c m N l b n R f Y 2 h h b m d l X z d k L D E z f S Z x d W 9 0 O y w m c X V v d D t T Z W N 0 a W 9 u M S 9 T d G V l b S 9 F e H B h b m R l Z C B D b 2 x 1 b W 4 x L n t s Y X N 0 X 3 V w Z G F 0 Z W Q s M T R 9 J n F 1 b 3 Q 7 X S w m c X V v d D t S Z W x h d G l v b n N o a X B J b m Z v J n F 1 b 3 Q 7 O l t d f S I g L z 4 8 R W 5 0 c n k g V H l w Z T 0 i R m l s b E N v b H V t b l R 5 c G V z I i B W Y W x 1 Z T 0 i c 0 F B Q U F B Q U F B Q U F B Q U F B Q U F B Q U F B I i A v P j w v U 3 R h Y m x l R W 5 0 c m l l c z 4 8 L 0 l 0 Z W 0 + P E l 0 Z W 0 + P E l 0 Z W 1 M b 2 N h d G l v b j 4 8 S X R l b V R 5 c G U + R m 9 y b X V s Y T w v S X R l b V R 5 c G U + P E l 0 Z W 1 Q Y X R o P l N l Y 3 R p b 2 4 x L 1 N 0 Z W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W V t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l b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W F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x h c 3 R V c G R h d G V k I i B W Y W x 1 Z T 0 i Z D I w M T g t M D E t M D J U M j E 6 M T A 6 M T M u O D k 1 N z M y O V o i I C 8 + P E V u d H J 5 I F R 5 c G U 9 I k Z p b G x F c n J v c k N v d W 5 0 I i B W Y W x 1 Z T 0 i b D A i I C 8 + P E V u d H J 5 I F R 5 c G U 9 I k Z p b G x D b 2 x 1 b W 5 O Y W 1 l c y I g V m F s d W U 9 I n N b J n F 1 b 3 Q 7 a W Q m c X V v d D s s J n F 1 b 3 Q 7 b m F t Z S Z x d W 9 0 O y w m c X V v d D t z e W 1 i b 2 w m c X V v d D s s J n F 1 b 3 Q 7 c m F u a y Z x d W 9 0 O y w m c X V v d D t w c m l j Z V 9 1 c 2 Q m c X V v d D s s J n F 1 b 3 Q 7 c H J p Y 2 V f Y n R j J n F 1 b 3 Q 7 L C Z x d W 9 0 O z I 0 a F 9 2 b 2 x 1 b W V f d X N k J n F 1 b 3 Q 7 L C Z x d W 9 0 O 2 1 h c m t l d F 9 j Y X B f d X N k J n F 1 b 3 Q 7 L C Z x d W 9 0 O 2 F 2 Y W l s Y W J s Z V 9 z d X B w b H k m c X V v d D s s J n F 1 b 3 Q 7 d G 9 0 Y W x f c 3 V w c G x 5 J n F 1 b 3 Q 7 L C Z x d W 9 0 O 2 1 h e F 9 z d X B w b H k m c X V v d D s s J n F 1 b 3 Q 7 c G V y Y 2 V u d F 9 j a G F u Z 2 V f M W g m c X V v d D s s J n F 1 b 3 Q 7 c G V y Y 2 V u d F 9 j a G F u Z 2 V f M j R o J n F 1 b 3 Q 7 L C Z x d W 9 0 O 3 B l c m N l b n R f Y 2 h h b m d l X z d k J n F 1 b 3 Q 7 L C Z x d W 9 0 O 2 x h c 3 R f d X B k Y X R l Z C Z x d W 9 0 O 1 0 i I C 8 + P E V u d H J 5 I F R 5 c G U 9 I k Z p b G x T d G F 0 d X M i I F Z h b H V l P S J z Q 2 9 t c G x l d G U i I C 8 + P E V u d H J 5 I F R 5 c G U 9 I k Z p b G x D b 3 V u d C I g V m F s d W U 9 I m w x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l F 1 Z X J 5 S U Q i I F Z h b H V l P S J z N m J i Y T Z k O T k t N D N m N C 0 0 Y m Y w L T h k O W I t Z D h i M j d k N j Z j Z j J l I i A v P j x F b n R y e S B U e X B l P S J M b 2 F k Z W R U b 0 F u Y W x 5 c 2 l z U 2 V y d m l j Z X M i I F Z h b H V l P S J s M C I g L z 4 8 R W 5 0 c n k g V H l w Z T 0 i R m l s b F R h c m d l d C I g V m F s d W U 9 I n N O W F Q i I C 8 + P E V u d H J 5 I F R 5 c G U 9 I l F 1 Z X J 5 R 3 J v d X B J R C I g V m F s d W U 9 I n M 0 M m I 0 M 2 I 3 Z S 0 3 Z T c y L T Q y Z T k t Y j M 4 N i 0 1 M z U y N G Y 3 Y z A 0 Y 2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Y V C 9 F e H B h b m R l Z C B D b 2 x 1 b W 4 x L n t p Z C w w f S Z x d W 9 0 O y w m c X V v d D t T Z W N 0 a W 9 u M S 9 O W F Q v R X h w Y W 5 k Z W Q g Q 2 9 s d W 1 u M S 5 7 b m F t Z S w x f S Z x d W 9 0 O y w m c X V v d D t T Z W N 0 a W 9 u M S 9 O W F Q v R X h w Y W 5 k Z W Q g Q 2 9 s d W 1 u M S 5 7 c 3 l t Y m 9 s L D J 9 J n F 1 b 3 Q 7 L C Z x d W 9 0 O 1 N l Y 3 R p b 2 4 x L 0 5 Y V C 9 F e H B h b m R l Z C B D b 2 x 1 b W 4 x L n t y Y W 5 r L D N 9 J n F 1 b 3 Q 7 L C Z x d W 9 0 O 1 N l Y 3 R p b 2 4 x L 0 5 Y V C 9 F e H B h b m R l Z C B D b 2 x 1 b W 4 x L n t w c m l j Z V 9 1 c 2 Q s N H 0 m c X V v d D s s J n F 1 b 3 Q 7 U 2 V j d G l v b j E v T l h U L 0 V 4 c G F u Z G V k I E N v b H V t b j E u e 3 B y a W N l X 2 J 0 Y y w 1 f S Z x d W 9 0 O y w m c X V v d D t T Z W N 0 a W 9 u M S 9 O W F Q v R X h w Y W 5 k Z W Q g Q 2 9 s d W 1 u M S 5 7 M j R o X 3 Z v b H V t Z V 9 1 c 2 Q s N n 0 m c X V v d D s s J n F 1 b 3 Q 7 U 2 V j d G l v b j E v T l h U L 0 V 4 c G F u Z G V k I E N v b H V t b j E u e 2 1 h c m t l d F 9 j Y X B f d X N k L D d 9 J n F 1 b 3 Q 7 L C Z x d W 9 0 O 1 N l Y 3 R p b 2 4 x L 0 5 Y V C 9 F e H B h b m R l Z C B D b 2 x 1 b W 4 x L n t h d m F p b G F i b G V f c 3 V w c G x 5 L D h 9 J n F 1 b 3 Q 7 L C Z x d W 9 0 O 1 N l Y 3 R p b 2 4 x L 0 5 Y V C 9 F e H B h b m R l Z C B D b 2 x 1 b W 4 x L n t 0 b 3 R h b F 9 z d X B w b H k s O X 0 m c X V v d D s s J n F 1 b 3 Q 7 U 2 V j d G l v b j E v T l h U L 0 V 4 c G F u Z G V k I E N v b H V t b j E u e 2 1 h e F 9 z d X B w b H k s M T B 9 J n F 1 b 3 Q 7 L C Z x d W 9 0 O 1 N l Y 3 R p b 2 4 x L 0 5 Y V C 9 F e H B h b m R l Z C B D b 2 x 1 b W 4 x L n t w Z X J j Z W 5 0 X 2 N o Y W 5 n Z V 8 x a C w x M X 0 m c X V v d D s s J n F 1 b 3 Q 7 U 2 V j d G l v b j E v T l h U L 0 V 4 c G F u Z G V k I E N v b H V t b j E u e 3 B l c m N l b n R f Y 2 h h b m d l X z I 0 a C w x M n 0 m c X V v d D s s J n F 1 b 3 Q 7 U 2 V j d G l v b j E v T l h U L 0 V 4 c G F u Z G V k I E N v b H V t b j E u e 3 B l c m N l b n R f Y 2 h h b m d l X z d k L D E z f S Z x d W 9 0 O y w m c X V v d D t T Z W N 0 a W 9 u M S 9 O W F Q v R X h w Y W 5 k Z W Q g Q 2 9 s d W 1 u M S 5 7 b G F z d F 9 1 c G R h d G V k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T l h U L 0 V 4 c G F u Z G V k I E N v b H V t b j E u e 2 l k L D B 9 J n F 1 b 3 Q 7 L C Z x d W 9 0 O 1 N l Y 3 R p b 2 4 x L 0 5 Y V C 9 F e H B h b m R l Z C B D b 2 x 1 b W 4 x L n t u Y W 1 l L D F 9 J n F 1 b 3 Q 7 L C Z x d W 9 0 O 1 N l Y 3 R p b 2 4 x L 0 5 Y V C 9 F e H B h b m R l Z C B D b 2 x 1 b W 4 x L n t z e W 1 i b 2 w s M n 0 m c X V v d D s s J n F 1 b 3 Q 7 U 2 V j d G l v b j E v T l h U L 0 V 4 c G F u Z G V k I E N v b H V t b j E u e 3 J h b m s s M 3 0 m c X V v d D s s J n F 1 b 3 Q 7 U 2 V j d G l v b j E v T l h U L 0 V 4 c G F u Z G V k I E N v b H V t b j E u e 3 B y a W N l X 3 V z Z C w 0 f S Z x d W 9 0 O y w m c X V v d D t T Z W N 0 a W 9 u M S 9 O W F Q v R X h w Y W 5 k Z W Q g Q 2 9 s d W 1 u M S 5 7 c H J p Y 2 V f Y n R j L D V 9 J n F 1 b 3 Q 7 L C Z x d W 9 0 O 1 N l Y 3 R p b 2 4 x L 0 5 Y V C 9 F e H B h b m R l Z C B D b 2 x 1 b W 4 x L n s y N G h f d m 9 s d W 1 l X 3 V z Z C w 2 f S Z x d W 9 0 O y w m c X V v d D t T Z W N 0 a W 9 u M S 9 O W F Q v R X h w Y W 5 k Z W Q g Q 2 9 s d W 1 u M S 5 7 b W F y a 2 V 0 X 2 N h c F 9 1 c 2 Q s N 3 0 m c X V v d D s s J n F 1 b 3 Q 7 U 2 V j d G l v b j E v T l h U L 0 V 4 c G F u Z G V k I E N v b H V t b j E u e 2 F 2 Y W l s Y W J s Z V 9 z d X B w b H k s O H 0 m c X V v d D s s J n F 1 b 3 Q 7 U 2 V j d G l v b j E v T l h U L 0 V 4 c G F u Z G V k I E N v b H V t b j E u e 3 R v d G F s X 3 N 1 c H B s e S w 5 f S Z x d W 9 0 O y w m c X V v d D t T Z W N 0 a W 9 u M S 9 O W F Q v R X h w Y W 5 k Z W Q g Q 2 9 s d W 1 u M S 5 7 b W F 4 X 3 N 1 c H B s e S w x M H 0 m c X V v d D s s J n F 1 b 3 Q 7 U 2 V j d G l v b j E v T l h U L 0 V 4 c G F u Z G V k I E N v b H V t b j E u e 3 B l c m N l b n R f Y 2 h h b m d l X z F o L D E x f S Z x d W 9 0 O y w m c X V v d D t T Z W N 0 a W 9 u M S 9 O W F Q v R X h w Y W 5 k Z W Q g Q 2 9 s d W 1 u M S 5 7 c G V y Y 2 V u d F 9 j a G F u Z 2 V f M j R o L D E y f S Z x d W 9 0 O y w m c X V v d D t T Z W N 0 a W 9 u M S 9 O W F Q v R X h w Y W 5 k Z W Q g Q 2 9 s d W 1 u M S 5 7 c G V y Y 2 V u d F 9 j a G F u Z 2 V f N 2 Q s M T N 9 J n F 1 b 3 Q 7 L C Z x d W 9 0 O 1 N l Y 3 R p b 2 4 x L 0 5 Y V C 9 F e H B h b m R l Z C B D b 2 x 1 b W 4 x L n t s Y X N 0 X 3 V w Z G F 0 Z W Q s M T R 9 J n F 1 b 3 Q 7 X S w m c X V v d D t S Z W x h d G l v b n N o a X B J b m Z v J n F 1 b 3 Q 7 O l t d f S I g L z 4 8 R W 5 0 c n k g V H l w Z T 0 i R m l s b E N v b H V t b l R 5 c G V z I i B W Y W x 1 Z T 0 i c 0 F B Q U F B Q U F B Q U F B Q U F B Q U F B Q U F B I i A v P j w v U 3 R h Y m x l R W 5 0 c m l l c z 4 8 L 0 l 0 Z W 0 + P E l 0 Z W 0 + P E l 0 Z W 1 M b 2 N h d G l v b j 4 8 S X R l b V R 5 c G U + R m 9 y b X V s Y T w v S X R l b V R 5 c G U + P E l 0 Z W 1 Q Y X R o P l N l Y 3 R p b 2 4 x L 0 5 Y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W F Q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Y V C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0 Y 2 9 p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T G F z d F V w Z G F 0 Z W Q i I F Z h b H V l P S J k M j A x O C 0 w M S 0 w M l Q y M T o x M D o x M y 4 4 M D I 1 O D Q w W i I g L z 4 8 R W 5 0 c n k g V H l w Z T 0 i R m l s b E V y c m 9 y Q 2 9 1 b n Q i I F Z h b H V l P S J s M C I g L z 4 8 R W 5 0 c n k g V H l w Z T 0 i R m l s b F R h c m d l d C I g V m F s d W U 9 I n N W Z X J 0 Y 2 9 p b i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d m l n Y X R p b 2 5 T d G V w T m F t Z S I g V m F s d W U 9 I n N O Y X Z p Z 2 F 0 a W 9 u I i A v P j x F b n R y e S B U e X B l P S J R d W V y e U l E I i B W Y W x 1 Z T 0 i c 2 E x N z Q 5 M 2 U z L W Q 4 Z W Q t N D B h N y 0 5 N 2 M 4 L T I 4 M G U x Z W U 5 N z Z l Y y I g L z 4 8 R W 5 0 c n k g V H l w Z T 0 i T G 9 h Z G V k V G 9 B b m F s e X N p c 1 N l c n Z p Y 2 V z I i B W Y W x 1 Z T 0 i b D A i I C 8 + P E V u d H J 5 I F R 5 c G U 9 I k Z p b G x D b 2 x 1 b W 5 O Y W 1 l c y I g V m F s d W U 9 I n N b J n F 1 b 3 Q 7 a W Q m c X V v d D s s J n F 1 b 3 Q 7 b m F t Z S Z x d W 9 0 O y w m c X V v d D t z e W 1 i b 2 w m c X V v d D s s J n F 1 b 3 Q 7 c m F u a y Z x d W 9 0 O y w m c X V v d D t w c m l j Z V 9 1 c 2 Q m c X V v d D s s J n F 1 b 3 Q 7 c H J p Y 2 V f Y n R j J n F 1 b 3 Q 7 L C Z x d W 9 0 O z I 0 a F 9 2 b 2 x 1 b W V f d X N k J n F 1 b 3 Q 7 L C Z x d W 9 0 O 2 1 h c m t l d F 9 j Y X B f d X N k J n F 1 b 3 Q 7 L C Z x d W 9 0 O 2 F 2 Y W l s Y W J s Z V 9 z d X B w b H k m c X V v d D s s J n F 1 b 3 Q 7 d G 9 0 Y W x f c 3 V w c G x 5 J n F 1 b 3 Q 7 L C Z x d W 9 0 O 2 1 h e F 9 z d X B w b H k m c X V v d D s s J n F 1 b 3 Q 7 c G V y Y 2 V u d F 9 j a G F u Z 2 V f M W g m c X V v d D s s J n F 1 b 3 Q 7 c G V y Y 2 V u d F 9 j a G F u Z 2 V f M j R o J n F 1 b 3 Q 7 L C Z x d W 9 0 O 3 B l c m N l b n R f Y 2 h h b m d l X z d k J n F 1 b 3 Q 7 L C Z x d W 9 0 O 2 x h c 3 R f d X B k Y X R l Z C Z x d W 9 0 O 1 0 i I C 8 + P E V u d H J 5 I F R 5 c G U 9 I k Z p b G x D b 3 V u d C I g V m F s d W U 9 I m w x I i A v P j x F b n R y e S B U e X B l P S J R d W V y e U d y b 3 V w S U Q i I F Z h b H V l P S J z N D J i N D N i N 2 U t N 2 U 3 M i 0 0 M m U 5 L W I z O D Y t N T M 1 M j R m N 2 M w N G N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J 0 Y 2 9 p b i 9 F e H B h b m R l Z C B D b 2 x 1 b W 4 x L n t p Z C w w f S Z x d W 9 0 O y w m c X V v d D t T Z W N 0 a W 9 u M S 9 W Z X J 0 Y 2 9 p b i 9 F e H B h b m R l Z C B D b 2 x 1 b W 4 x L n t u Y W 1 l L D F 9 J n F 1 b 3 Q 7 L C Z x d W 9 0 O 1 N l Y 3 R p b 2 4 x L 1 Z l c n R j b 2 l u L 0 V 4 c G F u Z G V k I E N v b H V t b j E u e 3 N 5 b W J v b C w y f S Z x d W 9 0 O y w m c X V v d D t T Z W N 0 a W 9 u M S 9 W Z X J 0 Y 2 9 p b i 9 F e H B h b m R l Z C B D b 2 x 1 b W 4 x L n t y Y W 5 r L D N 9 J n F 1 b 3 Q 7 L C Z x d W 9 0 O 1 N l Y 3 R p b 2 4 x L 1 Z l c n R j b 2 l u L 0 V 4 c G F u Z G V k I E N v b H V t b j E u e 3 B y a W N l X 3 V z Z C w 0 f S Z x d W 9 0 O y w m c X V v d D t T Z W N 0 a W 9 u M S 9 W Z X J 0 Y 2 9 p b i 9 F e H B h b m R l Z C B D b 2 x 1 b W 4 x L n t w c m l j Z V 9 i d G M s N X 0 m c X V v d D s s J n F 1 b 3 Q 7 U 2 V j d G l v b j E v V m V y d G N v a W 4 v R X h w Y W 5 k Z W Q g Q 2 9 s d W 1 u M S 5 7 M j R o X 3 Z v b H V t Z V 9 1 c 2 Q s N n 0 m c X V v d D s s J n F 1 b 3 Q 7 U 2 V j d G l v b j E v V m V y d G N v a W 4 v R X h w Y W 5 k Z W Q g Q 2 9 s d W 1 u M S 5 7 b W F y a 2 V 0 X 2 N h c F 9 1 c 2 Q s N 3 0 m c X V v d D s s J n F 1 b 3 Q 7 U 2 V j d G l v b j E v V m V y d G N v a W 4 v R X h w Y W 5 k Z W Q g Q 2 9 s d W 1 u M S 5 7 Y X Z h a W x h Y m x l X 3 N 1 c H B s e S w 4 f S Z x d W 9 0 O y w m c X V v d D t T Z W N 0 a W 9 u M S 9 W Z X J 0 Y 2 9 p b i 9 F e H B h b m R l Z C B D b 2 x 1 b W 4 x L n t 0 b 3 R h b F 9 z d X B w b H k s O X 0 m c X V v d D s s J n F 1 b 3 Q 7 U 2 V j d G l v b j E v V m V y d G N v a W 4 v R X h w Y W 5 k Z W Q g Q 2 9 s d W 1 u M S 5 7 b W F 4 X 3 N 1 c H B s e S w x M H 0 m c X V v d D s s J n F 1 b 3 Q 7 U 2 V j d G l v b j E v V m V y d G N v a W 4 v R X h w Y W 5 k Z W Q g Q 2 9 s d W 1 u M S 5 7 c G V y Y 2 V u d F 9 j a G F u Z 2 V f M W g s M T F 9 J n F 1 b 3 Q 7 L C Z x d W 9 0 O 1 N l Y 3 R p b 2 4 x L 1 Z l c n R j b 2 l u L 0 V 4 c G F u Z G V k I E N v b H V t b j E u e 3 B l c m N l b n R f Y 2 h h b m d l X z I 0 a C w x M n 0 m c X V v d D s s J n F 1 b 3 Q 7 U 2 V j d G l v b j E v V m V y d G N v a W 4 v R X h w Y W 5 k Z W Q g Q 2 9 s d W 1 u M S 5 7 c G V y Y 2 V u d F 9 j a G F u Z 2 V f N 2 Q s M T N 9 J n F 1 b 3 Q 7 L C Z x d W 9 0 O 1 N l Y 3 R p b 2 4 x L 1 Z l c n R j b 2 l u L 0 V 4 c G F u Z G V k I E N v b H V t b j E u e 2 x h c 3 R f d X B k Y X R l Z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Z l c n R j b 2 l u L 0 V 4 c G F u Z G V k I E N v b H V t b j E u e 2 l k L D B 9 J n F 1 b 3 Q 7 L C Z x d W 9 0 O 1 N l Y 3 R p b 2 4 x L 1 Z l c n R j b 2 l u L 0 V 4 c G F u Z G V k I E N v b H V t b j E u e 2 5 h b W U s M X 0 m c X V v d D s s J n F 1 b 3 Q 7 U 2 V j d G l v b j E v V m V y d G N v a W 4 v R X h w Y W 5 k Z W Q g Q 2 9 s d W 1 u M S 5 7 c 3 l t Y m 9 s L D J 9 J n F 1 b 3 Q 7 L C Z x d W 9 0 O 1 N l Y 3 R p b 2 4 x L 1 Z l c n R j b 2 l u L 0 V 4 c G F u Z G V k I E N v b H V t b j E u e 3 J h b m s s M 3 0 m c X V v d D s s J n F 1 b 3 Q 7 U 2 V j d G l v b j E v V m V y d G N v a W 4 v R X h w Y W 5 k Z W Q g Q 2 9 s d W 1 u M S 5 7 c H J p Y 2 V f d X N k L D R 9 J n F 1 b 3 Q 7 L C Z x d W 9 0 O 1 N l Y 3 R p b 2 4 x L 1 Z l c n R j b 2 l u L 0 V 4 c G F u Z G V k I E N v b H V t b j E u e 3 B y a W N l X 2 J 0 Y y w 1 f S Z x d W 9 0 O y w m c X V v d D t T Z W N 0 a W 9 u M S 9 W Z X J 0 Y 2 9 p b i 9 F e H B h b m R l Z C B D b 2 x 1 b W 4 x L n s y N G h f d m 9 s d W 1 l X 3 V z Z C w 2 f S Z x d W 9 0 O y w m c X V v d D t T Z W N 0 a W 9 u M S 9 W Z X J 0 Y 2 9 p b i 9 F e H B h b m R l Z C B D b 2 x 1 b W 4 x L n t t Y X J r Z X R f Y 2 F w X 3 V z Z C w 3 f S Z x d W 9 0 O y w m c X V v d D t T Z W N 0 a W 9 u M S 9 W Z X J 0 Y 2 9 p b i 9 F e H B h b m R l Z C B D b 2 x 1 b W 4 x L n t h d m F p b G F i b G V f c 3 V w c G x 5 L D h 9 J n F 1 b 3 Q 7 L C Z x d W 9 0 O 1 N l Y 3 R p b 2 4 x L 1 Z l c n R j b 2 l u L 0 V 4 c G F u Z G V k I E N v b H V t b j E u e 3 R v d G F s X 3 N 1 c H B s e S w 5 f S Z x d W 9 0 O y w m c X V v d D t T Z W N 0 a W 9 u M S 9 W Z X J 0 Y 2 9 p b i 9 F e H B h b m R l Z C B D b 2 x 1 b W 4 x L n t t Y X h f c 3 V w c G x 5 L D E w f S Z x d W 9 0 O y w m c X V v d D t T Z W N 0 a W 9 u M S 9 W Z X J 0 Y 2 9 p b i 9 F e H B h b m R l Z C B D b 2 x 1 b W 4 x L n t w Z X J j Z W 5 0 X 2 N o Y W 5 n Z V 8 x a C w x M X 0 m c X V v d D s s J n F 1 b 3 Q 7 U 2 V j d G l v b j E v V m V y d G N v a W 4 v R X h w Y W 5 k Z W Q g Q 2 9 s d W 1 u M S 5 7 c G V y Y 2 V u d F 9 j a G F u Z 2 V f M j R o L D E y f S Z x d W 9 0 O y w m c X V v d D t T Z W N 0 a W 9 u M S 9 W Z X J 0 Y 2 9 p b i 9 F e H B h b m R l Z C B D b 2 x 1 b W 4 x L n t w Z X J j Z W 5 0 X 2 N o Y W 5 n Z V 8 3 Z C w x M 3 0 m c X V v d D s s J n F 1 b 3 Q 7 U 2 V j d G l v b j E v V m V y d G N v a W 4 v R X h w Y W 5 k Z W Q g Q 2 9 s d W 1 u M S 5 7 b G F z d F 9 1 c G R h d G V k L D E 0 f S Z x d W 9 0 O 1 0 s J n F 1 b 3 Q 7 U m V s Y X R p b 2 5 z a G l w S W 5 m b y Z x d W 9 0 O z p b X X 0 i I C 8 + P E V u d H J 5 I F R 5 c G U 9 I k Z p b G x D b 2 x 1 b W 5 U e X B l c y I g V m F s d W U 9 I n N B Q U F B Q U F B Q U F B Q U F B Q U F B Q U F B Q S I g L z 4 8 L 1 N 0 Y W J s Z U V u d H J p Z X M + P C 9 J d G V t P j x J d G V t P j x J d G V t T G 9 j Y X R p b 2 4 + P E l 0 Z W 1 U e X B l P k Z v c m 1 1 b G E 8 L 0 l 0 Z W 1 U e X B l P j x J d G V t U G F 0 a D 5 T Z W N 0 a W 9 u M S 9 W Z X J 0 Y 2 9 p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0 Y 2 9 p b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y d G N v a W 4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s d G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M Y X N 0 V X B k Y X R l Z C I g V m F s d W U 9 I m Q y M D E 4 L T A x L T A y V D I x O j E w O j E z L j Y 5 O T Q y O D Z a I i A v P j x F b n R y e S B U e X B l P S J G a W x s R X J y b 3 J D b 3 V u d C I g V m F s d W U 9 I m w w I i A v P j x F b n R y e S B U e X B l P S J G a W x s V G F y Z 2 V 0 I i B W Y W x 1 Z T 0 i c 1 d h b H R v b i I g L z 4 8 R W 5 0 c n k g V H l w Z T 0 i R m l s b E N v d W 5 0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U X V l c n l J R C I g V m F s d W U 9 I n M 0 Y 2 Y 3 O D U 4 M i 1 k Y m F i L T Q 2 Z D Q t O W N i Y S 1 h O T A y M m U 1 Y T A x Y 2 I i I C 8 + P E V u d H J 5 I F R 5 c G U 9 I k x v Y W R l Z F R v Q W 5 h b H l z a X N T Z X J 2 a W N l c y I g V m F s d W U 9 I m w w I i A v P j x F b n R y e S B U e X B l P S J G a W x s Q 2 9 s d W 1 u T m F t Z X M i I F Z h b H V l P S J z W y Z x d W 9 0 O 2 l k J n F 1 b 3 Q 7 L C Z x d W 9 0 O 2 5 h b W U m c X V v d D s s J n F 1 b 3 Q 7 c 3 l t Y m 9 s J n F 1 b 3 Q 7 L C Z x d W 9 0 O 3 J h b m s m c X V v d D s s J n F 1 b 3 Q 7 c H J p Y 2 V f d X N k J n F 1 b 3 Q 7 L C Z x d W 9 0 O 3 B y a W N l X 2 J 0 Y y Z x d W 9 0 O y w m c X V v d D s y N G h f d m 9 s d W 1 l X 3 V z Z C Z x d W 9 0 O y w m c X V v d D t t Y X J r Z X R f Y 2 F w X 3 V z Z C Z x d W 9 0 O y w m c X V v d D t h d m F p b G F i b G V f c 3 V w c G x 5 J n F 1 b 3 Q 7 L C Z x d W 9 0 O 3 R v d G F s X 3 N 1 c H B s e S Z x d W 9 0 O y w m c X V v d D t t Y X h f c 3 V w c G x 5 J n F 1 b 3 Q 7 L C Z x d W 9 0 O 3 B l c m N l b n R f Y 2 h h b m d l X z F o J n F 1 b 3 Q 7 L C Z x d W 9 0 O 3 B l c m N l b n R f Y 2 h h b m d l X z I 0 a C Z x d W 9 0 O y w m c X V v d D t w Z X J j Z W 5 0 X 2 N o Y W 5 n Z V 8 3 Z C Z x d W 9 0 O y w m c X V v d D t s Y X N 0 X 3 V w Z G F 0 Z W Q m c X V v d D t d I i A v P j x F b n R y e S B U e X B l P S J G a W x s U 3 R h d H V z I i B W Y W x 1 Z T 0 i c 0 N v b X B s Z X R l I i A v P j x F b n R y e S B U e X B l P S J R d W V y e U d y b 3 V w S U Q i I F Z h b H V l P S J z N D J i N D N i N 2 U t N 2 U 3 M i 0 0 M m U 5 L W I z O D Y t N T M 1 M j R m N 2 M w N G N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Y W x 0 b 2 4 v R X h w Y W 5 k Z W Q g Q 2 9 s d W 1 u M S 5 7 a W Q s M H 0 m c X V v d D s s J n F 1 b 3 Q 7 U 2 V j d G l v b j E v V 2 F s d G 9 u L 0 V 4 c G F u Z G V k I E N v b H V t b j E u e 2 5 h b W U s M X 0 m c X V v d D s s J n F 1 b 3 Q 7 U 2 V j d G l v b j E v V 2 F s d G 9 u L 0 V 4 c G F u Z G V k I E N v b H V t b j E u e 3 N 5 b W J v b C w y f S Z x d W 9 0 O y w m c X V v d D t T Z W N 0 a W 9 u M S 9 X Y W x 0 b 2 4 v R X h w Y W 5 k Z W Q g Q 2 9 s d W 1 u M S 5 7 c m F u a y w z f S Z x d W 9 0 O y w m c X V v d D t T Z W N 0 a W 9 u M S 9 X Y W x 0 b 2 4 v R X h w Y W 5 k Z W Q g Q 2 9 s d W 1 u M S 5 7 c H J p Y 2 V f d X N k L D R 9 J n F 1 b 3 Q 7 L C Z x d W 9 0 O 1 N l Y 3 R p b 2 4 x L 1 d h b H R v b i 9 F e H B h b m R l Z C B D b 2 x 1 b W 4 x L n t w c m l j Z V 9 i d G M s N X 0 m c X V v d D s s J n F 1 b 3 Q 7 U 2 V j d G l v b j E v V 2 F s d G 9 u L 0 V 4 c G F u Z G V k I E N v b H V t b j E u e z I 0 a F 9 2 b 2 x 1 b W V f d X N k L D Z 9 J n F 1 b 3 Q 7 L C Z x d W 9 0 O 1 N l Y 3 R p b 2 4 x L 1 d h b H R v b i 9 F e H B h b m R l Z C B D b 2 x 1 b W 4 x L n t t Y X J r Z X R f Y 2 F w X 3 V z Z C w 3 f S Z x d W 9 0 O y w m c X V v d D t T Z W N 0 a W 9 u M S 9 X Y W x 0 b 2 4 v R X h w Y W 5 k Z W Q g Q 2 9 s d W 1 u M S 5 7 Y X Z h a W x h Y m x l X 3 N 1 c H B s e S w 4 f S Z x d W 9 0 O y w m c X V v d D t T Z W N 0 a W 9 u M S 9 X Y W x 0 b 2 4 v R X h w Y W 5 k Z W Q g Q 2 9 s d W 1 u M S 5 7 d G 9 0 Y W x f c 3 V w c G x 5 L D l 9 J n F 1 b 3 Q 7 L C Z x d W 9 0 O 1 N l Y 3 R p b 2 4 x L 1 d h b H R v b i 9 F e H B h b m R l Z C B D b 2 x 1 b W 4 x L n t t Y X h f c 3 V w c G x 5 L D E w f S Z x d W 9 0 O y w m c X V v d D t T Z W N 0 a W 9 u M S 9 X Y W x 0 b 2 4 v R X h w Y W 5 k Z W Q g Q 2 9 s d W 1 u M S 5 7 c G V y Y 2 V u d F 9 j a G F u Z 2 V f M W g s M T F 9 J n F 1 b 3 Q 7 L C Z x d W 9 0 O 1 N l Y 3 R p b 2 4 x L 1 d h b H R v b i 9 F e H B h b m R l Z C B D b 2 x 1 b W 4 x L n t w Z X J j Z W 5 0 X 2 N o Y W 5 n Z V 8 y N G g s M T J 9 J n F 1 b 3 Q 7 L C Z x d W 9 0 O 1 N l Y 3 R p b 2 4 x L 1 d h b H R v b i 9 F e H B h b m R l Z C B D b 2 x 1 b W 4 x L n t w Z X J j Z W 5 0 X 2 N o Y W 5 n Z V 8 3 Z C w x M 3 0 m c X V v d D s s J n F 1 b 3 Q 7 U 2 V j d G l v b j E v V 2 F s d G 9 u L 0 V 4 c G F u Z G V k I E N v b H V t b j E u e 2 x h c 3 R f d X B k Y X R l Z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d h b H R v b i 9 F e H B h b m R l Z C B D b 2 x 1 b W 4 x L n t p Z C w w f S Z x d W 9 0 O y w m c X V v d D t T Z W N 0 a W 9 u M S 9 X Y W x 0 b 2 4 v R X h w Y W 5 k Z W Q g Q 2 9 s d W 1 u M S 5 7 b m F t Z S w x f S Z x d W 9 0 O y w m c X V v d D t T Z W N 0 a W 9 u M S 9 X Y W x 0 b 2 4 v R X h w Y W 5 k Z W Q g Q 2 9 s d W 1 u M S 5 7 c 3 l t Y m 9 s L D J 9 J n F 1 b 3 Q 7 L C Z x d W 9 0 O 1 N l Y 3 R p b 2 4 x L 1 d h b H R v b i 9 F e H B h b m R l Z C B D b 2 x 1 b W 4 x L n t y Y W 5 r L D N 9 J n F 1 b 3 Q 7 L C Z x d W 9 0 O 1 N l Y 3 R p b 2 4 x L 1 d h b H R v b i 9 F e H B h b m R l Z C B D b 2 x 1 b W 4 x L n t w c m l j Z V 9 1 c 2 Q s N H 0 m c X V v d D s s J n F 1 b 3 Q 7 U 2 V j d G l v b j E v V 2 F s d G 9 u L 0 V 4 c G F u Z G V k I E N v b H V t b j E u e 3 B y a W N l X 2 J 0 Y y w 1 f S Z x d W 9 0 O y w m c X V v d D t T Z W N 0 a W 9 u M S 9 X Y W x 0 b 2 4 v R X h w Y W 5 k Z W Q g Q 2 9 s d W 1 u M S 5 7 M j R o X 3 Z v b H V t Z V 9 1 c 2 Q s N n 0 m c X V v d D s s J n F 1 b 3 Q 7 U 2 V j d G l v b j E v V 2 F s d G 9 u L 0 V 4 c G F u Z G V k I E N v b H V t b j E u e 2 1 h c m t l d F 9 j Y X B f d X N k L D d 9 J n F 1 b 3 Q 7 L C Z x d W 9 0 O 1 N l Y 3 R p b 2 4 x L 1 d h b H R v b i 9 F e H B h b m R l Z C B D b 2 x 1 b W 4 x L n t h d m F p b G F i b G V f c 3 V w c G x 5 L D h 9 J n F 1 b 3 Q 7 L C Z x d W 9 0 O 1 N l Y 3 R p b 2 4 x L 1 d h b H R v b i 9 F e H B h b m R l Z C B D b 2 x 1 b W 4 x L n t 0 b 3 R h b F 9 z d X B w b H k s O X 0 m c X V v d D s s J n F 1 b 3 Q 7 U 2 V j d G l v b j E v V 2 F s d G 9 u L 0 V 4 c G F u Z G V k I E N v b H V t b j E u e 2 1 h e F 9 z d X B w b H k s M T B 9 J n F 1 b 3 Q 7 L C Z x d W 9 0 O 1 N l Y 3 R p b 2 4 x L 1 d h b H R v b i 9 F e H B h b m R l Z C B D b 2 x 1 b W 4 x L n t w Z X J j Z W 5 0 X 2 N o Y W 5 n Z V 8 x a C w x M X 0 m c X V v d D s s J n F 1 b 3 Q 7 U 2 V j d G l v b j E v V 2 F s d G 9 u L 0 V 4 c G F u Z G V k I E N v b H V t b j E u e 3 B l c m N l b n R f Y 2 h h b m d l X z I 0 a C w x M n 0 m c X V v d D s s J n F 1 b 3 Q 7 U 2 V j d G l v b j E v V 2 F s d G 9 u L 0 V 4 c G F u Z G V k I E N v b H V t b j E u e 3 B l c m N l b n R f Y 2 h h b m d l X z d k L D E z f S Z x d W 9 0 O y w m c X V v d D t T Z W N 0 a W 9 u M S 9 X Y W x 0 b 2 4 v R X h w Y W 5 k Z W Q g Q 2 9 s d W 1 u M S 5 7 b G F z d F 9 1 c G R h d G V k L D E 0 f S Z x d W 9 0 O 1 0 s J n F 1 b 3 Q 7 U m V s Y X R p b 2 5 z a G l w S W 5 m b y Z x d W 9 0 O z p b X X 0 i I C 8 + P E V u d H J 5 I F R 5 c G U 9 I k Z p b G x D b 2 x 1 b W 5 U e X B l c y I g V m F s d W U 9 I n N B Q U F B Q U F B Q U F B Q U F B Q U F B Q U F B Q S I g L z 4 8 L 1 N 0 Y W J s Z U V u d H J p Z X M + P C 9 J d G V t P j x J d G V t P j x J d G V t T G 9 j Y X R p b 2 4 + P E l 0 Z W 1 U e X B l P k Z v c m 1 1 b G E 8 L 0 l 0 Z W 1 U e X B l P j x J d G V t U G F 0 a D 5 T Z W N 0 a W 9 u M S 9 X Y W x 0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s d G 9 u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W x 0 b 2 4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0 Y 2 9 p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R X J y b 3 J D b 3 V u d C I g V m F s d W U 9 I m w w I i A v P j x F b n R y e S B U e X B l P S J G a W x s V G F y Z 2 V 0 I i B W Y W x 1 Z T 0 i c 1 B v d G N v a W 4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X Z p Z 2 F 0 a W 9 u U 3 R l c E 5 h b W U i I F Z h b H V l P S J z T m F 2 a W d h d G l v b i I g L z 4 8 R W 5 0 c n k g V H l w Z T 0 i U X V l c n l J R C I g V m F s d W U 9 I n M 2 O D h i N G U 0 N S 0 1 Y z B j L T Q 5 N D Q t O D l k Y S 0 2 Z D M x O D l l N j Y x O G E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a W Q m c X V v d D s s J n F 1 b 3 Q 7 b m F t Z S Z x d W 9 0 O y w m c X V v d D t z e W 1 i b 2 w m c X V v d D s s J n F 1 b 3 Q 7 c m F u a y Z x d W 9 0 O y w m c X V v d D t w c m l j Z V 9 1 c 2 Q m c X V v d D s s J n F 1 b 3 Q 7 c H J p Y 2 V f Y n R j J n F 1 b 3 Q 7 L C Z x d W 9 0 O z I 0 a F 9 2 b 2 x 1 b W V f d X N k J n F 1 b 3 Q 7 L C Z x d W 9 0 O 2 1 h c m t l d F 9 j Y X B f d X N k J n F 1 b 3 Q 7 L C Z x d W 9 0 O 2 F 2 Y W l s Y W J s Z V 9 z d X B w b H k m c X V v d D s s J n F 1 b 3 Q 7 d G 9 0 Y W x f c 3 V w c G x 5 J n F 1 b 3 Q 7 L C Z x d W 9 0 O 2 1 h e F 9 z d X B w b H k m c X V v d D s s J n F 1 b 3 Q 7 c G V y Y 2 V u d F 9 j a G F u Z 2 V f M W g m c X V v d D s s J n F 1 b 3 Q 7 c G V y Y 2 V u d F 9 j a G F u Z 2 V f M j R o J n F 1 b 3 Q 7 L C Z x d W 9 0 O 3 B l c m N l b n R f Y 2 h h b m d l X z d k J n F 1 b 3 Q 7 L C Z x d W 9 0 O 2 x h c 3 R f d X B k Y X R l Z C Z x d W 9 0 O 1 0 i I C 8 + P E V u d H J 5 I F R 5 c G U 9 I k Z p b G x D b 3 V u d C I g V m F s d W U 9 I m w x I i A v P j x F b n R y e S B U e X B l P S J R d W V y e U d y b 3 V w S U Q i I F Z h b H V l P S J z N D J i N D N i N 2 U t N 2 U 3 M i 0 0 M m U 5 L W I z O D Y t N T M 1 M j R m N 2 M w N G N l I i A v P j x F b n R y e S B U e X B l P S J G a W x s T G F z d F V w Z G F 0 Z W Q i I F Z h b H V l P S J k M j A x O C 0 w M S 0 w M l Q y M T o x M D o x M y 4 2 N D A z N D g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d G N v a W 4 v R X h w Y W 5 k Z W Q g Q 2 9 s d W 1 u M S 5 7 a W Q s M H 0 m c X V v d D s s J n F 1 b 3 Q 7 U 2 V j d G l v b j E v U G 9 0 Y 2 9 p b i 9 F e H B h b m R l Z C B D b 2 x 1 b W 4 x L n t u Y W 1 l L D F 9 J n F 1 b 3 Q 7 L C Z x d W 9 0 O 1 N l Y 3 R p b 2 4 x L 1 B v d G N v a W 4 v R X h w Y W 5 k Z W Q g Q 2 9 s d W 1 u M S 5 7 c 3 l t Y m 9 s L D J 9 J n F 1 b 3 Q 7 L C Z x d W 9 0 O 1 N l Y 3 R p b 2 4 x L 1 B v d G N v a W 4 v R X h w Y W 5 k Z W Q g Q 2 9 s d W 1 u M S 5 7 c m F u a y w z f S Z x d W 9 0 O y w m c X V v d D t T Z W N 0 a W 9 u M S 9 Q b 3 R j b 2 l u L 0 V 4 c G F u Z G V k I E N v b H V t b j E u e 3 B y a W N l X 3 V z Z C w 0 f S Z x d W 9 0 O y w m c X V v d D t T Z W N 0 a W 9 u M S 9 Q b 3 R j b 2 l u L 0 V 4 c G F u Z G V k I E N v b H V t b j E u e 3 B y a W N l X 2 J 0 Y y w 1 f S Z x d W 9 0 O y w m c X V v d D t T Z W N 0 a W 9 u M S 9 Q b 3 R j b 2 l u L 0 V 4 c G F u Z G V k I E N v b H V t b j E u e z I 0 a F 9 2 b 2 x 1 b W V f d X N k L D Z 9 J n F 1 b 3 Q 7 L C Z x d W 9 0 O 1 N l Y 3 R p b 2 4 x L 1 B v d G N v a W 4 v R X h w Y W 5 k Z W Q g Q 2 9 s d W 1 u M S 5 7 b W F y a 2 V 0 X 2 N h c F 9 1 c 2 Q s N 3 0 m c X V v d D s s J n F 1 b 3 Q 7 U 2 V j d G l v b j E v U G 9 0 Y 2 9 p b i 9 F e H B h b m R l Z C B D b 2 x 1 b W 4 x L n t h d m F p b G F i b G V f c 3 V w c G x 5 L D h 9 J n F 1 b 3 Q 7 L C Z x d W 9 0 O 1 N l Y 3 R p b 2 4 x L 1 B v d G N v a W 4 v R X h w Y W 5 k Z W Q g Q 2 9 s d W 1 u M S 5 7 d G 9 0 Y W x f c 3 V w c G x 5 L D l 9 J n F 1 b 3 Q 7 L C Z x d W 9 0 O 1 N l Y 3 R p b 2 4 x L 1 B v d G N v a W 4 v R X h w Y W 5 k Z W Q g Q 2 9 s d W 1 u M S 5 7 b W F 4 X 3 N 1 c H B s e S w x M H 0 m c X V v d D s s J n F 1 b 3 Q 7 U 2 V j d G l v b j E v U G 9 0 Y 2 9 p b i 9 F e H B h b m R l Z C B D b 2 x 1 b W 4 x L n t w Z X J j Z W 5 0 X 2 N o Y W 5 n Z V 8 x a C w x M X 0 m c X V v d D s s J n F 1 b 3 Q 7 U 2 V j d G l v b j E v U G 9 0 Y 2 9 p b i 9 F e H B h b m R l Z C B D b 2 x 1 b W 4 x L n t w Z X J j Z W 5 0 X 2 N o Y W 5 n Z V 8 y N G g s M T J 9 J n F 1 b 3 Q 7 L C Z x d W 9 0 O 1 N l Y 3 R p b 2 4 x L 1 B v d G N v a W 4 v R X h w Y W 5 k Z W Q g Q 2 9 s d W 1 u M S 5 7 c G V y Y 2 V u d F 9 j a G F u Z 2 V f N 2 Q s M T N 9 J n F 1 b 3 Q 7 L C Z x d W 9 0 O 1 N l Y 3 R p b 2 4 x L 1 B v d G N v a W 4 v R X h w Y W 5 k Z W Q g Q 2 9 s d W 1 u M S 5 7 b G F z d F 9 1 c G R h d G V k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U G 9 0 Y 2 9 p b i 9 F e H B h b m R l Z C B D b 2 x 1 b W 4 x L n t p Z C w w f S Z x d W 9 0 O y w m c X V v d D t T Z W N 0 a W 9 u M S 9 Q b 3 R j b 2 l u L 0 V 4 c G F u Z G V k I E N v b H V t b j E u e 2 5 h b W U s M X 0 m c X V v d D s s J n F 1 b 3 Q 7 U 2 V j d G l v b j E v U G 9 0 Y 2 9 p b i 9 F e H B h b m R l Z C B D b 2 x 1 b W 4 x L n t z e W 1 i b 2 w s M n 0 m c X V v d D s s J n F 1 b 3 Q 7 U 2 V j d G l v b j E v U G 9 0 Y 2 9 p b i 9 F e H B h b m R l Z C B D b 2 x 1 b W 4 x L n t y Y W 5 r L D N 9 J n F 1 b 3 Q 7 L C Z x d W 9 0 O 1 N l Y 3 R p b 2 4 x L 1 B v d G N v a W 4 v R X h w Y W 5 k Z W Q g Q 2 9 s d W 1 u M S 5 7 c H J p Y 2 V f d X N k L D R 9 J n F 1 b 3 Q 7 L C Z x d W 9 0 O 1 N l Y 3 R p b 2 4 x L 1 B v d G N v a W 4 v R X h w Y W 5 k Z W Q g Q 2 9 s d W 1 u M S 5 7 c H J p Y 2 V f Y n R j L D V 9 J n F 1 b 3 Q 7 L C Z x d W 9 0 O 1 N l Y 3 R p b 2 4 x L 1 B v d G N v a W 4 v R X h w Y W 5 k Z W Q g Q 2 9 s d W 1 u M S 5 7 M j R o X 3 Z v b H V t Z V 9 1 c 2 Q s N n 0 m c X V v d D s s J n F 1 b 3 Q 7 U 2 V j d G l v b j E v U G 9 0 Y 2 9 p b i 9 F e H B h b m R l Z C B D b 2 x 1 b W 4 x L n t t Y X J r Z X R f Y 2 F w X 3 V z Z C w 3 f S Z x d W 9 0 O y w m c X V v d D t T Z W N 0 a W 9 u M S 9 Q b 3 R j b 2 l u L 0 V 4 c G F u Z G V k I E N v b H V t b j E u e 2 F 2 Y W l s Y W J s Z V 9 z d X B w b H k s O H 0 m c X V v d D s s J n F 1 b 3 Q 7 U 2 V j d G l v b j E v U G 9 0 Y 2 9 p b i 9 F e H B h b m R l Z C B D b 2 x 1 b W 4 x L n t 0 b 3 R h b F 9 z d X B w b H k s O X 0 m c X V v d D s s J n F 1 b 3 Q 7 U 2 V j d G l v b j E v U G 9 0 Y 2 9 p b i 9 F e H B h b m R l Z C B D b 2 x 1 b W 4 x L n t t Y X h f c 3 V w c G x 5 L D E w f S Z x d W 9 0 O y w m c X V v d D t T Z W N 0 a W 9 u M S 9 Q b 3 R j b 2 l u L 0 V 4 c G F u Z G V k I E N v b H V t b j E u e 3 B l c m N l b n R f Y 2 h h b m d l X z F o L D E x f S Z x d W 9 0 O y w m c X V v d D t T Z W N 0 a W 9 u M S 9 Q b 3 R j b 2 l u L 0 V 4 c G F u Z G V k I E N v b H V t b j E u e 3 B l c m N l b n R f Y 2 h h b m d l X z I 0 a C w x M n 0 m c X V v d D s s J n F 1 b 3 Q 7 U 2 V j d G l v b j E v U G 9 0 Y 2 9 p b i 9 F e H B h b m R l Z C B D b 2 x 1 b W 4 x L n t w Z X J j Z W 5 0 X 2 N o Y W 5 n Z V 8 3 Z C w x M 3 0 m c X V v d D s s J n F 1 b 3 Q 7 U 2 V j d G l v b j E v U G 9 0 Y 2 9 p b i 9 F e H B h b m R l Z C B D b 2 x 1 b W 4 x L n t s Y X N 0 X 3 V w Z G F 0 Z W Q s M T R 9 J n F 1 b 3 Q 7 X S w m c X V v d D t S Z W x h d G l v b n N o a X B J b m Z v J n F 1 b 3 Q 7 O l t d f S I g L z 4 8 R W 5 0 c n k g V H l w Z T 0 i R m l s b E N v b H V t b l R 5 c G V z I i B W Y W x 1 Z T 0 i c 0 F B Q U F B Q U F B Q U F B Q U F B Q U F B Q U F B I i A v P j w v U 3 R h Y m x l R W 5 0 c m l l c z 4 8 L 0 l 0 Z W 0 + P E l 0 Z W 0 + P E l 0 Z W 1 M b 2 N h d G l v b j 4 8 S X R l b V R 5 c G U + R m 9 y b X V s Y T w v S X R l b V R 5 c G U + P E l 0 Z W 1 Q Y X R o P l N l Y 3 R p b 2 4 x L 1 B v d G N v a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0 Y 2 9 p b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0 Y 2 9 p b i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W l z Z W d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D b 2 x 1 b W 5 O Y W 1 l c y I g V m F s d W U 9 I n N b J n F 1 b 3 Q 7 a W Q m c X V v d D s s J n F 1 b 3 Q 7 b m F t Z S Z x d W 9 0 O y w m c X V v d D t z e W 1 i b 2 w m c X V v d D s s J n F 1 b 3 Q 7 c m F u a y Z x d W 9 0 O y w m c X V v d D t w c m l j Z V 9 1 c 2 Q m c X V v d D s s J n F 1 b 3 Q 7 c H J p Y 2 V f Y n R j J n F 1 b 3 Q 7 L C Z x d W 9 0 O z I 0 a F 9 2 b 2 x 1 b W V f d X N k J n F 1 b 3 Q 7 L C Z x d W 9 0 O 2 1 h c m t l d F 9 j Y X B f d X N k J n F 1 b 3 Q 7 L C Z x d W 9 0 O 2 F 2 Y W l s Y W J s Z V 9 z d X B w b H k m c X V v d D s s J n F 1 b 3 Q 7 d G 9 0 Y W x f c 3 V w c G x 5 J n F 1 b 3 Q 7 L C Z x d W 9 0 O 2 1 h e F 9 z d X B w b H k m c X V v d D s s J n F 1 b 3 Q 7 c G V y Y 2 V u d F 9 j a G F u Z 2 V f M W g m c X V v d D s s J n F 1 b 3 Q 7 c G V y Y 2 V u d F 9 j a G F u Z 2 V f M j R o J n F 1 b 3 Q 7 L C Z x d W 9 0 O 3 B l c m N l b n R f Y 2 h h b m d l X z d k J n F 1 b 3 Q 7 L C Z x d W 9 0 O 2 x h c 3 R f d X B k Y X R l Z C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U X V l c n l J R C I g V m F s d W U 9 I n N l N W Y 5 Y 2 M 2 Y i 0 w Y m R m L T R j M D g t O G Q 0 M i 0 w N j Q 5 N j Q 0 M m I 2 Y 2 M i I C 8 + P E V u d H J 5 I F R 5 c G U 9 I k x v Y W R l Z F R v Q W 5 h b H l z a X N T Z X J 2 a W N l c y I g V m F s d W U 9 I m w w I i A v P j x F b n R y e S B U e X B l P S J G a W x s T G F z d F V w Z G F 0 Z W Q i I F Z h b H V l P S J k M j A x O C 0 w M S 0 w M l Q y M T o x M D o x M y 4 1 O D Y y N j c 0 W i I g L z 4 8 R W 5 0 c n k g V H l w Z T 0 i R m l s b E V y c m 9 y Q 2 9 k Z S I g V m F s d W U 9 I n N V b m t u b 3 d u I i A v P j x F b n R y e S B U e X B l P S J R d W V y e U d y b 3 V w S U Q i I F Z h b H V l P S J z N D J i N D N i N 2 U t N 2 U 3 M i 0 0 M m U 5 L W I z O D Y t N T M 1 M j R m N 2 M w N G N l I i A v P j x F b n R y e S B U e X B l P S J G a W x s V G F y Z 2 V 0 I i B W Y W x 1 Z T 0 i c 0 9 t a X N l Z 2 8 i I C 8 + P E V u d H J 5 I F R 5 c G U 9 I k Z p b G x D b 3 V u d C I g V m F s d W U 9 I m w x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2 1 p c 2 V n b y 9 F e H B h b m R l Z C B D b 2 x 1 b W 4 x L n t p Z C w w f S Z x d W 9 0 O y w m c X V v d D t T Z W N 0 a W 9 u M S 9 P b W l z Z W d v L 0 V 4 c G F u Z G V k I E N v b H V t b j E u e 2 5 h b W U s M X 0 m c X V v d D s s J n F 1 b 3 Q 7 U 2 V j d G l v b j E v T 2 1 p c 2 V n b y 9 F e H B h b m R l Z C B D b 2 x 1 b W 4 x L n t z e W 1 i b 2 w s M n 0 m c X V v d D s s J n F 1 b 3 Q 7 U 2 V j d G l v b j E v T 2 1 p c 2 V n b y 9 F e H B h b m R l Z C B D b 2 x 1 b W 4 x L n t y Y W 5 r L D N 9 J n F 1 b 3 Q 7 L C Z x d W 9 0 O 1 N l Y 3 R p b 2 4 x L 0 9 t a X N l Z 2 8 v R X h w Y W 5 k Z W Q g Q 2 9 s d W 1 u M S 5 7 c H J p Y 2 V f d X N k L D R 9 J n F 1 b 3 Q 7 L C Z x d W 9 0 O 1 N l Y 3 R p b 2 4 x L 0 9 t a X N l Z 2 8 v R X h w Y W 5 k Z W Q g Q 2 9 s d W 1 u M S 5 7 c H J p Y 2 V f Y n R j L D V 9 J n F 1 b 3 Q 7 L C Z x d W 9 0 O 1 N l Y 3 R p b 2 4 x L 0 9 t a X N l Z 2 8 v R X h w Y W 5 k Z W Q g Q 2 9 s d W 1 u M S 5 7 M j R o X 3 Z v b H V t Z V 9 1 c 2 Q s N n 0 m c X V v d D s s J n F 1 b 3 Q 7 U 2 V j d G l v b j E v T 2 1 p c 2 V n b y 9 F e H B h b m R l Z C B D b 2 x 1 b W 4 x L n t t Y X J r Z X R f Y 2 F w X 3 V z Z C w 3 f S Z x d W 9 0 O y w m c X V v d D t T Z W N 0 a W 9 u M S 9 P b W l z Z W d v L 0 V 4 c G F u Z G V k I E N v b H V t b j E u e 2 F 2 Y W l s Y W J s Z V 9 z d X B w b H k s O H 0 m c X V v d D s s J n F 1 b 3 Q 7 U 2 V j d G l v b j E v T 2 1 p c 2 V n b y 9 F e H B h b m R l Z C B D b 2 x 1 b W 4 x L n t 0 b 3 R h b F 9 z d X B w b H k s O X 0 m c X V v d D s s J n F 1 b 3 Q 7 U 2 V j d G l v b j E v T 2 1 p c 2 V n b y 9 F e H B h b m R l Z C B D b 2 x 1 b W 4 x L n t t Y X h f c 3 V w c G x 5 L D E w f S Z x d W 9 0 O y w m c X V v d D t T Z W N 0 a W 9 u M S 9 P b W l z Z W d v L 0 V 4 c G F u Z G V k I E N v b H V t b j E u e 3 B l c m N l b n R f Y 2 h h b m d l X z F o L D E x f S Z x d W 9 0 O y w m c X V v d D t T Z W N 0 a W 9 u M S 9 P b W l z Z W d v L 0 V 4 c G F u Z G V k I E N v b H V t b j E u e 3 B l c m N l b n R f Y 2 h h b m d l X z I 0 a C w x M n 0 m c X V v d D s s J n F 1 b 3 Q 7 U 2 V j d G l v b j E v T 2 1 p c 2 V n b y 9 F e H B h b m R l Z C B D b 2 x 1 b W 4 x L n t w Z X J j Z W 5 0 X 2 N o Y W 5 n Z V 8 3 Z C w x M 3 0 m c X V v d D s s J n F 1 b 3 Q 7 U 2 V j d G l v b j E v T 2 1 p c 2 V n b y 9 F e H B h b m R l Z C B D b 2 x 1 b W 4 x L n t s Y X N 0 X 3 V w Z G F 0 Z W Q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P b W l z Z W d v L 0 V 4 c G F u Z G V k I E N v b H V t b j E u e 2 l k L D B 9 J n F 1 b 3 Q 7 L C Z x d W 9 0 O 1 N l Y 3 R p b 2 4 x L 0 9 t a X N l Z 2 8 v R X h w Y W 5 k Z W Q g Q 2 9 s d W 1 u M S 5 7 b m F t Z S w x f S Z x d W 9 0 O y w m c X V v d D t T Z W N 0 a W 9 u M S 9 P b W l z Z W d v L 0 V 4 c G F u Z G V k I E N v b H V t b j E u e 3 N 5 b W J v b C w y f S Z x d W 9 0 O y w m c X V v d D t T Z W N 0 a W 9 u M S 9 P b W l z Z W d v L 0 V 4 c G F u Z G V k I E N v b H V t b j E u e 3 J h b m s s M 3 0 m c X V v d D s s J n F 1 b 3 Q 7 U 2 V j d G l v b j E v T 2 1 p c 2 V n b y 9 F e H B h b m R l Z C B D b 2 x 1 b W 4 x L n t w c m l j Z V 9 1 c 2 Q s N H 0 m c X V v d D s s J n F 1 b 3 Q 7 U 2 V j d G l v b j E v T 2 1 p c 2 V n b y 9 F e H B h b m R l Z C B D b 2 x 1 b W 4 x L n t w c m l j Z V 9 i d G M s N X 0 m c X V v d D s s J n F 1 b 3 Q 7 U 2 V j d G l v b j E v T 2 1 p c 2 V n b y 9 F e H B h b m R l Z C B D b 2 x 1 b W 4 x L n s y N G h f d m 9 s d W 1 l X 3 V z Z C w 2 f S Z x d W 9 0 O y w m c X V v d D t T Z W N 0 a W 9 u M S 9 P b W l z Z W d v L 0 V 4 c G F u Z G V k I E N v b H V t b j E u e 2 1 h c m t l d F 9 j Y X B f d X N k L D d 9 J n F 1 b 3 Q 7 L C Z x d W 9 0 O 1 N l Y 3 R p b 2 4 x L 0 9 t a X N l Z 2 8 v R X h w Y W 5 k Z W Q g Q 2 9 s d W 1 u M S 5 7 Y X Z h a W x h Y m x l X 3 N 1 c H B s e S w 4 f S Z x d W 9 0 O y w m c X V v d D t T Z W N 0 a W 9 u M S 9 P b W l z Z W d v L 0 V 4 c G F u Z G V k I E N v b H V t b j E u e 3 R v d G F s X 3 N 1 c H B s e S w 5 f S Z x d W 9 0 O y w m c X V v d D t T Z W N 0 a W 9 u M S 9 P b W l z Z W d v L 0 V 4 c G F u Z G V k I E N v b H V t b j E u e 2 1 h e F 9 z d X B w b H k s M T B 9 J n F 1 b 3 Q 7 L C Z x d W 9 0 O 1 N l Y 3 R p b 2 4 x L 0 9 t a X N l Z 2 8 v R X h w Y W 5 k Z W Q g Q 2 9 s d W 1 u M S 5 7 c G V y Y 2 V u d F 9 j a G F u Z 2 V f M W g s M T F 9 J n F 1 b 3 Q 7 L C Z x d W 9 0 O 1 N l Y 3 R p b 2 4 x L 0 9 t a X N l Z 2 8 v R X h w Y W 5 k Z W Q g Q 2 9 s d W 1 u M S 5 7 c G V y Y 2 V u d F 9 j a G F u Z 2 V f M j R o L D E y f S Z x d W 9 0 O y w m c X V v d D t T Z W N 0 a W 9 u M S 9 P b W l z Z W d v L 0 V 4 c G F u Z G V k I E N v b H V t b j E u e 3 B l c m N l b n R f Y 2 h h b m d l X z d k L D E z f S Z x d W 9 0 O y w m c X V v d D t T Z W N 0 a W 9 u M S 9 P b W l z Z W d v L 0 V 4 c G F u Z G V k I E N v b H V t b j E u e 2 x h c 3 R f d X B k Y X R l Z C w x N H 0 m c X V v d D t d L C Z x d W 9 0 O 1 J l b G F 0 a W 9 u c 2 h p c E l u Z m 8 m c X V v d D s 6 W 1 1 9 I i A v P j x F b n R y e S B U e X B l P S J G a W x s Q 2 9 s d W 1 u V H l w Z X M i I F Z h b H V l P S J z Q U F B Q U F B Q U F B Q U F B Q U F B Q U F B Q U E i I C 8 + P C 9 T d G F i b G V F b n R y a W V z P j w v S X R l b T 4 8 S X R l b T 4 8 S X R l b U x v Y 2 F 0 a W 9 u P j x J d G V t V H l w Z T 5 G b 3 J t d W x h P C 9 J d G V t V H l w Z T 4 8 S X R l b V B h d G g + U 2 V j d G l v b j E v T 2 1 p c 2 V n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W l z Z W d v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W l z Z W d v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Z X J j b 2 l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D b 2 x 1 b W 5 O Y W 1 l c y I g V m F s d W U 9 I n N b J n F 1 b 3 Q 7 a W Q m c X V v d D s s J n F 1 b 3 Q 7 b m F t Z S Z x d W 9 0 O y w m c X V v d D t z e W 1 i b 2 w m c X V v d D s s J n F 1 b 3 Q 7 c m F u a y Z x d W 9 0 O y w m c X V v d D t w c m l j Z V 9 1 c 2 Q m c X V v d D s s J n F 1 b 3 Q 7 c H J p Y 2 V f Y n R j J n F 1 b 3 Q 7 L C Z x d W 9 0 O z I 0 a F 9 2 b 2 x 1 b W V f d X N k J n F 1 b 3 Q 7 L C Z x d W 9 0 O 2 1 h c m t l d F 9 j Y X B f d X N k J n F 1 b 3 Q 7 L C Z x d W 9 0 O 2 F 2 Y W l s Y W J s Z V 9 z d X B w b H k m c X V v d D s s J n F 1 b 3 Q 7 d G 9 0 Y W x f c 3 V w c G x 5 J n F 1 b 3 Q 7 L C Z x d W 9 0 O 2 1 h e F 9 z d X B w b H k m c X V v d D s s J n F 1 b 3 Q 7 c G V y Y 2 V u d F 9 j a G F u Z 2 V f M W g m c X V v d D s s J n F 1 b 3 Q 7 c G V y Y 2 V u d F 9 j a G F u Z 2 V f M j R o J n F 1 b 3 Q 7 L C Z x d W 9 0 O 3 B l c m N l b n R f Y 2 h h b m d l X z d k J n F 1 b 3 Q 7 L C Z x d W 9 0 O 2 x h c 3 R f d X B k Y X R l Z C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X Z p Z 2 F 0 a W 9 u U 3 R l c E 5 h b W U i I F Z h b H V l P S J z T m F 2 a W d h d G l v b i I g L z 4 8 R W 5 0 c n k g V H l w Z T 0 i U X V l c n l J R C I g V m F s d W U 9 I n M x N W U 1 O W Y w N C 0 y M 2 U x L T Q 4 M j Y t Y j J k Z C 1 k Z m Y 2 N j F m N T Z m Y m E i I C 8 + P E V u d H J 5 I F R 5 c G U 9 I k x v Y W R l Z F R v Q W 5 h b H l z a X N T Z X J 2 a W N l c y I g V m F s d W U 9 I m w w I i A v P j x F b n R y e S B U e X B l P S J G a W x s V G F y Z 2 V 0 I i B W Y W x 1 Z T 0 i c 1 B l Z X J j b 2 l u I i A v P j x F b n R y e S B U e X B l P S J G a W x s T G F z d F V w Z G F 0 Z W Q i I F Z h b H V l P S J k M j A x O C 0 w M S 0 w M l Q y M T o x M D o x M y 4 0 O D g x M T E x W i I g L z 4 8 R W 5 0 c n k g V H l w Z T 0 i R m l s b E V y c m 9 y Q 2 9 1 b n Q i I F Z h b H V l P S J s M C I g L z 4 8 R W 5 0 c n k g V H l w Z T 0 i U X V l c n l H c m 9 1 c E l E I i B W Y W x 1 Z T 0 i c z Q y Y j Q z Y j d l L T d l N z I t N D J l O S 1 i M z g 2 L T U z N T I 0 Z j d j M D R j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Z X J j b 2 l u L 0 V 4 c G F u Z G V k I E N v b H V t b j E u e 2 l k L D B 9 J n F 1 b 3 Q 7 L C Z x d W 9 0 O 1 N l Y 3 R p b 2 4 x L 1 B l Z X J j b 2 l u L 0 V 4 c G F u Z G V k I E N v b H V t b j E u e 2 5 h b W U s M X 0 m c X V v d D s s J n F 1 b 3 Q 7 U 2 V j d G l v b j E v U G V l c m N v a W 4 v R X h w Y W 5 k Z W Q g Q 2 9 s d W 1 u M S 5 7 c 3 l t Y m 9 s L D J 9 J n F 1 b 3 Q 7 L C Z x d W 9 0 O 1 N l Y 3 R p b 2 4 x L 1 B l Z X J j b 2 l u L 0 V 4 c G F u Z G V k I E N v b H V t b j E u e 3 J h b m s s M 3 0 m c X V v d D s s J n F 1 b 3 Q 7 U 2 V j d G l v b j E v U G V l c m N v a W 4 v R X h w Y W 5 k Z W Q g Q 2 9 s d W 1 u M S 5 7 c H J p Y 2 V f d X N k L D R 9 J n F 1 b 3 Q 7 L C Z x d W 9 0 O 1 N l Y 3 R p b 2 4 x L 1 B l Z X J j b 2 l u L 0 V 4 c G F u Z G V k I E N v b H V t b j E u e 3 B y a W N l X 2 J 0 Y y w 1 f S Z x d W 9 0 O y w m c X V v d D t T Z W N 0 a W 9 u M S 9 Q Z W V y Y 2 9 p b i 9 F e H B h b m R l Z C B D b 2 x 1 b W 4 x L n s y N G h f d m 9 s d W 1 l X 3 V z Z C w 2 f S Z x d W 9 0 O y w m c X V v d D t T Z W N 0 a W 9 u M S 9 Q Z W V y Y 2 9 p b i 9 F e H B h b m R l Z C B D b 2 x 1 b W 4 x L n t t Y X J r Z X R f Y 2 F w X 3 V z Z C w 3 f S Z x d W 9 0 O y w m c X V v d D t T Z W N 0 a W 9 u M S 9 Q Z W V y Y 2 9 p b i 9 F e H B h b m R l Z C B D b 2 x 1 b W 4 x L n t h d m F p b G F i b G V f c 3 V w c G x 5 L D h 9 J n F 1 b 3 Q 7 L C Z x d W 9 0 O 1 N l Y 3 R p b 2 4 x L 1 B l Z X J j b 2 l u L 0 V 4 c G F u Z G V k I E N v b H V t b j E u e 3 R v d G F s X 3 N 1 c H B s e S w 5 f S Z x d W 9 0 O y w m c X V v d D t T Z W N 0 a W 9 u M S 9 Q Z W V y Y 2 9 p b i 9 F e H B h b m R l Z C B D b 2 x 1 b W 4 x L n t t Y X h f c 3 V w c G x 5 L D E w f S Z x d W 9 0 O y w m c X V v d D t T Z W N 0 a W 9 u M S 9 Q Z W V y Y 2 9 p b i 9 F e H B h b m R l Z C B D b 2 x 1 b W 4 x L n t w Z X J j Z W 5 0 X 2 N o Y W 5 n Z V 8 x a C w x M X 0 m c X V v d D s s J n F 1 b 3 Q 7 U 2 V j d G l v b j E v U G V l c m N v a W 4 v R X h w Y W 5 k Z W Q g Q 2 9 s d W 1 u M S 5 7 c G V y Y 2 V u d F 9 j a G F u Z 2 V f M j R o L D E y f S Z x d W 9 0 O y w m c X V v d D t T Z W N 0 a W 9 u M S 9 Q Z W V y Y 2 9 p b i 9 F e H B h b m R l Z C B D b 2 x 1 b W 4 x L n t w Z X J j Z W 5 0 X 2 N o Y W 5 n Z V 8 3 Z C w x M 3 0 m c X V v d D s s J n F 1 b 3 Q 7 U 2 V j d G l v b j E v U G V l c m N v a W 4 v R X h w Y W 5 k Z W Q g Q 2 9 s d W 1 u M S 5 7 b G F z d F 9 1 c G R h d G V k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U G V l c m N v a W 4 v R X h w Y W 5 k Z W Q g Q 2 9 s d W 1 u M S 5 7 a W Q s M H 0 m c X V v d D s s J n F 1 b 3 Q 7 U 2 V j d G l v b j E v U G V l c m N v a W 4 v R X h w Y W 5 k Z W Q g Q 2 9 s d W 1 u M S 5 7 b m F t Z S w x f S Z x d W 9 0 O y w m c X V v d D t T Z W N 0 a W 9 u M S 9 Q Z W V y Y 2 9 p b i 9 F e H B h b m R l Z C B D b 2 x 1 b W 4 x L n t z e W 1 i b 2 w s M n 0 m c X V v d D s s J n F 1 b 3 Q 7 U 2 V j d G l v b j E v U G V l c m N v a W 4 v R X h w Y W 5 k Z W Q g Q 2 9 s d W 1 u M S 5 7 c m F u a y w z f S Z x d W 9 0 O y w m c X V v d D t T Z W N 0 a W 9 u M S 9 Q Z W V y Y 2 9 p b i 9 F e H B h b m R l Z C B D b 2 x 1 b W 4 x L n t w c m l j Z V 9 1 c 2 Q s N H 0 m c X V v d D s s J n F 1 b 3 Q 7 U 2 V j d G l v b j E v U G V l c m N v a W 4 v R X h w Y W 5 k Z W Q g Q 2 9 s d W 1 u M S 5 7 c H J p Y 2 V f Y n R j L D V 9 J n F 1 b 3 Q 7 L C Z x d W 9 0 O 1 N l Y 3 R p b 2 4 x L 1 B l Z X J j b 2 l u L 0 V 4 c G F u Z G V k I E N v b H V t b j E u e z I 0 a F 9 2 b 2 x 1 b W V f d X N k L D Z 9 J n F 1 b 3 Q 7 L C Z x d W 9 0 O 1 N l Y 3 R p b 2 4 x L 1 B l Z X J j b 2 l u L 0 V 4 c G F u Z G V k I E N v b H V t b j E u e 2 1 h c m t l d F 9 j Y X B f d X N k L D d 9 J n F 1 b 3 Q 7 L C Z x d W 9 0 O 1 N l Y 3 R p b 2 4 x L 1 B l Z X J j b 2 l u L 0 V 4 c G F u Z G V k I E N v b H V t b j E u e 2 F 2 Y W l s Y W J s Z V 9 z d X B w b H k s O H 0 m c X V v d D s s J n F 1 b 3 Q 7 U 2 V j d G l v b j E v U G V l c m N v a W 4 v R X h w Y W 5 k Z W Q g Q 2 9 s d W 1 u M S 5 7 d G 9 0 Y W x f c 3 V w c G x 5 L D l 9 J n F 1 b 3 Q 7 L C Z x d W 9 0 O 1 N l Y 3 R p b 2 4 x L 1 B l Z X J j b 2 l u L 0 V 4 c G F u Z G V k I E N v b H V t b j E u e 2 1 h e F 9 z d X B w b H k s M T B 9 J n F 1 b 3 Q 7 L C Z x d W 9 0 O 1 N l Y 3 R p b 2 4 x L 1 B l Z X J j b 2 l u L 0 V 4 c G F u Z G V k I E N v b H V t b j E u e 3 B l c m N l b n R f Y 2 h h b m d l X z F o L D E x f S Z x d W 9 0 O y w m c X V v d D t T Z W N 0 a W 9 u M S 9 Q Z W V y Y 2 9 p b i 9 F e H B h b m R l Z C B D b 2 x 1 b W 4 x L n t w Z X J j Z W 5 0 X 2 N o Y W 5 n Z V 8 y N G g s M T J 9 J n F 1 b 3 Q 7 L C Z x d W 9 0 O 1 N l Y 3 R p b 2 4 x L 1 B l Z X J j b 2 l u L 0 V 4 c G F u Z G V k I E N v b H V t b j E u e 3 B l c m N l b n R f Y 2 h h b m d l X z d k L D E z f S Z x d W 9 0 O y w m c X V v d D t T Z W N 0 a W 9 u M S 9 Q Z W V y Y 2 9 p b i 9 F e H B h b m R l Z C B D b 2 x 1 b W 4 x L n t s Y X N 0 X 3 V w Z G F 0 Z W Q s M T R 9 J n F 1 b 3 Q 7 X S w m c X V v d D t S Z W x h d G l v b n N o a X B J b m Z v J n F 1 b 3 Q 7 O l t d f S I g L z 4 8 R W 5 0 c n k g V H l w Z T 0 i R m l s b E N v b H V t b l R 5 c G V z I i B W Y W x 1 Z T 0 i c 0 F B Q U F B Q U F B Q U F B Q U F B Q U F B Q U F B I i A v P j w v U 3 R h Y m x l R W 5 0 c m l l c z 4 8 L 0 l 0 Z W 0 + P E l 0 Z W 0 + P E l 0 Z W 1 M b 2 N h d G l v b j 4 8 S X R l b V R 5 c G U + R m 9 y b X V s Y T w v S X R l b V R 5 c G U + P E l 0 Z W 1 Q Y X R o P l N l Y 3 R p b 2 4 x L 1 B l Z X J j b 2 l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Z X J j b 2 l u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V y Y 2 9 p b i 9 F e H B h b m R l Z C U y M E N v b H V t b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h 3 x D 9 H 4 b U K p C k 4 R U H 1 P d Q A A A A A C A A A A A A A Q Z g A A A A E A A C A A A A A f P x T t j q 4 B R 2 1 H Q z a v O Y a + O 2 4 9 P q E a q d O i I l a 2 N c x n 2 w A A A A A O g A A A A A I A A C A A A A B a W a / H B d d + G I i F h U u Q I j z W 5 t B 1 p e F a q B 2 7 j g 4 E R s 1 P i V A A A A B Z I w Q h v o y h d I i / M F H C v K b M L 1 O 0 3 y d r J g 8 k m 0 W h h A c S L T z Q 0 m A u 7 N g 2 Q w m / 4 2 k m R 2 7 i 4 R d x 0 N A F 2 J Z y M 6 J W x 1 L f J 7 7 V M u L 5 c 5 a j e o N F w Y 4 K K E A A A A D i F v k Y p O 0 R 1 n 6 I M g f z V 5 j R L 6 f l / l t m m O Q / R G C u V / Q G m W c S f S Q z i R H m V 9 Z I j N 1 3 5 z B 1 b G N v E e E T C 4 T 3 a u B d w V 2 L < / D a t a M a s h u p > 
</file>

<file path=customXml/itemProps1.xml><?xml version="1.0" encoding="utf-8"?>
<ds:datastoreItem xmlns:ds="http://schemas.openxmlformats.org/officeDocument/2006/customXml" ds:itemID="{32BEB17D-220C-4039-BFCE-51A463D85D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ROI from 12-31-17</vt:lpstr>
      <vt:lpstr>Ticker</vt:lpstr>
      <vt:lpstr>Litecoin</vt:lpstr>
      <vt:lpstr>Dogecoin</vt:lpstr>
      <vt:lpstr>Bitcoin Cash</vt:lpstr>
      <vt:lpstr>Ethereum</vt:lpstr>
      <vt:lpstr>Bitcoin</vt:lpstr>
      <vt:lpstr>Binance Coin</vt:lpstr>
      <vt:lpstr>Dash</vt:lpstr>
      <vt:lpstr>Bitcoin Gold</vt:lpstr>
      <vt:lpstr>Monero</vt:lpstr>
      <vt:lpstr>Zcash</vt:lpstr>
      <vt:lpstr>Etherum</vt:lpstr>
      <vt:lpstr>Verge</vt:lpstr>
      <vt:lpstr>Ripple</vt:lpstr>
      <vt:lpstr>Iota</vt:lpstr>
      <vt:lpstr>Stellar</vt:lpstr>
      <vt:lpstr>Siacoin</vt:lpstr>
      <vt:lpstr>Status</vt:lpstr>
      <vt:lpstr>Zcoin</vt:lpstr>
      <vt:lpstr>Decred</vt:lpstr>
      <vt:lpstr>ETN</vt:lpstr>
      <vt:lpstr>SALT</vt:lpstr>
      <vt:lpstr>LATX</vt:lpstr>
      <vt:lpstr>Global</vt:lpstr>
      <vt:lpstr>Raiblocks</vt:lpstr>
      <vt:lpstr>Neo</vt:lpstr>
      <vt:lpstr>Eos</vt:lpstr>
      <vt:lpstr>Eth Classic</vt:lpstr>
      <vt:lpstr>NEM</vt:lpstr>
      <vt:lpstr>Steem</vt:lpstr>
      <vt:lpstr>NXT</vt:lpstr>
      <vt:lpstr>Vertcoin</vt:lpstr>
      <vt:lpstr>Walton</vt:lpstr>
      <vt:lpstr>Potcoin</vt:lpstr>
      <vt:lpstr>OmiseGo</vt:lpstr>
      <vt:lpstr>Peercoin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Kopec</dc:creator>
  <cp:lastModifiedBy>Raymond Kopec</cp:lastModifiedBy>
  <cp:lastPrinted>2018-01-01T04:11:41Z</cp:lastPrinted>
  <dcterms:created xsi:type="dcterms:W3CDTF">2017-12-26T05:10:05Z</dcterms:created>
  <dcterms:modified xsi:type="dcterms:W3CDTF">2018-01-02T21:11:33Z</dcterms:modified>
</cp:coreProperties>
</file>