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9fad92d47eb446/Desktop/"/>
    </mc:Choice>
  </mc:AlternateContent>
  <xr:revisionPtr revIDLastSave="5" documentId="8_{F91EECE7-F404-4535-B1F3-D5A5D93E8D6F}" xr6:coauthVersionLast="47" xr6:coauthVersionMax="47" xr10:uidLastSave="{C8EF6AFC-B090-4FE8-9A6D-75CAB157526E}"/>
  <bookViews>
    <workbookView xWindow="-108" yWindow="-108" windowWidth="23256" windowHeight="12456" activeTab="1" xr2:uid="{F70D276E-BA16-41F9-9196-C7255F676B67}"/>
  </bookViews>
  <sheets>
    <sheet name="Team_record" sheetId="1" r:id="rId1"/>
    <sheet name="LINEST" sheetId="4" r:id="rId2"/>
    <sheet name="KEY_Sign only" sheetId="6" state="hidden" r:id="rId3"/>
    <sheet name="Sheet3" sheetId="5" state="hidden" r:id="rId4"/>
    <sheet name="playoff" sheetId="3" state="hidden" r:id="rId5"/>
    <sheet name="Sheet2" sheetId="2" state="hidden" r:id="rId6"/>
  </sheets>
  <definedNames>
    <definedName name="_xlnm._FilterDatabase" localSheetId="1" hidden="1">LINEST!$A$1:$AW$211</definedName>
    <definedName name="_xlnm._FilterDatabase" localSheetId="4" hidden="1">playoff!$A$1:$AC$113</definedName>
    <definedName name="_xlnm._FilterDatabase" localSheetId="0" hidden="1">Team_record!$A$1:$AB$211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6" l="1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" i="6"/>
  <c r="V2" i="6" a="1"/>
  <c r="V2" i="6" s="1"/>
  <c r="X2" i="5"/>
  <c r="AQ9" i="5"/>
  <c r="T3" i="4"/>
  <c r="U3" i="4"/>
  <c r="V3" i="4"/>
  <c r="W3" i="4"/>
  <c r="X3" i="4"/>
  <c r="Y3" i="4"/>
  <c r="Z3" i="4"/>
  <c r="AA3" i="4"/>
  <c r="AB3" i="4"/>
  <c r="T4" i="4"/>
  <c r="U4" i="4"/>
  <c r="V4" i="4"/>
  <c r="W4" i="4"/>
  <c r="X4" i="4"/>
  <c r="Y4" i="4"/>
  <c r="Z4" i="4"/>
  <c r="AA4" i="4"/>
  <c r="AB4" i="4"/>
  <c r="T5" i="4"/>
  <c r="U5" i="4"/>
  <c r="V5" i="4"/>
  <c r="W5" i="4"/>
  <c r="X5" i="4"/>
  <c r="Y5" i="4"/>
  <c r="Z5" i="4"/>
  <c r="AA5" i="4"/>
  <c r="AB5" i="4"/>
  <c r="T6" i="4"/>
  <c r="U6" i="4"/>
  <c r="V6" i="4"/>
  <c r="W6" i="4"/>
  <c r="X6" i="4"/>
  <c r="Y6" i="4"/>
  <c r="Z6" i="4"/>
  <c r="AA6" i="4"/>
  <c r="AB6" i="4"/>
  <c r="T7" i="4"/>
  <c r="U7" i="4"/>
  <c r="V7" i="4"/>
  <c r="W7" i="4"/>
  <c r="X7" i="4"/>
  <c r="Y7" i="4"/>
  <c r="Z7" i="4"/>
  <c r="AA7" i="4"/>
  <c r="AB7" i="4"/>
  <c r="T8" i="4"/>
  <c r="U8" i="4"/>
  <c r="V8" i="4"/>
  <c r="W8" i="4"/>
  <c r="X8" i="4"/>
  <c r="Y8" i="4"/>
  <c r="Z8" i="4"/>
  <c r="AA8" i="4"/>
  <c r="AB8" i="4"/>
  <c r="T9" i="4"/>
  <c r="U9" i="4"/>
  <c r="V9" i="4"/>
  <c r="W9" i="4"/>
  <c r="X9" i="4"/>
  <c r="Y9" i="4"/>
  <c r="Z9" i="4"/>
  <c r="AA9" i="4"/>
  <c r="AB9" i="4"/>
  <c r="T10" i="4"/>
  <c r="U10" i="4"/>
  <c r="V10" i="4"/>
  <c r="W10" i="4"/>
  <c r="X10" i="4"/>
  <c r="Y10" i="4"/>
  <c r="Z10" i="4"/>
  <c r="AA10" i="4"/>
  <c r="AB10" i="4"/>
  <c r="T11" i="4"/>
  <c r="U11" i="4"/>
  <c r="V11" i="4"/>
  <c r="W11" i="4"/>
  <c r="X11" i="4"/>
  <c r="Y11" i="4"/>
  <c r="Z11" i="4"/>
  <c r="AA11" i="4"/>
  <c r="AB11" i="4"/>
  <c r="T12" i="4"/>
  <c r="U12" i="4"/>
  <c r="V12" i="4"/>
  <c r="W12" i="4"/>
  <c r="X12" i="4"/>
  <c r="Y12" i="4"/>
  <c r="Z12" i="4"/>
  <c r="AA12" i="4"/>
  <c r="AB12" i="4"/>
  <c r="T13" i="4"/>
  <c r="U13" i="4"/>
  <c r="V13" i="4"/>
  <c r="W13" i="4"/>
  <c r="X13" i="4"/>
  <c r="Y13" i="4"/>
  <c r="Z13" i="4"/>
  <c r="AA13" i="4"/>
  <c r="AB13" i="4"/>
  <c r="T14" i="4"/>
  <c r="U14" i="4"/>
  <c r="V14" i="4"/>
  <c r="W14" i="4"/>
  <c r="X14" i="4"/>
  <c r="Y14" i="4"/>
  <c r="Z14" i="4"/>
  <c r="AA14" i="4"/>
  <c r="AB14" i="4"/>
  <c r="T15" i="4"/>
  <c r="U15" i="4"/>
  <c r="V15" i="4"/>
  <c r="W15" i="4"/>
  <c r="X15" i="4"/>
  <c r="Y15" i="4"/>
  <c r="Z15" i="4"/>
  <c r="AA15" i="4"/>
  <c r="AB15" i="4"/>
  <c r="T16" i="4"/>
  <c r="U16" i="4"/>
  <c r="V16" i="4"/>
  <c r="W16" i="4"/>
  <c r="X16" i="4"/>
  <c r="Y16" i="4"/>
  <c r="Z16" i="4"/>
  <c r="AA16" i="4"/>
  <c r="AB16" i="4"/>
  <c r="T17" i="4"/>
  <c r="U17" i="4"/>
  <c r="V17" i="4"/>
  <c r="W17" i="4"/>
  <c r="X17" i="4"/>
  <c r="Y17" i="4"/>
  <c r="Z17" i="4"/>
  <c r="AA17" i="4"/>
  <c r="AB17" i="4"/>
  <c r="T18" i="4"/>
  <c r="U18" i="4"/>
  <c r="V18" i="4"/>
  <c r="W18" i="4"/>
  <c r="X18" i="4"/>
  <c r="Y18" i="4"/>
  <c r="Z18" i="4"/>
  <c r="AA18" i="4"/>
  <c r="AB18" i="4"/>
  <c r="T19" i="4"/>
  <c r="U19" i="4"/>
  <c r="V19" i="4"/>
  <c r="W19" i="4"/>
  <c r="X19" i="4"/>
  <c r="Y19" i="4"/>
  <c r="Z19" i="4"/>
  <c r="AA19" i="4"/>
  <c r="AB19" i="4"/>
  <c r="T20" i="4"/>
  <c r="U20" i="4"/>
  <c r="V20" i="4"/>
  <c r="W20" i="4"/>
  <c r="X20" i="4"/>
  <c r="Y20" i="4"/>
  <c r="Z20" i="4"/>
  <c r="AA20" i="4"/>
  <c r="AB20" i="4"/>
  <c r="T21" i="4"/>
  <c r="U21" i="4"/>
  <c r="V21" i="4"/>
  <c r="W21" i="4"/>
  <c r="X21" i="4"/>
  <c r="Y21" i="4"/>
  <c r="Z21" i="4"/>
  <c r="AA21" i="4"/>
  <c r="AB21" i="4"/>
  <c r="T22" i="4"/>
  <c r="U22" i="4"/>
  <c r="V22" i="4"/>
  <c r="W22" i="4"/>
  <c r="X22" i="4"/>
  <c r="Y22" i="4"/>
  <c r="Z22" i="4"/>
  <c r="AA22" i="4"/>
  <c r="AB22" i="4"/>
  <c r="T23" i="4"/>
  <c r="U23" i="4"/>
  <c r="V23" i="4"/>
  <c r="W23" i="4"/>
  <c r="X23" i="4"/>
  <c r="Y23" i="4"/>
  <c r="Z23" i="4"/>
  <c r="AA23" i="4"/>
  <c r="AB23" i="4"/>
  <c r="T24" i="4"/>
  <c r="U24" i="4"/>
  <c r="V24" i="4"/>
  <c r="W24" i="4"/>
  <c r="X24" i="4"/>
  <c r="Y24" i="4"/>
  <c r="Z24" i="4"/>
  <c r="AA24" i="4"/>
  <c r="AB24" i="4"/>
  <c r="T25" i="4"/>
  <c r="U25" i="4"/>
  <c r="V25" i="4"/>
  <c r="W25" i="4"/>
  <c r="X25" i="4"/>
  <c r="Y25" i="4"/>
  <c r="Z25" i="4"/>
  <c r="AA25" i="4"/>
  <c r="AB25" i="4"/>
  <c r="T26" i="4"/>
  <c r="U26" i="4"/>
  <c r="V26" i="4"/>
  <c r="W26" i="4"/>
  <c r="X26" i="4"/>
  <c r="Y26" i="4"/>
  <c r="Z26" i="4"/>
  <c r="AA26" i="4"/>
  <c r="AB26" i="4"/>
  <c r="T27" i="4"/>
  <c r="U27" i="4"/>
  <c r="V27" i="4"/>
  <c r="W27" i="4"/>
  <c r="X27" i="4"/>
  <c r="Y27" i="4"/>
  <c r="Z27" i="4"/>
  <c r="AA27" i="4"/>
  <c r="AB27" i="4"/>
  <c r="T28" i="4"/>
  <c r="U28" i="4"/>
  <c r="V28" i="4"/>
  <c r="W28" i="4"/>
  <c r="X28" i="4"/>
  <c r="Y28" i="4"/>
  <c r="Z28" i="4"/>
  <c r="AA28" i="4"/>
  <c r="AB28" i="4"/>
  <c r="T29" i="4"/>
  <c r="U29" i="4"/>
  <c r="V29" i="4"/>
  <c r="W29" i="4"/>
  <c r="X29" i="4"/>
  <c r="Y29" i="4"/>
  <c r="Z29" i="4"/>
  <c r="AA29" i="4"/>
  <c r="AB29" i="4"/>
  <c r="T30" i="4"/>
  <c r="U30" i="4"/>
  <c r="V30" i="4"/>
  <c r="W30" i="4"/>
  <c r="X30" i="4"/>
  <c r="Y30" i="4"/>
  <c r="Z30" i="4"/>
  <c r="AA30" i="4"/>
  <c r="AB30" i="4"/>
  <c r="T31" i="4"/>
  <c r="U31" i="4"/>
  <c r="V31" i="4"/>
  <c r="W31" i="4"/>
  <c r="X31" i="4"/>
  <c r="Y31" i="4"/>
  <c r="Z31" i="4"/>
  <c r="AA31" i="4"/>
  <c r="AB31" i="4"/>
  <c r="T32" i="4"/>
  <c r="U32" i="4"/>
  <c r="V32" i="4"/>
  <c r="W32" i="4"/>
  <c r="X32" i="4"/>
  <c r="Y32" i="4"/>
  <c r="Z32" i="4"/>
  <c r="AA32" i="4"/>
  <c r="AB32" i="4"/>
  <c r="T33" i="4"/>
  <c r="U33" i="4"/>
  <c r="V33" i="4"/>
  <c r="W33" i="4"/>
  <c r="X33" i="4"/>
  <c r="Y33" i="4"/>
  <c r="Z33" i="4"/>
  <c r="AA33" i="4"/>
  <c r="AB33" i="4"/>
  <c r="T34" i="4"/>
  <c r="U34" i="4"/>
  <c r="V34" i="4"/>
  <c r="W34" i="4"/>
  <c r="X34" i="4"/>
  <c r="Y34" i="4"/>
  <c r="Z34" i="4"/>
  <c r="AA34" i="4"/>
  <c r="AB34" i="4"/>
  <c r="T35" i="4"/>
  <c r="U35" i="4"/>
  <c r="V35" i="4"/>
  <c r="W35" i="4"/>
  <c r="X35" i="4"/>
  <c r="Y35" i="4"/>
  <c r="Z35" i="4"/>
  <c r="AA35" i="4"/>
  <c r="AB35" i="4"/>
  <c r="T36" i="4"/>
  <c r="U36" i="4"/>
  <c r="V36" i="4"/>
  <c r="W36" i="4"/>
  <c r="X36" i="4"/>
  <c r="Y36" i="4"/>
  <c r="Z36" i="4"/>
  <c r="AA36" i="4"/>
  <c r="AB36" i="4"/>
  <c r="T37" i="4"/>
  <c r="U37" i="4"/>
  <c r="V37" i="4"/>
  <c r="W37" i="4"/>
  <c r="X37" i="4"/>
  <c r="Y37" i="4"/>
  <c r="Z37" i="4"/>
  <c r="AA37" i="4"/>
  <c r="AB37" i="4"/>
  <c r="T38" i="4"/>
  <c r="U38" i="4"/>
  <c r="V38" i="4"/>
  <c r="W38" i="4"/>
  <c r="X38" i="4"/>
  <c r="Y38" i="4"/>
  <c r="Z38" i="4"/>
  <c r="AA38" i="4"/>
  <c r="AB38" i="4"/>
  <c r="T39" i="4"/>
  <c r="U39" i="4"/>
  <c r="V39" i="4"/>
  <c r="W39" i="4"/>
  <c r="X39" i="4"/>
  <c r="Y39" i="4"/>
  <c r="Z39" i="4"/>
  <c r="AA39" i="4"/>
  <c r="AB39" i="4"/>
  <c r="T40" i="4"/>
  <c r="U40" i="4"/>
  <c r="V40" i="4"/>
  <c r="W40" i="4"/>
  <c r="X40" i="4"/>
  <c r="Y40" i="4"/>
  <c r="Z40" i="4"/>
  <c r="AA40" i="4"/>
  <c r="AB40" i="4"/>
  <c r="T41" i="4"/>
  <c r="U41" i="4"/>
  <c r="V41" i="4"/>
  <c r="W41" i="4"/>
  <c r="X41" i="4"/>
  <c r="Y41" i="4"/>
  <c r="Z41" i="4"/>
  <c r="AA41" i="4"/>
  <c r="AB41" i="4"/>
  <c r="T42" i="4"/>
  <c r="U42" i="4"/>
  <c r="V42" i="4"/>
  <c r="W42" i="4"/>
  <c r="X42" i="4"/>
  <c r="Y42" i="4"/>
  <c r="Z42" i="4"/>
  <c r="AA42" i="4"/>
  <c r="AB42" i="4"/>
  <c r="T43" i="4"/>
  <c r="U43" i="4"/>
  <c r="V43" i="4"/>
  <c r="W43" i="4"/>
  <c r="X43" i="4"/>
  <c r="Y43" i="4"/>
  <c r="Z43" i="4"/>
  <c r="AA43" i="4"/>
  <c r="AB43" i="4"/>
  <c r="T44" i="4"/>
  <c r="U44" i="4"/>
  <c r="V44" i="4"/>
  <c r="W44" i="4"/>
  <c r="X44" i="4"/>
  <c r="Y44" i="4"/>
  <c r="Z44" i="4"/>
  <c r="AA44" i="4"/>
  <c r="AB44" i="4"/>
  <c r="T45" i="4"/>
  <c r="U45" i="4"/>
  <c r="V45" i="4"/>
  <c r="W45" i="4"/>
  <c r="X45" i="4"/>
  <c r="Y45" i="4"/>
  <c r="Z45" i="4"/>
  <c r="AA45" i="4"/>
  <c r="AB45" i="4"/>
  <c r="T46" i="4"/>
  <c r="U46" i="4"/>
  <c r="V46" i="4"/>
  <c r="W46" i="4"/>
  <c r="X46" i="4"/>
  <c r="Y46" i="4"/>
  <c r="Z46" i="4"/>
  <c r="AA46" i="4"/>
  <c r="AB46" i="4"/>
  <c r="T47" i="4"/>
  <c r="U47" i="4"/>
  <c r="V47" i="4"/>
  <c r="W47" i="4"/>
  <c r="X47" i="4"/>
  <c r="Y47" i="4"/>
  <c r="Z47" i="4"/>
  <c r="AA47" i="4"/>
  <c r="AB47" i="4"/>
  <c r="T48" i="4"/>
  <c r="U48" i="4"/>
  <c r="V48" i="4"/>
  <c r="W48" i="4"/>
  <c r="X48" i="4"/>
  <c r="Y48" i="4"/>
  <c r="Z48" i="4"/>
  <c r="AA48" i="4"/>
  <c r="AB48" i="4"/>
  <c r="T49" i="4"/>
  <c r="U49" i="4"/>
  <c r="V49" i="4"/>
  <c r="W49" i="4"/>
  <c r="X49" i="4"/>
  <c r="Y49" i="4"/>
  <c r="Z49" i="4"/>
  <c r="AA49" i="4"/>
  <c r="AB49" i="4"/>
  <c r="T50" i="4"/>
  <c r="U50" i="4"/>
  <c r="V50" i="4"/>
  <c r="W50" i="4"/>
  <c r="X50" i="4"/>
  <c r="Y50" i="4"/>
  <c r="Z50" i="4"/>
  <c r="AA50" i="4"/>
  <c r="AB50" i="4"/>
  <c r="T51" i="4"/>
  <c r="U51" i="4"/>
  <c r="V51" i="4"/>
  <c r="W51" i="4"/>
  <c r="X51" i="4"/>
  <c r="Y51" i="4"/>
  <c r="Z51" i="4"/>
  <c r="AA51" i="4"/>
  <c r="AB51" i="4"/>
  <c r="T52" i="4"/>
  <c r="U52" i="4"/>
  <c r="V52" i="4"/>
  <c r="W52" i="4"/>
  <c r="X52" i="4"/>
  <c r="Y52" i="4"/>
  <c r="Z52" i="4"/>
  <c r="AA52" i="4"/>
  <c r="AB52" i="4"/>
  <c r="T53" i="4"/>
  <c r="U53" i="4"/>
  <c r="V53" i="4"/>
  <c r="W53" i="4"/>
  <c r="X53" i="4"/>
  <c r="Y53" i="4"/>
  <c r="Z53" i="4"/>
  <c r="AA53" i="4"/>
  <c r="AB53" i="4"/>
  <c r="T54" i="4"/>
  <c r="U54" i="4"/>
  <c r="V54" i="4"/>
  <c r="W54" i="4"/>
  <c r="X54" i="4"/>
  <c r="Y54" i="4"/>
  <c r="Z54" i="4"/>
  <c r="AA54" i="4"/>
  <c r="AB54" i="4"/>
  <c r="T55" i="4"/>
  <c r="U55" i="4"/>
  <c r="V55" i="4"/>
  <c r="W55" i="4"/>
  <c r="X55" i="4"/>
  <c r="Y55" i="4"/>
  <c r="Z55" i="4"/>
  <c r="AA55" i="4"/>
  <c r="AB55" i="4"/>
  <c r="T56" i="4"/>
  <c r="U56" i="4"/>
  <c r="V56" i="4"/>
  <c r="W56" i="4"/>
  <c r="X56" i="4"/>
  <c r="Y56" i="4"/>
  <c r="Z56" i="4"/>
  <c r="AA56" i="4"/>
  <c r="AB56" i="4"/>
  <c r="T57" i="4"/>
  <c r="U57" i="4"/>
  <c r="V57" i="4"/>
  <c r="W57" i="4"/>
  <c r="X57" i="4"/>
  <c r="Y57" i="4"/>
  <c r="Z57" i="4"/>
  <c r="AA57" i="4"/>
  <c r="AB57" i="4"/>
  <c r="T58" i="4"/>
  <c r="U58" i="4"/>
  <c r="V58" i="4"/>
  <c r="W58" i="4"/>
  <c r="X58" i="4"/>
  <c r="Y58" i="4"/>
  <c r="Z58" i="4"/>
  <c r="AA58" i="4"/>
  <c r="AB58" i="4"/>
  <c r="T59" i="4"/>
  <c r="U59" i="4"/>
  <c r="V59" i="4"/>
  <c r="W59" i="4"/>
  <c r="X59" i="4"/>
  <c r="Y59" i="4"/>
  <c r="Z59" i="4"/>
  <c r="AA59" i="4"/>
  <c r="AB59" i="4"/>
  <c r="T60" i="4"/>
  <c r="U60" i="4"/>
  <c r="V60" i="4"/>
  <c r="W60" i="4"/>
  <c r="X60" i="4"/>
  <c r="Y60" i="4"/>
  <c r="Z60" i="4"/>
  <c r="AA60" i="4"/>
  <c r="AB60" i="4"/>
  <c r="T61" i="4"/>
  <c r="U61" i="4"/>
  <c r="V61" i="4"/>
  <c r="W61" i="4"/>
  <c r="X61" i="4"/>
  <c r="Y61" i="4"/>
  <c r="Z61" i="4"/>
  <c r="AA61" i="4"/>
  <c r="AB61" i="4"/>
  <c r="T62" i="4"/>
  <c r="U62" i="4"/>
  <c r="V62" i="4"/>
  <c r="W62" i="4"/>
  <c r="X62" i="4"/>
  <c r="Y62" i="4"/>
  <c r="Z62" i="4"/>
  <c r="AA62" i="4"/>
  <c r="AB62" i="4"/>
  <c r="T63" i="4"/>
  <c r="U63" i="4"/>
  <c r="V63" i="4"/>
  <c r="W63" i="4"/>
  <c r="X63" i="4"/>
  <c r="Y63" i="4"/>
  <c r="Z63" i="4"/>
  <c r="AA63" i="4"/>
  <c r="AB63" i="4"/>
  <c r="T64" i="4"/>
  <c r="U64" i="4"/>
  <c r="V64" i="4"/>
  <c r="W64" i="4"/>
  <c r="X64" i="4"/>
  <c r="Y64" i="4"/>
  <c r="Z64" i="4"/>
  <c r="AA64" i="4"/>
  <c r="AB64" i="4"/>
  <c r="T65" i="4"/>
  <c r="U65" i="4"/>
  <c r="V65" i="4"/>
  <c r="W65" i="4"/>
  <c r="X65" i="4"/>
  <c r="Y65" i="4"/>
  <c r="Z65" i="4"/>
  <c r="AA65" i="4"/>
  <c r="AB65" i="4"/>
  <c r="T66" i="4"/>
  <c r="U66" i="4"/>
  <c r="V66" i="4"/>
  <c r="W66" i="4"/>
  <c r="X66" i="4"/>
  <c r="Y66" i="4"/>
  <c r="Z66" i="4"/>
  <c r="AA66" i="4"/>
  <c r="AB66" i="4"/>
  <c r="T67" i="4"/>
  <c r="U67" i="4"/>
  <c r="V67" i="4"/>
  <c r="W67" i="4"/>
  <c r="X67" i="4"/>
  <c r="Y67" i="4"/>
  <c r="Z67" i="4"/>
  <c r="AA67" i="4"/>
  <c r="AB67" i="4"/>
  <c r="T68" i="4"/>
  <c r="U68" i="4"/>
  <c r="V68" i="4"/>
  <c r="W68" i="4"/>
  <c r="X68" i="4"/>
  <c r="Y68" i="4"/>
  <c r="Z68" i="4"/>
  <c r="AA68" i="4"/>
  <c r="AB68" i="4"/>
  <c r="T69" i="4"/>
  <c r="U69" i="4"/>
  <c r="V69" i="4"/>
  <c r="W69" i="4"/>
  <c r="X69" i="4"/>
  <c r="Y69" i="4"/>
  <c r="Z69" i="4"/>
  <c r="AA69" i="4"/>
  <c r="AB69" i="4"/>
  <c r="T70" i="4"/>
  <c r="U70" i="4"/>
  <c r="V70" i="4"/>
  <c r="W70" i="4"/>
  <c r="X70" i="4"/>
  <c r="Y70" i="4"/>
  <c r="Z70" i="4"/>
  <c r="AA70" i="4"/>
  <c r="AB70" i="4"/>
  <c r="T71" i="4"/>
  <c r="U71" i="4"/>
  <c r="V71" i="4"/>
  <c r="W71" i="4"/>
  <c r="X71" i="4"/>
  <c r="Y71" i="4"/>
  <c r="Z71" i="4"/>
  <c r="AA71" i="4"/>
  <c r="AB71" i="4"/>
  <c r="T72" i="4"/>
  <c r="U72" i="4"/>
  <c r="V72" i="4"/>
  <c r="W72" i="4"/>
  <c r="X72" i="4"/>
  <c r="Y72" i="4"/>
  <c r="Z72" i="4"/>
  <c r="AA72" i="4"/>
  <c r="AB72" i="4"/>
  <c r="T73" i="4"/>
  <c r="U73" i="4"/>
  <c r="V73" i="4"/>
  <c r="W73" i="4"/>
  <c r="X73" i="4"/>
  <c r="Y73" i="4"/>
  <c r="Z73" i="4"/>
  <c r="AA73" i="4"/>
  <c r="AB73" i="4"/>
  <c r="T74" i="4"/>
  <c r="U74" i="4"/>
  <c r="V74" i="4"/>
  <c r="W74" i="4"/>
  <c r="X74" i="4"/>
  <c r="Y74" i="4"/>
  <c r="Z74" i="4"/>
  <c r="AA74" i="4"/>
  <c r="AB74" i="4"/>
  <c r="T75" i="4"/>
  <c r="U75" i="4"/>
  <c r="V75" i="4"/>
  <c r="W75" i="4"/>
  <c r="X75" i="4"/>
  <c r="Y75" i="4"/>
  <c r="Z75" i="4"/>
  <c r="AA75" i="4"/>
  <c r="AB75" i="4"/>
  <c r="T76" i="4"/>
  <c r="U76" i="4"/>
  <c r="V76" i="4"/>
  <c r="W76" i="4"/>
  <c r="X76" i="4"/>
  <c r="Y76" i="4"/>
  <c r="Z76" i="4"/>
  <c r="AA76" i="4"/>
  <c r="AB76" i="4"/>
  <c r="T77" i="4"/>
  <c r="U77" i="4"/>
  <c r="V77" i="4"/>
  <c r="W77" i="4"/>
  <c r="X77" i="4"/>
  <c r="Y77" i="4"/>
  <c r="Z77" i="4"/>
  <c r="AA77" i="4"/>
  <c r="AB77" i="4"/>
  <c r="T78" i="4"/>
  <c r="U78" i="4"/>
  <c r="V78" i="4"/>
  <c r="W78" i="4"/>
  <c r="X78" i="4"/>
  <c r="Y78" i="4"/>
  <c r="Z78" i="4"/>
  <c r="AA78" i="4"/>
  <c r="AB78" i="4"/>
  <c r="T79" i="4"/>
  <c r="U79" i="4"/>
  <c r="V79" i="4"/>
  <c r="W79" i="4"/>
  <c r="X79" i="4"/>
  <c r="Y79" i="4"/>
  <c r="Z79" i="4"/>
  <c r="AA79" i="4"/>
  <c r="AB79" i="4"/>
  <c r="T80" i="4"/>
  <c r="U80" i="4"/>
  <c r="V80" i="4"/>
  <c r="W80" i="4"/>
  <c r="X80" i="4"/>
  <c r="Y80" i="4"/>
  <c r="Z80" i="4"/>
  <c r="AA80" i="4"/>
  <c r="AB80" i="4"/>
  <c r="T81" i="4"/>
  <c r="U81" i="4"/>
  <c r="V81" i="4"/>
  <c r="W81" i="4"/>
  <c r="X81" i="4"/>
  <c r="Y81" i="4"/>
  <c r="Z81" i="4"/>
  <c r="AA81" i="4"/>
  <c r="AB81" i="4"/>
  <c r="T82" i="4"/>
  <c r="U82" i="4"/>
  <c r="V82" i="4"/>
  <c r="W82" i="4"/>
  <c r="X82" i="4"/>
  <c r="Y82" i="4"/>
  <c r="Z82" i="4"/>
  <c r="AA82" i="4"/>
  <c r="AB82" i="4"/>
  <c r="T83" i="4"/>
  <c r="U83" i="4"/>
  <c r="V83" i="4"/>
  <c r="W83" i="4"/>
  <c r="X83" i="4"/>
  <c r="Y83" i="4"/>
  <c r="Z83" i="4"/>
  <c r="AA83" i="4"/>
  <c r="AB83" i="4"/>
  <c r="T84" i="4"/>
  <c r="U84" i="4"/>
  <c r="V84" i="4"/>
  <c r="W84" i="4"/>
  <c r="X84" i="4"/>
  <c r="Y84" i="4"/>
  <c r="Z84" i="4"/>
  <c r="AA84" i="4"/>
  <c r="AB84" i="4"/>
  <c r="T85" i="4"/>
  <c r="U85" i="4"/>
  <c r="V85" i="4"/>
  <c r="W85" i="4"/>
  <c r="X85" i="4"/>
  <c r="Y85" i="4"/>
  <c r="Z85" i="4"/>
  <c r="AA85" i="4"/>
  <c r="AB85" i="4"/>
  <c r="T86" i="4"/>
  <c r="U86" i="4"/>
  <c r="V86" i="4"/>
  <c r="W86" i="4"/>
  <c r="X86" i="4"/>
  <c r="Y86" i="4"/>
  <c r="Z86" i="4"/>
  <c r="AA86" i="4"/>
  <c r="AB86" i="4"/>
  <c r="T87" i="4"/>
  <c r="U87" i="4"/>
  <c r="V87" i="4"/>
  <c r="W87" i="4"/>
  <c r="X87" i="4"/>
  <c r="Y87" i="4"/>
  <c r="Z87" i="4"/>
  <c r="AA87" i="4"/>
  <c r="AB87" i="4"/>
  <c r="T88" i="4"/>
  <c r="U88" i="4"/>
  <c r="V88" i="4"/>
  <c r="W88" i="4"/>
  <c r="X88" i="4"/>
  <c r="Y88" i="4"/>
  <c r="Z88" i="4"/>
  <c r="AA88" i="4"/>
  <c r="AB88" i="4"/>
  <c r="T89" i="4"/>
  <c r="U89" i="4"/>
  <c r="V89" i="4"/>
  <c r="W89" i="4"/>
  <c r="X89" i="4"/>
  <c r="Y89" i="4"/>
  <c r="Z89" i="4"/>
  <c r="AA89" i="4"/>
  <c r="AB89" i="4"/>
  <c r="T90" i="4"/>
  <c r="U90" i="4"/>
  <c r="V90" i="4"/>
  <c r="W90" i="4"/>
  <c r="X90" i="4"/>
  <c r="Y90" i="4"/>
  <c r="Z90" i="4"/>
  <c r="AA90" i="4"/>
  <c r="AB90" i="4"/>
  <c r="T91" i="4"/>
  <c r="U91" i="4"/>
  <c r="V91" i="4"/>
  <c r="W91" i="4"/>
  <c r="X91" i="4"/>
  <c r="Y91" i="4"/>
  <c r="Z91" i="4"/>
  <c r="AA91" i="4"/>
  <c r="AB91" i="4"/>
  <c r="T92" i="4"/>
  <c r="U92" i="4"/>
  <c r="V92" i="4"/>
  <c r="W92" i="4"/>
  <c r="X92" i="4"/>
  <c r="Y92" i="4"/>
  <c r="Z92" i="4"/>
  <c r="AA92" i="4"/>
  <c r="AB92" i="4"/>
  <c r="T93" i="4"/>
  <c r="U93" i="4"/>
  <c r="V93" i="4"/>
  <c r="W93" i="4"/>
  <c r="X93" i="4"/>
  <c r="Y93" i="4"/>
  <c r="Z93" i="4"/>
  <c r="AA93" i="4"/>
  <c r="AB93" i="4"/>
  <c r="T94" i="4"/>
  <c r="U94" i="4"/>
  <c r="V94" i="4"/>
  <c r="W94" i="4"/>
  <c r="X94" i="4"/>
  <c r="Y94" i="4"/>
  <c r="Z94" i="4"/>
  <c r="AA94" i="4"/>
  <c r="AB94" i="4"/>
  <c r="T95" i="4"/>
  <c r="U95" i="4"/>
  <c r="V95" i="4"/>
  <c r="W95" i="4"/>
  <c r="X95" i="4"/>
  <c r="Y95" i="4"/>
  <c r="Z95" i="4"/>
  <c r="AA95" i="4"/>
  <c r="AB95" i="4"/>
  <c r="T96" i="4"/>
  <c r="U96" i="4"/>
  <c r="V96" i="4"/>
  <c r="W96" i="4"/>
  <c r="X96" i="4"/>
  <c r="Y96" i="4"/>
  <c r="Z96" i="4"/>
  <c r="AA96" i="4"/>
  <c r="AB96" i="4"/>
  <c r="T97" i="4"/>
  <c r="U97" i="4"/>
  <c r="V97" i="4"/>
  <c r="W97" i="4"/>
  <c r="X97" i="4"/>
  <c r="Y97" i="4"/>
  <c r="Z97" i="4"/>
  <c r="AA97" i="4"/>
  <c r="AB97" i="4"/>
  <c r="T98" i="4"/>
  <c r="U98" i="4"/>
  <c r="V98" i="4"/>
  <c r="W98" i="4"/>
  <c r="X98" i="4"/>
  <c r="Y98" i="4"/>
  <c r="Z98" i="4"/>
  <c r="AA98" i="4"/>
  <c r="AB98" i="4"/>
  <c r="T99" i="4"/>
  <c r="U99" i="4"/>
  <c r="V99" i="4"/>
  <c r="W99" i="4"/>
  <c r="X99" i="4"/>
  <c r="Y99" i="4"/>
  <c r="Z99" i="4"/>
  <c r="AA99" i="4"/>
  <c r="AB99" i="4"/>
  <c r="T100" i="4"/>
  <c r="U100" i="4"/>
  <c r="V100" i="4"/>
  <c r="W100" i="4"/>
  <c r="X100" i="4"/>
  <c r="Y100" i="4"/>
  <c r="Z100" i="4"/>
  <c r="AA100" i="4"/>
  <c r="AB100" i="4"/>
  <c r="T101" i="4"/>
  <c r="U101" i="4"/>
  <c r="V101" i="4"/>
  <c r="W101" i="4"/>
  <c r="X101" i="4"/>
  <c r="Y101" i="4"/>
  <c r="Z101" i="4"/>
  <c r="AA101" i="4"/>
  <c r="AB101" i="4"/>
  <c r="T102" i="4"/>
  <c r="U102" i="4"/>
  <c r="V102" i="4"/>
  <c r="W102" i="4"/>
  <c r="X102" i="4"/>
  <c r="Y102" i="4"/>
  <c r="Z102" i="4"/>
  <c r="AA102" i="4"/>
  <c r="AB102" i="4"/>
  <c r="T103" i="4"/>
  <c r="U103" i="4"/>
  <c r="V103" i="4"/>
  <c r="W103" i="4"/>
  <c r="X103" i="4"/>
  <c r="Y103" i="4"/>
  <c r="Z103" i="4"/>
  <c r="AA103" i="4"/>
  <c r="AB103" i="4"/>
  <c r="T104" i="4"/>
  <c r="U104" i="4"/>
  <c r="V104" i="4"/>
  <c r="W104" i="4"/>
  <c r="X104" i="4"/>
  <c r="Y104" i="4"/>
  <c r="Z104" i="4"/>
  <c r="AA104" i="4"/>
  <c r="AB104" i="4"/>
  <c r="T105" i="4"/>
  <c r="U105" i="4"/>
  <c r="V105" i="4"/>
  <c r="W105" i="4"/>
  <c r="X105" i="4"/>
  <c r="Y105" i="4"/>
  <c r="Z105" i="4"/>
  <c r="AA105" i="4"/>
  <c r="AB105" i="4"/>
  <c r="T106" i="4"/>
  <c r="U106" i="4"/>
  <c r="V106" i="4"/>
  <c r="W106" i="4"/>
  <c r="X106" i="4"/>
  <c r="Y106" i="4"/>
  <c r="Z106" i="4"/>
  <c r="AA106" i="4"/>
  <c r="AB106" i="4"/>
  <c r="T107" i="4"/>
  <c r="U107" i="4"/>
  <c r="V107" i="4"/>
  <c r="W107" i="4"/>
  <c r="X107" i="4"/>
  <c r="Y107" i="4"/>
  <c r="Z107" i="4"/>
  <c r="AA107" i="4"/>
  <c r="AB107" i="4"/>
  <c r="T108" i="4"/>
  <c r="U108" i="4"/>
  <c r="V108" i="4"/>
  <c r="W108" i="4"/>
  <c r="X108" i="4"/>
  <c r="Y108" i="4"/>
  <c r="Z108" i="4"/>
  <c r="AA108" i="4"/>
  <c r="AB108" i="4"/>
  <c r="T109" i="4"/>
  <c r="U109" i="4"/>
  <c r="V109" i="4"/>
  <c r="W109" i="4"/>
  <c r="X109" i="4"/>
  <c r="Y109" i="4"/>
  <c r="Z109" i="4"/>
  <c r="AA109" i="4"/>
  <c r="AB109" i="4"/>
  <c r="T110" i="4"/>
  <c r="U110" i="4"/>
  <c r="V110" i="4"/>
  <c r="W110" i="4"/>
  <c r="X110" i="4"/>
  <c r="Y110" i="4"/>
  <c r="Z110" i="4"/>
  <c r="AA110" i="4"/>
  <c r="AB110" i="4"/>
  <c r="T111" i="4"/>
  <c r="U111" i="4"/>
  <c r="V111" i="4"/>
  <c r="W111" i="4"/>
  <c r="X111" i="4"/>
  <c r="Y111" i="4"/>
  <c r="Z111" i="4"/>
  <c r="AA111" i="4"/>
  <c r="AB111" i="4"/>
  <c r="T112" i="4"/>
  <c r="U112" i="4"/>
  <c r="V112" i="4"/>
  <c r="W112" i="4"/>
  <c r="X112" i="4"/>
  <c r="Y112" i="4"/>
  <c r="Z112" i="4"/>
  <c r="AA112" i="4"/>
  <c r="AB112" i="4"/>
  <c r="T113" i="4"/>
  <c r="U113" i="4"/>
  <c r="V113" i="4"/>
  <c r="W113" i="4"/>
  <c r="X113" i="4"/>
  <c r="Y113" i="4"/>
  <c r="Z113" i="4"/>
  <c r="AA113" i="4"/>
  <c r="AB113" i="4"/>
  <c r="T114" i="4"/>
  <c r="U114" i="4"/>
  <c r="V114" i="4"/>
  <c r="W114" i="4"/>
  <c r="X114" i="4"/>
  <c r="Y114" i="4"/>
  <c r="Z114" i="4"/>
  <c r="AA114" i="4"/>
  <c r="AB114" i="4"/>
  <c r="T115" i="4"/>
  <c r="U115" i="4"/>
  <c r="V115" i="4"/>
  <c r="W115" i="4"/>
  <c r="X115" i="4"/>
  <c r="Y115" i="4"/>
  <c r="Z115" i="4"/>
  <c r="AA115" i="4"/>
  <c r="AB115" i="4"/>
  <c r="T116" i="4"/>
  <c r="U116" i="4"/>
  <c r="V116" i="4"/>
  <c r="W116" i="4"/>
  <c r="X116" i="4"/>
  <c r="Y116" i="4"/>
  <c r="Z116" i="4"/>
  <c r="AA116" i="4"/>
  <c r="AB116" i="4"/>
  <c r="T117" i="4"/>
  <c r="U117" i="4"/>
  <c r="V117" i="4"/>
  <c r="W117" i="4"/>
  <c r="X117" i="4"/>
  <c r="Y117" i="4"/>
  <c r="Z117" i="4"/>
  <c r="AA117" i="4"/>
  <c r="AB117" i="4"/>
  <c r="T118" i="4"/>
  <c r="U118" i="4"/>
  <c r="V118" i="4"/>
  <c r="W118" i="4"/>
  <c r="X118" i="4"/>
  <c r="Y118" i="4"/>
  <c r="Z118" i="4"/>
  <c r="AA118" i="4"/>
  <c r="AB118" i="4"/>
  <c r="T119" i="4"/>
  <c r="U119" i="4"/>
  <c r="V119" i="4"/>
  <c r="W119" i="4"/>
  <c r="X119" i="4"/>
  <c r="Y119" i="4"/>
  <c r="Z119" i="4"/>
  <c r="AA119" i="4"/>
  <c r="AB119" i="4"/>
  <c r="T120" i="4"/>
  <c r="U120" i="4"/>
  <c r="V120" i="4"/>
  <c r="W120" i="4"/>
  <c r="X120" i="4"/>
  <c r="Y120" i="4"/>
  <c r="Z120" i="4"/>
  <c r="AA120" i="4"/>
  <c r="AB120" i="4"/>
  <c r="T121" i="4"/>
  <c r="U121" i="4"/>
  <c r="V121" i="4"/>
  <c r="W121" i="4"/>
  <c r="X121" i="4"/>
  <c r="Y121" i="4"/>
  <c r="Z121" i="4"/>
  <c r="AA121" i="4"/>
  <c r="AB121" i="4"/>
  <c r="T122" i="4"/>
  <c r="U122" i="4"/>
  <c r="V122" i="4"/>
  <c r="W122" i="4"/>
  <c r="X122" i="4"/>
  <c r="Y122" i="4"/>
  <c r="Z122" i="4"/>
  <c r="AA122" i="4"/>
  <c r="AB122" i="4"/>
  <c r="T123" i="4"/>
  <c r="U123" i="4"/>
  <c r="V123" i="4"/>
  <c r="W123" i="4"/>
  <c r="X123" i="4"/>
  <c r="Y123" i="4"/>
  <c r="Z123" i="4"/>
  <c r="AA123" i="4"/>
  <c r="AB123" i="4"/>
  <c r="T124" i="4"/>
  <c r="U124" i="4"/>
  <c r="V124" i="4"/>
  <c r="W124" i="4"/>
  <c r="X124" i="4"/>
  <c r="Y124" i="4"/>
  <c r="Z124" i="4"/>
  <c r="AA124" i="4"/>
  <c r="AB124" i="4"/>
  <c r="T125" i="4"/>
  <c r="U125" i="4"/>
  <c r="V125" i="4"/>
  <c r="W125" i="4"/>
  <c r="X125" i="4"/>
  <c r="Y125" i="4"/>
  <c r="Z125" i="4"/>
  <c r="AA125" i="4"/>
  <c r="AB125" i="4"/>
  <c r="T126" i="4"/>
  <c r="U126" i="4"/>
  <c r="V126" i="4"/>
  <c r="W126" i="4"/>
  <c r="X126" i="4"/>
  <c r="Y126" i="4"/>
  <c r="Z126" i="4"/>
  <c r="AA126" i="4"/>
  <c r="AB126" i="4"/>
  <c r="T127" i="4"/>
  <c r="U127" i="4"/>
  <c r="V127" i="4"/>
  <c r="W127" i="4"/>
  <c r="X127" i="4"/>
  <c r="Y127" i="4"/>
  <c r="Z127" i="4"/>
  <c r="AA127" i="4"/>
  <c r="AB127" i="4"/>
  <c r="T128" i="4"/>
  <c r="U128" i="4"/>
  <c r="V128" i="4"/>
  <c r="W128" i="4"/>
  <c r="X128" i="4"/>
  <c r="Y128" i="4"/>
  <c r="Z128" i="4"/>
  <c r="AA128" i="4"/>
  <c r="AB128" i="4"/>
  <c r="T129" i="4"/>
  <c r="U129" i="4"/>
  <c r="V129" i="4"/>
  <c r="W129" i="4"/>
  <c r="X129" i="4"/>
  <c r="Y129" i="4"/>
  <c r="Z129" i="4"/>
  <c r="AA129" i="4"/>
  <c r="AB129" i="4"/>
  <c r="T130" i="4"/>
  <c r="U130" i="4"/>
  <c r="V130" i="4"/>
  <c r="W130" i="4"/>
  <c r="X130" i="4"/>
  <c r="Y130" i="4"/>
  <c r="Z130" i="4"/>
  <c r="AA130" i="4"/>
  <c r="AB130" i="4"/>
  <c r="T131" i="4"/>
  <c r="U131" i="4"/>
  <c r="V131" i="4"/>
  <c r="W131" i="4"/>
  <c r="X131" i="4"/>
  <c r="Y131" i="4"/>
  <c r="Z131" i="4"/>
  <c r="AA131" i="4"/>
  <c r="AB131" i="4"/>
  <c r="T132" i="4"/>
  <c r="U132" i="4"/>
  <c r="V132" i="4"/>
  <c r="W132" i="4"/>
  <c r="X132" i="4"/>
  <c r="Y132" i="4"/>
  <c r="Z132" i="4"/>
  <c r="AA132" i="4"/>
  <c r="AB132" i="4"/>
  <c r="T133" i="4"/>
  <c r="U133" i="4"/>
  <c r="V133" i="4"/>
  <c r="W133" i="4"/>
  <c r="X133" i="4"/>
  <c r="Y133" i="4"/>
  <c r="Z133" i="4"/>
  <c r="AA133" i="4"/>
  <c r="AB133" i="4"/>
  <c r="T134" i="4"/>
  <c r="U134" i="4"/>
  <c r="V134" i="4"/>
  <c r="W134" i="4"/>
  <c r="X134" i="4"/>
  <c r="Y134" i="4"/>
  <c r="Z134" i="4"/>
  <c r="AA134" i="4"/>
  <c r="AB134" i="4"/>
  <c r="T135" i="4"/>
  <c r="U135" i="4"/>
  <c r="V135" i="4"/>
  <c r="W135" i="4"/>
  <c r="X135" i="4"/>
  <c r="Y135" i="4"/>
  <c r="Z135" i="4"/>
  <c r="AA135" i="4"/>
  <c r="AB135" i="4"/>
  <c r="T136" i="4"/>
  <c r="U136" i="4"/>
  <c r="V136" i="4"/>
  <c r="W136" i="4"/>
  <c r="X136" i="4"/>
  <c r="Y136" i="4"/>
  <c r="Z136" i="4"/>
  <c r="AA136" i="4"/>
  <c r="AB136" i="4"/>
  <c r="T137" i="4"/>
  <c r="U137" i="4"/>
  <c r="V137" i="4"/>
  <c r="W137" i="4"/>
  <c r="X137" i="4"/>
  <c r="Y137" i="4"/>
  <c r="Z137" i="4"/>
  <c r="AA137" i="4"/>
  <c r="AB137" i="4"/>
  <c r="T138" i="4"/>
  <c r="U138" i="4"/>
  <c r="V138" i="4"/>
  <c r="W138" i="4"/>
  <c r="X138" i="4"/>
  <c r="Y138" i="4"/>
  <c r="Z138" i="4"/>
  <c r="AA138" i="4"/>
  <c r="AB138" i="4"/>
  <c r="T139" i="4"/>
  <c r="U139" i="4"/>
  <c r="V139" i="4"/>
  <c r="W139" i="4"/>
  <c r="X139" i="4"/>
  <c r="Y139" i="4"/>
  <c r="Z139" i="4"/>
  <c r="AA139" i="4"/>
  <c r="AB139" i="4"/>
  <c r="T140" i="4"/>
  <c r="U140" i="4"/>
  <c r="V140" i="4"/>
  <c r="W140" i="4"/>
  <c r="X140" i="4"/>
  <c r="Y140" i="4"/>
  <c r="Z140" i="4"/>
  <c r="AA140" i="4"/>
  <c r="AB140" i="4"/>
  <c r="T141" i="4"/>
  <c r="U141" i="4"/>
  <c r="V141" i="4"/>
  <c r="W141" i="4"/>
  <c r="X141" i="4"/>
  <c r="Y141" i="4"/>
  <c r="Z141" i="4"/>
  <c r="AA141" i="4"/>
  <c r="AB141" i="4"/>
  <c r="T142" i="4"/>
  <c r="U142" i="4"/>
  <c r="V142" i="4"/>
  <c r="W142" i="4"/>
  <c r="X142" i="4"/>
  <c r="Y142" i="4"/>
  <c r="Z142" i="4"/>
  <c r="AA142" i="4"/>
  <c r="AB142" i="4"/>
  <c r="T143" i="4"/>
  <c r="U143" i="4"/>
  <c r="V143" i="4"/>
  <c r="W143" i="4"/>
  <c r="X143" i="4"/>
  <c r="Y143" i="4"/>
  <c r="Z143" i="4"/>
  <c r="AA143" i="4"/>
  <c r="AB143" i="4"/>
  <c r="T144" i="4"/>
  <c r="U144" i="4"/>
  <c r="V144" i="4"/>
  <c r="W144" i="4"/>
  <c r="X144" i="4"/>
  <c r="Y144" i="4"/>
  <c r="Z144" i="4"/>
  <c r="AA144" i="4"/>
  <c r="AB144" i="4"/>
  <c r="T145" i="4"/>
  <c r="U145" i="4"/>
  <c r="V145" i="4"/>
  <c r="W145" i="4"/>
  <c r="X145" i="4"/>
  <c r="Y145" i="4"/>
  <c r="Z145" i="4"/>
  <c r="AA145" i="4"/>
  <c r="AB145" i="4"/>
  <c r="T146" i="4"/>
  <c r="U146" i="4"/>
  <c r="V146" i="4"/>
  <c r="W146" i="4"/>
  <c r="X146" i="4"/>
  <c r="Y146" i="4"/>
  <c r="Z146" i="4"/>
  <c r="AA146" i="4"/>
  <c r="AB146" i="4"/>
  <c r="T147" i="4"/>
  <c r="U147" i="4"/>
  <c r="V147" i="4"/>
  <c r="W147" i="4"/>
  <c r="X147" i="4"/>
  <c r="Y147" i="4"/>
  <c r="Z147" i="4"/>
  <c r="AA147" i="4"/>
  <c r="AB147" i="4"/>
  <c r="T148" i="4"/>
  <c r="U148" i="4"/>
  <c r="V148" i="4"/>
  <c r="W148" i="4"/>
  <c r="X148" i="4"/>
  <c r="Y148" i="4"/>
  <c r="Z148" i="4"/>
  <c r="AA148" i="4"/>
  <c r="AB148" i="4"/>
  <c r="T149" i="4"/>
  <c r="U149" i="4"/>
  <c r="V149" i="4"/>
  <c r="W149" i="4"/>
  <c r="X149" i="4"/>
  <c r="Y149" i="4"/>
  <c r="Z149" i="4"/>
  <c r="AA149" i="4"/>
  <c r="AB149" i="4"/>
  <c r="T150" i="4"/>
  <c r="U150" i="4"/>
  <c r="V150" i="4"/>
  <c r="W150" i="4"/>
  <c r="X150" i="4"/>
  <c r="Y150" i="4"/>
  <c r="Z150" i="4"/>
  <c r="AA150" i="4"/>
  <c r="AB150" i="4"/>
  <c r="T151" i="4"/>
  <c r="U151" i="4"/>
  <c r="V151" i="4"/>
  <c r="W151" i="4"/>
  <c r="X151" i="4"/>
  <c r="Y151" i="4"/>
  <c r="Z151" i="4"/>
  <c r="AA151" i="4"/>
  <c r="AB151" i="4"/>
  <c r="T152" i="4"/>
  <c r="U152" i="4"/>
  <c r="V152" i="4"/>
  <c r="W152" i="4"/>
  <c r="X152" i="4"/>
  <c r="Y152" i="4"/>
  <c r="Z152" i="4"/>
  <c r="AA152" i="4"/>
  <c r="AB152" i="4"/>
  <c r="T153" i="4"/>
  <c r="U153" i="4"/>
  <c r="V153" i="4"/>
  <c r="W153" i="4"/>
  <c r="X153" i="4"/>
  <c r="Y153" i="4"/>
  <c r="Z153" i="4"/>
  <c r="AA153" i="4"/>
  <c r="AB153" i="4"/>
  <c r="T154" i="4"/>
  <c r="U154" i="4"/>
  <c r="V154" i="4"/>
  <c r="W154" i="4"/>
  <c r="X154" i="4"/>
  <c r="Y154" i="4"/>
  <c r="Z154" i="4"/>
  <c r="AA154" i="4"/>
  <c r="AB154" i="4"/>
  <c r="T155" i="4"/>
  <c r="U155" i="4"/>
  <c r="V155" i="4"/>
  <c r="W155" i="4"/>
  <c r="X155" i="4"/>
  <c r="Y155" i="4"/>
  <c r="Z155" i="4"/>
  <c r="AA155" i="4"/>
  <c r="AB155" i="4"/>
  <c r="T156" i="4"/>
  <c r="U156" i="4"/>
  <c r="V156" i="4"/>
  <c r="W156" i="4"/>
  <c r="X156" i="4"/>
  <c r="Y156" i="4"/>
  <c r="Z156" i="4"/>
  <c r="AA156" i="4"/>
  <c r="AB156" i="4"/>
  <c r="T157" i="4"/>
  <c r="U157" i="4"/>
  <c r="V157" i="4"/>
  <c r="W157" i="4"/>
  <c r="X157" i="4"/>
  <c r="Y157" i="4"/>
  <c r="Z157" i="4"/>
  <c r="AA157" i="4"/>
  <c r="AB157" i="4"/>
  <c r="T158" i="4"/>
  <c r="U158" i="4"/>
  <c r="V158" i="4"/>
  <c r="W158" i="4"/>
  <c r="X158" i="4"/>
  <c r="Y158" i="4"/>
  <c r="Z158" i="4"/>
  <c r="AA158" i="4"/>
  <c r="AB158" i="4"/>
  <c r="T159" i="4"/>
  <c r="U159" i="4"/>
  <c r="V159" i="4"/>
  <c r="W159" i="4"/>
  <c r="X159" i="4"/>
  <c r="Y159" i="4"/>
  <c r="Z159" i="4"/>
  <c r="AA159" i="4"/>
  <c r="AB159" i="4"/>
  <c r="T160" i="4"/>
  <c r="U160" i="4"/>
  <c r="V160" i="4"/>
  <c r="W160" i="4"/>
  <c r="X160" i="4"/>
  <c r="Y160" i="4"/>
  <c r="Z160" i="4"/>
  <c r="AA160" i="4"/>
  <c r="AB160" i="4"/>
  <c r="T161" i="4"/>
  <c r="U161" i="4"/>
  <c r="V161" i="4"/>
  <c r="W161" i="4"/>
  <c r="X161" i="4"/>
  <c r="Y161" i="4"/>
  <c r="Z161" i="4"/>
  <c r="AA161" i="4"/>
  <c r="AB161" i="4"/>
  <c r="T162" i="4"/>
  <c r="U162" i="4"/>
  <c r="V162" i="4"/>
  <c r="W162" i="4"/>
  <c r="X162" i="4"/>
  <c r="Y162" i="4"/>
  <c r="Z162" i="4"/>
  <c r="AA162" i="4"/>
  <c r="AB162" i="4"/>
  <c r="T163" i="4"/>
  <c r="U163" i="4"/>
  <c r="V163" i="4"/>
  <c r="W163" i="4"/>
  <c r="X163" i="4"/>
  <c r="Y163" i="4"/>
  <c r="Z163" i="4"/>
  <c r="AA163" i="4"/>
  <c r="AB163" i="4"/>
  <c r="T164" i="4"/>
  <c r="U164" i="4"/>
  <c r="V164" i="4"/>
  <c r="W164" i="4"/>
  <c r="X164" i="4"/>
  <c r="Y164" i="4"/>
  <c r="Z164" i="4"/>
  <c r="AA164" i="4"/>
  <c r="AB164" i="4"/>
  <c r="T165" i="4"/>
  <c r="U165" i="4"/>
  <c r="V165" i="4"/>
  <c r="W165" i="4"/>
  <c r="X165" i="4"/>
  <c r="Y165" i="4"/>
  <c r="Z165" i="4"/>
  <c r="AA165" i="4"/>
  <c r="AB165" i="4"/>
  <c r="T166" i="4"/>
  <c r="U166" i="4"/>
  <c r="V166" i="4"/>
  <c r="W166" i="4"/>
  <c r="X166" i="4"/>
  <c r="Y166" i="4"/>
  <c r="Z166" i="4"/>
  <c r="AA166" i="4"/>
  <c r="AB166" i="4"/>
  <c r="T167" i="4"/>
  <c r="U167" i="4"/>
  <c r="V167" i="4"/>
  <c r="W167" i="4"/>
  <c r="X167" i="4"/>
  <c r="Y167" i="4"/>
  <c r="Z167" i="4"/>
  <c r="AA167" i="4"/>
  <c r="AB167" i="4"/>
  <c r="T168" i="4"/>
  <c r="U168" i="4"/>
  <c r="V168" i="4"/>
  <c r="W168" i="4"/>
  <c r="X168" i="4"/>
  <c r="Y168" i="4"/>
  <c r="Z168" i="4"/>
  <c r="AA168" i="4"/>
  <c r="AB168" i="4"/>
  <c r="T169" i="4"/>
  <c r="U169" i="4"/>
  <c r="V169" i="4"/>
  <c r="W169" i="4"/>
  <c r="X169" i="4"/>
  <c r="Y169" i="4"/>
  <c r="Z169" i="4"/>
  <c r="AA169" i="4"/>
  <c r="AB169" i="4"/>
  <c r="T170" i="4"/>
  <c r="U170" i="4"/>
  <c r="V170" i="4"/>
  <c r="W170" i="4"/>
  <c r="X170" i="4"/>
  <c r="Y170" i="4"/>
  <c r="Z170" i="4"/>
  <c r="AA170" i="4"/>
  <c r="AB170" i="4"/>
  <c r="T171" i="4"/>
  <c r="U171" i="4"/>
  <c r="V171" i="4"/>
  <c r="W171" i="4"/>
  <c r="X171" i="4"/>
  <c r="Y171" i="4"/>
  <c r="Z171" i="4"/>
  <c r="AA171" i="4"/>
  <c r="AB171" i="4"/>
  <c r="T172" i="4"/>
  <c r="U172" i="4"/>
  <c r="V172" i="4"/>
  <c r="W172" i="4"/>
  <c r="X172" i="4"/>
  <c r="Y172" i="4"/>
  <c r="Z172" i="4"/>
  <c r="AA172" i="4"/>
  <c r="AB172" i="4"/>
  <c r="T173" i="4"/>
  <c r="U173" i="4"/>
  <c r="V173" i="4"/>
  <c r="W173" i="4"/>
  <c r="X173" i="4"/>
  <c r="Y173" i="4"/>
  <c r="Z173" i="4"/>
  <c r="AA173" i="4"/>
  <c r="AB173" i="4"/>
  <c r="T174" i="4"/>
  <c r="U174" i="4"/>
  <c r="V174" i="4"/>
  <c r="W174" i="4"/>
  <c r="X174" i="4"/>
  <c r="Y174" i="4"/>
  <c r="Z174" i="4"/>
  <c r="AA174" i="4"/>
  <c r="AB174" i="4"/>
  <c r="T175" i="4"/>
  <c r="U175" i="4"/>
  <c r="V175" i="4"/>
  <c r="W175" i="4"/>
  <c r="X175" i="4"/>
  <c r="Y175" i="4"/>
  <c r="Z175" i="4"/>
  <c r="AA175" i="4"/>
  <c r="AB175" i="4"/>
  <c r="T176" i="4"/>
  <c r="U176" i="4"/>
  <c r="V176" i="4"/>
  <c r="W176" i="4"/>
  <c r="X176" i="4"/>
  <c r="Y176" i="4"/>
  <c r="Z176" i="4"/>
  <c r="AA176" i="4"/>
  <c r="AB176" i="4"/>
  <c r="T177" i="4"/>
  <c r="U177" i="4"/>
  <c r="V177" i="4"/>
  <c r="W177" i="4"/>
  <c r="X177" i="4"/>
  <c r="Y177" i="4"/>
  <c r="Z177" i="4"/>
  <c r="AA177" i="4"/>
  <c r="AB177" i="4"/>
  <c r="T178" i="4"/>
  <c r="U178" i="4"/>
  <c r="V178" i="4"/>
  <c r="W178" i="4"/>
  <c r="X178" i="4"/>
  <c r="Y178" i="4"/>
  <c r="Z178" i="4"/>
  <c r="AA178" i="4"/>
  <c r="AB178" i="4"/>
  <c r="T179" i="4"/>
  <c r="U179" i="4"/>
  <c r="V179" i="4"/>
  <c r="W179" i="4"/>
  <c r="X179" i="4"/>
  <c r="Y179" i="4"/>
  <c r="Z179" i="4"/>
  <c r="AA179" i="4"/>
  <c r="AB179" i="4"/>
  <c r="T180" i="4"/>
  <c r="U180" i="4"/>
  <c r="V180" i="4"/>
  <c r="W180" i="4"/>
  <c r="X180" i="4"/>
  <c r="Y180" i="4"/>
  <c r="Z180" i="4"/>
  <c r="AA180" i="4"/>
  <c r="AB180" i="4"/>
  <c r="T181" i="4"/>
  <c r="U181" i="4"/>
  <c r="V181" i="4"/>
  <c r="W181" i="4"/>
  <c r="X181" i="4"/>
  <c r="Y181" i="4"/>
  <c r="Z181" i="4"/>
  <c r="AA181" i="4"/>
  <c r="AB181" i="4"/>
  <c r="T182" i="4"/>
  <c r="U182" i="4"/>
  <c r="V182" i="4"/>
  <c r="W182" i="4"/>
  <c r="X182" i="4"/>
  <c r="Y182" i="4"/>
  <c r="Z182" i="4"/>
  <c r="AA182" i="4"/>
  <c r="AB182" i="4"/>
  <c r="T183" i="4"/>
  <c r="U183" i="4"/>
  <c r="V183" i="4"/>
  <c r="W183" i="4"/>
  <c r="X183" i="4"/>
  <c r="Y183" i="4"/>
  <c r="Z183" i="4"/>
  <c r="AA183" i="4"/>
  <c r="AB183" i="4"/>
  <c r="T184" i="4"/>
  <c r="U184" i="4"/>
  <c r="V184" i="4"/>
  <c r="W184" i="4"/>
  <c r="X184" i="4"/>
  <c r="Y184" i="4"/>
  <c r="Z184" i="4"/>
  <c r="AA184" i="4"/>
  <c r="AB184" i="4"/>
  <c r="T185" i="4"/>
  <c r="U185" i="4"/>
  <c r="V185" i="4"/>
  <c r="W185" i="4"/>
  <c r="X185" i="4"/>
  <c r="Y185" i="4"/>
  <c r="Z185" i="4"/>
  <c r="AA185" i="4"/>
  <c r="AB185" i="4"/>
  <c r="T186" i="4"/>
  <c r="U186" i="4"/>
  <c r="V186" i="4"/>
  <c r="W186" i="4"/>
  <c r="X186" i="4"/>
  <c r="Y186" i="4"/>
  <c r="Z186" i="4"/>
  <c r="AA186" i="4"/>
  <c r="AB186" i="4"/>
  <c r="T187" i="4"/>
  <c r="U187" i="4"/>
  <c r="V187" i="4"/>
  <c r="W187" i="4"/>
  <c r="X187" i="4"/>
  <c r="Y187" i="4"/>
  <c r="Z187" i="4"/>
  <c r="AA187" i="4"/>
  <c r="AB187" i="4"/>
  <c r="T188" i="4"/>
  <c r="U188" i="4"/>
  <c r="V188" i="4"/>
  <c r="W188" i="4"/>
  <c r="X188" i="4"/>
  <c r="Y188" i="4"/>
  <c r="Z188" i="4"/>
  <c r="AA188" i="4"/>
  <c r="AB188" i="4"/>
  <c r="T189" i="4"/>
  <c r="U189" i="4"/>
  <c r="V189" i="4"/>
  <c r="W189" i="4"/>
  <c r="X189" i="4"/>
  <c r="Y189" i="4"/>
  <c r="Z189" i="4"/>
  <c r="AA189" i="4"/>
  <c r="AB189" i="4"/>
  <c r="T190" i="4"/>
  <c r="U190" i="4"/>
  <c r="V190" i="4"/>
  <c r="W190" i="4"/>
  <c r="X190" i="4"/>
  <c r="Y190" i="4"/>
  <c r="Z190" i="4"/>
  <c r="AA190" i="4"/>
  <c r="AB190" i="4"/>
  <c r="T191" i="4"/>
  <c r="U191" i="4"/>
  <c r="V191" i="4"/>
  <c r="W191" i="4"/>
  <c r="X191" i="4"/>
  <c r="Y191" i="4"/>
  <c r="Z191" i="4"/>
  <c r="AA191" i="4"/>
  <c r="AB191" i="4"/>
  <c r="T192" i="4"/>
  <c r="U192" i="4"/>
  <c r="V192" i="4"/>
  <c r="W192" i="4"/>
  <c r="X192" i="4"/>
  <c r="Y192" i="4"/>
  <c r="Z192" i="4"/>
  <c r="AA192" i="4"/>
  <c r="AB192" i="4"/>
  <c r="T193" i="4"/>
  <c r="U193" i="4"/>
  <c r="V193" i="4"/>
  <c r="W193" i="4"/>
  <c r="X193" i="4"/>
  <c r="Y193" i="4"/>
  <c r="Z193" i="4"/>
  <c r="AA193" i="4"/>
  <c r="AB193" i="4"/>
  <c r="T194" i="4"/>
  <c r="U194" i="4"/>
  <c r="V194" i="4"/>
  <c r="W194" i="4"/>
  <c r="X194" i="4"/>
  <c r="Y194" i="4"/>
  <c r="Z194" i="4"/>
  <c r="AA194" i="4"/>
  <c r="AB194" i="4"/>
  <c r="T195" i="4"/>
  <c r="U195" i="4"/>
  <c r="V195" i="4"/>
  <c r="W195" i="4"/>
  <c r="X195" i="4"/>
  <c r="Y195" i="4"/>
  <c r="Z195" i="4"/>
  <c r="AA195" i="4"/>
  <c r="AB195" i="4"/>
  <c r="T196" i="4"/>
  <c r="U196" i="4"/>
  <c r="V196" i="4"/>
  <c r="W196" i="4"/>
  <c r="X196" i="4"/>
  <c r="Y196" i="4"/>
  <c r="Z196" i="4"/>
  <c r="AA196" i="4"/>
  <c r="AB196" i="4"/>
  <c r="T197" i="4"/>
  <c r="U197" i="4"/>
  <c r="V197" i="4"/>
  <c r="W197" i="4"/>
  <c r="X197" i="4"/>
  <c r="Y197" i="4"/>
  <c r="Z197" i="4"/>
  <c r="AA197" i="4"/>
  <c r="AB197" i="4"/>
  <c r="T198" i="4"/>
  <c r="U198" i="4"/>
  <c r="V198" i="4"/>
  <c r="W198" i="4"/>
  <c r="X198" i="4"/>
  <c r="Y198" i="4"/>
  <c r="Z198" i="4"/>
  <c r="AA198" i="4"/>
  <c r="AB198" i="4"/>
  <c r="T199" i="4"/>
  <c r="U199" i="4"/>
  <c r="V199" i="4"/>
  <c r="W199" i="4"/>
  <c r="X199" i="4"/>
  <c r="Y199" i="4"/>
  <c r="Z199" i="4"/>
  <c r="AA199" i="4"/>
  <c r="AB199" i="4"/>
  <c r="T200" i="4"/>
  <c r="U200" i="4"/>
  <c r="V200" i="4"/>
  <c r="W200" i="4"/>
  <c r="X200" i="4"/>
  <c r="Y200" i="4"/>
  <c r="Z200" i="4"/>
  <c r="AA200" i="4"/>
  <c r="AB200" i="4"/>
  <c r="T201" i="4"/>
  <c r="U201" i="4"/>
  <c r="V201" i="4"/>
  <c r="W201" i="4"/>
  <c r="X201" i="4"/>
  <c r="Y201" i="4"/>
  <c r="Z201" i="4"/>
  <c r="AA201" i="4"/>
  <c r="AB201" i="4"/>
  <c r="T202" i="4"/>
  <c r="U202" i="4"/>
  <c r="V202" i="4"/>
  <c r="W202" i="4"/>
  <c r="X202" i="4"/>
  <c r="Y202" i="4"/>
  <c r="Z202" i="4"/>
  <c r="AA202" i="4"/>
  <c r="AB202" i="4"/>
  <c r="T203" i="4"/>
  <c r="U203" i="4"/>
  <c r="V203" i="4"/>
  <c r="W203" i="4"/>
  <c r="X203" i="4"/>
  <c r="Y203" i="4"/>
  <c r="Z203" i="4"/>
  <c r="AA203" i="4"/>
  <c r="AB203" i="4"/>
  <c r="T204" i="4"/>
  <c r="U204" i="4"/>
  <c r="V204" i="4"/>
  <c r="W204" i="4"/>
  <c r="X204" i="4"/>
  <c r="Y204" i="4"/>
  <c r="Z204" i="4"/>
  <c r="AA204" i="4"/>
  <c r="AB204" i="4"/>
  <c r="T205" i="4"/>
  <c r="U205" i="4"/>
  <c r="V205" i="4"/>
  <c r="W205" i="4"/>
  <c r="X205" i="4"/>
  <c r="Y205" i="4"/>
  <c r="Z205" i="4"/>
  <c r="AA205" i="4"/>
  <c r="AB205" i="4"/>
  <c r="T206" i="4"/>
  <c r="U206" i="4"/>
  <c r="V206" i="4"/>
  <c r="W206" i="4"/>
  <c r="X206" i="4"/>
  <c r="Y206" i="4"/>
  <c r="Z206" i="4"/>
  <c r="AA206" i="4"/>
  <c r="AB206" i="4"/>
  <c r="T207" i="4"/>
  <c r="U207" i="4"/>
  <c r="V207" i="4"/>
  <c r="W207" i="4"/>
  <c r="X207" i="4"/>
  <c r="Y207" i="4"/>
  <c r="Z207" i="4"/>
  <c r="AA207" i="4"/>
  <c r="AB207" i="4"/>
  <c r="T208" i="4"/>
  <c r="U208" i="4"/>
  <c r="V208" i="4"/>
  <c r="W208" i="4"/>
  <c r="X208" i="4"/>
  <c r="Y208" i="4"/>
  <c r="Z208" i="4"/>
  <c r="AA208" i="4"/>
  <c r="AB208" i="4"/>
  <c r="T209" i="4"/>
  <c r="U209" i="4"/>
  <c r="V209" i="4"/>
  <c r="W209" i="4"/>
  <c r="X209" i="4"/>
  <c r="Y209" i="4"/>
  <c r="Z209" i="4"/>
  <c r="AA209" i="4"/>
  <c r="AB209" i="4"/>
  <c r="T210" i="4"/>
  <c r="U210" i="4"/>
  <c r="V210" i="4"/>
  <c r="W210" i="4"/>
  <c r="X210" i="4"/>
  <c r="Y210" i="4"/>
  <c r="Z210" i="4"/>
  <c r="AA210" i="4"/>
  <c r="AB210" i="4"/>
  <c r="T211" i="4"/>
  <c r="U211" i="4"/>
  <c r="V211" i="4"/>
  <c r="W211" i="4"/>
  <c r="X211" i="4"/>
  <c r="Y211" i="4"/>
  <c r="Z211" i="4"/>
  <c r="AA211" i="4"/>
  <c r="AB211" i="4"/>
  <c r="Q3" i="4"/>
  <c r="R3" i="4"/>
  <c r="Q4" i="4"/>
  <c r="R4" i="4"/>
  <c r="Q5" i="4"/>
  <c r="R5" i="4"/>
  <c r="S5" i="4" s="1"/>
  <c r="Q6" i="4"/>
  <c r="R6" i="4"/>
  <c r="Q7" i="4"/>
  <c r="R7" i="4"/>
  <c r="Q8" i="4"/>
  <c r="R8" i="4"/>
  <c r="Q9" i="4"/>
  <c r="R9" i="4"/>
  <c r="Q10" i="4"/>
  <c r="S10" i="4" s="1"/>
  <c r="R10" i="4"/>
  <c r="Q11" i="4"/>
  <c r="R11" i="4"/>
  <c r="Q12" i="4"/>
  <c r="R12" i="4"/>
  <c r="Q13" i="4"/>
  <c r="R13" i="4"/>
  <c r="Q14" i="4"/>
  <c r="R14" i="4"/>
  <c r="Q15" i="4"/>
  <c r="R15" i="4"/>
  <c r="Q16" i="4"/>
  <c r="R16" i="4"/>
  <c r="Q17" i="4"/>
  <c r="R17" i="4"/>
  <c r="Q18" i="4"/>
  <c r="S18" i="4" s="1"/>
  <c r="R18" i="4"/>
  <c r="Q19" i="4"/>
  <c r="R19" i="4"/>
  <c r="Q20" i="4"/>
  <c r="R20" i="4"/>
  <c r="Q21" i="4"/>
  <c r="R21" i="4"/>
  <c r="Q22" i="4"/>
  <c r="R22" i="4"/>
  <c r="Q23" i="4"/>
  <c r="R23" i="4"/>
  <c r="Q24" i="4"/>
  <c r="R24" i="4"/>
  <c r="Q25" i="4"/>
  <c r="R25" i="4"/>
  <c r="Q26" i="4"/>
  <c r="S26" i="4" s="1"/>
  <c r="R26" i="4"/>
  <c r="Q27" i="4"/>
  <c r="R27" i="4"/>
  <c r="Q28" i="4"/>
  <c r="R28" i="4"/>
  <c r="Q29" i="4"/>
  <c r="R29" i="4"/>
  <c r="S29" i="4" s="1"/>
  <c r="Q30" i="4"/>
  <c r="R30" i="4"/>
  <c r="Q31" i="4"/>
  <c r="R31" i="4"/>
  <c r="Q32" i="4"/>
  <c r="R32" i="4"/>
  <c r="Q33" i="4"/>
  <c r="R33" i="4"/>
  <c r="Q34" i="4"/>
  <c r="S34" i="4" s="1"/>
  <c r="R34" i="4"/>
  <c r="Q35" i="4"/>
  <c r="R35" i="4"/>
  <c r="S35" i="4" s="1"/>
  <c r="Q36" i="4"/>
  <c r="R36" i="4"/>
  <c r="Q37" i="4"/>
  <c r="R37" i="4"/>
  <c r="S37" i="4" s="1"/>
  <c r="Q38" i="4"/>
  <c r="R38" i="4"/>
  <c r="Q39" i="4"/>
  <c r="R39" i="4"/>
  <c r="Q40" i="4"/>
  <c r="R40" i="4"/>
  <c r="Q41" i="4"/>
  <c r="R41" i="4"/>
  <c r="Q42" i="4"/>
  <c r="S42" i="4" s="1"/>
  <c r="R42" i="4"/>
  <c r="Q43" i="4"/>
  <c r="R43" i="4"/>
  <c r="S43" i="4" s="1"/>
  <c r="Q44" i="4"/>
  <c r="R44" i="4"/>
  <c r="Q45" i="4"/>
  <c r="R45" i="4"/>
  <c r="Q46" i="4"/>
  <c r="R46" i="4"/>
  <c r="Q47" i="4"/>
  <c r="R47" i="4"/>
  <c r="Q48" i="4"/>
  <c r="R48" i="4"/>
  <c r="Q49" i="4"/>
  <c r="R49" i="4"/>
  <c r="Q50" i="4"/>
  <c r="S50" i="4" s="1"/>
  <c r="R50" i="4"/>
  <c r="Q51" i="4"/>
  <c r="R51" i="4"/>
  <c r="S51" i="4" s="1"/>
  <c r="Q52" i="4"/>
  <c r="R52" i="4"/>
  <c r="Q53" i="4"/>
  <c r="R53" i="4"/>
  <c r="Q54" i="4"/>
  <c r="R54" i="4"/>
  <c r="Q55" i="4"/>
  <c r="R55" i="4"/>
  <c r="Q56" i="4"/>
  <c r="R56" i="4"/>
  <c r="Q57" i="4"/>
  <c r="R57" i="4"/>
  <c r="Q58" i="4"/>
  <c r="S58" i="4" s="1"/>
  <c r="R58" i="4"/>
  <c r="Q59" i="4"/>
  <c r="R59" i="4"/>
  <c r="Q60" i="4"/>
  <c r="R60" i="4"/>
  <c r="Q61" i="4"/>
  <c r="R61" i="4"/>
  <c r="Q62" i="4"/>
  <c r="R62" i="4"/>
  <c r="Q63" i="4"/>
  <c r="R63" i="4"/>
  <c r="Q64" i="4"/>
  <c r="R64" i="4"/>
  <c r="Q65" i="4"/>
  <c r="R65" i="4"/>
  <c r="Q66" i="4"/>
  <c r="S66" i="4" s="1"/>
  <c r="R66" i="4"/>
  <c r="Q67" i="4"/>
  <c r="R67" i="4"/>
  <c r="S67" i="4" s="1"/>
  <c r="Q68" i="4"/>
  <c r="R68" i="4"/>
  <c r="Q69" i="4"/>
  <c r="R69" i="4"/>
  <c r="Q70" i="4"/>
  <c r="R70" i="4"/>
  <c r="Q71" i="4"/>
  <c r="R71" i="4"/>
  <c r="Q72" i="4"/>
  <c r="R72" i="4"/>
  <c r="Q73" i="4"/>
  <c r="R73" i="4"/>
  <c r="Q74" i="4"/>
  <c r="S74" i="4" s="1"/>
  <c r="R74" i="4"/>
  <c r="Q75" i="4"/>
  <c r="R75" i="4"/>
  <c r="S75" i="4" s="1"/>
  <c r="Q76" i="4"/>
  <c r="R76" i="4"/>
  <c r="Q77" i="4"/>
  <c r="R77" i="4"/>
  <c r="S77" i="4" s="1"/>
  <c r="Q78" i="4"/>
  <c r="R78" i="4"/>
  <c r="Q79" i="4"/>
  <c r="R79" i="4"/>
  <c r="Q80" i="4"/>
  <c r="R80" i="4"/>
  <c r="Q81" i="4"/>
  <c r="R81" i="4"/>
  <c r="Q82" i="4"/>
  <c r="S82" i="4" s="1"/>
  <c r="R82" i="4"/>
  <c r="Q83" i="4"/>
  <c r="R83" i="4"/>
  <c r="S83" i="4" s="1"/>
  <c r="Q84" i="4"/>
  <c r="R84" i="4"/>
  <c r="Q85" i="4"/>
  <c r="R85" i="4"/>
  <c r="S85" i="4" s="1"/>
  <c r="Q86" i="4"/>
  <c r="R86" i="4"/>
  <c r="Q87" i="4"/>
  <c r="R87" i="4"/>
  <c r="Q88" i="4"/>
  <c r="R88" i="4"/>
  <c r="Q89" i="4"/>
  <c r="R89" i="4"/>
  <c r="Q90" i="4"/>
  <c r="S90" i="4" s="1"/>
  <c r="R90" i="4"/>
  <c r="Q91" i="4"/>
  <c r="R91" i="4"/>
  <c r="S91" i="4" s="1"/>
  <c r="Q92" i="4"/>
  <c r="R92" i="4"/>
  <c r="Q93" i="4"/>
  <c r="R93" i="4"/>
  <c r="S93" i="4" s="1"/>
  <c r="Q94" i="4"/>
  <c r="R94" i="4"/>
  <c r="Q95" i="4"/>
  <c r="R95" i="4"/>
  <c r="Q96" i="4"/>
  <c r="R96" i="4"/>
  <c r="Q97" i="4"/>
  <c r="R97" i="4"/>
  <c r="Q98" i="4"/>
  <c r="S98" i="4" s="1"/>
  <c r="R98" i="4"/>
  <c r="Q99" i="4"/>
  <c r="R99" i="4"/>
  <c r="S99" i="4" s="1"/>
  <c r="Q100" i="4"/>
  <c r="R100" i="4"/>
  <c r="Q101" i="4"/>
  <c r="R101" i="4"/>
  <c r="Q102" i="4"/>
  <c r="R102" i="4"/>
  <c r="Q103" i="4"/>
  <c r="R103" i="4"/>
  <c r="Q104" i="4"/>
  <c r="R104" i="4"/>
  <c r="Q105" i="4"/>
  <c r="R105" i="4"/>
  <c r="Q106" i="4"/>
  <c r="S106" i="4" s="1"/>
  <c r="R106" i="4"/>
  <c r="Q107" i="4"/>
  <c r="R107" i="4"/>
  <c r="S107" i="4" s="1"/>
  <c r="Q108" i="4"/>
  <c r="R108" i="4"/>
  <c r="S108" i="4" s="1"/>
  <c r="Q109" i="4"/>
  <c r="R109" i="4"/>
  <c r="Q110" i="4"/>
  <c r="R110" i="4"/>
  <c r="Q111" i="4"/>
  <c r="R111" i="4"/>
  <c r="Q112" i="4"/>
  <c r="R112" i="4"/>
  <c r="Q113" i="4"/>
  <c r="R113" i="4"/>
  <c r="Q114" i="4"/>
  <c r="S114" i="4" s="1"/>
  <c r="R114" i="4"/>
  <c r="Q115" i="4"/>
  <c r="R115" i="4"/>
  <c r="S115" i="4" s="1"/>
  <c r="Q116" i="4"/>
  <c r="R116" i="4"/>
  <c r="S116" i="4" s="1"/>
  <c r="Q117" i="4"/>
  <c r="R117" i="4"/>
  <c r="Q118" i="4"/>
  <c r="R118" i="4"/>
  <c r="Q119" i="4"/>
  <c r="R119" i="4"/>
  <c r="Q120" i="4"/>
  <c r="R120" i="4"/>
  <c r="Q121" i="4"/>
  <c r="R121" i="4"/>
  <c r="Q122" i="4"/>
  <c r="S122" i="4" s="1"/>
  <c r="R122" i="4"/>
  <c r="Q123" i="4"/>
  <c r="R123" i="4"/>
  <c r="S123" i="4" s="1"/>
  <c r="Q124" i="4"/>
  <c r="R124" i="4"/>
  <c r="Q125" i="4"/>
  <c r="R125" i="4"/>
  <c r="Q126" i="4"/>
  <c r="R126" i="4"/>
  <c r="Q127" i="4"/>
  <c r="R127" i="4"/>
  <c r="Q128" i="4"/>
  <c r="S128" i="4" s="1"/>
  <c r="R128" i="4"/>
  <c r="Q129" i="4"/>
  <c r="R129" i="4"/>
  <c r="Q130" i="4"/>
  <c r="S130" i="4" s="1"/>
  <c r="R130" i="4"/>
  <c r="Q131" i="4"/>
  <c r="R131" i="4"/>
  <c r="S131" i="4" s="1"/>
  <c r="Q132" i="4"/>
  <c r="R132" i="4"/>
  <c r="Q133" i="4"/>
  <c r="R133" i="4"/>
  <c r="S133" i="4" s="1"/>
  <c r="Q134" i="4"/>
  <c r="R134" i="4"/>
  <c r="S134" i="4" s="1"/>
  <c r="Q135" i="4"/>
  <c r="R135" i="4"/>
  <c r="Q136" i="4"/>
  <c r="S136" i="4" s="1"/>
  <c r="R136" i="4"/>
  <c r="Q137" i="4"/>
  <c r="R137" i="4"/>
  <c r="S137" i="4" s="1"/>
  <c r="Q138" i="4"/>
  <c r="S138" i="4" s="1"/>
  <c r="R138" i="4"/>
  <c r="Q139" i="4"/>
  <c r="R139" i="4"/>
  <c r="S139" i="4" s="1"/>
  <c r="Q140" i="4"/>
  <c r="R140" i="4"/>
  <c r="Q141" i="4"/>
  <c r="R141" i="4"/>
  <c r="S141" i="4" s="1"/>
  <c r="Q142" i="4"/>
  <c r="R142" i="4"/>
  <c r="Q143" i="4"/>
  <c r="R143" i="4"/>
  <c r="Q144" i="4"/>
  <c r="S144" i="4" s="1"/>
  <c r="R144" i="4"/>
  <c r="Q145" i="4"/>
  <c r="R145" i="4"/>
  <c r="S145" i="4" s="1"/>
  <c r="Q146" i="4"/>
  <c r="S146" i="4" s="1"/>
  <c r="R146" i="4"/>
  <c r="Q147" i="4"/>
  <c r="R147" i="4"/>
  <c r="Q148" i="4"/>
  <c r="R148" i="4"/>
  <c r="Q149" i="4"/>
  <c r="R149" i="4"/>
  <c r="Q150" i="4"/>
  <c r="R150" i="4"/>
  <c r="Q151" i="4"/>
  <c r="R151" i="4"/>
  <c r="Q152" i="4"/>
  <c r="R152" i="4"/>
  <c r="Q153" i="4"/>
  <c r="R153" i="4"/>
  <c r="S153" i="4" s="1"/>
  <c r="Q154" i="4"/>
  <c r="S154" i="4" s="1"/>
  <c r="R154" i="4"/>
  <c r="Q155" i="4"/>
  <c r="R155" i="4"/>
  <c r="Q156" i="4"/>
  <c r="R156" i="4"/>
  <c r="S156" i="4" s="1"/>
  <c r="Q157" i="4"/>
  <c r="R157" i="4"/>
  <c r="Q158" i="4"/>
  <c r="R158" i="4"/>
  <c r="Q159" i="4"/>
  <c r="R159" i="4"/>
  <c r="Q160" i="4"/>
  <c r="R160" i="4"/>
  <c r="Q161" i="4"/>
  <c r="R161" i="4"/>
  <c r="Q162" i="4"/>
  <c r="R162" i="4"/>
  <c r="Q163" i="4"/>
  <c r="R163" i="4"/>
  <c r="S163" i="4" s="1"/>
  <c r="Q164" i="4"/>
  <c r="R164" i="4"/>
  <c r="Q165" i="4"/>
  <c r="R165" i="4"/>
  <c r="Q166" i="4"/>
  <c r="R166" i="4"/>
  <c r="Q167" i="4"/>
  <c r="R167" i="4"/>
  <c r="S167" i="4" s="1"/>
  <c r="Q168" i="4"/>
  <c r="R168" i="4"/>
  <c r="Q169" i="4"/>
  <c r="S169" i="4" s="1"/>
  <c r="R169" i="4"/>
  <c r="Q170" i="4"/>
  <c r="S170" i="4" s="1"/>
  <c r="R170" i="4"/>
  <c r="Q171" i="4"/>
  <c r="R171" i="4"/>
  <c r="S171" i="4" s="1"/>
  <c r="Q172" i="4"/>
  <c r="R172" i="4"/>
  <c r="S172" i="4" s="1"/>
  <c r="Q173" i="4"/>
  <c r="R173" i="4"/>
  <c r="Q174" i="4"/>
  <c r="R174" i="4"/>
  <c r="S174" i="4" s="1"/>
  <c r="Q175" i="4"/>
  <c r="R175" i="4"/>
  <c r="Q176" i="4"/>
  <c r="S176" i="4" s="1"/>
  <c r="R176" i="4"/>
  <c r="Q177" i="4"/>
  <c r="R177" i="4"/>
  <c r="S177" i="4" s="1"/>
  <c r="Q178" i="4"/>
  <c r="S178" i="4" s="1"/>
  <c r="R178" i="4"/>
  <c r="Q179" i="4"/>
  <c r="R179" i="4"/>
  <c r="S179" i="4" s="1"/>
  <c r="Q180" i="4"/>
  <c r="R180" i="4"/>
  <c r="Q181" i="4"/>
  <c r="R181" i="4"/>
  <c r="Q182" i="4"/>
  <c r="R182" i="4"/>
  <c r="Q183" i="4"/>
  <c r="R183" i="4"/>
  <c r="Q184" i="4"/>
  <c r="R184" i="4"/>
  <c r="Q185" i="4"/>
  <c r="R185" i="4"/>
  <c r="S185" i="4" s="1"/>
  <c r="Q186" i="4"/>
  <c r="S186" i="4" s="1"/>
  <c r="R186" i="4"/>
  <c r="Q187" i="4"/>
  <c r="R187" i="4"/>
  <c r="S187" i="4" s="1"/>
  <c r="Q188" i="4"/>
  <c r="R188" i="4"/>
  <c r="Q189" i="4"/>
  <c r="R189" i="4"/>
  <c r="Q190" i="4"/>
  <c r="R190" i="4"/>
  <c r="Q191" i="4"/>
  <c r="R191" i="4"/>
  <c r="Q192" i="4"/>
  <c r="R192" i="4"/>
  <c r="Q193" i="4"/>
  <c r="R193" i="4"/>
  <c r="S193" i="4" s="1"/>
  <c r="Q194" i="4"/>
  <c r="S194" i="4" s="1"/>
  <c r="R194" i="4"/>
  <c r="Q195" i="4"/>
  <c r="R195" i="4"/>
  <c r="S195" i="4" s="1"/>
  <c r="Q196" i="4"/>
  <c r="R196" i="4"/>
  <c r="Q197" i="4"/>
  <c r="R197" i="4"/>
  <c r="Q198" i="4"/>
  <c r="R198" i="4"/>
  <c r="S198" i="4" s="1"/>
  <c r="Q199" i="4"/>
  <c r="R199" i="4"/>
  <c r="Q200" i="4"/>
  <c r="R200" i="4"/>
  <c r="Q201" i="4"/>
  <c r="R201" i="4"/>
  <c r="S201" i="4" s="1"/>
  <c r="Q202" i="4"/>
  <c r="S202" i="4" s="1"/>
  <c r="R202" i="4"/>
  <c r="Q203" i="4"/>
  <c r="R203" i="4"/>
  <c r="S203" i="4" s="1"/>
  <c r="Q204" i="4"/>
  <c r="R204" i="4"/>
  <c r="Q205" i="4"/>
  <c r="R205" i="4"/>
  <c r="Q206" i="4"/>
  <c r="R206" i="4"/>
  <c r="Q207" i="4"/>
  <c r="R207" i="4"/>
  <c r="S207" i="4" s="1"/>
  <c r="Q208" i="4"/>
  <c r="S208" i="4" s="1"/>
  <c r="R208" i="4"/>
  <c r="Q209" i="4"/>
  <c r="R209" i="4"/>
  <c r="S209" i="4" s="1"/>
  <c r="Q210" i="4"/>
  <c r="S210" i="4" s="1"/>
  <c r="R210" i="4"/>
  <c r="Q211" i="4"/>
  <c r="R211" i="4"/>
  <c r="S211" i="4" s="1"/>
  <c r="N3" i="4"/>
  <c r="O3" i="4"/>
  <c r="N4" i="4"/>
  <c r="O4" i="4"/>
  <c r="N5" i="4"/>
  <c r="O5" i="4"/>
  <c r="N6" i="4"/>
  <c r="O6" i="4"/>
  <c r="N7" i="4"/>
  <c r="O7" i="4"/>
  <c r="N8" i="4"/>
  <c r="O8" i="4"/>
  <c r="N9" i="4"/>
  <c r="O9" i="4"/>
  <c r="N10" i="4"/>
  <c r="O10" i="4"/>
  <c r="P10" i="4" s="1"/>
  <c r="N11" i="4"/>
  <c r="O11" i="4"/>
  <c r="P11" i="4" s="1"/>
  <c r="N12" i="4"/>
  <c r="O12" i="4"/>
  <c r="P12" i="4" s="1"/>
  <c r="N13" i="4"/>
  <c r="O13" i="4"/>
  <c r="N14" i="4"/>
  <c r="O14" i="4"/>
  <c r="N15" i="4"/>
  <c r="O15" i="4"/>
  <c r="N16" i="4"/>
  <c r="P16" i="4" s="1"/>
  <c r="O16" i="4"/>
  <c r="N17" i="4"/>
  <c r="O17" i="4"/>
  <c r="N18" i="4"/>
  <c r="O18" i="4"/>
  <c r="P18" i="4" s="1"/>
  <c r="N19" i="4"/>
  <c r="O19" i="4"/>
  <c r="N20" i="4"/>
  <c r="O20" i="4"/>
  <c r="N21" i="4"/>
  <c r="O21" i="4"/>
  <c r="N22" i="4"/>
  <c r="O22" i="4"/>
  <c r="N23" i="4"/>
  <c r="O23" i="4"/>
  <c r="N24" i="4"/>
  <c r="P24" i="4" s="1"/>
  <c r="O24" i="4"/>
  <c r="N25" i="4"/>
  <c r="O25" i="4"/>
  <c r="N26" i="4"/>
  <c r="O26" i="4"/>
  <c r="P26" i="4" s="1"/>
  <c r="N27" i="4"/>
  <c r="O27" i="4"/>
  <c r="N28" i="4"/>
  <c r="O28" i="4"/>
  <c r="N29" i="4"/>
  <c r="O29" i="4"/>
  <c r="N30" i="4"/>
  <c r="O30" i="4"/>
  <c r="N31" i="4"/>
  <c r="O31" i="4"/>
  <c r="N32" i="4"/>
  <c r="O32" i="4"/>
  <c r="P32" i="4" s="1"/>
  <c r="N33" i="4"/>
  <c r="O33" i="4"/>
  <c r="N34" i="4"/>
  <c r="O34" i="4"/>
  <c r="P34" i="4" s="1"/>
  <c r="N35" i="4"/>
  <c r="O35" i="4"/>
  <c r="N36" i="4"/>
  <c r="O36" i="4"/>
  <c r="N37" i="4"/>
  <c r="O37" i="4"/>
  <c r="N38" i="4"/>
  <c r="O38" i="4"/>
  <c r="N39" i="4"/>
  <c r="O39" i="4"/>
  <c r="N40" i="4"/>
  <c r="P40" i="4" s="1"/>
  <c r="O40" i="4"/>
  <c r="N41" i="4"/>
  <c r="O41" i="4"/>
  <c r="N42" i="4"/>
  <c r="O42" i="4"/>
  <c r="P42" i="4" s="1"/>
  <c r="N43" i="4"/>
  <c r="O43" i="4"/>
  <c r="N44" i="4"/>
  <c r="O44" i="4"/>
  <c r="P44" i="4" s="1"/>
  <c r="N45" i="4"/>
  <c r="O45" i="4"/>
  <c r="N46" i="4"/>
  <c r="O46" i="4"/>
  <c r="N47" i="4"/>
  <c r="O47" i="4"/>
  <c r="N48" i="4"/>
  <c r="P48" i="4" s="1"/>
  <c r="O48" i="4"/>
  <c r="N49" i="4"/>
  <c r="O49" i="4"/>
  <c r="N50" i="4"/>
  <c r="O50" i="4"/>
  <c r="P50" i="4" s="1"/>
  <c r="N51" i="4"/>
  <c r="O51" i="4"/>
  <c r="N52" i="4"/>
  <c r="O52" i="4"/>
  <c r="N53" i="4"/>
  <c r="O53" i="4"/>
  <c r="N54" i="4"/>
  <c r="O54" i="4"/>
  <c r="N55" i="4"/>
  <c r="O55" i="4"/>
  <c r="N56" i="4"/>
  <c r="P56" i="4" s="1"/>
  <c r="O56" i="4"/>
  <c r="N57" i="4"/>
  <c r="O57" i="4"/>
  <c r="N58" i="4"/>
  <c r="O58" i="4"/>
  <c r="P58" i="4" s="1"/>
  <c r="N59" i="4"/>
  <c r="O59" i="4"/>
  <c r="N60" i="4"/>
  <c r="O60" i="4"/>
  <c r="P60" i="4" s="1"/>
  <c r="N61" i="4"/>
  <c r="O61" i="4"/>
  <c r="N62" i="4"/>
  <c r="O62" i="4"/>
  <c r="N63" i="4"/>
  <c r="O63" i="4"/>
  <c r="N64" i="4"/>
  <c r="P64" i="4" s="1"/>
  <c r="O64" i="4"/>
  <c r="N65" i="4"/>
  <c r="O65" i="4"/>
  <c r="N66" i="4"/>
  <c r="O66" i="4"/>
  <c r="P66" i="4" s="1"/>
  <c r="N67" i="4"/>
  <c r="O67" i="4"/>
  <c r="N68" i="4"/>
  <c r="O68" i="4"/>
  <c r="P68" i="4" s="1"/>
  <c r="N69" i="4"/>
  <c r="O69" i="4"/>
  <c r="P69" i="4" s="1"/>
  <c r="N70" i="4"/>
  <c r="O70" i="4"/>
  <c r="N71" i="4"/>
  <c r="O71" i="4"/>
  <c r="N72" i="4"/>
  <c r="O72" i="4"/>
  <c r="N73" i="4"/>
  <c r="O73" i="4"/>
  <c r="N74" i="4"/>
  <c r="O74" i="4"/>
  <c r="P74" i="4" s="1"/>
  <c r="N75" i="4"/>
  <c r="O75" i="4"/>
  <c r="N76" i="4"/>
  <c r="O76" i="4"/>
  <c r="N77" i="4"/>
  <c r="O77" i="4"/>
  <c r="N78" i="4"/>
  <c r="O78" i="4"/>
  <c r="N79" i="4"/>
  <c r="O79" i="4"/>
  <c r="N80" i="4"/>
  <c r="O80" i="4"/>
  <c r="N81" i="4"/>
  <c r="P81" i="4" s="1"/>
  <c r="O81" i="4"/>
  <c r="N82" i="4"/>
  <c r="O82" i="4"/>
  <c r="P82" i="4" s="1"/>
  <c r="N83" i="4"/>
  <c r="O83" i="4"/>
  <c r="N84" i="4"/>
  <c r="O84" i="4"/>
  <c r="N85" i="4"/>
  <c r="O85" i="4"/>
  <c r="N86" i="4"/>
  <c r="O86" i="4"/>
  <c r="N87" i="4"/>
  <c r="O87" i="4"/>
  <c r="N88" i="4"/>
  <c r="O88" i="4"/>
  <c r="P88" i="4" s="1"/>
  <c r="N89" i="4"/>
  <c r="O89" i="4"/>
  <c r="N90" i="4"/>
  <c r="O90" i="4"/>
  <c r="N91" i="4"/>
  <c r="O91" i="4"/>
  <c r="P91" i="4" s="1"/>
  <c r="N92" i="4"/>
  <c r="O92" i="4"/>
  <c r="N93" i="4"/>
  <c r="O93" i="4"/>
  <c r="N94" i="4"/>
  <c r="O94" i="4"/>
  <c r="N95" i="4"/>
  <c r="P95" i="4" s="1"/>
  <c r="O95" i="4"/>
  <c r="N96" i="4"/>
  <c r="O96" i="4"/>
  <c r="P96" i="4" s="1"/>
  <c r="N97" i="4"/>
  <c r="O97" i="4"/>
  <c r="N98" i="4"/>
  <c r="O98" i="4"/>
  <c r="N99" i="4"/>
  <c r="O99" i="4"/>
  <c r="N100" i="4"/>
  <c r="O100" i="4"/>
  <c r="N101" i="4"/>
  <c r="O101" i="4"/>
  <c r="N102" i="4"/>
  <c r="O102" i="4"/>
  <c r="N103" i="4"/>
  <c r="O103" i="4"/>
  <c r="N104" i="4"/>
  <c r="O104" i="4"/>
  <c r="P104" i="4" s="1"/>
  <c r="N105" i="4"/>
  <c r="O105" i="4"/>
  <c r="N106" i="4"/>
  <c r="O106" i="4"/>
  <c r="N107" i="4"/>
  <c r="O107" i="4"/>
  <c r="N108" i="4"/>
  <c r="O108" i="4"/>
  <c r="P108" i="4" s="1"/>
  <c r="N109" i="4"/>
  <c r="O109" i="4"/>
  <c r="N110" i="4"/>
  <c r="O110" i="4"/>
  <c r="N111" i="4"/>
  <c r="O111" i="4"/>
  <c r="N112" i="4"/>
  <c r="P112" i="4" s="1"/>
  <c r="O112" i="4"/>
  <c r="N113" i="4"/>
  <c r="O113" i="4"/>
  <c r="N114" i="4"/>
  <c r="O114" i="4"/>
  <c r="N115" i="4"/>
  <c r="O115" i="4"/>
  <c r="N116" i="4"/>
  <c r="O116" i="4"/>
  <c r="P116" i="4" s="1"/>
  <c r="N117" i="4"/>
  <c r="O117" i="4"/>
  <c r="N118" i="4"/>
  <c r="O118" i="4"/>
  <c r="N119" i="4"/>
  <c r="O119" i="4"/>
  <c r="N120" i="4"/>
  <c r="P120" i="4" s="1"/>
  <c r="O120" i="4"/>
  <c r="N121" i="4"/>
  <c r="P121" i="4" s="1"/>
  <c r="O121" i="4"/>
  <c r="N122" i="4"/>
  <c r="O122" i="4"/>
  <c r="P122" i="4" s="1"/>
  <c r="N123" i="4"/>
  <c r="O123" i="4"/>
  <c r="N124" i="4"/>
  <c r="O124" i="4"/>
  <c r="P124" i="4" s="1"/>
  <c r="N125" i="4"/>
  <c r="O125" i="4"/>
  <c r="P125" i="4" s="1"/>
  <c r="N126" i="4"/>
  <c r="O126" i="4"/>
  <c r="N127" i="4"/>
  <c r="P127" i="4" s="1"/>
  <c r="O127" i="4"/>
  <c r="N128" i="4"/>
  <c r="O128" i="4"/>
  <c r="N129" i="4"/>
  <c r="P129" i="4" s="1"/>
  <c r="O129" i="4"/>
  <c r="N130" i="4"/>
  <c r="O130" i="4"/>
  <c r="P130" i="4" s="1"/>
  <c r="N131" i="4"/>
  <c r="O131" i="4"/>
  <c r="N132" i="4"/>
  <c r="O132" i="4"/>
  <c r="P132" i="4" s="1"/>
  <c r="N133" i="4"/>
  <c r="O133" i="4"/>
  <c r="N134" i="4"/>
  <c r="O134" i="4"/>
  <c r="N135" i="4"/>
  <c r="O135" i="4"/>
  <c r="N136" i="4"/>
  <c r="O136" i="4"/>
  <c r="N137" i="4"/>
  <c r="P137" i="4" s="1"/>
  <c r="O137" i="4"/>
  <c r="N138" i="4"/>
  <c r="O138" i="4"/>
  <c r="P138" i="4" s="1"/>
  <c r="N139" i="4"/>
  <c r="O139" i="4"/>
  <c r="P139" i="4" s="1"/>
  <c r="N140" i="4"/>
  <c r="O140" i="4"/>
  <c r="N141" i="4"/>
  <c r="O141" i="4"/>
  <c r="N142" i="4"/>
  <c r="O142" i="4"/>
  <c r="N143" i="4"/>
  <c r="P143" i="4" s="1"/>
  <c r="O143" i="4"/>
  <c r="N144" i="4"/>
  <c r="O144" i="4"/>
  <c r="P144" i="4" s="1"/>
  <c r="N145" i="4"/>
  <c r="P145" i="4" s="1"/>
  <c r="O145" i="4"/>
  <c r="N146" i="4"/>
  <c r="O146" i="4"/>
  <c r="P146" i="4" s="1"/>
  <c r="N147" i="4"/>
  <c r="O147" i="4"/>
  <c r="N148" i="4"/>
  <c r="O148" i="4"/>
  <c r="N149" i="4"/>
  <c r="O149" i="4"/>
  <c r="N150" i="4"/>
  <c r="O150" i="4"/>
  <c r="N151" i="4"/>
  <c r="O151" i="4"/>
  <c r="N152" i="4"/>
  <c r="O152" i="4"/>
  <c r="P152" i="4" s="1"/>
  <c r="N153" i="4"/>
  <c r="O153" i="4"/>
  <c r="N154" i="4"/>
  <c r="O154" i="4"/>
  <c r="N155" i="4"/>
  <c r="O155" i="4"/>
  <c r="N156" i="4"/>
  <c r="O156" i="4"/>
  <c r="N157" i="4"/>
  <c r="O157" i="4"/>
  <c r="N158" i="4"/>
  <c r="O158" i="4"/>
  <c r="N159" i="4"/>
  <c r="P159" i="4" s="1"/>
  <c r="O159" i="4"/>
  <c r="N160" i="4"/>
  <c r="O160" i="4"/>
  <c r="P160" i="4" s="1"/>
  <c r="N161" i="4"/>
  <c r="O161" i="4"/>
  <c r="N162" i="4"/>
  <c r="O162" i="4"/>
  <c r="N163" i="4"/>
  <c r="O163" i="4"/>
  <c r="N164" i="4"/>
  <c r="O164" i="4"/>
  <c r="P164" i="4" s="1"/>
  <c r="N165" i="4"/>
  <c r="O165" i="4"/>
  <c r="N166" i="4"/>
  <c r="O166" i="4"/>
  <c r="N167" i="4"/>
  <c r="O167" i="4"/>
  <c r="N168" i="4"/>
  <c r="O168" i="4"/>
  <c r="P168" i="4" s="1"/>
  <c r="N169" i="4"/>
  <c r="P169" i="4" s="1"/>
  <c r="O169" i="4"/>
  <c r="N170" i="4"/>
  <c r="O170" i="4"/>
  <c r="N171" i="4"/>
  <c r="O171" i="4"/>
  <c r="N172" i="4"/>
  <c r="O172" i="4"/>
  <c r="N173" i="4"/>
  <c r="O173" i="4"/>
  <c r="N174" i="4"/>
  <c r="O174" i="4"/>
  <c r="P174" i="4" s="1"/>
  <c r="N175" i="4"/>
  <c r="P175" i="4" s="1"/>
  <c r="O175" i="4"/>
  <c r="N176" i="4"/>
  <c r="O176" i="4"/>
  <c r="N177" i="4"/>
  <c r="O177" i="4"/>
  <c r="N178" i="4"/>
  <c r="O178" i="4"/>
  <c r="N179" i="4"/>
  <c r="O179" i="4"/>
  <c r="N180" i="4"/>
  <c r="O180" i="4"/>
  <c r="P180" i="4" s="1"/>
  <c r="N181" i="4"/>
  <c r="O181" i="4"/>
  <c r="P181" i="4" s="1"/>
  <c r="N182" i="4"/>
  <c r="O182" i="4"/>
  <c r="N183" i="4"/>
  <c r="P183" i="4" s="1"/>
  <c r="O183" i="4"/>
  <c r="N184" i="4"/>
  <c r="O184" i="4"/>
  <c r="N185" i="4"/>
  <c r="O185" i="4"/>
  <c r="N186" i="4"/>
  <c r="O186" i="4"/>
  <c r="P186" i="4" s="1"/>
  <c r="N187" i="4"/>
  <c r="P187" i="4" s="1"/>
  <c r="O187" i="4"/>
  <c r="N188" i="4"/>
  <c r="O188" i="4"/>
  <c r="P188" i="4" s="1"/>
  <c r="N189" i="4"/>
  <c r="O189" i="4"/>
  <c r="N190" i="4"/>
  <c r="O190" i="4"/>
  <c r="N191" i="4"/>
  <c r="P191" i="4" s="1"/>
  <c r="O191" i="4"/>
  <c r="N192" i="4"/>
  <c r="P192" i="4" s="1"/>
  <c r="O192" i="4"/>
  <c r="N193" i="4"/>
  <c r="P193" i="4" s="1"/>
  <c r="O193" i="4"/>
  <c r="N194" i="4"/>
  <c r="O194" i="4"/>
  <c r="P194" i="4" s="1"/>
  <c r="N195" i="4"/>
  <c r="O195" i="4"/>
  <c r="N196" i="4"/>
  <c r="O196" i="4"/>
  <c r="P196" i="4" s="1"/>
  <c r="N197" i="4"/>
  <c r="O197" i="4"/>
  <c r="P197" i="4" s="1"/>
  <c r="N198" i="4"/>
  <c r="O198" i="4"/>
  <c r="N199" i="4"/>
  <c r="P199" i="4" s="1"/>
  <c r="O199" i="4"/>
  <c r="N200" i="4"/>
  <c r="O200" i="4"/>
  <c r="P200" i="4" s="1"/>
  <c r="N201" i="4"/>
  <c r="P201" i="4" s="1"/>
  <c r="O201" i="4"/>
  <c r="N202" i="4"/>
  <c r="O202" i="4"/>
  <c r="P202" i="4" s="1"/>
  <c r="N203" i="4"/>
  <c r="O203" i="4"/>
  <c r="P203" i="4" s="1"/>
  <c r="N204" i="4"/>
  <c r="O204" i="4"/>
  <c r="N205" i="4"/>
  <c r="O205" i="4"/>
  <c r="N206" i="4"/>
  <c r="O206" i="4"/>
  <c r="P206" i="4" s="1"/>
  <c r="N207" i="4"/>
  <c r="P207" i="4" s="1"/>
  <c r="O207" i="4"/>
  <c r="N208" i="4"/>
  <c r="O208" i="4"/>
  <c r="P208" i="4" s="1"/>
  <c r="N209" i="4"/>
  <c r="O209" i="4"/>
  <c r="N210" i="4"/>
  <c r="O210" i="4"/>
  <c r="N211" i="4"/>
  <c r="O211" i="4"/>
  <c r="K3" i="4"/>
  <c r="L3" i="4"/>
  <c r="K4" i="4"/>
  <c r="L4" i="4"/>
  <c r="M4" i="4" s="1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M13" i="4" s="1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M22" i="4" s="1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M31" i="4" s="1"/>
  <c r="L31" i="4"/>
  <c r="K32" i="4"/>
  <c r="L32" i="4"/>
  <c r="K33" i="4"/>
  <c r="L33" i="4"/>
  <c r="K34" i="4"/>
  <c r="L34" i="4"/>
  <c r="K35" i="4"/>
  <c r="L35" i="4"/>
  <c r="M35" i="4" s="1"/>
  <c r="K36" i="4"/>
  <c r="L36" i="4"/>
  <c r="K37" i="4"/>
  <c r="L37" i="4"/>
  <c r="M37" i="4" s="1"/>
  <c r="K38" i="4"/>
  <c r="M38" i="4" s="1"/>
  <c r="L38" i="4"/>
  <c r="K39" i="4"/>
  <c r="L39" i="4"/>
  <c r="K40" i="4"/>
  <c r="L40" i="4"/>
  <c r="K41" i="4"/>
  <c r="L41" i="4"/>
  <c r="K42" i="4"/>
  <c r="L42" i="4"/>
  <c r="K43" i="4"/>
  <c r="L43" i="4"/>
  <c r="K44" i="4"/>
  <c r="L44" i="4"/>
  <c r="K45" i="4"/>
  <c r="L45" i="4"/>
  <c r="M45" i="4" s="1"/>
  <c r="K46" i="4"/>
  <c r="L46" i="4"/>
  <c r="K47" i="4"/>
  <c r="M47" i="4" s="1"/>
  <c r="L47" i="4"/>
  <c r="K48" i="4"/>
  <c r="L48" i="4"/>
  <c r="K49" i="4"/>
  <c r="L49" i="4"/>
  <c r="K50" i="4"/>
  <c r="L50" i="4"/>
  <c r="M50" i="4" s="1"/>
  <c r="K51" i="4"/>
  <c r="L51" i="4"/>
  <c r="K52" i="4"/>
  <c r="L52" i="4"/>
  <c r="K53" i="4"/>
  <c r="L53" i="4"/>
  <c r="M53" i="4" s="1"/>
  <c r="K54" i="4"/>
  <c r="M54" i="4" s="1"/>
  <c r="L54" i="4"/>
  <c r="K55" i="4"/>
  <c r="L55" i="4"/>
  <c r="K56" i="4"/>
  <c r="L56" i="4"/>
  <c r="K57" i="4"/>
  <c r="L57" i="4"/>
  <c r="K58" i="4"/>
  <c r="L58" i="4"/>
  <c r="M58" i="4" s="1"/>
  <c r="K59" i="4"/>
  <c r="L59" i="4"/>
  <c r="M59" i="4" s="1"/>
  <c r="K60" i="4"/>
  <c r="L60" i="4"/>
  <c r="K61" i="4"/>
  <c r="L61" i="4"/>
  <c r="K62" i="4"/>
  <c r="L62" i="4"/>
  <c r="K63" i="4"/>
  <c r="L63" i="4"/>
  <c r="K64" i="4"/>
  <c r="L64" i="4"/>
  <c r="K65" i="4"/>
  <c r="L65" i="4"/>
  <c r="K66" i="4"/>
  <c r="L66" i="4"/>
  <c r="M66" i="4" s="1"/>
  <c r="K67" i="4"/>
  <c r="L67" i="4"/>
  <c r="K68" i="4"/>
  <c r="L68" i="4"/>
  <c r="K69" i="4"/>
  <c r="L69" i="4"/>
  <c r="K70" i="4"/>
  <c r="L70" i="4"/>
  <c r="K71" i="4"/>
  <c r="L71" i="4"/>
  <c r="K72" i="4"/>
  <c r="L72" i="4"/>
  <c r="K73" i="4"/>
  <c r="L73" i="4"/>
  <c r="K74" i="4"/>
  <c r="L74" i="4"/>
  <c r="M74" i="4" s="1"/>
  <c r="K75" i="4"/>
  <c r="L75" i="4"/>
  <c r="K76" i="4"/>
  <c r="L76" i="4"/>
  <c r="M76" i="4" s="1"/>
  <c r="K77" i="4"/>
  <c r="L77" i="4"/>
  <c r="K78" i="4"/>
  <c r="M78" i="4" s="1"/>
  <c r="L78" i="4"/>
  <c r="K79" i="4"/>
  <c r="L79" i="4"/>
  <c r="K80" i="4"/>
  <c r="L80" i="4"/>
  <c r="K81" i="4"/>
  <c r="L81" i="4"/>
  <c r="K82" i="4"/>
  <c r="L82" i="4"/>
  <c r="M82" i="4" s="1"/>
  <c r="K83" i="4"/>
  <c r="L83" i="4"/>
  <c r="K84" i="4"/>
  <c r="L84" i="4"/>
  <c r="K85" i="4"/>
  <c r="L85" i="4"/>
  <c r="K86" i="4"/>
  <c r="L86" i="4"/>
  <c r="K87" i="4"/>
  <c r="M87" i="4" s="1"/>
  <c r="L87" i="4"/>
  <c r="K88" i="4"/>
  <c r="L88" i="4"/>
  <c r="K89" i="4"/>
  <c r="L89" i="4"/>
  <c r="K90" i="4"/>
  <c r="L90" i="4"/>
  <c r="M90" i="4" s="1"/>
  <c r="K91" i="4"/>
  <c r="L91" i="4"/>
  <c r="M91" i="4" s="1"/>
  <c r="K92" i="4"/>
  <c r="L92" i="4"/>
  <c r="K93" i="4"/>
  <c r="L93" i="4"/>
  <c r="M93" i="4" s="1"/>
  <c r="K94" i="4"/>
  <c r="M94" i="4" s="1"/>
  <c r="L94" i="4"/>
  <c r="K95" i="4"/>
  <c r="M95" i="4" s="1"/>
  <c r="L95" i="4"/>
  <c r="K96" i="4"/>
  <c r="L96" i="4"/>
  <c r="K97" i="4"/>
  <c r="L97" i="4"/>
  <c r="K98" i="4"/>
  <c r="L98" i="4"/>
  <c r="M98" i="4" s="1"/>
  <c r="K99" i="4"/>
  <c r="L99" i="4"/>
  <c r="K100" i="4"/>
  <c r="L100" i="4"/>
  <c r="M100" i="4" s="1"/>
  <c r="K101" i="4"/>
  <c r="L101" i="4"/>
  <c r="K102" i="4"/>
  <c r="M102" i="4" s="1"/>
  <c r="L102" i="4"/>
  <c r="K103" i="4"/>
  <c r="M103" i="4" s="1"/>
  <c r="L103" i="4"/>
  <c r="K104" i="4"/>
  <c r="L104" i="4"/>
  <c r="K105" i="4"/>
  <c r="L105" i="4"/>
  <c r="K106" i="4"/>
  <c r="L106" i="4"/>
  <c r="M106" i="4" s="1"/>
  <c r="K107" i="4"/>
  <c r="L107" i="4"/>
  <c r="K108" i="4"/>
  <c r="L108" i="4"/>
  <c r="M108" i="4" s="1"/>
  <c r="K109" i="4"/>
  <c r="L109" i="4"/>
  <c r="K110" i="4"/>
  <c r="L110" i="4"/>
  <c r="K111" i="4"/>
  <c r="L111" i="4"/>
  <c r="K112" i="4"/>
  <c r="L112" i="4"/>
  <c r="K113" i="4"/>
  <c r="L113" i="4"/>
  <c r="K114" i="4"/>
  <c r="L114" i="4"/>
  <c r="M114" i="4" s="1"/>
  <c r="K115" i="4"/>
  <c r="L115" i="4"/>
  <c r="K116" i="4"/>
  <c r="L116" i="4"/>
  <c r="M116" i="4" s="1"/>
  <c r="K117" i="4"/>
  <c r="L117" i="4"/>
  <c r="K118" i="4"/>
  <c r="L118" i="4"/>
  <c r="K119" i="4"/>
  <c r="L119" i="4"/>
  <c r="K120" i="4"/>
  <c r="L120" i="4"/>
  <c r="K121" i="4"/>
  <c r="L121" i="4"/>
  <c r="K122" i="4"/>
  <c r="L122" i="4"/>
  <c r="M122" i="4" s="1"/>
  <c r="K123" i="4"/>
  <c r="L123" i="4"/>
  <c r="K124" i="4"/>
  <c r="L124" i="4"/>
  <c r="K125" i="4"/>
  <c r="L125" i="4"/>
  <c r="M125" i="4" s="1"/>
  <c r="K126" i="4"/>
  <c r="L126" i="4"/>
  <c r="K127" i="4"/>
  <c r="L127" i="4"/>
  <c r="M127" i="4" s="1"/>
  <c r="K128" i="4"/>
  <c r="L128" i="4"/>
  <c r="K129" i="4"/>
  <c r="L129" i="4"/>
  <c r="K130" i="4"/>
  <c r="L130" i="4"/>
  <c r="M130" i="4" s="1"/>
  <c r="K131" i="4"/>
  <c r="L131" i="4"/>
  <c r="K132" i="4"/>
  <c r="L132" i="4"/>
  <c r="M132" i="4" s="1"/>
  <c r="K133" i="4"/>
  <c r="L133" i="4"/>
  <c r="K134" i="4"/>
  <c r="M134" i="4" s="1"/>
  <c r="L134" i="4"/>
  <c r="K135" i="4"/>
  <c r="L135" i="4"/>
  <c r="M135" i="4" s="1"/>
  <c r="K136" i="4"/>
  <c r="L136" i="4"/>
  <c r="K137" i="4"/>
  <c r="L137" i="4"/>
  <c r="K138" i="4"/>
  <c r="L138" i="4"/>
  <c r="M138" i="4" s="1"/>
  <c r="K139" i="4"/>
  <c r="L139" i="4"/>
  <c r="K140" i="4"/>
  <c r="L140" i="4"/>
  <c r="K141" i="4"/>
  <c r="L141" i="4"/>
  <c r="M141" i="4" s="1"/>
  <c r="K142" i="4"/>
  <c r="L142" i="4"/>
  <c r="K143" i="4"/>
  <c r="M143" i="4" s="1"/>
  <c r="L143" i="4"/>
  <c r="K144" i="4"/>
  <c r="L144" i="4"/>
  <c r="K145" i="4"/>
  <c r="L145" i="4"/>
  <c r="K146" i="4"/>
  <c r="L146" i="4"/>
  <c r="M146" i="4" s="1"/>
  <c r="K147" i="4"/>
  <c r="L147" i="4"/>
  <c r="K148" i="4"/>
  <c r="L148" i="4"/>
  <c r="M148" i="4" s="1"/>
  <c r="K149" i="4"/>
  <c r="L149" i="4"/>
  <c r="K150" i="4"/>
  <c r="M150" i="4" s="1"/>
  <c r="L150" i="4"/>
  <c r="K151" i="4"/>
  <c r="M151" i="4" s="1"/>
  <c r="L151" i="4"/>
  <c r="K152" i="4"/>
  <c r="L152" i="4"/>
  <c r="K153" i="4"/>
  <c r="L153" i="4"/>
  <c r="K154" i="4"/>
  <c r="L154" i="4"/>
  <c r="M154" i="4" s="1"/>
  <c r="K155" i="4"/>
  <c r="L155" i="4"/>
  <c r="K156" i="4"/>
  <c r="L156" i="4"/>
  <c r="M156" i="4" s="1"/>
  <c r="K157" i="4"/>
  <c r="L157" i="4"/>
  <c r="K158" i="4"/>
  <c r="M158" i="4" s="1"/>
  <c r="L158" i="4"/>
  <c r="K159" i="4"/>
  <c r="M159" i="4" s="1"/>
  <c r="L159" i="4"/>
  <c r="K160" i="4"/>
  <c r="L160" i="4"/>
  <c r="K161" i="4"/>
  <c r="L161" i="4"/>
  <c r="K162" i="4"/>
  <c r="L162" i="4"/>
  <c r="M162" i="4" s="1"/>
  <c r="K163" i="4"/>
  <c r="L163" i="4"/>
  <c r="K164" i="4"/>
  <c r="L164" i="4"/>
  <c r="K165" i="4"/>
  <c r="L165" i="4"/>
  <c r="K166" i="4"/>
  <c r="L166" i="4"/>
  <c r="K167" i="4"/>
  <c r="L167" i="4"/>
  <c r="K168" i="4"/>
  <c r="L168" i="4"/>
  <c r="K169" i="4"/>
  <c r="L169" i="4"/>
  <c r="K170" i="4"/>
  <c r="L170" i="4"/>
  <c r="M170" i="4" s="1"/>
  <c r="K171" i="4"/>
  <c r="L171" i="4"/>
  <c r="K172" i="4"/>
  <c r="L172" i="4"/>
  <c r="K173" i="4"/>
  <c r="L173" i="4"/>
  <c r="K174" i="4"/>
  <c r="M174" i="4" s="1"/>
  <c r="L174" i="4"/>
  <c r="K175" i="4"/>
  <c r="L175" i="4"/>
  <c r="K176" i="4"/>
  <c r="L176" i="4"/>
  <c r="K177" i="4"/>
  <c r="L177" i="4"/>
  <c r="K178" i="4"/>
  <c r="L178" i="4"/>
  <c r="M178" i="4" s="1"/>
  <c r="K179" i="4"/>
  <c r="L179" i="4"/>
  <c r="M179" i="4" s="1"/>
  <c r="K180" i="4"/>
  <c r="L180" i="4"/>
  <c r="K181" i="4"/>
  <c r="L181" i="4"/>
  <c r="K182" i="4"/>
  <c r="L182" i="4"/>
  <c r="K183" i="4"/>
  <c r="M183" i="4" s="1"/>
  <c r="L183" i="4"/>
  <c r="K184" i="4"/>
  <c r="L184" i="4"/>
  <c r="K185" i="4"/>
  <c r="L185" i="4"/>
  <c r="K186" i="4"/>
  <c r="L186" i="4"/>
  <c r="M186" i="4" s="1"/>
  <c r="K187" i="4"/>
  <c r="L187" i="4"/>
  <c r="K188" i="4"/>
  <c r="L188" i="4"/>
  <c r="K189" i="4"/>
  <c r="L189" i="4"/>
  <c r="K190" i="4"/>
  <c r="M190" i="4" s="1"/>
  <c r="L190" i="4"/>
  <c r="K191" i="4"/>
  <c r="M191" i="4" s="1"/>
  <c r="L191" i="4"/>
  <c r="K192" i="4"/>
  <c r="M192" i="4" s="1"/>
  <c r="L192" i="4"/>
  <c r="K193" i="4"/>
  <c r="L193" i="4"/>
  <c r="K194" i="4"/>
  <c r="L194" i="4"/>
  <c r="M194" i="4" s="1"/>
  <c r="K195" i="4"/>
  <c r="L195" i="4"/>
  <c r="K196" i="4"/>
  <c r="L196" i="4"/>
  <c r="K197" i="4"/>
  <c r="L197" i="4"/>
  <c r="K198" i="4"/>
  <c r="M198" i="4" s="1"/>
  <c r="L198" i="4"/>
  <c r="K199" i="4"/>
  <c r="L199" i="4"/>
  <c r="K200" i="4"/>
  <c r="M200" i="4" s="1"/>
  <c r="L200" i="4"/>
  <c r="K201" i="4"/>
  <c r="L201" i="4"/>
  <c r="K202" i="4"/>
  <c r="L202" i="4"/>
  <c r="M202" i="4" s="1"/>
  <c r="K203" i="4"/>
  <c r="M203" i="4" s="1"/>
  <c r="L203" i="4"/>
  <c r="K204" i="4"/>
  <c r="L204" i="4"/>
  <c r="K205" i="4"/>
  <c r="L205" i="4"/>
  <c r="K206" i="4"/>
  <c r="M206" i="4" s="1"/>
  <c r="L206" i="4"/>
  <c r="K207" i="4"/>
  <c r="M207" i="4" s="1"/>
  <c r="L207" i="4"/>
  <c r="K208" i="4"/>
  <c r="M208" i="4" s="1"/>
  <c r="L208" i="4"/>
  <c r="K209" i="4"/>
  <c r="L209" i="4"/>
  <c r="K210" i="4"/>
  <c r="L210" i="4"/>
  <c r="K211" i="4"/>
  <c r="L211" i="4"/>
  <c r="AB2" i="4"/>
  <c r="AA2" i="4"/>
  <c r="Z2" i="4"/>
  <c r="Y2" i="4"/>
  <c r="X2" i="4"/>
  <c r="W2" i="4"/>
  <c r="V2" i="4"/>
  <c r="U2" i="4"/>
  <c r="T2" i="4"/>
  <c r="R2" i="4"/>
  <c r="Q2" i="4"/>
  <c r="O2" i="4"/>
  <c r="N2" i="4"/>
  <c r="L2" i="4"/>
  <c r="K2" i="4"/>
  <c r="M2" i="4" s="1"/>
  <c r="P211" i="4"/>
  <c r="I211" i="4"/>
  <c r="F211" i="4"/>
  <c r="H211" i="4" s="1"/>
  <c r="I210" i="4"/>
  <c r="F210" i="4"/>
  <c r="H210" i="4" s="1"/>
  <c r="P209" i="4"/>
  <c r="M209" i="4"/>
  <c r="I209" i="4"/>
  <c r="F209" i="4"/>
  <c r="I208" i="4"/>
  <c r="F208" i="4"/>
  <c r="I207" i="4"/>
  <c r="F207" i="4"/>
  <c r="S206" i="4"/>
  <c r="I206" i="4"/>
  <c r="F206" i="4"/>
  <c r="I205" i="4"/>
  <c r="F205" i="4"/>
  <c r="I204" i="4"/>
  <c r="F204" i="4"/>
  <c r="I203" i="4"/>
  <c r="F203" i="4"/>
  <c r="I202" i="4"/>
  <c r="F202" i="4"/>
  <c r="M201" i="4"/>
  <c r="I201" i="4"/>
  <c r="F201" i="4"/>
  <c r="S200" i="4"/>
  <c r="I200" i="4"/>
  <c r="F200" i="4"/>
  <c r="M199" i="4"/>
  <c r="I199" i="4"/>
  <c r="F199" i="4"/>
  <c r="I198" i="4"/>
  <c r="F198" i="4"/>
  <c r="I197" i="4"/>
  <c r="F197" i="4"/>
  <c r="I196" i="4"/>
  <c r="F196" i="4"/>
  <c r="P195" i="4"/>
  <c r="I195" i="4"/>
  <c r="F195" i="4"/>
  <c r="I194" i="4"/>
  <c r="F194" i="4"/>
  <c r="M193" i="4"/>
  <c r="I193" i="4"/>
  <c r="F193" i="4"/>
  <c r="S192" i="4"/>
  <c r="I192" i="4"/>
  <c r="F192" i="4"/>
  <c r="I191" i="4"/>
  <c r="F191" i="4"/>
  <c r="S190" i="4"/>
  <c r="I190" i="4"/>
  <c r="F190" i="4"/>
  <c r="P189" i="4"/>
  <c r="M189" i="4"/>
  <c r="I189" i="4"/>
  <c r="F189" i="4"/>
  <c r="I188" i="4"/>
  <c r="F188" i="4"/>
  <c r="I187" i="4"/>
  <c r="F187" i="4"/>
  <c r="I186" i="4"/>
  <c r="F186" i="4"/>
  <c r="P185" i="4"/>
  <c r="M185" i="4"/>
  <c r="I185" i="4"/>
  <c r="F185" i="4"/>
  <c r="S184" i="4"/>
  <c r="P184" i="4"/>
  <c r="M184" i="4"/>
  <c r="I184" i="4"/>
  <c r="F184" i="4"/>
  <c r="I183" i="4"/>
  <c r="F183" i="4"/>
  <c r="S182" i="4"/>
  <c r="M182" i="4"/>
  <c r="I182" i="4"/>
  <c r="F182" i="4"/>
  <c r="M181" i="4"/>
  <c r="I181" i="4"/>
  <c r="F181" i="4"/>
  <c r="M180" i="4"/>
  <c r="I180" i="4"/>
  <c r="F180" i="4"/>
  <c r="P179" i="4"/>
  <c r="I179" i="4"/>
  <c r="F179" i="4"/>
  <c r="I178" i="4"/>
  <c r="F178" i="4"/>
  <c r="P177" i="4"/>
  <c r="M177" i="4"/>
  <c r="I177" i="4"/>
  <c r="F177" i="4"/>
  <c r="M176" i="4"/>
  <c r="I176" i="4"/>
  <c r="F176" i="4"/>
  <c r="S175" i="4"/>
  <c r="M175" i="4"/>
  <c r="I175" i="4"/>
  <c r="F175" i="4"/>
  <c r="I174" i="4"/>
  <c r="F174" i="4"/>
  <c r="I173" i="4"/>
  <c r="F173" i="4"/>
  <c r="M172" i="4"/>
  <c r="I172" i="4"/>
  <c r="F172" i="4"/>
  <c r="P171" i="4"/>
  <c r="I171" i="4"/>
  <c r="F171" i="4"/>
  <c r="I170" i="4"/>
  <c r="F170" i="4"/>
  <c r="M169" i="4"/>
  <c r="I169" i="4"/>
  <c r="F169" i="4"/>
  <c r="S168" i="4"/>
  <c r="M168" i="4"/>
  <c r="I168" i="4"/>
  <c r="F168" i="4"/>
  <c r="P167" i="4"/>
  <c r="I167" i="4"/>
  <c r="F167" i="4"/>
  <c r="S166" i="4"/>
  <c r="P166" i="4"/>
  <c r="M166" i="4"/>
  <c r="I166" i="4"/>
  <c r="F166" i="4"/>
  <c r="I165" i="4"/>
  <c r="F165" i="4"/>
  <c r="S164" i="4"/>
  <c r="M164" i="4"/>
  <c r="I164" i="4"/>
  <c r="F164" i="4"/>
  <c r="P163" i="4"/>
  <c r="I163" i="4"/>
  <c r="F163" i="4"/>
  <c r="S162" i="4"/>
  <c r="I162" i="4"/>
  <c r="F162" i="4"/>
  <c r="P161" i="4"/>
  <c r="M161" i="4"/>
  <c r="I161" i="4"/>
  <c r="F161" i="4"/>
  <c r="S160" i="4"/>
  <c r="M160" i="4"/>
  <c r="I160" i="4"/>
  <c r="F160" i="4"/>
  <c r="S159" i="4"/>
  <c r="I159" i="4"/>
  <c r="F159" i="4"/>
  <c r="S158" i="4"/>
  <c r="I158" i="4"/>
  <c r="F158" i="4"/>
  <c r="M157" i="4"/>
  <c r="I157" i="4"/>
  <c r="F157" i="4"/>
  <c r="I156" i="4"/>
  <c r="F156" i="4"/>
  <c r="S155" i="4"/>
  <c r="P155" i="4"/>
  <c r="I155" i="4"/>
  <c r="F155" i="4"/>
  <c r="I154" i="4"/>
  <c r="F154" i="4"/>
  <c r="P153" i="4"/>
  <c r="M153" i="4"/>
  <c r="I153" i="4"/>
  <c r="F153" i="4"/>
  <c r="S152" i="4"/>
  <c r="M152" i="4"/>
  <c r="I152" i="4"/>
  <c r="F152" i="4"/>
  <c r="S151" i="4"/>
  <c r="P151" i="4"/>
  <c r="I151" i="4"/>
  <c r="F151" i="4"/>
  <c r="S150" i="4"/>
  <c r="I150" i="4"/>
  <c r="F150" i="4"/>
  <c r="P149" i="4"/>
  <c r="M149" i="4"/>
  <c r="I149" i="4"/>
  <c r="F149" i="4"/>
  <c r="S148" i="4"/>
  <c r="I148" i="4"/>
  <c r="F148" i="4"/>
  <c r="S147" i="4"/>
  <c r="P147" i="4"/>
  <c r="I147" i="4"/>
  <c r="F147" i="4"/>
  <c r="I146" i="4"/>
  <c r="F146" i="4"/>
  <c r="M145" i="4"/>
  <c r="I145" i="4"/>
  <c r="F145" i="4"/>
  <c r="M144" i="4"/>
  <c r="I144" i="4"/>
  <c r="F144" i="4"/>
  <c r="S143" i="4"/>
  <c r="I143" i="4"/>
  <c r="F143" i="4"/>
  <c r="S142" i="4"/>
  <c r="M142" i="4"/>
  <c r="I142" i="4"/>
  <c r="F142" i="4"/>
  <c r="P141" i="4"/>
  <c r="I141" i="4"/>
  <c r="F141" i="4"/>
  <c r="S140" i="4"/>
  <c r="M140" i="4"/>
  <c r="I140" i="4"/>
  <c r="F140" i="4"/>
  <c r="I139" i="4"/>
  <c r="F139" i="4"/>
  <c r="I138" i="4"/>
  <c r="F138" i="4"/>
  <c r="M137" i="4"/>
  <c r="I137" i="4"/>
  <c r="F137" i="4"/>
  <c r="P136" i="4"/>
  <c r="M136" i="4"/>
  <c r="I136" i="4"/>
  <c r="F136" i="4"/>
  <c r="S135" i="4"/>
  <c r="P135" i="4"/>
  <c r="I135" i="4"/>
  <c r="F135" i="4"/>
  <c r="I134" i="4"/>
  <c r="F134" i="4"/>
  <c r="P133" i="4"/>
  <c r="I133" i="4"/>
  <c r="F133" i="4"/>
  <c r="S132" i="4"/>
  <c r="I132" i="4"/>
  <c r="F132" i="4"/>
  <c r="P131" i="4"/>
  <c r="I131" i="4"/>
  <c r="F131" i="4"/>
  <c r="I130" i="4"/>
  <c r="F130" i="4"/>
  <c r="M129" i="4"/>
  <c r="I129" i="4"/>
  <c r="F129" i="4"/>
  <c r="P128" i="4"/>
  <c r="M128" i="4"/>
  <c r="I128" i="4"/>
  <c r="F128" i="4"/>
  <c r="S127" i="4"/>
  <c r="I127" i="4"/>
  <c r="F127" i="4"/>
  <c r="S126" i="4"/>
  <c r="P126" i="4"/>
  <c r="M126" i="4"/>
  <c r="I126" i="4"/>
  <c r="F126" i="4"/>
  <c r="I125" i="4"/>
  <c r="F125" i="4"/>
  <c r="S124" i="4"/>
  <c r="M124" i="4"/>
  <c r="I124" i="4"/>
  <c r="F124" i="4"/>
  <c r="I123" i="4"/>
  <c r="F123" i="4"/>
  <c r="I122" i="4"/>
  <c r="F122" i="4"/>
  <c r="M121" i="4"/>
  <c r="I121" i="4"/>
  <c r="F121" i="4"/>
  <c r="S120" i="4"/>
  <c r="M120" i="4"/>
  <c r="I120" i="4"/>
  <c r="F120" i="4"/>
  <c r="S119" i="4"/>
  <c r="P119" i="4"/>
  <c r="I119" i="4"/>
  <c r="F119" i="4"/>
  <c r="S118" i="4"/>
  <c r="P118" i="4"/>
  <c r="M118" i="4"/>
  <c r="I118" i="4"/>
  <c r="F118" i="4"/>
  <c r="P117" i="4"/>
  <c r="M117" i="4"/>
  <c r="I117" i="4"/>
  <c r="F117" i="4"/>
  <c r="I116" i="4"/>
  <c r="F116" i="4"/>
  <c r="P115" i="4"/>
  <c r="I115" i="4"/>
  <c r="F115" i="4"/>
  <c r="I114" i="4"/>
  <c r="F114" i="4"/>
  <c r="P113" i="4"/>
  <c r="M113" i="4"/>
  <c r="I113" i="4"/>
  <c r="F113" i="4"/>
  <c r="S112" i="4"/>
  <c r="M112" i="4"/>
  <c r="I112" i="4"/>
  <c r="F112" i="4"/>
  <c r="S111" i="4"/>
  <c r="P111" i="4"/>
  <c r="M111" i="4"/>
  <c r="I111" i="4"/>
  <c r="F111" i="4"/>
  <c r="S110" i="4"/>
  <c r="P110" i="4"/>
  <c r="M110" i="4"/>
  <c r="I110" i="4"/>
  <c r="F110" i="4"/>
  <c r="M109" i="4"/>
  <c r="I109" i="4"/>
  <c r="F109" i="4"/>
  <c r="I108" i="4"/>
  <c r="F108" i="4"/>
  <c r="P107" i="4"/>
  <c r="I107" i="4"/>
  <c r="F107" i="4"/>
  <c r="I106" i="4"/>
  <c r="F106" i="4"/>
  <c r="P105" i="4"/>
  <c r="M105" i="4"/>
  <c r="I105" i="4"/>
  <c r="F105" i="4"/>
  <c r="S104" i="4"/>
  <c r="M104" i="4"/>
  <c r="I104" i="4"/>
  <c r="F104" i="4"/>
  <c r="S103" i="4"/>
  <c r="P103" i="4"/>
  <c r="I103" i="4"/>
  <c r="F103" i="4"/>
  <c r="S102" i="4"/>
  <c r="P102" i="4"/>
  <c r="I102" i="4"/>
  <c r="F102" i="4"/>
  <c r="M101" i="4"/>
  <c r="I101" i="4"/>
  <c r="F101" i="4"/>
  <c r="S100" i="4"/>
  <c r="I100" i="4"/>
  <c r="F100" i="4"/>
  <c r="P99" i="4"/>
  <c r="I99" i="4"/>
  <c r="F99" i="4"/>
  <c r="I98" i="4"/>
  <c r="F98" i="4"/>
  <c r="P97" i="4"/>
  <c r="M97" i="4"/>
  <c r="I97" i="4"/>
  <c r="F97" i="4"/>
  <c r="S96" i="4"/>
  <c r="M96" i="4"/>
  <c r="I96" i="4"/>
  <c r="F96" i="4"/>
  <c r="S95" i="4"/>
  <c r="I95" i="4"/>
  <c r="F95" i="4"/>
  <c r="S94" i="4"/>
  <c r="P94" i="4"/>
  <c r="I94" i="4"/>
  <c r="F94" i="4"/>
  <c r="I93" i="4"/>
  <c r="F93" i="4"/>
  <c r="G93" i="4" s="1"/>
  <c r="S92" i="4"/>
  <c r="M92" i="4"/>
  <c r="I92" i="4"/>
  <c r="F92" i="4"/>
  <c r="H91" i="4"/>
  <c r="G91" i="4"/>
  <c r="P90" i="4"/>
  <c r="H90" i="4"/>
  <c r="G90" i="4"/>
  <c r="P89" i="4"/>
  <c r="M89" i="4"/>
  <c r="H89" i="4"/>
  <c r="G89" i="4"/>
  <c r="S88" i="4"/>
  <c r="M88" i="4"/>
  <c r="H88" i="4"/>
  <c r="G88" i="4"/>
  <c r="S87" i="4"/>
  <c r="P87" i="4"/>
  <c r="H87" i="4"/>
  <c r="G87" i="4"/>
  <c r="S86" i="4"/>
  <c r="M86" i="4"/>
  <c r="H86" i="4"/>
  <c r="G86" i="4"/>
  <c r="P85" i="4"/>
  <c r="M85" i="4"/>
  <c r="H85" i="4"/>
  <c r="G85" i="4"/>
  <c r="S84" i="4"/>
  <c r="M84" i="4"/>
  <c r="H84" i="4"/>
  <c r="G84" i="4"/>
  <c r="P83" i="4"/>
  <c r="H83" i="4"/>
  <c r="G83" i="4"/>
  <c r="H82" i="4"/>
  <c r="G82" i="4"/>
  <c r="M81" i="4"/>
  <c r="H81" i="4"/>
  <c r="G81" i="4"/>
  <c r="S80" i="4"/>
  <c r="M80" i="4"/>
  <c r="H80" i="4"/>
  <c r="G80" i="4"/>
  <c r="S79" i="4"/>
  <c r="P79" i="4"/>
  <c r="M79" i="4"/>
  <c r="H79" i="4"/>
  <c r="G79" i="4"/>
  <c r="S78" i="4"/>
  <c r="H78" i="4"/>
  <c r="G78" i="4"/>
  <c r="P77" i="4"/>
  <c r="M77" i="4"/>
  <c r="H77" i="4"/>
  <c r="G77" i="4"/>
  <c r="S76" i="4"/>
  <c r="H76" i="4"/>
  <c r="G76" i="4"/>
  <c r="P75" i="4"/>
  <c r="H75" i="4"/>
  <c r="G75" i="4"/>
  <c r="H74" i="4"/>
  <c r="G74" i="4"/>
  <c r="P73" i="4"/>
  <c r="M73" i="4"/>
  <c r="H73" i="4"/>
  <c r="G73" i="4"/>
  <c r="S72" i="4"/>
  <c r="P72" i="4"/>
  <c r="M72" i="4"/>
  <c r="H72" i="4"/>
  <c r="G72" i="4"/>
  <c r="S71" i="4"/>
  <c r="P71" i="4"/>
  <c r="H71" i="4"/>
  <c r="G71" i="4"/>
  <c r="S70" i="4"/>
  <c r="M70" i="4"/>
  <c r="H70" i="4"/>
  <c r="G70" i="4"/>
  <c r="H69" i="4"/>
  <c r="G69" i="4"/>
  <c r="S68" i="4"/>
  <c r="M68" i="4"/>
  <c r="H68" i="4"/>
  <c r="G68" i="4"/>
  <c r="H67" i="4"/>
  <c r="G67" i="4"/>
  <c r="H66" i="4"/>
  <c r="G66" i="4"/>
  <c r="M65" i="4"/>
  <c r="H65" i="4"/>
  <c r="G65" i="4"/>
  <c r="S64" i="4"/>
  <c r="M64" i="4"/>
  <c r="H64" i="4"/>
  <c r="G64" i="4"/>
  <c r="S63" i="4"/>
  <c r="P63" i="4"/>
  <c r="H63" i="4"/>
  <c r="G63" i="4"/>
  <c r="S62" i="4"/>
  <c r="P62" i="4"/>
  <c r="M62" i="4"/>
  <c r="H62" i="4"/>
  <c r="G62" i="4"/>
  <c r="P61" i="4"/>
  <c r="M61" i="4"/>
  <c r="H61" i="4"/>
  <c r="G61" i="4"/>
  <c r="S60" i="4"/>
  <c r="M60" i="4"/>
  <c r="H60" i="4"/>
  <c r="G60" i="4"/>
  <c r="S59" i="4"/>
  <c r="P59" i="4"/>
  <c r="H59" i="4"/>
  <c r="G59" i="4"/>
  <c r="H58" i="4"/>
  <c r="G58" i="4"/>
  <c r="P57" i="4"/>
  <c r="M57" i="4"/>
  <c r="H57" i="4"/>
  <c r="G57" i="4"/>
  <c r="S56" i="4"/>
  <c r="M56" i="4"/>
  <c r="H56" i="4"/>
  <c r="G56" i="4"/>
  <c r="S55" i="4"/>
  <c r="P55" i="4"/>
  <c r="M55" i="4"/>
  <c r="H55" i="4"/>
  <c r="G55" i="4"/>
  <c r="S54" i="4"/>
  <c r="P54" i="4"/>
  <c r="H54" i="4"/>
  <c r="G54" i="4"/>
  <c r="P53" i="4"/>
  <c r="H53" i="4"/>
  <c r="G53" i="4"/>
  <c r="S52" i="4"/>
  <c r="M52" i="4"/>
  <c r="H52" i="4"/>
  <c r="G52" i="4"/>
  <c r="P51" i="4"/>
  <c r="H51" i="4"/>
  <c r="G51" i="4"/>
  <c r="H50" i="4"/>
  <c r="G50" i="4"/>
  <c r="P49" i="4"/>
  <c r="M49" i="4"/>
  <c r="H49" i="4"/>
  <c r="G49" i="4"/>
  <c r="S48" i="4"/>
  <c r="M48" i="4"/>
  <c r="H48" i="4"/>
  <c r="G48" i="4"/>
  <c r="S47" i="4"/>
  <c r="P47" i="4"/>
  <c r="H47" i="4"/>
  <c r="G47" i="4"/>
  <c r="S46" i="4"/>
  <c r="P46" i="4"/>
  <c r="M46" i="4"/>
  <c r="H46" i="4"/>
  <c r="G46" i="4"/>
  <c r="P45" i="4"/>
  <c r="H45" i="4"/>
  <c r="G45" i="4"/>
  <c r="S44" i="4"/>
  <c r="M44" i="4"/>
  <c r="H44" i="4"/>
  <c r="G44" i="4"/>
  <c r="P43" i="4"/>
  <c r="H43" i="4"/>
  <c r="G43" i="4"/>
  <c r="H42" i="4"/>
  <c r="G42" i="4"/>
  <c r="S41" i="4"/>
  <c r="P41" i="4"/>
  <c r="M41" i="4"/>
  <c r="H41" i="4"/>
  <c r="G41" i="4"/>
  <c r="S40" i="4"/>
  <c r="M40" i="4"/>
  <c r="H40" i="4"/>
  <c r="G40" i="4"/>
  <c r="S39" i="4"/>
  <c r="P39" i="4"/>
  <c r="M39" i="4"/>
  <c r="H39" i="4"/>
  <c r="G39" i="4"/>
  <c r="S38" i="4"/>
  <c r="P38" i="4"/>
  <c r="H38" i="4"/>
  <c r="G38" i="4"/>
  <c r="P37" i="4"/>
  <c r="H37" i="4"/>
  <c r="G37" i="4"/>
  <c r="S36" i="4"/>
  <c r="M36" i="4"/>
  <c r="H36" i="4"/>
  <c r="G36" i="4"/>
  <c r="P35" i="4"/>
  <c r="H35" i="4"/>
  <c r="G35" i="4"/>
  <c r="H34" i="4"/>
  <c r="G34" i="4"/>
  <c r="P33" i="4"/>
  <c r="M33" i="4"/>
  <c r="H33" i="4"/>
  <c r="G33" i="4"/>
  <c r="S32" i="4"/>
  <c r="M32" i="4"/>
  <c r="H32" i="4"/>
  <c r="G32" i="4"/>
  <c r="S31" i="4"/>
  <c r="P31" i="4"/>
  <c r="H31" i="4"/>
  <c r="G31" i="4"/>
  <c r="S30" i="4"/>
  <c r="P30" i="4"/>
  <c r="M30" i="4"/>
  <c r="H30" i="4"/>
  <c r="G30" i="4"/>
  <c r="P29" i="4"/>
  <c r="H29" i="4"/>
  <c r="G29" i="4"/>
  <c r="S28" i="4"/>
  <c r="M28" i="4"/>
  <c r="H28" i="4"/>
  <c r="G28" i="4"/>
  <c r="S27" i="4"/>
  <c r="P27" i="4"/>
  <c r="H27" i="4"/>
  <c r="G27" i="4"/>
  <c r="H26" i="4"/>
  <c r="G26" i="4"/>
  <c r="S25" i="4"/>
  <c r="P25" i="4"/>
  <c r="M25" i="4"/>
  <c r="H25" i="4"/>
  <c r="G25" i="4"/>
  <c r="S24" i="4"/>
  <c r="M24" i="4"/>
  <c r="H24" i="4"/>
  <c r="G24" i="4"/>
  <c r="S23" i="4"/>
  <c r="P23" i="4"/>
  <c r="M23" i="4"/>
  <c r="H23" i="4"/>
  <c r="G23" i="4"/>
  <c r="S22" i="4"/>
  <c r="P22" i="4"/>
  <c r="H22" i="4"/>
  <c r="G22" i="4"/>
  <c r="P21" i="4"/>
  <c r="M21" i="4"/>
  <c r="H21" i="4"/>
  <c r="G21" i="4"/>
  <c r="S20" i="4"/>
  <c r="M20" i="4"/>
  <c r="H20" i="4"/>
  <c r="G20" i="4"/>
  <c r="S19" i="4"/>
  <c r="P19" i="4"/>
  <c r="H19" i="4"/>
  <c r="G19" i="4"/>
  <c r="H18" i="4"/>
  <c r="G18" i="4"/>
  <c r="P17" i="4"/>
  <c r="M17" i="4"/>
  <c r="H17" i="4"/>
  <c r="G17" i="4"/>
  <c r="S16" i="4"/>
  <c r="M16" i="4"/>
  <c r="H16" i="4"/>
  <c r="G16" i="4"/>
  <c r="S15" i="4"/>
  <c r="P15" i="4"/>
  <c r="M15" i="4"/>
  <c r="H15" i="4"/>
  <c r="G15" i="4"/>
  <c r="S14" i="4"/>
  <c r="P14" i="4"/>
  <c r="M14" i="4"/>
  <c r="H14" i="4"/>
  <c r="G14" i="4"/>
  <c r="P13" i="4"/>
  <c r="H13" i="4"/>
  <c r="G13" i="4"/>
  <c r="S12" i="4"/>
  <c r="M12" i="4"/>
  <c r="H12" i="4"/>
  <c r="G12" i="4"/>
  <c r="S11" i="4"/>
  <c r="H11" i="4"/>
  <c r="G11" i="4"/>
  <c r="H10" i="4"/>
  <c r="G10" i="4"/>
  <c r="AV9" i="4"/>
  <c r="P9" i="4"/>
  <c r="M9" i="4"/>
  <c r="H9" i="4"/>
  <c r="G9" i="4"/>
  <c r="S8" i="4"/>
  <c r="P8" i="4"/>
  <c r="M8" i="4"/>
  <c r="H8" i="4"/>
  <c r="G8" i="4"/>
  <c r="S7" i="4"/>
  <c r="P7" i="4"/>
  <c r="M7" i="4"/>
  <c r="H7" i="4"/>
  <c r="G7" i="4"/>
  <c r="S6" i="4"/>
  <c r="P6" i="4"/>
  <c r="M6" i="4"/>
  <c r="H6" i="4"/>
  <c r="G6" i="4"/>
  <c r="P5" i="4"/>
  <c r="M5" i="4"/>
  <c r="H5" i="4"/>
  <c r="G5" i="4"/>
  <c r="S4" i="4"/>
  <c r="H4" i="4"/>
  <c r="G4" i="4"/>
  <c r="S3" i="4"/>
  <c r="P3" i="4"/>
  <c r="H3" i="4"/>
  <c r="G3" i="4"/>
  <c r="S2" i="4"/>
  <c r="P2" i="4"/>
  <c r="H2" i="4"/>
  <c r="G2" i="4"/>
  <c r="S113" i="3"/>
  <c r="P113" i="3"/>
  <c r="M113" i="3"/>
  <c r="I113" i="3"/>
  <c r="F113" i="3"/>
  <c r="H113" i="3" s="1"/>
  <c r="S57" i="3"/>
  <c r="P57" i="3"/>
  <c r="M57" i="3"/>
  <c r="I57" i="3"/>
  <c r="F57" i="3"/>
  <c r="H57" i="3" s="1"/>
  <c r="S85" i="3"/>
  <c r="P85" i="3"/>
  <c r="M85" i="3"/>
  <c r="I85" i="3"/>
  <c r="F85" i="3"/>
  <c r="H85" i="3" s="1"/>
  <c r="S112" i="3"/>
  <c r="P112" i="3"/>
  <c r="M112" i="3"/>
  <c r="I112" i="3"/>
  <c r="F112" i="3"/>
  <c r="G112" i="3" s="1"/>
  <c r="S78" i="3"/>
  <c r="P78" i="3"/>
  <c r="M78" i="3"/>
  <c r="I78" i="3"/>
  <c r="F78" i="3"/>
  <c r="H78" i="3" s="1"/>
  <c r="S77" i="3"/>
  <c r="P77" i="3"/>
  <c r="M77" i="3"/>
  <c r="I77" i="3"/>
  <c r="F77" i="3"/>
  <c r="H77" i="3" s="1"/>
  <c r="S111" i="3"/>
  <c r="P111" i="3"/>
  <c r="M111" i="3"/>
  <c r="I111" i="3"/>
  <c r="F111" i="3"/>
  <c r="H111" i="3" s="1"/>
  <c r="S110" i="3"/>
  <c r="P110" i="3"/>
  <c r="M110" i="3"/>
  <c r="I110" i="3"/>
  <c r="F110" i="3"/>
  <c r="H110" i="3" s="1"/>
  <c r="S64" i="3"/>
  <c r="P64" i="3"/>
  <c r="M64" i="3"/>
  <c r="I64" i="3"/>
  <c r="F64" i="3"/>
  <c r="S56" i="3"/>
  <c r="P56" i="3"/>
  <c r="M56" i="3"/>
  <c r="I56" i="3"/>
  <c r="F56" i="3"/>
  <c r="S55" i="3"/>
  <c r="P55" i="3"/>
  <c r="M55" i="3"/>
  <c r="I55" i="3"/>
  <c r="F55" i="3"/>
  <c r="S8" i="3"/>
  <c r="P8" i="3"/>
  <c r="M8" i="3"/>
  <c r="I8" i="3"/>
  <c r="F8" i="3"/>
  <c r="S29" i="3"/>
  <c r="P29" i="3"/>
  <c r="M29" i="3"/>
  <c r="I29" i="3"/>
  <c r="F29" i="3"/>
  <c r="H29" i="3" s="1"/>
  <c r="S22" i="3"/>
  <c r="P22" i="3"/>
  <c r="M22" i="3"/>
  <c r="I22" i="3"/>
  <c r="F22" i="3"/>
  <c r="S54" i="3"/>
  <c r="P54" i="3"/>
  <c r="M54" i="3"/>
  <c r="I54" i="3"/>
  <c r="F54" i="3"/>
  <c r="S21" i="3"/>
  <c r="P21" i="3"/>
  <c r="M21" i="3"/>
  <c r="I21" i="3"/>
  <c r="F21" i="3"/>
  <c r="H21" i="3" s="1"/>
  <c r="S109" i="3"/>
  <c r="P109" i="3"/>
  <c r="M109" i="3"/>
  <c r="I109" i="3"/>
  <c r="F109" i="3"/>
  <c r="S108" i="3"/>
  <c r="P108" i="3"/>
  <c r="M108" i="3"/>
  <c r="I108" i="3"/>
  <c r="F108" i="3"/>
  <c r="H108" i="3" s="1"/>
  <c r="S20" i="3"/>
  <c r="P20" i="3"/>
  <c r="M20" i="3"/>
  <c r="I20" i="3"/>
  <c r="F20" i="3"/>
  <c r="S76" i="3"/>
  <c r="P76" i="3"/>
  <c r="M76" i="3"/>
  <c r="I76" i="3"/>
  <c r="F76" i="3"/>
  <c r="H76" i="3" s="1"/>
  <c r="S53" i="3"/>
  <c r="P53" i="3"/>
  <c r="M53" i="3"/>
  <c r="I53" i="3"/>
  <c r="F53" i="3"/>
  <c r="S75" i="3"/>
  <c r="P75" i="3"/>
  <c r="M75" i="3"/>
  <c r="I75" i="3"/>
  <c r="F75" i="3"/>
  <c r="H75" i="3" s="1"/>
  <c r="S107" i="3"/>
  <c r="P107" i="3"/>
  <c r="M107" i="3"/>
  <c r="I107" i="3"/>
  <c r="F107" i="3"/>
  <c r="G107" i="3" s="1"/>
  <c r="S84" i="3"/>
  <c r="P84" i="3"/>
  <c r="M84" i="3"/>
  <c r="I84" i="3"/>
  <c r="F84" i="3"/>
  <c r="S52" i="3"/>
  <c r="P52" i="3"/>
  <c r="M52" i="3"/>
  <c r="I52" i="3"/>
  <c r="F52" i="3"/>
  <c r="H52" i="3" s="1"/>
  <c r="S63" i="3"/>
  <c r="P63" i="3"/>
  <c r="M63" i="3"/>
  <c r="I63" i="3"/>
  <c r="F63" i="3"/>
  <c r="S51" i="3"/>
  <c r="P51" i="3"/>
  <c r="M51" i="3"/>
  <c r="I51" i="3"/>
  <c r="F51" i="3"/>
  <c r="H51" i="3" s="1"/>
  <c r="S28" i="3"/>
  <c r="P28" i="3"/>
  <c r="M28" i="3"/>
  <c r="I28" i="3"/>
  <c r="F28" i="3"/>
  <c r="S106" i="3"/>
  <c r="P106" i="3"/>
  <c r="M106" i="3"/>
  <c r="I106" i="3"/>
  <c r="F106" i="3"/>
  <c r="H106" i="3" s="1"/>
  <c r="S50" i="3"/>
  <c r="P50" i="3"/>
  <c r="M50" i="3"/>
  <c r="I50" i="3"/>
  <c r="F50" i="3"/>
  <c r="H50" i="3" s="1"/>
  <c r="S19" i="3"/>
  <c r="P19" i="3"/>
  <c r="M19" i="3"/>
  <c r="I19" i="3"/>
  <c r="F19" i="3"/>
  <c r="S7" i="3"/>
  <c r="P7" i="3"/>
  <c r="M7" i="3"/>
  <c r="I7" i="3"/>
  <c r="F7" i="3"/>
  <c r="H7" i="3" s="1"/>
  <c r="S49" i="3"/>
  <c r="P49" i="3"/>
  <c r="M49" i="3"/>
  <c r="I49" i="3"/>
  <c r="F49" i="3"/>
  <c r="S74" i="3"/>
  <c r="P74" i="3"/>
  <c r="M74" i="3"/>
  <c r="I74" i="3"/>
  <c r="F74" i="3"/>
  <c r="H74" i="3" s="1"/>
  <c r="S105" i="3"/>
  <c r="P105" i="3"/>
  <c r="M105" i="3"/>
  <c r="I105" i="3"/>
  <c r="F105" i="3"/>
  <c r="G105" i="3" s="1"/>
  <c r="S104" i="3"/>
  <c r="P104" i="3"/>
  <c r="M104" i="3"/>
  <c r="I104" i="3"/>
  <c r="F104" i="3"/>
  <c r="H104" i="3" s="1"/>
  <c r="S48" i="3"/>
  <c r="P48" i="3"/>
  <c r="M48" i="3"/>
  <c r="I48" i="3"/>
  <c r="F48" i="3"/>
  <c r="S83" i="3"/>
  <c r="P83" i="3"/>
  <c r="M83" i="3"/>
  <c r="I83" i="3"/>
  <c r="F83" i="3"/>
  <c r="S73" i="3"/>
  <c r="P73" i="3"/>
  <c r="M73" i="3"/>
  <c r="I73" i="3"/>
  <c r="F73" i="3"/>
  <c r="S103" i="3"/>
  <c r="P103" i="3"/>
  <c r="M103" i="3"/>
  <c r="I103" i="3"/>
  <c r="F103" i="3"/>
  <c r="H103" i="3" s="1"/>
  <c r="S18" i="3"/>
  <c r="P18" i="3"/>
  <c r="M18" i="3"/>
  <c r="I18" i="3"/>
  <c r="F18" i="3"/>
  <c r="S6" i="3"/>
  <c r="P6" i="3"/>
  <c r="M6" i="3"/>
  <c r="I6" i="3"/>
  <c r="F6" i="3"/>
  <c r="S47" i="3"/>
  <c r="P47" i="3"/>
  <c r="M47" i="3"/>
  <c r="I47" i="3"/>
  <c r="F47" i="3"/>
  <c r="H47" i="3" s="1"/>
  <c r="S17" i="3"/>
  <c r="P17" i="3"/>
  <c r="M17" i="3"/>
  <c r="I17" i="3"/>
  <c r="F17" i="3"/>
  <c r="S102" i="3"/>
  <c r="P102" i="3"/>
  <c r="M102" i="3"/>
  <c r="I102" i="3"/>
  <c r="F102" i="3"/>
  <c r="H102" i="3" s="1"/>
  <c r="S46" i="3"/>
  <c r="P46" i="3"/>
  <c r="M46" i="3"/>
  <c r="I46" i="3"/>
  <c r="F46" i="3"/>
  <c r="S27" i="3"/>
  <c r="P27" i="3"/>
  <c r="M27" i="3"/>
  <c r="I27" i="3"/>
  <c r="F27" i="3"/>
  <c r="S62" i="3"/>
  <c r="P62" i="3"/>
  <c r="M62" i="3"/>
  <c r="I62" i="3"/>
  <c r="F62" i="3"/>
  <c r="H62" i="3" s="1"/>
  <c r="S45" i="3"/>
  <c r="P45" i="3"/>
  <c r="M45" i="3"/>
  <c r="I45" i="3"/>
  <c r="F45" i="3"/>
  <c r="H45" i="3" s="1"/>
  <c r="S16" i="3"/>
  <c r="P16" i="3"/>
  <c r="M16" i="3"/>
  <c r="I16" i="3"/>
  <c r="F16" i="3"/>
  <c r="S101" i="3"/>
  <c r="P101" i="3"/>
  <c r="M101" i="3"/>
  <c r="I101" i="3"/>
  <c r="F101" i="3"/>
  <c r="H101" i="3" s="1"/>
  <c r="S100" i="3"/>
  <c r="P100" i="3"/>
  <c r="M100" i="3"/>
  <c r="I100" i="3"/>
  <c r="F100" i="3"/>
  <c r="H100" i="3" s="1"/>
  <c r="S99" i="3"/>
  <c r="P99" i="3"/>
  <c r="M99" i="3"/>
  <c r="I99" i="3"/>
  <c r="F99" i="3"/>
  <c r="S98" i="3"/>
  <c r="P98" i="3"/>
  <c r="M98" i="3"/>
  <c r="I98" i="3"/>
  <c r="F98" i="3"/>
  <c r="H98" i="3" s="1"/>
  <c r="S26" i="3"/>
  <c r="P26" i="3"/>
  <c r="M26" i="3"/>
  <c r="I26" i="3"/>
  <c r="F26" i="3"/>
  <c r="S44" i="3"/>
  <c r="P44" i="3"/>
  <c r="M44" i="3"/>
  <c r="I44" i="3"/>
  <c r="F44" i="3"/>
  <c r="H44" i="3" s="1"/>
  <c r="S72" i="3"/>
  <c r="P72" i="3"/>
  <c r="M72" i="3"/>
  <c r="I72" i="3"/>
  <c r="F72" i="3"/>
  <c r="S43" i="3"/>
  <c r="P43" i="3"/>
  <c r="M43" i="3"/>
  <c r="I43" i="3"/>
  <c r="F43" i="3"/>
  <c r="S82" i="3"/>
  <c r="P82" i="3"/>
  <c r="M82" i="3"/>
  <c r="I82" i="3"/>
  <c r="F82" i="3"/>
  <c r="H82" i="3" s="1"/>
  <c r="S42" i="3"/>
  <c r="P42" i="3"/>
  <c r="M42" i="3"/>
  <c r="I42" i="3"/>
  <c r="F42" i="3"/>
  <c r="S71" i="3"/>
  <c r="P71" i="3"/>
  <c r="M71" i="3"/>
  <c r="I71" i="3"/>
  <c r="F71" i="3"/>
  <c r="H71" i="3" s="1"/>
  <c r="S61" i="3"/>
  <c r="P61" i="3"/>
  <c r="M61" i="3"/>
  <c r="I61" i="3"/>
  <c r="F61" i="3"/>
  <c r="S15" i="3"/>
  <c r="P15" i="3"/>
  <c r="M15" i="3"/>
  <c r="I15" i="3"/>
  <c r="F15" i="3"/>
  <c r="S5" i="3"/>
  <c r="P5" i="3"/>
  <c r="M5" i="3"/>
  <c r="I5" i="3"/>
  <c r="F5" i="3"/>
  <c r="H5" i="3" s="1"/>
  <c r="S41" i="3"/>
  <c r="P41" i="3"/>
  <c r="M41" i="3"/>
  <c r="H41" i="3"/>
  <c r="G41" i="3"/>
  <c r="S97" i="3"/>
  <c r="P97" i="3"/>
  <c r="M97" i="3"/>
  <c r="H97" i="3"/>
  <c r="G97" i="3"/>
  <c r="S81" i="3"/>
  <c r="P81" i="3"/>
  <c r="M81" i="3"/>
  <c r="H81" i="3"/>
  <c r="G81" i="3"/>
  <c r="S14" i="3"/>
  <c r="P14" i="3"/>
  <c r="M14" i="3"/>
  <c r="H14" i="3"/>
  <c r="G14" i="3"/>
  <c r="S96" i="3"/>
  <c r="P96" i="3"/>
  <c r="M96" i="3"/>
  <c r="H96" i="3"/>
  <c r="G96" i="3"/>
  <c r="S40" i="3"/>
  <c r="P40" i="3"/>
  <c r="M40" i="3"/>
  <c r="H40" i="3"/>
  <c r="G40" i="3"/>
  <c r="S95" i="3"/>
  <c r="P95" i="3"/>
  <c r="M95" i="3"/>
  <c r="H95" i="3"/>
  <c r="G95" i="3"/>
  <c r="S94" i="3"/>
  <c r="P94" i="3"/>
  <c r="M94" i="3"/>
  <c r="H94" i="3"/>
  <c r="G94" i="3"/>
  <c r="S39" i="3"/>
  <c r="P39" i="3"/>
  <c r="M39" i="3"/>
  <c r="H39" i="3"/>
  <c r="G39" i="3"/>
  <c r="S38" i="3"/>
  <c r="P38" i="3"/>
  <c r="M38" i="3"/>
  <c r="H38" i="3"/>
  <c r="G38" i="3"/>
  <c r="S70" i="3"/>
  <c r="P70" i="3"/>
  <c r="M70" i="3"/>
  <c r="H70" i="3"/>
  <c r="G70" i="3"/>
  <c r="S60" i="3"/>
  <c r="P60" i="3"/>
  <c r="M60" i="3"/>
  <c r="H60" i="3"/>
  <c r="G60" i="3"/>
  <c r="S69" i="3"/>
  <c r="P69" i="3"/>
  <c r="M69" i="3"/>
  <c r="H69" i="3"/>
  <c r="G69" i="3"/>
  <c r="S25" i="3"/>
  <c r="P25" i="3"/>
  <c r="M25" i="3"/>
  <c r="H25" i="3"/>
  <c r="G25" i="3"/>
  <c r="S13" i="3"/>
  <c r="P13" i="3"/>
  <c r="M13" i="3"/>
  <c r="H13" i="3"/>
  <c r="G13" i="3"/>
  <c r="S4" i="3"/>
  <c r="P4" i="3"/>
  <c r="M4" i="3"/>
  <c r="H4" i="3"/>
  <c r="G4" i="3"/>
  <c r="S93" i="3"/>
  <c r="P93" i="3"/>
  <c r="M93" i="3"/>
  <c r="H93" i="3"/>
  <c r="G93" i="3"/>
  <c r="S92" i="3"/>
  <c r="P92" i="3"/>
  <c r="M92" i="3"/>
  <c r="H92" i="3"/>
  <c r="G92" i="3"/>
  <c r="S91" i="3"/>
  <c r="P91" i="3"/>
  <c r="M91" i="3"/>
  <c r="H91" i="3"/>
  <c r="G91" i="3"/>
  <c r="S12" i="3"/>
  <c r="P12" i="3"/>
  <c r="M12" i="3"/>
  <c r="H12" i="3"/>
  <c r="G12" i="3"/>
  <c r="S37" i="3"/>
  <c r="P37" i="3"/>
  <c r="M37" i="3"/>
  <c r="H37" i="3"/>
  <c r="G37" i="3"/>
  <c r="S36" i="3"/>
  <c r="P36" i="3"/>
  <c r="M36" i="3"/>
  <c r="H36" i="3"/>
  <c r="G36" i="3"/>
  <c r="S90" i="3"/>
  <c r="P90" i="3"/>
  <c r="M90" i="3"/>
  <c r="H90" i="3"/>
  <c r="G90" i="3"/>
  <c r="S68" i="3"/>
  <c r="P68" i="3"/>
  <c r="M68" i="3"/>
  <c r="H68" i="3"/>
  <c r="G68" i="3"/>
  <c r="S11" i="3"/>
  <c r="P11" i="3"/>
  <c r="M11" i="3"/>
  <c r="H11" i="3"/>
  <c r="G11" i="3"/>
  <c r="S3" i="3"/>
  <c r="P3" i="3"/>
  <c r="M3" i="3"/>
  <c r="H3" i="3"/>
  <c r="G3" i="3"/>
  <c r="S35" i="3"/>
  <c r="P35" i="3"/>
  <c r="M35" i="3"/>
  <c r="H35" i="3"/>
  <c r="G35" i="3"/>
  <c r="S24" i="3"/>
  <c r="P24" i="3"/>
  <c r="M24" i="3"/>
  <c r="H24" i="3"/>
  <c r="G24" i="3"/>
  <c r="S34" i="3"/>
  <c r="P34" i="3"/>
  <c r="M34" i="3"/>
  <c r="H34" i="3"/>
  <c r="G34" i="3"/>
  <c r="S67" i="3"/>
  <c r="P67" i="3"/>
  <c r="M67" i="3"/>
  <c r="H67" i="3"/>
  <c r="G67" i="3"/>
  <c r="S59" i="3"/>
  <c r="P59" i="3"/>
  <c r="M59" i="3"/>
  <c r="H59" i="3"/>
  <c r="G59" i="3"/>
  <c r="S80" i="3"/>
  <c r="P80" i="3"/>
  <c r="M80" i="3"/>
  <c r="H80" i="3"/>
  <c r="G80" i="3"/>
  <c r="S89" i="3"/>
  <c r="P89" i="3"/>
  <c r="M89" i="3"/>
  <c r="H89" i="3"/>
  <c r="G89" i="3"/>
  <c r="S88" i="3"/>
  <c r="P88" i="3"/>
  <c r="M88" i="3"/>
  <c r="H88" i="3"/>
  <c r="G88" i="3"/>
  <c r="S33" i="3"/>
  <c r="P33" i="3"/>
  <c r="M33" i="3"/>
  <c r="H33" i="3"/>
  <c r="G33" i="3"/>
  <c r="S87" i="3"/>
  <c r="P87" i="3"/>
  <c r="M87" i="3"/>
  <c r="H87" i="3"/>
  <c r="G87" i="3"/>
  <c r="S23" i="3"/>
  <c r="P23" i="3"/>
  <c r="M23" i="3"/>
  <c r="H23" i="3"/>
  <c r="G23" i="3"/>
  <c r="S32" i="3"/>
  <c r="P32" i="3"/>
  <c r="M32" i="3"/>
  <c r="H32" i="3"/>
  <c r="G32" i="3"/>
  <c r="S86" i="3"/>
  <c r="P86" i="3"/>
  <c r="M86" i="3"/>
  <c r="H86" i="3"/>
  <c r="G86" i="3"/>
  <c r="S58" i="3"/>
  <c r="P58" i="3"/>
  <c r="M58" i="3"/>
  <c r="H58" i="3"/>
  <c r="G58" i="3"/>
  <c r="S66" i="3"/>
  <c r="P66" i="3"/>
  <c r="M66" i="3"/>
  <c r="H66" i="3"/>
  <c r="G66" i="3"/>
  <c r="S2" i="3"/>
  <c r="P2" i="3"/>
  <c r="M2" i="3"/>
  <c r="H2" i="3"/>
  <c r="G2" i="3"/>
  <c r="S79" i="3"/>
  <c r="P79" i="3"/>
  <c r="M79" i="3"/>
  <c r="H79" i="3"/>
  <c r="G79" i="3"/>
  <c r="AV9" i="3"/>
  <c r="S31" i="3"/>
  <c r="P31" i="3"/>
  <c r="M31" i="3"/>
  <c r="H31" i="3"/>
  <c r="G31" i="3"/>
  <c r="S10" i="3"/>
  <c r="P10" i="3"/>
  <c r="M10" i="3"/>
  <c r="H10" i="3"/>
  <c r="G10" i="3"/>
  <c r="S30" i="3"/>
  <c r="P30" i="3"/>
  <c r="M30" i="3"/>
  <c r="H30" i="3"/>
  <c r="G30" i="3"/>
  <c r="S9" i="3"/>
  <c r="P9" i="3"/>
  <c r="M9" i="3"/>
  <c r="H9" i="3"/>
  <c r="G9" i="3"/>
  <c r="S65" i="3"/>
  <c r="P65" i="3"/>
  <c r="M65" i="3"/>
  <c r="H65" i="3"/>
  <c r="G65" i="3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E9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E10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E8" i="1"/>
  <c r="AE2" i="1" a="1"/>
  <c r="AE2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34" i="1"/>
  <c r="G33" i="1"/>
  <c r="G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S5" i="6" l="1"/>
  <c r="S194" i="6"/>
  <c r="S176" i="6"/>
  <c r="S144" i="6"/>
  <c r="S143" i="6"/>
  <c r="S111" i="6"/>
  <c r="S110" i="6"/>
  <c r="S78" i="6"/>
  <c r="S77" i="6"/>
  <c r="S45" i="6"/>
  <c r="S44" i="6"/>
  <c r="S12" i="6"/>
  <c r="S59" i="6"/>
  <c r="S27" i="6"/>
  <c r="S90" i="6"/>
  <c r="S58" i="6"/>
  <c r="S41" i="6"/>
  <c r="S9" i="6"/>
  <c r="S199" i="6"/>
  <c r="S167" i="6"/>
  <c r="S150" i="6"/>
  <c r="S118" i="6"/>
  <c r="S116" i="6"/>
  <c r="S84" i="6"/>
  <c r="S99" i="6"/>
  <c r="S67" i="6"/>
  <c r="V8" i="6"/>
  <c r="V9" i="6" s="1"/>
  <c r="V10" i="6"/>
  <c r="AC3" i="6"/>
  <c r="AB7" i="6"/>
  <c r="AB5" i="6"/>
  <c r="AB3" i="6"/>
  <c r="AA7" i="6"/>
  <c r="AA5" i="6"/>
  <c r="AA3" i="6"/>
  <c r="Z7" i="6"/>
  <c r="Z5" i="6"/>
  <c r="Z3" i="6"/>
  <c r="Y7" i="6"/>
  <c r="Y5" i="6"/>
  <c r="Y3" i="6"/>
  <c r="X7" i="6"/>
  <c r="X5" i="6"/>
  <c r="X3" i="6"/>
  <c r="W7" i="6"/>
  <c r="W5" i="6"/>
  <c r="W3" i="6"/>
  <c r="V7" i="6"/>
  <c r="V5" i="6"/>
  <c r="V3" i="6"/>
  <c r="AC5" i="6"/>
  <c r="AC6" i="6"/>
  <c r="AC4" i="6"/>
  <c r="AC2" i="6"/>
  <c r="AC7" i="6"/>
  <c r="AB6" i="6"/>
  <c r="AB4" i="6"/>
  <c r="AB2" i="6"/>
  <c r="AA6" i="6"/>
  <c r="AA4" i="6"/>
  <c r="AA2" i="6"/>
  <c r="S22" i="6" s="1"/>
  <c r="Z6" i="6"/>
  <c r="Z4" i="6"/>
  <c r="Z2" i="6"/>
  <c r="Y6" i="6"/>
  <c r="Y4" i="6"/>
  <c r="Y2" i="6"/>
  <c r="X6" i="6"/>
  <c r="X4" i="6"/>
  <c r="X2" i="6"/>
  <c r="S54" i="6" s="1"/>
  <c r="W6" i="6"/>
  <c r="W4" i="6"/>
  <c r="W2" i="6"/>
  <c r="S3" i="6" s="1"/>
  <c r="V6" i="6"/>
  <c r="V4" i="6"/>
  <c r="Z2" i="5" a="1"/>
  <c r="M204" i="4"/>
  <c r="M196" i="4"/>
  <c r="M188" i="4"/>
  <c r="P205" i="4"/>
  <c r="P173" i="4"/>
  <c r="P165" i="4"/>
  <c r="P157" i="4"/>
  <c r="P109" i="4"/>
  <c r="P101" i="4"/>
  <c r="P93" i="4"/>
  <c r="M195" i="4"/>
  <c r="M187" i="4"/>
  <c r="M171" i="4"/>
  <c r="M163" i="4"/>
  <c r="M155" i="4"/>
  <c r="M147" i="4"/>
  <c r="M139" i="4"/>
  <c r="M131" i="4"/>
  <c r="M123" i="4"/>
  <c r="M115" i="4"/>
  <c r="M107" i="4"/>
  <c r="M99" i="4"/>
  <c r="M83" i="4"/>
  <c r="M75" i="4"/>
  <c r="M67" i="4"/>
  <c r="M51" i="4"/>
  <c r="M43" i="4"/>
  <c r="M27" i="4"/>
  <c r="M19" i="4"/>
  <c r="M11" i="4"/>
  <c r="M3" i="4"/>
  <c r="P204" i="4"/>
  <c r="P172" i="4"/>
  <c r="P156" i="4"/>
  <c r="P148" i="4"/>
  <c r="P140" i="4"/>
  <c r="P100" i="4"/>
  <c r="P92" i="4"/>
  <c r="P84" i="4"/>
  <c r="P76" i="4"/>
  <c r="P52" i="4"/>
  <c r="P36" i="4"/>
  <c r="P28" i="4"/>
  <c r="P20" i="4"/>
  <c r="P4" i="4"/>
  <c r="S205" i="4"/>
  <c r="S197" i="4"/>
  <c r="S189" i="4"/>
  <c r="S181" i="4"/>
  <c r="S173" i="4"/>
  <c r="S165" i="4"/>
  <c r="S157" i="4"/>
  <c r="S149" i="4"/>
  <c r="S125" i="4"/>
  <c r="S117" i="4"/>
  <c r="S109" i="4"/>
  <c r="S101" i="4"/>
  <c r="S69" i="4"/>
  <c r="S61" i="4"/>
  <c r="S53" i="4"/>
  <c r="S45" i="4"/>
  <c r="S21" i="4"/>
  <c r="S13" i="4"/>
  <c r="P123" i="4"/>
  <c r="P67" i="4"/>
  <c r="S204" i="4"/>
  <c r="S196" i="4"/>
  <c r="S188" i="4"/>
  <c r="S180" i="4"/>
  <c r="S129" i="4"/>
  <c r="S121" i="4"/>
  <c r="S113" i="4"/>
  <c r="S105" i="4"/>
  <c r="S97" i="4"/>
  <c r="S89" i="4"/>
  <c r="S81" i="4"/>
  <c r="S73" i="4"/>
  <c r="S65" i="4"/>
  <c r="S57" i="4"/>
  <c r="S49" i="4"/>
  <c r="S33" i="4"/>
  <c r="S17" i="4"/>
  <c r="S9" i="4"/>
  <c r="M167" i="4"/>
  <c r="M119" i="4"/>
  <c r="M71" i="4"/>
  <c r="M63" i="4"/>
  <c r="P176" i="4"/>
  <c r="P80" i="4"/>
  <c r="S161" i="4"/>
  <c r="M205" i="4"/>
  <c r="M197" i="4"/>
  <c r="M173" i="4"/>
  <c r="M165" i="4"/>
  <c r="M133" i="4"/>
  <c r="M69" i="4"/>
  <c r="M29" i="4"/>
  <c r="P198" i="4"/>
  <c r="P190" i="4"/>
  <c r="P182" i="4"/>
  <c r="P158" i="4"/>
  <c r="P150" i="4"/>
  <c r="P142" i="4"/>
  <c r="P134" i="4"/>
  <c r="P86" i="4"/>
  <c r="P78" i="4"/>
  <c r="P70" i="4"/>
  <c r="S199" i="4"/>
  <c r="S191" i="4"/>
  <c r="S183" i="4"/>
  <c r="M42" i="4"/>
  <c r="M34" i="4"/>
  <c r="M26" i="4"/>
  <c r="M18" i="4"/>
  <c r="M10" i="4"/>
  <c r="M210" i="4"/>
  <c r="M211" i="4"/>
  <c r="P210" i="4"/>
  <c r="P178" i="4"/>
  <c r="P170" i="4"/>
  <c r="P162" i="4"/>
  <c r="P154" i="4"/>
  <c r="P114" i="4"/>
  <c r="P106" i="4"/>
  <c r="P98" i="4"/>
  <c r="P65" i="4"/>
  <c r="AE2" i="4" a="1"/>
  <c r="H119" i="4"/>
  <c r="G119" i="4"/>
  <c r="H135" i="4"/>
  <c r="G135" i="4"/>
  <c r="H167" i="4"/>
  <c r="G167" i="4"/>
  <c r="H183" i="4"/>
  <c r="G183" i="4"/>
  <c r="H199" i="4"/>
  <c r="G199" i="4"/>
  <c r="H100" i="4"/>
  <c r="G100" i="4"/>
  <c r="H116" i="4"/>
  <c r="G116" i="4"/>
  <c r="H132" i="4"/>
  <c r="G132" i="4"/>
  <c r="H148" i="4"/>
  <c r="G148" i="4"/>
  <c r="H164" i="4"/>
  <c r="G164" i="4"/>
  <c r="H180" i="4"/>
  <c r="G180" i="4"/>
  <c r="H196" i="4"/>
  <c r="G196" i="4"/>
  <c r="H102" i="4"/>
  <c r="G102" i="4"/>
  <c r="H113" i="4"/>
  <c r="G113" i="4"/>
  <c r="H145" i="4"/>
  <c r="G145" i="4"/>
  <c r="H177" i="4"/>
  <c r="G177" i="4"/>
  <c r="H193" i="4"/>
  <c r="G193" i="4"/>
  <c r="H209" i="4"/>
  <c r="G209" i="4"/>
  <c r="H118" i="4"/>
  <c r="G118" i="4"/>
  <c r="H103" i="4"/>
  <c r="G103" i="4"/>
  <c r="H151" i="4"/>
  <c r="G151" i="4"/>
  <c r="H97" i="4"/>
  <c r="G97" i="4"/>
  <c r="H129" i="4"/>
  <c r="G129" i="4"/>
  <c r="H161" i="4"/>
  <c r="G161" i="4"/>
  <c r="H94" i="4"/>
  <c r="G94" i="4"/>
  <c r="H110" i="4"/>
  <c r="G110" i="4"/>
  <c r="H126" i="4"/>
  <c r="G126" i="4"/>
  <c r="H142" i="4"/>
  <c r="G142" i="4"/>
  <c r="H158" i="4"/>
  <c r="G158" i="4"/>
  <c r="H174" i="4"/>
  <c r="G174" i="4"/>
  <c r="H190" i="4"/>
  <c r="G190" i="4"/>
  <c r="H206" i="4"/>
  <c r="G206" i="4"/>
  <c r="H107" i="4"/>
  <c r="G107" i="4"/>
  <c r="H155" i="4"/>
  <c r="G155" i="4"/>
  <c r="H171" i="4"/>
  <c r="G171" i="4"/>
  <c r="H187" i="4"/>
  <c r="G187" i="4"/>
  <c r="H203" i="4"/>
  <c r="G203" i="4"/>
  <c r="H184" i="4"/>
  <c r="G184" i="4"/>
  <c r="H200" i="4"/>
  <c r="G200" i="4"/>
  <c r="H105" i="4"/>
  <c r="G105" i="4"/>
  <c r="H153" i="4"/>
  <c r="G153" i="4"/>
  <c r="H134" i="4"/>
  <c r="G134" i="4"/>
  <c r="H123" i="4"/>
  <c r="G123" i="4"/>
  <c r="H139" i="4"/>
  <c r="G139" i="4"/>
  <c r="H104" i="4"/>
  <c r="G104" i="4"/>
  <c r="H120" i="4"/>
  <c r="G120" i="4"/>
  <c r="H136" i="4"/>
  <c r="G136" i="4"/>
  <c r="H152" i="4"/>
  <c r="G152" i="4"/>
  <c r="H168" i="4"/>
  <c r="G168" i="4"/>
  <c r="H101" i="4"/>
  <c r="G101" i="4"/>
  <c r="H117" i="4"/>
  <c r="G117" i="4"/>
  <c r="H133" i="4"/>
  <c r="G133" i="4"/>
  <c r="H149" i="4"/>
  <c r="G149" i="4"/>
  <c r="H165" i="4"/>
  <c r="G165" i="4"/>
  <c r="H181" i="4"/>
  <c r="G181" i="4"/>
  <c r="H197" i="4"/>
  <c r="G197" i="4"/>
  <c r="H98" i="4"/>
  <c r="G98" i="4"/>
  <c r="H114" i="4"/>
  <c r="G114" i="4"/>
  <c r="H130" i="4"/>
  <c r="G130" i="4"/>
  <c r="H146" i="4"/>
  <c r="G146" i="4"/>
  <c r="H162" i="4"/>
  <c r="G162" i="4"/>
  <c r="H178" i="4"/>
  <c r="G178" i="4"/>
  <c r="H194" i="4"/>
  <c r="G194" i="4"/>
  <c r="H127" i="4"/>
  <c r="G127" i="4"/>
  <c r="H143" i="4"/>
  <c r="G143" i="4"/>
  <c r="H159" i="4"/>
  <c r="G159" i="4"/>
  <c r="H175" i="4"/>
  <c r="G175" i="4"/>
  <c r="H191" i="4"/>
  <c r="G191" i="4"/>
  <c r="H207" i="4"/>
  <c r="G207" i="4"/>
  <c r="H99" i="4"/>
  <c r="G99" i="4"/>
  <c r="H92" i="4"/>
  <c r="G92" i="4"/>
  <c r="H95" i="4"/>
  <c r="G95" i="4"/>
  <c r="H111" i="4"/>
  <c r="G111" i="4"/>
  <c r="H108" i="4"/>
  <c r="G108" i="4"/>
  <c r="H124" i="4"/>
  <c r="G124" i="4"/>
  <c r="H140" i="4"/>
  <c r="G140" i="4"/>
  <c r="H156" i="4"/>
  <c r="G156" i="4"/>
  <c r="H172" i="4"/>
  <c r="G172" i="4"/>
  <c r="H188" i="4"/>
  <c r="G188" i="4"/>
  <c r="H204" i="4"/>
  <c r="G204" i="4"/>
  <c r="H169" i="4"/>
  <c r="G169" i="4"/>
  <c r="H185" i="4"/>
  <c r="G185" i="4"/>
  <c r="H201" i="4"/>
  <c r="G201" i="4"/>
  <c r="H121" i="4"/>
  <c r="G121" i="4"/>
  <c r="H150" i="4"/>
  <c r="G150" i="4"/>
  <c r="H166" i="4"/>
  <c r="G166" i="4"/>
  <c r="H182" i="4"/>
  <c r="G182" i="4"/>
  <c r="H198" i="4"/>
  <c r="G198" i="4"/>
  <c r="H131" i="4"/>
  <c r="G131" i="4"/>
  <c r="H147" i="4"/>
  <c r="G147" i="4"/>
  <c r="H163" i="4"/>
  <c r="G163" i="4"/>
  <c r="H179" i="4"/>
  <c r="G179" i="4"/>
  <c r="H195" i="4"/>
  <c r="G195" i="4"/>
  <c r="H128" i="4"/>
  <c r="G128" i="4"/>
  <c r="H176" i="4"/>
  <c r="G176" i="4"/>
  <c r="H192" i="4"/>
  <c r="G192" i="4"/>
  <c r="H208" i="4"/>
  <c r="G208" i="4"/>
  <c r="H96" i="4"/>
  <c r="G96" i="4"/>
  <c r="H112" i="4"/>
  <c r="G112" i="4"/>
  <c r="H160" i="4"/>
  <c r="G160" i="4"/>
  <c r="H93" i="4"/>
  <c r="H109" i="4"/>
  <c r="G109" i="4"/>
  <c r="H125" i="4"/>
  <c r="G125" i="4"/>
  <c r="H141" i="4"/>
  <c r="G141" i="4"/>
  <c r="H157" i="4"/>
  <c r="G157" i="4"/>
  <c r="H173" i="4"/>
  <c r="G173" i="4"/>
  <c r="H189" i="4"/>
  <c r="G189" i="4"/>
  <c r="H205" i="4"/>
  <c r="G205" i="4"/>
  <c r="H137" i="4"/>
  <c r="G137" i="4"/>
  <c r="H115" i="4"/>
  <c r="G115" i="4"/>
  <c r="H144" i="4"/>
  <c r="G144" i="4"/>
  <c r="H106" i="4"/>
  <c r="G106" i="4"/>
  <c r="H122" i="4"/>
  <c r="G122" i="4"/>
  <c r="H138" i="4"/>
  <c r="G138" i="4"/>
  <c r="H154" i="4"/>
  <c r="G154" i="4"/>
  <c r="H170" i="4"/>
  <c r="G170" i="4"/>
  <c r="H186" i="4"/>
  <c r="G186" i="4"/>
  <c r="H202" i="4"/>
  <c r="G202" i="4"/>
  <c r="G210" i="4"/>
  <c r="G211" i="4"/>
  <c r="H112" i="3"/>
  <c r="AE2" i="3" a="1"/>
  <c r="AE2" i="3" s="1"/>
  <c r="G103" i="3"/>
  <c r="G78" i="3"/>
  <c r="G57" i="3"/>
  <c r="G108" i="3"/>
  <c r="H107" i="3"/>
  <c r="H105" i="3"/>
  <c r="G5" i="3"/>
  <c r="G106" i="3"/>
  <c r="H42" i="3"/>
  <c r="G42" i="3"/>
  <c r="H99" i="3"/>
  <c r="G99" i="3"/>
  <c r="H16" i="3"/>
  <c r="G16" i="3"/>
  <c r="H17" i="3"/>
  <c r="G17" i="3"/>
  <c r="H83" i="3"/>
  <c r="G83" i="3"/>
  <c r="H63" i="3"/>
  <c r="G63" i="3"/>
  <c r="H53" i="3"/>
  <c r="G53" i="3"/>
  <c r="H54" i="3"/>
  <c r="G54" i="3"/>
  <c r="H56" i="3"/>
  <c r="G56" i="3"/>
  <c r="G82" i="3"/>
  <c r="G98" i="3"/>
  <c r="G101" i="3"/>
  <c r="G62" i="3"/>
  <c r="G104" i="3"/>
  <c r="G50" i="3"/>
  <c r="G76" i="3"/>
  <c r="G29" i="3"/>
  <c r="G110" i="3"/>
  <c r="H61" i="3"/>
  <c r="G61" i="3"/>
  <c r="H15" i="3"/>
  <c r="G15" i="3"/>
  <c r="H72" i="3"/>
  <c r="G72" i="3"/>
  <c r="H46" i="3"/>
  <c r="G46" i="3"/>
  <c r="H73" i="3"/>
  <c r="G73" i="3"/>
  <c r="H28" i="3"/>
  <c r="G28" i="3"/>
  <c r="H109" i="3"/>
  <c r="G109" i="3"/>
  <c r="H55" i="3"/>
  <c r="G55" i="3"/>
  <c r="G71" i="3"/>
  <c r="G100" i="3"/>
  <c r="G45" i="3"/>
  <c r="G47" i="3"/>
  <c r="G74" i="3"/>
  <c r="G7" i="3"/>
  <c r="G52" i="3"/>
  <c r="H18" i="3"/>
  <c r="G18" i="3"/>
  <c r="H20" i="3"/>
  <c r="G20" i="3"/>
  <c r="H8" i="3"/>
  <c r="G8" i="3"/>
  <c r="H43" i="3"/>
  <c r="G43" i="3"/>
  <c r="H27" i="3"/>
  <c r="G27" i="3"/>
  <c r="G44" i="3"/>
  <c r="G102" i="3"/>
  <c r="G51" i="3"/>
  <c r="G75" i="3"/>
  <c r="G21" i="3"/>
  <c r="H26" i="3"/>
  <c r="G26" i="3"/>
  <c r="H6" i="3"/>
  <c r="G6" i="3"/>
  <c r="H48" i="3"/>
  <c r="G48" i="3"/>
  <c r="H49" i="3"/>
  <c r="G49" i="3"/>
  <c r="H19" i="3"/>
  <c r="G19" i="3"/>
  <c r="H84" i="3"/>
  <c r="G84" i="3"/>
  <c r="H22" i="3"/>
  <c r="G22" i="3"/>
  <c r="H64" i="3"/>
  <c r="G64" i="3"/>
  <c r="G111" i="3"/>
  <c r="G77" i="3"/>
  <c r="G85" i="3"/>
  <c r="G113" i="3"/>
  <c r="AT2" i="1"/>
  <c r="AS2" i="1"/>
  <c r="AL6" i="1"/>
  <c r="AJ6" i="1"/>
  <c r="AL5" i="1"/>
  <c r="AN4" i="1"/>
  <c r="AP3" i="1"/>
  <c r="AR2" i="1"/>
  <c r="AI6" i="1"/>
  <c r="AK5" i="1"/>
  <c r="AM4" i="1"/>
  <c r="AO3" i="1"/>
  <c r="AQ2" i="1"/>
  <c r="AH6" i="1"/>
  <c r="AG6" i="1"/>
  <c r="AI5" i="1"/>
  <c r="AK4" i="1"/>
  <c r="AM3" i="1"/>
  <c r="AO2" i="1"/>
  <c r="AP4" i="1"/>
  <c r="AJ5" i="1"/>
  <c r="AV6" i="1"/>
  <c r="AF6" i="1"/>
  <c r="AH5" i="1"/>
  <c r="AJ4" i="1"/>
  <c r="AL3" i="1"/>
  <c r="AN2" i="1"/>
  <c r="AN5" i="1"/>
  <c r="AO4" i="1"/>
  <c r="AU6" i="1"/>
  <c r="AE6" i="1"/>
  <c r="AG5" i="1"/>
  <c r="AI4" i="1"/>
  <c r="AK3" i="1"/>
  <c r="AM2" i="1"/>
  <c r="AK6" i="1"/>
  <c r="AL4" i="1"/>
  <c r="AT6" i="1"/>
  <c r="AV5" i="1"/>
  <c r="AF5" i="1"/>
  <c r="AH4" i="1"/>
  <c r="AJ3" i="1"/>
  <c r="AL2" i="1"/>
  <c r="AR3" i="1"/>
  <c r="AQ3" i="1"/>
  <c r="AN3" i="1"/>
  <c r="AS6" i="1"/>
  <c r="AU5" i="1"/>
  <c r="AE5" i="1"/>
  <c r="AG4" i="1"/>
  <c r="AI3" i="1"/>
  <c r="AK2" i="1"/>
  <c r="AP2" i="1"/>
  <c r="AR6" i="1"/>
  <c r="AT5" i="1"/>
  <c r="AV4" i="1"/>
  <c r="AF4" i="1"/>
  <c r="AH3" i="1"/>
  <c r="AJ2" i="1"/>
  <c r="AQ6" i="1"/>
  <c r="AS5" i="1"/>
  <c r="AU4" i="1"/>
  <c r="AE4" i="1"/>
  <c r="AG3" i="1"/>
  <c r="AI2" i="1"/>
  <c r="AP6" i="1"/>
  <c r="AR5" i="1"/>
  <c r="AT4" i="1"/>
  <c r="AV3" i="1"/>
  <c r="AF3" i="1"/>
  <c r="AH2" i="1"/>
  <c r="AO6" i="1"/>
  <c r="AQ5" i="1"/>
  <c r="AS4" i="1"/>
  <c r="AU3" i="1"/>
  <c r="AE3" i="1"/>
  <c r="AG2" i="1"/>
  <c r="AM5" i="1"/>
  <c r="AN6" i="1"/>
  <c r="AP5" i="1"/>
  <c r="AR4" i="1"/>
  <c r="AT3" i="1"/>
  <c r="AV2" i="1"/>
  <c r="AF2" i="1"/>
  <c r="AM6" i="1"/>
  <c r="AO5" i="1"/>
  <c r="AQ4" i="1"/>
  <c r="AS3" i="1"/>
  <c r="AU2" i="1"/>
  <c r="H183" i="1"/>
  <c r="H167" i="1"/>
  <c r="H151" i="1"/>
  <c r="H135" i="1"/>
  <c r="H119" i="1"/>
  <c r="H199" i="1"/>
  <c r="H211" i="1"/>
  <c r="H195" i="1"/>
  <c r="H179" i="1"/>
  <c r="H163" i="1"/>
  <c r="H147" i="1"/>
  <c r="H131" i="1"/>
  <c r="H115" i="1"/>
  <c r="H210" i="1"/>
  <c r="H194" i="1"/>
  <c r="H178" i="1"/>
  <c r="H162" i="1"/>
  <c r="H146" i="1"/>
  <c r="H130" i="1"/>
  <c r="H114" i="1"/>
  <c r="H98" i="1"/>
  <c r="H209" i="1"/>
  <c r="H193" i="1"/>
  <c r="H177" i="1"/>
  <c r="H161" i="1"/>
  <c r="H145" i="1"/>
  <c r="H129" i="1"/>
  <c r="H113" i="1"/>
  <c r="H97" i="1"/>
  <c r="H208" i="1"/>
  <c r="H192" i="1"/>
  <c r="H176" i="1"/>
  <c r="H160" i="1"/>
  <c r="H144" i="1"/>
  <c r="H128" i="1"/>
  <c r="H112" i="1"/>
  <c r="H96" i="1"/>
  <c r="H207" i="1"/>
  <c r="H191" i="1"/>
  <c r="H175" i="1"/>
  <c r="H159" i="1"/>
  <c r="H143" i="1"/>
  <c r="H127" i="1"/>
  <c r="H111" i="1"/>
  <c r="H95" i="1"/>
  <c r="H206" i="1"/>
  <c r="H190" i="1"/>
  <c r="H174" i="1"/>
  <c r="H158" i="1"/>
  <c r="H142" i="1"/>
  <c r="H126" i="1"/>
  <c r="H110" i="1"/>
  <c r="H94" i="1"/>
  <c r="H205" i="1"/>
  <c r="H189" i="1"/>
  <c r="H173" i="1"/>
  <c r="H157" i="1"/>
  <c r="H141" i="1"/>
  <c r="H125" i="1"/>
  <c r="H109" i="1"/>
  <c r="H93" i="1"/>
  <c r="H204" i="1"/>
  <c r="H188" i="1"/>
  <c r="H172" i="1"/>
  <c r="H156" i="1"/>
  <c r="H140" i="1"/>
  <c r="H124" i="1"/>
  <c r="H108" i="1"/>
  <c r="H92" i="1"/>
  <c r="H203" i="1"/>
  <c r="H187" i="1"/>
  <c r="H171" i="1"/>
  <c r="H155" i="1"/>
  <c r="H139" i="1"/>
  <c r="H123" i="1"/>
  <c r="H107" i="1"/>
  <c r="H202" i="1"/>
  <c r="H186" i="1"/>
  <c r="H170" i="1"/>
  <c r="H154" i="1"/>
  <c r="H138" i="1"/>
  <c r="H122" i="1"/>
  <c r="H106" i="1"/>
  <c r="H201" i="1"/>
  <c r="H185" i="1"/>
  <c r="H169" i="1"/>
  <c r="H153" i="1"/>
  <c r="H137" i="1"/>
  <c r="H121" i="1"/>
  <c r="H105" i="1"/>
  <c r="H200" i="1"/>
  <c r="H184" i="1"/>
  <c r="H168" i="1"/>
  <c r="H152" i="1"/>
  <c r="H136" i="1"/>
  <c r="H120" i="1"/>
  <c r="H104" i="1"/>
  <c r="H103" i="1"/>
  <c r="H198" i="1"/>
  <c r="H182" i="1"/>
  <c r="H166" i="1"/>
  <c r="H150" i="1"/>
  <c r="H134" i="1"/>
  <c r="H118" i="1"/>
  <c r="H102" i="1"/>
  <c r="H197" i="1"/>
  <c r="H181" i="1"/>
  <c r="H165" i="1"/>
  <c r="H149" i="1"/>
  <c r="H133" i="1"/>
  <c r="H117" i="1"/>
  <c r="H101" i="1"/>
  <c r="H196" i="1"/>
  <c r="H180" i="1"/>
  <c r="H164" i="1"/>
  <c r="H148" i="1"/>
  <c r="H132" i="1"/>
  <c r="H116" i="1"/>
  <c r="H100" i="1"/>
  <c r="H99" i="1"/>
  <c r="S51" i="6" l="1"/>
  <c r="S68" i="6"/>
  <c r="S102" i="6"/>
  <c r="S151" i="6"/>
  <c r="S200" i="6"/>
  <c r="S42" i="6"/>
  <c r="S11" i="6"/>
  <c r="S193" i="6"/>
  <c r="S29" i="6"/>
  <c r="S62" i="6"/>
  <c r="S95" i="6"/>
  <c r="S128" i="6"/>
  <c r="S178" i="6"/>
  <c r="S83" i="6"/>
  <c r="S100" i="6"/>
  <c r="S134" i="6"/>
  <c r="S183" i="6"/>
  <c r="S25" i="6"/>
  <c r="S74" i="6"/>
  <c r="S43" i="6"/>
  <c r="S28" i="6"/>
  <c r="S61" i="6"/>
  <c r="S94" i="6"/>
  <c r="S127" i="6"/>
  <c r="S160" i="6"/>
  <c r="S210" i="6"/>
  <c r="S166" i="6"/>
  <c r="S8" i="6"/>
  <c r="S57" i="6"/>
  <c r="S106" i="6"/>
  <c r="S75" i="6"/>
  <c r="S60" i="6"/>
  <c r="S93" i="6"/>
  <c r="S126" i="6"/>
  <c r="S159" i="6"/>
  <c r="S192" i="6"/>
  <c r="S37" i="6"/>
  <c r="S132" i="6"/>
  <c r="S131" i="6"/>
  <c r="S148" i="6"/>
  <c r="S182" i="6"/>
  <c r="S24" i="6"/>
  <c r="S73" i="6"/>
  <c r="S122" i="6"/>
  <c r="S91" i="6"/>
  <c r="S76" i="6"/>
  <c r="S109" i="6"/>
  <c r="S142" i="6"/>
  <c r="S175" i="6"/>
  <c r="S208" i="6"/>
  <c r="S53" i="6"/>
  <c r="S115" i="6"/>
  <c r="S147" i="6"/>
  <c r="S164" i="6"/>
  <c r="S198" i="6"/>
  <c r="S40" i="6"/>
  <c r="S89" i="6"/>
  <c r="S138" i="6"/>
  <c r="S107" i="6"/>
  <c r="S92" i="6"/>
  <c r="S125" i="6"/>
  <c r="S158" i="6"/>
  <c r="S191" i="6"/>
  <c r="S18" i="6"/>
  <c r="S69" i="6"/>
  <c r="S180" i="6"/>
  <c r="S7" i="6"/>
  <c r="S56" i="6"/>
  <c r="S105" i="6"/>
  <c r="S154" i="6"/>
  <c r="S123" i="6"/>
  <c r="S108" i="6"/>
  <c r="S141" i="6"/>
  <c r="S174" i="6"/>
  <c r="S207" i="6"/>
  <c r="S34" i="6"/>
  <c r="S85" i="6"/>
  <c r="S163" i="6"/>
  <c r="S179" i="6"/>
  <c r="S196" i="6"/>
  <c r="S23" i="6"/>
  <c r="S72" i="6"/>
  <c r="S121" i="6"/>
  <c r="S170" i="6"/>
  <c r="S139" i="6"/>
  <c r="S124" i="6"/>
  <c r="S157" i="6"/>
  <c r="S190" i="6"/>
  <c r="S97" i="6"/>
  <c r="S50" i="6"/>
  <c r="S101" i="6"/>
  <c r="S195" i="6"/>
  <c r="S39" i="6"/>
  <c r="S88" i="6"/>
  <c r="S137" i="6"/>
  <c r="S186" i="6"/>
  <c r="S155" i="6"/>
  <c r="S140" i="6"/>
  <c r="S173" i="6"/>
  <c r="S206" i="6"/>
  <c r="S16" i="6"/>
  <c r="S66" i="6"/>
  <c r="S117" i="6"/>
  <c r="S2" i="6"/>
  <c r="S211" i="6"/>
  <c r="S6" i="6"/>
  <c r="S55" i="6"/>
  <c r="S104" i="6"/>
  <c r="S153" i="6"/>
  <c r="S202" i="6"/>
  <c r="S171" i="6"/>
  <c r="S156" i="6"/>
  <c r="S189" i="6"/>
  <c r="S65" i="6"/>
  <c r="S32" i="6"/>
  <c r="S82" i="6"/>
  <c r="S133" i="6"/>
  <c r="S21" i="6"/>
  <c r="S71" i="6"/>
  <c r="S120" i="6"/>
  <c r="S169" i="6"/>
  <c r="S17" i="6"/>
  <c r="S187" i="6"/>
  <c r="S172" i="6"/>
  <c r="S205" i="6"/>
  <c r="S15" i="6"/>
  <c r="S48" i="6"/>
  <c r="S98" i="6"/>
  <c r="S149" i="6"/>
  <c r="S4" i="6"/>
  <c r="S38" i="6"/>
  <c r="S87" i="6"/>
  <c r="S136" i="6"/>
  <c r="S185" i="6"/>
  <c r="S113" i="6"/>
  <c r="S203" i="6"/>
  <c r="S188" i="6"/>
  <c r="S81" i="6"/>
  <c r="S31" i="6"/>
  <c r="S64" i="6"/>
  <c r="S114" i="6"/>
  <c r="S165" i="6"/>
  <c r="S20" i="6"/>
  <c r="S103" i="6"/>
  <c r="S152" i="6"/>
  <c r="S201" i="6"/>
  <c r="S145" i="6"/>
  <c r="S33" i="6"/>
  <c r="S204" i="6"/>
  <c r="S14" i="6"/>
  <c r="S47" i="6"/>
  <c r="S80" i="6"/>
  <c r="S130" i="6"/>
  <c r="S181" i="6"/>
  <c r="S19" i="6"/>
  <c r="S36" i="6"/>
  <c r="S70" i="6"/>
  <c r="S119" i="6"/>
  <c r="S168" i="6"/>
  <c r="S10" i="6"/>
  <c r="S177" i="6"/>
  <c r="S129" i="6"/>
  <c r="S49" i="6"/>
  <c r="S30" i="6"/>
  <c r="S63" i="6"/>
  <c r="S96" i="6"/>
  <c r="S146" i="6"/>
  <c r="S197" i="6"/>
  <c r="S35" i="6"/>
  <c r="S52" i="6"/>
  <c r="S86" i="6"/>
  <c r="S135" i="6"/>
  <c r="S184" i="6"/>
  <c r="S26" i="6"/>
  <c r="S209" i="6"/>
  <c r="S161" i="6"/>
  <c r="S13" i="6"/>
  <c r="S46" i="6"/>
  <c r="S79" i="6"/>
  <c r="S112" i="6"/>
  <c r="S162" i="6"/>
  <c r="W10" i="6"/>
  <c r="W8" i="6"/>
  <c r="W9" i="6" s="1"/>
  <c r="X10" i="6"/>
  <c r="X8" i="6"/>
  <c r="X9" i="6" s="1"/>
  <c r="AC8" i="6"/>
  <c r="AC9" i="6" s="1"/>
  <c r="AC10" i="6"/>
  <c r="Y8" i="6"/>
  <c r="Y9" i="6" s="1"/>
  <c r="Y10" i="6"/>
  <c r="Z8" i="6"/>
  <c r="Z9" i="6" s="1"/>
  <c r="Z10" i="6"/>
  <c r="AA8" i="6"/>
  <c r="AA9" i="6" s="1"/>
  <c r="AA10" i="6"/>
  <c r="AB8" i="6"/>
  <c r="AB9" i="6" s="1"/>
  <c r="AB10" i="6"/>
  <c r="AK6" i="5"/>
  <c r="AM5" i="5"/>
  <c r="AQ3" i="5"/>
  <c r="AC2" i="5"/>
  <c r="AJ6" i="5"/>
  <c r="AL5" i="5"/>
  <c r="AN4" i="5"/>
  <c r="AP3" i="5"/>
  <c r="Z3" i="5"/>
  <c r="AB2" i="5"/>
  <c r="AD6" i="5"/>
  <c r="AF5" i="5"/>
  <c r="AH4" i="5"/>
  <c r="AJ3" i="5"/>
  <c r="AL2" i="5"/>
  <c r="AC6" i="5"/>
  <c r="AE5" i="5"/>
  <c r="AG4" i="5"/>
  <c r="AI3" i="5"/>
  <c r="AK2" i="5"/>
  <c r="AQ6" i="5"/>
  <c r="AA6" i="5"/>
  <c r="AC5" i="5"/>
  <c r="AE4" i="5"/>
  <c r="AG3" i="5"/>
  <c r="AI2" i="5"/>
  <c r="AO6" i="5"/>
  <c r="AQ5" i="5"/>
  <c r="AA5" i="5"/>
  <c r="AC4" i="5"/>
  <c r="AE3" i="5"/>
  <c r="AG2" i="5"/>
  <c r="AL6" i="5"/>
  <c r="AN5" i="5"/>
  <c r="AP4" i="5"/>
  <c r="Z4" i="5"/>
  <c r="AB3" i="5"/>
  <c r="AD2" i="5"/>
  <c r="AO4" i="5"/>
  <c r="AO5" i="5"/>
  <c r="AD4" i="5"/>
  <c r="AN2" i="5"/>
  <c r="AA4" i="5"/>
  <c r="AP2" i="5"/>
  <c r="AK5" i="5"/>
  <c r="AB4" i="5"/>
  <c r="AM2" i="5"/>
  <c r="AJ5" i="5"/>
  <c r="AJ2" i="5"/>
  <c r="AI5" i="5"/>
  <c r="AO3" i="5"/>
  <c r="AH2" i="5"/>
  <c r="AJ4" i="5"/>
  <c r="AH5" i="5"/>
  <c r="AN3" i="5"/>
  <c r="AF2" i="5"/>
  <c r="AP6" i="5"/>
  <c r="AG5" i="5"/>
  <c r="AM3" i="5"/>
  <c r="AE2" i="5"/>
  <c r="AI4" i="5"/>
  <c r="AN6" i="5"/>
  <c r="AD5" i="5"/>
  <c r="AL3" i="5"/>
  <c r="AA2" i="5"/>
  <c r="AM6" i="5"/>
  <c r="AB5" i="5"/>
  <c r="AK3" i="5"/>
  <c r="Z2" i="5"/>
  <c r="Z6" i="5"/>
  <c r="AI6" i="5"/>
  <c r="Z5" i="5"/>
  <c r="AH3" i="5"/>
  <c r="AB6" i="5"/>
  <c r="AF4" i="5"/>
  <c r="AH6" i="5"/>
  <c r="AQ4" i="5"/>
  <c r="AF3" i="5"/>
  <c r="AQ2" i="5"/>
  <c r="AQ10" i="5" s="1"/>
  <c r="AO2" i="5"/>
  <c r="AG6" i="5"/>
  <c r="AM4" i="5"/>
  <c r="AD3" i="5"/>
  <c r="AF6" i="5"/>
  <c r="AL4" i="5"/>
  <c r="AC3" i="5"/>
  <c r="AE6" i="5"/>
  <c r="AK4" i="5"/>
  <c r="AA3" i="5"/>
  <c r="AP5" i="5"/>
  <c r="AQ6" i="4"/>
  <c r="AS5" i="4"/>
  <c r="AU4" i="4"/>
  <c r="AE4" i="4"/>
  <c r="AG3" i="4"/>
  <c r="AI2" i="4"/>
  <c r="AP6" i="4"/>
  <c r="AT4" i="4"/>
  <c r="AV3" i="4"/>
  <c r="AF3" i="4"/>
  <c r="AR5" i="4"/>
  <c r="AO6" i="4"/>
  <c r="AQ5" i="4"/>
  <c r="AS4" i="4"/>
  <c r="AU3" i="4"/>
  <c r="AE3" i="4"/>
  <c r="AG2" i="4"/>
  <c r="AN6" i="4"/>
  <c r="AP5" i="4"/>
  <c r="AR4" i="4"/>
  <c r="AT3" i="4"/>
  <c r="AV2" i="4"/>
  <c r="AF2" i="4"/>
  <c r="AK6" i="4"/>
  <c r="AM5" i="4"/>
  <c r="AO4" i="4"/>
  <c r="AQ3" i="4"/>
  <c r="AS2" i="4"/>
  <c r="AI6" i="4"/>
  <c r="AK5" i="4"/>
  <c r="AM4" i="4"/>
  <c r="AO3" i="4"/>
  <c r="AQ2" i="4"/>
  <c r="AH6" i="4"/>
  <c r="AJ5" i="4"/>
  <c r="AL4" i="4"/>
  <c r="AN3" i="4"/>
  <c r="AP2" i="4"/>
  <c r="AG6" i="4"/>
  <c r="AI5" i="4"/>
  <c r="AK4" i="4"/>
  <c r="AM3" i="4"/>
  <c r="AO2" i="4"/>
  <c r="AV6" i="4"/>
  <c r="AF6" i="4"/>
  <c r="AH5" i="4"/>
  <c r="AJ4" i="4"/>
  <c r="AL3" i="4"/>
  <c r="AN2" i="4"/>
  <c r="AT6" i="4"/>
  <c r="AV5" i="4"/>
  <c r="AF5" i="4"/>
  <c r="AH4" i="4"/>
  <c r="AJ3" i="4"/>
  <c r="AL2" i="4"/>
  <c r="AS6" i="4"/>
  <c r="AU5" i="4"/>
  <c r="AE5" i="4"/>
  <c r="AG4" i="4"/>
  <c r="AI3" i="4"/>
  <c r="AK2" i="4"/>
  <c r="AM6" i="4"/>
  <c r="AR3" i="4"/>
  <c r="AL6" i="4"/>
  <c r="AP3" i="4"/>
  <c r="AJ6" i="4"/>
  <c r="AK3" i="4"/>
  <c r="AE6" i="4"/>
  <c r="AT5" i="4"/>
  <c r="AO5" i="4"/>
  <c r="AN5" i="4"/>
  <c r="AR2" i="4"/>
  <c r="AL5" i="4"/>
  <c r="AM2" i="4"/>
  <c r="AR6" i="4"/>
  <c r="AG5" i="4"/>
  <c r="AJ2" i="4"/>
  <c r="AV4" i="4"/>
  <c r="AH2" i="4"/>
  <c r="AQ4" i="4"/>
  <c r="AE2" i="4"/>
  <c r="AP4" i="4"/>
  <c r="AU2" i="4"/>
  <c r="AT2" i="4"/>
  <c r="AN4" i="4"/>
  <c r="AI4" i="4"/>
  <c r="AU6" i="4"/>
  <c r="AF4" i="4"/>
  <c r="AS3" i="4"/>
  <c r="AH3" i="4"/>
  <c r="AP4" i="3"/>
  <c r="AG5" i="3"/>
  <c r="AH3" i="3"/>
  <c r="AF5" i="3"/>
  <c r="AJ5" i="3"/>
  <c r="AI2" i="3"/>
  <c r="AK4" i="3"/>
  <c r="AO5" i="3"/>
  <c r="AL4" i="3"/>
  <c r="AP3" i="3"/>
  <c r="AE4" i="3"/>
  <c r="AH4" i="3"/>
  <c r="AL5" i="3"/>
  <c r="AN2" i="3"/>
  <c r="AV6" i="3"/>
  <c r="AK3" i="3"/>
  <c r="AI5" i="3"/>
  <c r="AO6" i="3"/>
  <c r="AJ2" i="3"/>
  <c r="AF4" i="3"/>
  <c r="AU2" i="3"/>
  <c r="AQ2" i="3"/>
  <c r="AS3" i="3"/>
  <c r="AT5" i="3"/>
  <c r="AQ4" i="3"/>
  <c r="AR6" i="3"/>
  <c r="AU6" i="3"/>
  <c r="AS5" i="3"/>
  <c r="AI3" i="3"/>
  <c r="AL6" i="3"/>
  <c r="AQ6" i="3"/>
  <c r="AG2" i="3"/>
  <c r="AT2" i="3"/>
  <c r="AO4" i="3"/>
  <c r="AE3" i="3"/>
  <c r="AV3" i="3"/>
  <c r="AE6" i="3"/>
  <c r="AU5" i="3"/>
  <c r="AN5" i="3"/>
  <c r="AR4" i="3"/>
  <c r="AJ3" i="3"/>
  <c r="AH5" i="3"/>
  <c r="AP2" i="3"/>
  <c r="AV4" i="3"/>
  <c r="AN3" i="3"/>
  <c r="AR2" i="3"/>
  <c r="AU4" i="3"/>
  <c r="AJ6" i="3"/>
  <c r="AG6" i="3"/>
  <c r="AK5" i="3"/>
  <c r="AF2" i="3"/>
  <c r="AU3" i="3"/>
  <c r="AT4" i="3"/>
  <c r="AF6" i="3"/>
  <c r="AS6" i="3"/>
  <c r="AV5" i="3"/>
  <c r="AP5" i="3"/>
  <c r="AO2" i="3"/>
  <c r="AL3" i="3"/>
  <c r="AJ4" i="3"/>
  <c r="AI6" i="3"/>
  <c r="AG3" i="3"/>
  <c r="AM6" i="3"/>
  <c r="AQ3" i="3"/>
  <c r="AS2" i="3"/>
  <c r="AR3" i="3"/>
  <c r="AM5" i="3"/>
  <c r="AH2" i="3"/>
  <c r="AG4" i="3"/>
  <c r="AF3" i="3"/>
  <c r="AE5" i="3"/>
  <c r="AV2" i="3"/>
  <c r="AS4" i="3"/>
  <c r="AR5" i="3"/>
  <c r="AH6" i="3"/>
  <c r="AL2" i="3"/>
  <c r="AN6" i="3"/>
  <c r="AI4" i="3"/>
  <c r="AM3" i="3"/>
  <c r="AO3" i="3"/>
  <c r="AM4" i="3"/>
  <c r="AK2" i="3"/>
  <c r="AK6" i="3"/>
  <c r="AT6" i="3"/>
  <c r="AT3" i="3"/>
  <c r="AQ5" i="3"/>
  <c r="AP6" i="3"/>
  <c r="AN4" i="3"/>
  <c r="AM2" i="3"/>
  <c r="AV10" i="3"/>
  <c r="AO8" i="5" l="1"/>
  <c r="AO9" i="5" s="1"/>
  <c r="AO10" i="5"/>
  <c r="AL8" i="5"/>
  <c r="AL9" i="5" s="1"/>
  <c r="AL10" i="5"/>
  <c r="AM10" i="5"/>
  <c r="AM8" i="5"/>
  <c r="AM9" i="5" s="1"/>
  <c r="AP8" i="5"/>
  <c r="AP9" i="5" s="1"/>
  <c r="AP10" i="5"/>
  <c r="AI10" i="5"/>
  <c r="AI8" i="5"/>
  <c r="AI9" i="5" s="1"/>
  <c r="AG10" i="5"/>
  <c r="AG8" i="5"/>
  <c r="AG9" i="5" s="1"/>
  <c r="AE10" i="5"/>
  <c r="AE8" i="5"/>
  <c r="AE9" i="5" s="1"/>
  <c r="AB10" i="5"/>
  <c r="AB8" i="5"/>
  <c r="AB9" i="5" s="1"/>
  <c r="AN10" i="5"/>
  <c r="AN8" i="5"/>
  <c r="AN9" i="5" s="1"/>
  <c r="AF10" i="5"/>
  <c r="AF8" i="5"/>
  <c r="AF9" i="5" s="1"/>
  <c r="AD8" i="5"/>
  <c r="AD9" i="5" s="1"/>
  <c r="AD10" i="5"/>
  <c r="X195" i="5"/>
  <c r="X179" i="5"/>
  <c r="X163" i="5"/>
  <c r="X147" i="5"/>
  <c r="X206" i="5"/>
  <c r="X190" i="5"/>
  <c r="X174" i="5"/>
  <c r="X158" i="5"/>
  <c r="X142" i="5"/>
  <c r="X126" i="5"/>
  <c r="X110" i="5"/>
  <c r="X183" i="5"/>
  <c r="X135" i="5"/>
  <c r="X119" i="5"/>
  <c r="X160" i="5"/>
  <c r="X144" i="5"/>
  <c r="X128" i="5"/>
  <c r="X112" i="5"/>
  <c r="X96" i="5"/>
  <c r="X201" i="5"/>
  <c r="X185" i="5"/>
  <c r="X169" i="5"/>
  <c r="X153" i="5"/>
  <c r="X137" i="5"/>
  <c r="X121" i="5"/>
  <c r="X105" i="5"/>
  <c r="X210" i="5"/>
  <c r="X194" i="5"/>
  <c r="X178" i="5"/>
  <c r="X203" i="5"/>
  <c r="X187" i="5"/>
  <c r="X171" i="5"/>
  <c r="X155" i="5"/>
  <c r="X100" i="5"/>
  <c r="X196" i="5"/>
  <c r="X180" i="5"/>
  <c r="X164" i="5"/>
  <c r="X148" i="5"/>
  <c r="X132" i="5"/>
  <c r="X116" i="5"/>
  <c r="X205" i="5"/>
  <c r="X189" i="5"/>
  <c r="X173" i="5"/>
  <c r="X157" i="5"/>
  <c r="X141" i="5"/>
  <c r="X125" i="5"/>
  <c r="X109" i="5"/>
  <c r="X93" i="5"/>
  <c r="X81" i="5"/>
  <c r="X65" i="5"/>
  <c r="X49" i="5"/>
  <c r="X33" i="5"/>
  <c r="X17" i="5"/>
  <c r="X145" i="5"/>
  <c r="X129" i="5"/>
  <c r="X94" i="5"/>
  <c r="X13" i="5"/>
  <c r="Z8" i="5"/>
  <c r="Z9" i="5" s="1"/>
  <c r="X57" i="5"/>
  <c r="X90" i="5"/>
  <c r="X113" i="5"/>
  <c r="X37" i="5"/>
  <c r="X3" i="5"/>
  <c r="X184" i="5"/>
  <c r="X82" i="5"/>
  <c r="X66" i="5"/>
  <c r="X46" i="5"/>
  <c r="X42" i="5"/>
  <c r="X31" i="5"/>
  <c r="X9" i="5"/>
  <c r="X209" i="5"/>
  <c r="X77" i="5"/>
  <c r="X61" i="5"/>
  <c r="X12" i="5"/>
  <c r="X104" i="5"/>
  <c r="X193" i="5"/>
  <c r="X97" i="5"/>
  <c r="X21" i="5"/>
  <c r="Z10" i="5"/>
  <c r="X76" i="5"/>
  <c r="X50" i="5"/>
  <c r="X30" i="5"/>
  <c r="X26" i="5"/>
  <c r="X15" i="5"/>
  <c r="X6" i="5"/>
  <c r="X74" i="5"/>
  <c r="X45" i="5"/>
  <c r="X53" i="5"/>
  <c r="X177" i="5"/>
  <c r="X168" i="5"/>
  <c r="X25" i="5"/>
  <c r="X152" i="5"/>
  <c r="X85" i="5"/>
  <c r="X69" i="5"/>
  <c r="X34" i="5"/>
  <c r="X136" i="5"/>
  <c r="X120" i="5"/>
  <c r="X29" i="5"/>
  <c r="X200" i="5"/>
  <c r="X161" i="5"/>
  <c r="X78" i="5"/>
  <c r="X62" i="5"/>
  <c r="X58" i="5"/>
  <c r="X47" i="5"/>
  <c r="X18" i="5"/>
  <c r="X89" i="5"/>
  <c r="X162" i="5"/>
  <c r="X186" i="5"/>
  <c r="X159" i="5"/>
  <c r="X98" i="5"/>
  <c r="X165" i="5"/>
  <c r="X114" i="5"/>
  <c r="X41" i="5"/>
  <c r="X35" i="5"/>
  <c r="X55" i="5"/>
  <c r="X188" i="5"/>
  <c r="X107" i="5"/>
  <c r="X199" i="5"/>
  <c r="X10" i="5"/>
  <c r="X71" i="5"/>
  <c r="X208" i="5"/>
  <c r="X44" i="5"/>
  <c r="X167" i="5"/>
  <c r="X40" i="5"/>
  <c r="X198" i="5"/>
  <c r="X7" i="5"/>
  <c r="X118" i="5"/>
  <c r="X130" i="5"/>
  <c r="X24" i="5"/>
  <c r="X146" i="5"/>
  <c r="X117" i="5"/>
  <c r="X133" i="5"/>
  <c r="X60" i="5"/>
  <c r="X39" i="5"/>
  <c r="X64" i="5"/>
  <c r="X134" i="5"/>
  <c r="X43" i="5"/>
  <c r="X182" i="5"/>
  <c r="X123" i="5"/>
  <c r="X52" i="5"/>
  <c r="X70" i="5"/>
  <c r="X92" i="5"/>
  <c r="X95" i="5"/>
  <c r="X149" i="5"/>
  <c r="X166" i="5"/>
  <c r="X28" i="5"/>
  <c r="X80" i="5"/>
  <c r="X176" i="5"/>
  <c r="X27" i="5"/>
  <c r="X154" i="5"/>
  <c r="X83" i="5"/>
  <c r="X170" i="5"/>
  <c r="X175" i="5"/>
  <c r="X67" i="5"/>
  <c r="X172" i="5"/>
  <c r="X59" i="5"/>
  <c r="X103" i="5"/>
  <c r="X115" i="5"/>
  <c r="X86" i="5"/>
  <c r="X101" i="5"/>
  <c r="X16" i="5"/>
  <c r="X72" i="5"/>
  <c r="X150" i="5"/>
  <c r="X211" i="5"/>
  <c r="X122" i="5"/>
  <c r="X68" i="5"/>
  <c r="X87" i="5"/>
  <c r="X36" i="5"/>
  <c r="X75" i="5"/>
  <c r="X192" i="5"/>
  <c r="X111" i="5"/>
  <c r="X51" i="5"/>
  <c r="X88" i="5"/>
  <c r="X204" i="5"/>
  <c r="X19" i="5"/>
  <c r="X48" i="5"/>
  <c r="X5" i="5"/>
  <c r="X124" i="5"/>
  <c r="X207" i="5"/>
  <c r="X56" i="5"/>
  <c r="X181" i="5"/>
  <c r="X8" i="5"/>
  <c r="X156" i="5"/>
  <c r="X11" i="5"/>
  <c r="X20" i="5"/>
  <c r="X32" i="5"/>
  <c r="X63" i="5"/>
  <c r="X91" i="5"/>
  <c r="X102" i="5"/>
  <c r="X138" i="5"/>
  <c r="X22" i="5"/>
  <c r="X4" i="5"/>
  <c r="X140" i="5"/>
  <c r="X84" i="5"/>
  <c r="X79" i="5"/>
  <c r="X202" i="5"/>
  <c r="X106" i="5"/>
  <c r="X23" i="5"/>
  <c r="X14" i="5"/>
  <c r="X197" i="5"/>
  <c r="X99" i="5"/>
  <c r="X73" i="5"/>
  <c r="X38" i="5"/>
  <c r="X151" i="5"/>
  <c r="X54" i="5"/>
  <c r="X131" i="5"/>
  <c r="X127" i="5"/>
  <c r="X143" i="5"/>
  <c r="X139" i="5"/>
  <c r="X108" i="5"/>
  <c r="X191" i="5"/>
  <c r="AH10" i="5"/>
  <c r="AH8" i="5"/>
  <c r="AH9" i="5" s="1"/>
  <c r="AK8" i="5"/>
  <c r="AK9" i="5" s="1"/>
  <c r="AK10" i="5"/>
  <c r="AC8" i="5"/>
  <c r="AC9" i="5" s="1"/>
  <c r="AC10" i="5"/>
  <c r="AA8" i="5"/>
  <c r="AA9" i="5" s="1"/>
  <c r="AA10" i="5"/>
  <c r="AJ8" i="5"/>
  <c r="AJ9" i="5" s="1"/>
  <c r="AJ10" i="5"/>
  <c r="AJ8" i="4"/>
  <c r="AJ9" i="4" s="1"/>
  <c r="AJ10" i="4"/>
  <c r="AK8" i="4"/>
  <c r="AK9" i="4" s="1"/>
  <c r="AK10" i="4"/>
  <c r="AS8" i="4"/>
  <c r="AS9" i="4" s="1"/>
  <c r="AS10" i="4"/>
  <c r="AO10" i="4"/>
  <c r="AO8" i="4"/>
  <c r="AO9" i="4" s="1"/>
  <c r="AL10" i="4"/>
  <c r="AL8" i="4"/>
  <c r="AL9" i="4" s="1"/>
  <c r="AF10" i="4"/>
  <c r="AF8" i="4"/>
  <c r="AF9" i="4" s="1"/>
  <c r="AV10" i="4"/>
  <c r="AH8" i="4"/>
  <c r="AH9" i="4" s="1"/>
  <c r="AH10" i="4"/>
  <c r="AM8" i="4"/>
  <c r="AM9" i="4" s="1"/>
  <c r="AM10" i="4"/>
  <c r="AR8" i="4"/>
  <c r="AR9" i="4" s="1"/>
  <c r="AR10" i="4"/>
  <c r="AP8" i="4"/>
  <c r="AP9" i="4" s="1"/>
  <c r="AP10" i="4"/>
  <c r="AI8" i="4"/>
  <c r="AI9" i="4" s="1"/>
  <c r="AI10" i="4"/>
  <c r="AT10" i="4"/>
  <c r="AT8" i="4"/>
  <c r="AT9" i="4" s="1"/>
  <c r="AU8" i="4"/>
  <c r="AU9" i="4" s="1"/>
  <c r="AU10" i="4"/>
  <c r="AC211" i="4"/>
  <c r="AC209" i="4"/>
  <c r="AC207" i="4"/>
  <c r="AC205" i="4"/>
  <c r="AC203" i="4"/>
  <c r="AC201" i="4"/>
  <c r="AC199" i="4"/>
  <c r="AC197" i="4"/>
  <c r="AC195" i="4"/>
  <c r="AC193" i="4"/>
  <c r="AC191" i="4"/>
  <c r="AC189" i="4"/>
  <c r="AC187" i="4"/>
  <c r="AC185" i="4"/>
  <c r="AC183" i="4"/>
  <c r="AC181" i="4"/>
  <c r="AC179" i="4"/>
  <c r="AC177" i="4"/>
  <c r="AC175" i="4"/>
  <c r="AC173" i="4"/>
  <c r="AC171" i="4"/>
  <c r="AC169" i="4"/>
  <c r="AC167" i="4"/>
  <c r="AC165" i="4"/>
  <c r="AC163" i="4"/>
  <c r="AC161" i="4"/>
  <c r="AC159" i="4"/>
  <c r="AC157" i="4"/>
  <c r="AC155" i="4"/>
  <c r="AC153" i="4"/>
  <c r="AC151" i="4"/>
  <c r="AC149" i="4"/>
  <c r="AC147" i="4"/>
  <c r="AC145" i="4"/>
  <c r="AC143" i="4"/>
  <c r="AC141" i="4"/>
  <c r="AC139" i="4"/>
  <c r="AC137" i="4"/>
  <c r="AC135" i="4"/>
  <c r="AC133" i="4"/>
  <c r="AC131" i="4"/>
  <c r="AC129" i="4"/>
  <c r="AC127" i="4"/>
  <c r="AC125" i="4"/>
  <c r="AC123" i="4"/>
  <c r="AC121" i="4"/>
  <c r="AC119" i="4"/>
  <c r="AC117" i="4"/>
  <c r="AC115" i="4"/>
  <c r="AC113" i="4"/>
  <c r="AC111" i="4"/>
  <c r="AC109" i="4"/>
  <c r="AC107" i="4"/>
  <c r="AC105" i="4"/>
  <c r="AC103" i="4"/>
  <c r="AC101" i="4"/>
  <c r="AC99" i="4"/>
  <c r="AC97" i="4"/>
  <c r="AC95" i="4"/>
  <c r="AC93" i="4"/>
  <c r="AC91" i="4"/>
  <c r="AC83" i="4"/>
  <c r="AC75" i="4"/>
  <c r="AC67" i="4"/>
  <c r="AC59" i="4"/>
  <c r="AC51" i="4"/>
  <c r="AC43" i="4"/>
  <c r="AC35" i="4"/>
  <c r="AC27" i="4"/>
  <c r="AC19" i="4"/>
  <c r="AC11" i="4"/>
  <c r="AC9" i="4"/>
  <c r="AC88" i="4"/>
  <c r="AC80" i="4"/>
  <c r="AC72" i="4"/>
  <c r="AC64" i="4"/>
  <c r="AC56" i="4"/>
  <c r="AC48" i="4"/>
  <c r="AC40" i="4"/>
  <c r="AC32" i="4"/>
  <c r="AC24" i="4"/>
  <c r="AC16" i="4"/>
  <c r="AC6" i="4"/>
  <c r="AC90" i="4"/>
  <c r="AC82" i="4"/>
  <c r="AC74" i="4"/>
  <c r="AC66" i="4"/>
  <c r="AC58" i="4"/>
  <c r="AC50" i="4"/>
  <c r="AC42" i="4"/>
  <c r="AC34" i="4"/>
  <c r="AC26" i="4"/>
  <c r="AC18" i="4"/>
  <c r="AE8" i="4"/>
  <c r="AE9" i="4" s="1"/>
  <c r="AC2" i="4"/>
  <c r="AC210" i="4"/>
  <c r="AC208" i="4"/>
  <c r="AC206" i="4"/>
  <c r="AC204" i="4"/>
  <c r="AC202" i="4"/>
  <c r="AC200" i="4"/>
  <c r="AC198" i="4"/>
  <c r="AC196" i="4"/>
  <c r="AC194" i="4"/>
  <c r="AC192" i="4"/>
  <c r="AC190" i="4"/>
  <c r="AC188" i="4"/>
  <c r="AC186" i="4"/>
  <c r="AC184" i="4"/>
  <c r="AC182" i="4"/>
  <c r="AC180" i="4"/>
  <c r="AC178" i="4"/>
  <c r="AC176" i="4"/>
  <c r="AC174" i="4"/>
  <c r="AC172" i="4"/>
  <c r="AC170" i="4"/>
  <c r="AC168" i="4"/>
  <c r="AC166" i="4"/>
  <c r="AC164" i="4"/>
  <c r="AC162" i="4"/>
  <c r="AC160" i="4"/>
  <c r="AC158" i="4"/>
  <c r="AC156" i="4"/>
  <c r="AC154" i="4"/>
  <c r="AC152" i="4"/>
  <c r="AC150" i="4"/>
  <c r="AC148" i="4"/>
  <c r="AC146" i="4"/>
  <c r="AC144" i="4"/>
  <c r="AC142" i="4"/>
  <c r="AC140" i="4"/>
  <c r="AC138" i="4"/>
  <c r="AC136" i="4"/>
  <c r="AC134" i="4"/>
  <c r="AC132" i="4"/>
  <c r="AC130" i="4"/>
  <c r="AC128" i="4"/>
  <c r="AC126" i="4"/>
  <c r="AC124" i="4"/>
  <c r="AC122" i="4"/>
  <c r="AC120" i="4"/>
  <c r="AC118" i="4"/>
  <c r="AC116" i="4"/>
  <c r="AC114" i="4"/>
  <c r="AC112" i="4"/>
  <c r="AC110" i="4"/>
  <c r="AC108" i="4"/>
  <c r="AC106" i="4"/>
  <c r="AC104" i="4"/>
  <c r="AC102" i="4"/>
  <c r="AC100" i="4"/>
  <c r="AC98" i="4"/>
  <c r="AC96" i="4"/>
  <c r="AC94" i="4"/>
  <c r="AC92" i="4"/>
  <c r="AC87" i="4"/>
  <c r="AC79" i="4"/>
  <c r="AC71" i="4"/>
  <c r="AC63" i="4"/>
  <c r="AC55" i="4"/>
  <c r="AC47" i="4"/>
  <c r="AC39" i="4"/>
  <c r="AC31" i="4"/>
  <c r="AC23" i="4"/>
  <c r="AC15" i="4"/>
  <c r="AC10" i="4"/>
  <c r="AC5" i="4"/>
  <c r="AC84" i="4"/>
  <c r="AC76" i="4"/>
  <c r="AC68" i="4"/>
  <c r="AC60" i="4"/>
  <c r="AC52" i="4"/>
  <c r="AC44" i="4"/>
  <c r="AC36" i="4"/>
  <c r="AC28" i="4"/>
  <c r="AC20" i="4"/>
  <c r="AC12" i="4"/>
  <c r="AC7" i="4"/>
  <c r="AC86" i="4"/>
  <c r="AC78" i="4"/>
  <c r="AC70" i="4"/>
  <c r="AC62" i="4"/>
  <c r="AC54" i="4"/>
  <c r="AC46" i="4"/>
  <c r="AC38" i="4"/>
  <c r="AC30" i="4"/>
  <c r="AC22" i="4"/>
  <c r="AC14" i="4"/>
  <c r="AC65" i="4"/>
  <c r="AC77" i="4"/>
  <c r="AC13" i="4"/>
  <c r="AC25" i="4"/>
  <c r="AC4" i="4"/>
  <c r="AC37" i="4"/>
  <c r="AC89" i="4"/>
  <c r="AC73" i="4"/>
  <c r="AE10" i="4"/>
  <c r="AC85" i="4"/>
  <c r="AC21" i="4"/>
  <c r="AC61" i="4"/>
  <c r="AC49" i="4"/>
  <c r="AC33" i="4"/>
  <c r="AC3" i="4"/>
  <c r="AC45" i="4"/>
  <c r="AC57" i="4"/>
  <c r="AC69" i="4"/>
  <c r="AC81" i="4"/>
  <c r="AC17" i="4"/>
  <c r="AC29" i="4"/>
  <c r="AC8" i="4"/>
  <c r="AC41" i="4"/>
  <c r="AC53" i="4"/>
  <c r="AN8" i="4"/>
  <c r="AN9" i="4" s="1"/>
  <c r="AN10" i="4"/>
  <c r="AQ8" i="4"/>
  <c r="AQ9" i="4" s="1"/>
  <c r="AQ10" i="4"/>
  <c r="AG8" i="4"/>
  <c r="AG9" i="4" s="1"/>
  <c r="AG10" i="4"/>
  <c r="AC113" i="3"/>
  <c r="AC85" i="3"/>
  <c r="AC77" i="3"/>
  <c r="AC111" i="3"/>
  <c r="AC64" i="3"/>
  <c r="AC56" i="3"/>
  <c r="AC55" i="3"/>
  <c r="AC8" i="3"/>
  <c r="AC22" i="3"/>
  <c r="AC54" i="3"/>
  <c r="AC109" i="3"/>
  <c r="AC20" i="3"/>
  <c r="AC53" i="3"/>
  <c r="AC84" i="3"/>
  <c r="AC63" i="3"/>
  <c r="AC28" i="3"/>
  <c r="AC19" i="3"/>
  <c r="AC49" i="3"/>
  <c r="AC48" i="3"/>
  <c r="AC83" i="3"/>
  <c r="AC73" i="3"/>
  <c r="AC18" i="3"/>
  <c r="AC6" i="3"/>
  <c r="AC17" i="3"/>
  <c r="AC46" i="3"/>
  <c r="AC27" i="3"/>
  <c r="AC16" i="3"/>
  <c r="AC99" i="3"/>
  <c r="AC26" i="3"/>
  <c r="AC72" i="3"/>
  <c r="AC43" i="3"/>
  <c r="AC42" i="3"/>
  <c r="AC61" i="3"/>
  <c r="AC15" i="3"/>
  <c r="AC94" i="3"/>
  <c r="AC67" i="3"/>
  <c r="AC32" i="3"/>
  <c r="AC41" i="3"/>
  <c r="AC14" i="3"/>
  <c r="AC25" i="3"/>
  <c r="AC93" i="3"/>
  <c r="AC36" i="3"/>
  <c r="AC80" i="3"/>
  <c r="AC88" i="3"/>
  <c r="AC58" i="3"/>
  <c r="AC9" i="3"/>
  <c r="AC60" i="3"/>
  <c r="AC12" i="3"/>
  <c r="AC11" i="3"/>
  <c r="AC86" i="3"/>
  <c r="AE8" i="3"/>
  <c r="AE9" i="3" s="1"/>
  <c r="AC65" i="3"/>
  <c r="AC57" i="3"/>
  <c r="AC112" i="3"/>
  <c r="AC78" i="3"/>
  <c r="AC110" i="3"/>
  <c r="AC29" i="3"/>
  <c r="AC21" i="3"/>
  <c r="AC108" i="3"/>
  <c r="AC76" i="3"/>
  <c r="AC75" i="3"/>
  <c r="AC107" i="3"/>
  <c r="AC52" i="3"/>
  <c r="AC51" i="3"/>
  <c r="AC106" i="3"/>
  <c r="AC50" i="3"/>
  <c r="AC7" i="3"/>
  <c r="AC74" i="3"/>
  <c r="AC105" i="3"/>
  <c r="AC104" i="3"/>
  <c r="AC103" i="3"/>
  <c r="AC47" i="3"/>
  <c r="AC102" i="3"/>
  <c r="AC62" i="3"/>
  <c r="AC45" i="3"/>
  <c r="AC101" i="3"/>
  <c r="AC100" i="3"/>
  <c r="AC98" i="3"/>
  <c r="AC44" i="3"/>
  <c r="AC82" i="3"/>
  <c r="AC71" i="3"/>
  <c r="AC5" i="3"/>
  <c r="AC13" i="3"/>
  <c r="AC92" i="3"/>
  <c r="AC3" i="3"/>
  <c r="AC79" i="3"/>
  <c r="AC10" i="3"/>
  <c r="AC95" i="3"/>
  <c r="AC70" i="3"/>
  <c r="AC34" i="3"/>
  <c r="AC23" i="3"/>
  <c r="AC2" i="3"/>
  <c r="AC37" i="3"/>
  <c r="AC90" i="3"/>
  <c r="AC24" i="3"/>
  <c r="AC89" i="3"/>
  <c r="AC33" i="3"/>
  <c r="AC81" i="3"/>
  <c r="AC96" i="3"/>
  <c r="AC68" i="3"/>
  <c r="AC38" i="3"/>
  <c r="AC59" i="3"/>
  <c r="AC87" i="3"/>
  <c r="AC31" i="3"/>
  <c r="AC30" i="3"/>
  <c r="AE10" i="3"/>
  <c r="AC40" i="3"/>
  <c r="AC69" i="3"/>
  <c r="AC4" i="3"/>
  <c r="AC35" i="3"/>
  <c r="AC97" i="3"/>
  <c r="AC91" i="3"/>
  <c r="AC66" i="3"/>
  <c r="AC39" i="3"/>
  <c r="AJ8" i="3"/>
  <c r="AJ9" i="3" s="1"/>
  <c r="AJ10" i="3"/>
  <c r="AL10" i="3"/>
  <c r="AL8" i="3"/>
  <c r="AL9" i="3" s="1"/>
  <c r="AF8" i="3"/>
  <c r="AF9" i="3" s="1"/>
  <c r="AF10" i="3"/>
  <c r="AI8" i="3"/>
  <c r="AI9" i="3" s="1"/>
  <c r="AI10" i="3"/>
  <c r="AH8" i="3"/>
  <c r="AH9" i="3" s="1"/>
  <c r="AH10" i="3"/>
  <c r="AG10" i="3"/>
  <c r="AG8" i="3"/>
  <c r="AG9" i="3" s="1"/>
  <c r="AN10" i="3"/>
  <c r="AN8" i="3"/>
  <c r="AN9" i="3" s="1"/>
  <c r="AQ8" i="3"/>
  <c r="AQ9" i="3" s="1"/>
  <c r="AQ10" i="3"/>
  <c r="AR8" i="3"/>
  <c r="AR9" i="3" s="1"/>
  <c r="AR10" i="3"/>
  <c r="AS8" i="3"/>
  <c r="AS9" i="3" s="1"/>
  <c r="AS10" i="3"/>
  <c r="AK8" i="3"/>
  <c r="AK9" i="3" s="1"/>
  <c r="AK10" i="3"/>
  <c r="AU8" i="3"/>
  <c r="AU9" i="3" s="1"/>
  <c r="AU10" i="3"/>
  <c r="AO10" i="3"/>
  <c r="AO8" i="3"/>
  <c r="AO9" i="3" s="1"/>
  <c r="AM10" i="3"/>
  <c r="AM8" i="3"/>
  <c r="AM9" i="3" s="1"/>
  <c r="AP8" i="3"/>
  <c r="AP9" i="3" s="1"/>
  <c r="AP10" i="3"/>
  <c r="AT10" i="3"/>
  <c r="AT8" i="3"/>
  <c r="AT9" i="3" s="1"/>
</calcChain>
</file>

<file path=xl/sharedStrings.xml><?xml version="1.0" encoding="utf-8"?>
<sst xmlns="http://schemas.openxmlformats.org/spreadsheetml/2006/main" count="4484" uniqueCount="609">
  <si>
    <t>Rank</t>
  </si>
  <si>
    <t>Season</t>
  </si>
  <si>
    <t>Team</t>
  </si>
  <si>
    <t>RID</t>
  </si>
  <si>
    <t>G</t>
  </si>
  <si>
    <t>W</t>
  </si>
  <si>
    <t>L</t>
  </si>
  <si>
    <t>Playoff</t>
  </si>
  <si>
    <t>FGM</t>
  </si>
  <si>
    <t>FGA</t>
  </si>
  <si>
    <t>3PM</t>
  </si>
  <si>
    <t>3PA</t>
  </si>
  <si>
    <t>FTM</t>
  </si>
  <si>
    <t>FTA</t>
  </si>
  <si>
    <t>OREB</t>
  </si>
  <si>
    <t>DREB</t>
  </si>
  <si>
    <t>PTS</t>
  </si>
  <si>
    <t>REB</t>
  </si>
  <si>
    <t>AST</t>
  </si>
  <si>
    <t>STL</t>
  </si>
  <si>
    <t>BLK</t>
  </si>
  <si>
    <t>TO</t>
  </si>
  <si>
    <t>PF</t>
  </si>
  <si>
    <t>2019-2020</t>
  </si>
  <si>
    <t>Milwaukee Bucks</t>
  </si>
  <si>
    <t>2019-2020_Milwaukee Bucks</t>
  </si>
  <si>
    <t>Houston Rockets</t>
  </si>
  <si>
    <t>2019-2020_Houston Rockets</t>
  </si>
  <si>
    <t>Dallas Mavericks</t>
  </si>
  <si>
    <t>2019-2020_Dallas Mavericks</t>
  </si>
  <si>
    <t>New Orleans Pelicans</t>
  </si>
  <si>
    <t>2019-2020_New Orleans Pelicans</t>
  </si>
  <si>
    <t>Portland Trail Blazers</t>
  </si>
  <si>
    <t>2019-2020_Portland Trail Blazers</t>
  </si>
  <si>
    <t>Washington Wizards</t>
  </si>
  <si>
    <t>2019-2020_Washington Wizards</t>
  </si>
  <si>
    <t>San Antonio Spurs</t>
  </si>
  <si>
    <t>2019-2020_San Antonio Spurs</t>
  </si>
  <si>
    <t>Boston Celtics</t>
  </si>
  <si>
    <t>2019-2020_Boston Celtics</t>
  </si>
  <si>
    <t>Phoenix Suns</t>
  </si>
  <si>
    <t>2019-2020_Phoenix Suns</t>
  </si>
  <si>
    <t>Los Angeles Lakers</t>
  </si>
  <si>
    <t>2019-2020_Los Angeles Lakers</t>
  </si>
  <si>
    <t>Minnesota Timberwolves</t>
  </si>
  <si>
    <t>2019-2020_Minnesota Timberwolves</t>
  </si>
  <si>
    <t>Toronto Raptors</t>
  </si>
  <si>
    <t>2019-2020_Toronto Raptors</t>
  </si>
  <si>
    <t>Memphis Grizzlies</t>
  </si>
  <si>
    <t>2019-2020_Memphis Grizzlies</t>
  </si>
  <si>
    <t>Miami Heat</t>
  </si>
  <si>
    <t>2019-2020_Miami Heat</t>
  </si>
  <si>
    <t>Atlanta Hawks</t>
  </si>
  <si>
    <t>2019-2020_Atlanta Hawks</t>
  </si>
  <si>
    <t>Brooklyn Nets</t>
  </si>
  <si>
    <t>2019-2020_Brooklyn Nets</t>
  </si>
  <si>
    <t>Utah Jazz</t>
  </si>
  <si>
    <t>2019-2020_Utah Jazz</t>
  </si>
  <si>
    <t>Denver Nuggets</t>
  </si>
  <si>
    <t>2019-2020_Denver Nuggets</t>
  </si>
  <si>
    <t>Philadelphia 76ers</t>
  </si>
  <si>
    <t>2019-2020_Philadelphia 76ers</t>
  </si>
  <si>
    <t>Oklahoma City Thunder</t>
  </si>
  <si>
    <t>2019-2020_Oklahoma City Thunder</t>
  </si>
  <si>
    <t>Sacramento Kings</t>
  </si>
  <si>
    <t>2019-2020_Sacramento Kings</t>
  </si>
  <si>
    <t>Indiana Pacers</t>
  </si>
  <si>
    <t>2019-2020_Indiana Pacers</t>
  </si>
  <si>
    <t>Orlando Magic</t>
  </si>
  <si>
    <t>2019-2020_Orlando Magic</t>
  </si>
  <si>
    <t>Detroit Pistons</t>
  </si>
  <si>
    <t>2019-2020_Detroit Pistons</t>
  </si>
  <si>
    <t>Cleveland Cavaliers</t>
  </si>
  <si>
    <t>2019-2020_Cleveland Cavaliers</t>
  </si>
  <si>
    <t>Chicago Bulls</t>
  </si>
  <si>
    <t>2019-2020_Chicago Bulls</t>
  </si>
  <si>
    <t>Golden State Warriors</t>
  </si>
  <si>
    <t>2019-2020_Golden State Warriors</t>
  </si>
  <si>
    <t>New York Knicks</t>
  </si>
  <si>
    <t>2019-2020_New York Knicks</t>
  </si>
  <si>
    <t>Charlotte Hornets</t>
  </si>
  <si>
    <t>2019-2020_Charlotte Hornets</t>
  </si>
  <si>
    <t>2018-2019</t>
  </si>
  <si>
    <t>2018-2019_Milwaukee Bucks</t>
  </si>
  <si>
    <t>2018-2019_Golden State Warriors</t>
  </si>
  <si>
    <t>2018-2019_New Orleans Pelicans</t>
  </si>
  <si>
    <t>2018-2019_Philadelphia 76ers</t>
  </si>
  <si>
    <t>2018-2019_Portland Trail Blazers</t>
  </si>
  <si>
    <t>2018-2019_Oklahoma City Thunder</t>
  </si>
  <si>
    <t>2018-2019_Toronto Raptors</t>
  </si>
  <si>
    <t>2018-2019_Sacramento Kings</t>
  </si>
  <si>
    <t>2018-2019_Washington Wizards</t>
  </si>
  <si>
    <t>2018-2019_Houston Rockets</t>
  </si>
  <si>
    <t>2018-2019_Atlanta Hawks</t>
  </si>
  <si>
    <t>2018-2019_Minnesota Timberwolves</t>
  </si>
  <si>
    <t>2018-2019_Boston Celtics</t>
  </si>
  <si>
    <t>2018-2019_Brooklyn Nets</t>
  </si>
  <si>
    <t>2018-2019_Los Angeles Lakers</t>
  </si>
  <si>
    <t>2018-2019_Utah Jazz</t>
  </si>
  <si>
    <t>2018-2019_San Antonio Spurs</t>
  </si>
  <si>
    <t>2018-2019_Denver Nuggets</t>
  </si>
  <si>
    <t>2018-2019_Charlotte Hornets</t>
  </si>
  <si>
    <t>2018-2019_Dallas Mavericks</t>
  </si>
  <si>
    <t>2018-2019_Indiana Pacers</t>
  </si>
  <si>
    <t>2018-2019_Phoenix Suns</t>
  </si>
  <si>
    <t>2018-2019_Orlando Magic</t>
  </si>
  <si>
    <t>2018-2019_Detroit Pistons</t>
  </si>
  <si>
    <t>2018-2019_Miami Heat</t>
  </si>
  <si>
    <t>2018-2019_Chicago Bulls</t>
  </si>
  <si>
    <t>2018-2019_New York Knicks</t>
  </si>
  <si>
    <t>2018-2019_Cleveland Cavaliers</t>
  </si>
  <si>
    <t>2018-2019_Memphis Grizzlies</t>
  </si>
  <si>
    <t>2017-2018</t>
  </si>
  <si>
    <t>2017-2018_Golden State Warriors</t>
  </si>
  <si>
    <t>2017-2018_Houston Rockets</t>
  </si>
  <si>
    <t>2017-2018_New Orleans Pelicans</t>
  </si>
  <si>
    <t>2017-2018_Toronto Raptors</t>
  </si>
  <si>
    <t>2017-2018_Cleveland Cavaliers</t>
  </si>
  <si>
    <t>2017-2018_Denver Nuggets</t>
  </si>
  <si>
    <t>2017-2018_Philadelphia 76ers</t>
  </si>
  <si>
    <t>2017-2018_Minnesota Timberwolves</t>
  </si>
  <si>
    <t>2017-2018_Charlotte Hornets</t>
  </si>
  <si>
    <t>2017-2018_Los Angeles Lakers</t>
  </si>
  <si>
    <t>2017-2018_Oklahoma City Thunder</t>
  </si>
  <si>
    <t>2017-2018_Brooklyn Nets</t>
  </si>
  <si>
    <t>2017-2018_Washington Wizards</t>
  </si>
  <si>
    <t>2017-2018_Milwaukee Bucks</t>
  </si>
  <si>
    <t>2017-2018_Portland Trail Blazers</t>
  </si>
  <si>
    <t>2017-2018_Indiana Pacers</t>
  </si>
  <si>
    <t>2017-2018_New York Knicks</t>
  </si>
  <si>
    <t>2017-2018_Utah Jazz</t>
  </si>
  <si>
    <t>2017-2018_Boston Celtics</t>
  </si>
  <si>
    <t>2017-2018_Phoenix Suns</t>
  </si>
  <si>
    <t>2017-2018_Detroit Pistons</t>
  </si>
  <si>
    <t>2017-2018_Orlando Magic</t>
  </si>
  <si>
    <t>2017-2018_Atlanta Hawks</t>
  </si>
  <si>
    <t>2017-2018_Miami Heat</t>
  </si>
  <si>
    <t>2017-2018_Chicago Bulls</t>
  </si>
  <si>
    <t>2017-2018_San Antonio Spurs</t>
  </si>
  <si>
    <t>2017-2018_Dallas Mavericks</t>
  </si>
  <si>
    <t>2017-2018_Memphis Grizzlies</t>
  </si>
  <si>
    <t>2017-2018_Sacramento Kings</t>
  </si>
  <si>
    <t>2016-2017</t>
  </si>
  <si>
    <t>2016-2017_Golden State Warriors</t>
  </si>
  <si>
    <t>2016-2017_Houston Rockets</t>
  </si>
  <si>
    <t>2016-2017_Denver Nuggets</t>
  </si>
  <si>
    <t>2016-2017_Cleveland Cavaliers</t>
  </si>
  <si>
    <t>2016-2017_Washington Wizards</t>
  </si>
  <si>
    <t>2016-2017_Boston Celtics</t>
  </si>
  <si>
    <t>2016-2017_Portland Trail Blazers</t>
  </si>
  <si>
    <t>2016-2017_Phoenix Suns</t>
  </si>
  <si>
    <t>2016-2017_Toronto Raptors</t>
  </si>
  <si>
    <t>2016-2017_Oklahoma City Thunder</t>
  </si>
  <si>
    <t>2016-2017_Brooklyn Nets</t>
  </si>
  <si>
    <t>2016-2017_Minnesota Timberwolves</t>
  </si>
  <si>
    <t>2016-2017_San Antonio Spurs</t>
  </si>
  <si>
    <t>2016-2017_Indiana Pacers</t>
  </si>
  <si>
    <t>2016-2017_Charlotte Hornets</t>
  </si>
  <si>
    <t>2016-2017_Los Angeles Lakers</t>
  </si>
  <si>
    <t>2016-2017_New York Knicks</t>
  </si>
  <si>
    <t>2016-2017_New Orleans Pelicans</t>
  </si>
  <si>
    <t>2016-2017_Milwaukee Bucks</t>
  </si>
  <si>
    <t>2016-2017_Atlanta Hawks</t>
  </si>
  <si>
    <t>2016-2017_Miami Heat</t>
  </si>
  <si>
    <t>2016-2017_Chicago Bulls</t>
  </si>
  <si>
    <t>2016-2017_Sacramento Kings</t>
  </si>
  <si>
    <t>2016-2017_Philadelphia 76ers</t>
  </si>
  <si>
    <t>2016-2017_Detroit Pistons</t>
  </si>
  <si>
    <t>2016-2017_Orlando Magic</t>
  </si>
  <si>
    <t>2016-2017_Utah Jazz</t>
  </si>
  <si>
    <t>2016-2017_Memphis Grizzlies</t>
  </si>
  <si>
    <t>2016-2017_Dallas Mavericks</t>
  </si>
  <si>
    <t>2015-2016</t>
  </si>
  <si>
    <t>2015-2016_Golden State Warriors</t>
  </si>
  <si>
    <t>2015-2016_Oklahoma City Thunder</t>
  </si>
  <si>
    <t>2015-2016_Sacramento Kings</t>
  </si>
  <si>
    <t>2015-2016_Houston Rockets</t>
  </si>
  <si>
    <t>2015-2016_Boston Celtics</t>
  </si>
  <si>
    <t>2015-2016_Portland Trail Blazers</t>
  </si>
  <si>
    <t>2015-2016_Cleveland Cavaliers</t>
  </si>
  <si>
    <t>2015-2016_Washington Wizards</t>
  </si>
  <si>
    <t>2015-2016_San Antonio Spurs</t>
  </si>
  <si>
    <t>2015-2016_Charlotte Hornets</t>
  </si>
  <si>
    <t>2015-2016_Atlanta Hawks</t>
  </si>
  <si>
    <t>2015-2016_New Orleans Pelicans</t>
  </si>
  <si>
    <t>2015-2016_Toronto Raptors</t>
  </si>
  <si>
    <t>2015-2016_Minnesota Timberwolves</t>
  </si>
  <si>
    <t>2015-2016_Dallas Mavericks</t>
  </si>
  <si>
    <t>2015-2016_Indiana Pacers</t>
  </si>
  <si>
    <t>2015-2016_Orlando Magic</t>
  </si>
  <si>
    <t>2015-2016_Detroit Pistons</t>
  </si>
  <si>
    <t>2015-2016_Denver Nuggets</t>
  </si>
  <si>
    <t>2015-2016_Chicago Bulls</t>
  </si>
  <si>
    <t>2015-2016_Phoenix Suns</t>
  </si>
  <si>
    <t>2015-2016_Miami Heat</t>
  </si>
  <si>
    <t>2015-2016_Memphis Grizzlies</t>
  </si>
  <si>
    <t>2015-2016_Milwaukee Bucks</t>
  </si>
  <si>
    <t>2015-2016_Brooklyn Nets</t>
  </si>
  <si>
    <t>2015-2016_New York Knicks</t>
  </si>
  <si>
    <t>2015-2016_Utah Jazz</t>
  </si>
  <si>
    <t>2015-2016_Philadelphia 76ers</t>
  </si>
  <si>
    <t>2015-2016_Los Angeles Lakers</t>
  </si>
  <si>
    <t>2014-2015</t>
  </si>
  <si>
    <t>2014-2015_Golden State Warriors</t>
  </si>
  <si>
    <t>Los Angeles Clippers</t>
  </si>
  <si>
    <t>2014-2015_Los Angeles Clippers</t>
  </si>
  <si>
    <t>2014-2015_Dallas Mavericks</t>
  </si>
  <si>
    <t>2014-2015_Oklahoma City Thunder</t>
  </si>
  <si>
    <t>2014-2015_Toronto Raptors</t>
  </si>
  <si>
    <t>2014-2015_Houston Rockets</t>
  </si>
  <si>
    <t>2014-2015_San Antonio Spurs</t>
  </si>
  <si>
    <t>2014-2015_Cleveland Cavaliers</t>
  </si>
  <si>
    <t>2014-2015_Portland Trail Blazers</t>
  </si>
  <si>
    <t>2014-2015_Atlanta Hawks</t>
  </si>
  <si>
    <t>2014-2015_Phoenix Suns</t>
  </si>
  <si>
    <t>2014-2015_Denver Nuggets</t>
  </si>
  <si>
    <t>2014-2015_Boston Celtics</t>
  </si>
  <si>
    <t>2014-2015_Sacramento Kings</t>
  </si>
  <si>
    <t>2014-2015_Chicago Bulls</t>
  </si>
  <si>
    <t>2014-2015_New Orleans Pelicans</t>
  </si>
  <si>
    <t>2014-2015_Los Angeles Lakers</t>
  </si>
  <si>
    <t>2014-2015_Detroit Pistons</t>
  </si>
  <si>
    <t>2014-2015_Washington Wizards</t>
  </si>
  <si>
    <t>2014-2015_Memphis Grizzlies</t>
  </si>
  <si>
    <t>2014-2015_Brooklyn Nets</t>
  </si>
  <si>
    <t>2014-2015_Milwaukee Bucks</t>
  </si>
  <si>
    <t>2014-2015_Minnesota Timberwolves</t>
  </si>
  <si>
    <t>2014-2015_Indiana Pacers</t>
  </si>
  <si>
    <t>2014-2015_Orlando Magic</t>
  </si>
  <si>
    <t>2014-2015_Utah Jazz</t>
  </si>
  <si>
    <t>2014-2015_Miami Heat</t>
  </si>
  <si>
    <t>2014-2015_Charlotte Hornets</t>
  </si>
  <si>
    <t>2014-2015_Philadelphia 76ers</t>
  </si>
  <si>
    <t>2014-2015_New York Knicks</t>
  </si>
  <si>
    <t>2013-2014</t>
  </si>
  <si>
    <t>2013-2014_Los Angeles Clippers</t>
  </si>
  <si>
    <t>2013-2014_Houston Rockets</t>
  </si>
  <si>
    <t>2013-2014_Minnesota Timberwolves</t>
  </si>
  <si>
    <t>2013-2014_Portland Trail Blazers</t>
  </si>
  <si>
    <t>2013-2014_Oklahoma City Thunder</t>
  </si>
  <si>
    <t>2013-2014_San Antonio Spurs</t>
  </si>
  <si>
    <t>2013-2014_Phoenix Suns</t>
  </si>
  <si>
    <t>2013-2014_Dallas Mavericks</t>
  </si>
  <si>
    <t>2013-2014_Denver Nuggets</t>
  </si>
  <si>
    <t>2013-2014_Golden State Warriors</t>
  </si>
  <si>
    <t>2013-2014_Los Angeles Lakers</t>
  </si>
  <si>
    <t>2013-2014_Miami Heat</t>
  </si>
  <si>
    <t>2013-2014_Toronto Raptors</t>
  </si>
  <si>
    <t>2013-2014_Atlanta Hawks</t>
  </si>
  <si>
    <t>2013-2014_Detroit Pistons</t>
  </si>
  <si>
    <t>2013-2014_Washington Wizards</t>
  </si>
  <si>
    <t>2013-2014_Sacramento Kings</t>
  </si>
  <si>
    <t>2013-2014_New Orleans Pelicans</t>
  </si>
  <si>
    <t>2013-2014_Philadelphia 76ers</t>
  </si>
  <si>
    <t>2013-2014_New York Knicks</t>
  </si>
  <si>
    <t>2013-2014_Brooklyn Nets</t>
  </si>
  <si>
    <t>2013-2014_Cleveland Cavaliers</t>
  </si>
  <si>
    <t>Charlotte Bobcats</t>
  </si>
  <si>
    <t>2013-2014_Charlotte Bobcats</t>
  </si>
  <si>
    <t>2013-2014_Indiana Pacers</t>
  </si>
  <si>
    <t>2013-2014_Orlando Magic</t>
  </si>
  <si>
    <t>2013-2014_Boston Celtics</t>
  </si>
  <si>
    <t>2013-2014_Memphis Grizzlies</t>
  </si>
  <si>
    <t>2013-2014_Milwaukee Bucks</t>
  </si>
  <si>
    <t>2013-2014_Utah Jazz</t>
  </si>
  <si>
    <t>2013-2014_Chicago Bulls</t>
  </si>
  <si>
    <t>Lg</t>
  </si>
  <si>
    <t>W/L%</t>
  </si>
  <si>
    <t>Finish</t>
  </si>
  <si>
    <t>SRS</t>
  </si>
  <si>
    <t>Pace</t>
  </si>
  <si>
    <t>Rel_Pace</t>
  </si>
  <si>
    <t>ORtg</t>
  </si>
  <si>
    <t>Rel_ORtg</t>
  </si>
  <si>
    <t>DRtg</t>
  </si>
  <si>
    <t>Rel_DRtg</t>
  </si>
  <si>
    <t>Playoffs</t>
  </si>
  <si>
    <t>Coaches</t>
  </si>
  <si>
    <t>Top WS</t>
  </si>
  <si>
    <t>NBA</t>
  </si>
  <si>
    <t>B. Stevens (29-10)</t>
  </si>
  <si>
    <t>K. Irving (5.7)</t>
  </si>
  <si>
    <t>Lost E. Conf. Finals</t>
  </si>
  <si>
    <t>B. Stevens (53-29)</t>
  </si>
  <si>
    <t>I. Thomas (12.5)</t>
  </si>
  <si>
    <t>Lost E. Conf. 1st Rnd.</t>
  </si>
  <si>
    <t>B. Stevens (48-34)</t>
  </si>
  <si>
    <t>I. Thomas (9.7)</t>
  </si>
  <si>
    <t>B. Stevens (40-42)</t>
  </si>
  <si>
    <t>T. Zeller (6.5)</t>
  </si>
  <si>
    <t>B. Stevens (25-57)</t>
  </si>
  <si>
    <t>B. Bass (5.1)</t>
  </si>
  <si>
    <t>D. Casey (24-10)</t>
  </si>
  <si>
    <t>D. DeRozan (4.7)</t>
  </si>
  <si>
    <t>Lost E. Conf. Semis</t>
  </si>
  <si>
    <t>D. Casey (51-31)</t>
  </si>
  <si>
    <t>K. Lowry (10.1)</t>
  </si>
  <si>
    <t>D. Casey (56-26)</t>
  </si>
  <si>
    <t>K. Lowry (11.6)</t>
  </si>
  <si>
    <t>D. Casey (49-33)</t>
  </si>
  <si>
    <t>J. Valanciunas (8.2)</t>
  </si>
  <si>
    <t>D. Casey (48-34)</t>
  </si>
  <si>
    <t>K. Lowry (11.7)</t>
  </si>
  <si>
    <t>J. Hornacek (17-18)</t>
  </si>
  <si>
    <t>E. Kanter (3.7)</t>
  </si>
  <si>
    <t>J. Hornacek (31-51)</t>
  </si>
  <si>
    <t>C. Anthony (4.7)</t>
  </si>
  <si>
    <t>D. Fisher (23-31) K. Rambis (9-19)</t>
  </si>
  <si>
    <t>C. Anthony (6.4)</t>
  </si>
  <si>
    <t>D. Fisher (17-65)</t>
  </si>
  <si>
    <t>C. Anthony (2.9)</t>
  </si>
  <si>
    <t>M. Woodson (37-45)</t>
  </si>
  <si>
    <t>C. Anthony (10.7)</t>
  </si>
  <si>
    <t>B. Brown (15-19)</t>
  </si>
  <si>
    <t>J. Embiid (2.6)</t>
  </si>
  <si>
    <t>B. Brown (28-54)</t>
  </si>
  <si>
    <t>T. McConnell (3.8)</t>
  </si>
  <si>
    <t>B. Brown (10-72)</t>
  </si>
  <si>
    <t>N. Noel (3.0)</t>
  </si>
  <si>
    <t>B. Brown (18-64)</t>
  </si>
  <si>
    <t>N. Noel (4.0)</t>
  </si>
  <si>
    <t>B. Brown (19-63)</t>
  </si>
  <si>
    <t>T. Young (3.5)</t>
  </si>
  <si>
    <t>K. Atkinson (13-22)</t>
  </si>
  <si>
    <t>S. Dinwiddie (2.9)</t>
  </si>
  <si>
    <t>K. Atkinson (20-62)</t>
  </si>
  <si>
    <t>B. Lopez (4.9)</t>
  </si>
  <si>
    <t>L. Hollins (10-27) T. Brown (11-34)</t>
  </si>
  <si>
    <t>B. Lopez (6.2)</t>
  </si>
  <si>
    <t>L. Hollins (38-44)</t>
  </si>
  <si>
    <t>B. Lopez (7.0)</t>
  </si>
  <si>
    <t>J. Kidd (44-38)</t>
  </si>
  <si>
    <t>D. Williams (5.4)</t>
  </si>
  <si>
    <t>T. Thibodeau (22-14)</t>
  </si>
  <si>
    <t>K. Towns (5.2)</t>
  </si>
  <si>
    <t>T. Thibodeau (31-51)</t>
  </si>
  <si>
    <t>K. Towns (12.7)</t>
  </si>
  <si>
    <t>S. Mitchell (29-53)</t>
  </si>
  <si>
    <t>K. Towns (8.3)</t>
  </si>
  <si>
    <t>F. Saunders (16-66)</t>
  </si>
  <si>
    <t>G. Dieng (4.9)</t>
  </si>
  <si>
    <t>R. Adelman (40-42)</t>
  </si>
  <si>
    <t>K. Love (14.3)</t>
  </si>
  <si>
    <t>B. Donovan (20-16)</t>
  </si>
  <si>
    <t>S. Adams (4.5)</t>
  </si>
  <si>
    <t>Lost W. Conf. 1st Rnd.</t>
  </si>
  <si>
    <t>B. Donovan (47-35)</t>
  </si>
  <si>
    <t>R. Westbrook (13.1)</t>
  </si>
  <si>
    <t>Lost W. Conf. Finals</t>
  </si>
  <si>
    <t>B. Donovan (55-27)</t>
  </si>
  <si>
    <t>K. Durant (14.5)</t>
  </si>
  <si>
    <t>S. Brooks (45-37)</t>
  </si>
  <si>
    <t>R. Westbrook (10.6)</t>
  </si>
  <si>
    <t>S. Brooks (59-23)</t>
  </si>
  <si>
    <t>K. Durant (19.2)</t>
  </si>
  <si>
    <t>M. Malone (19-16)</t>
  </si>
  <si>
    <t>N. Jokic (3.8)</t>
  </si>
  <si>
    <t>M. Malone (40-42)</t>
  </si>
  <si>
    <t>N. Jokic (9.7)</t>
  </si>
  <si>
    <t>M. Malone (33-49)</t>
  </si>
  <si>
    <t>N. Jokic (6.7)</t>
  </si>
  <si>
    <t>B. Shaw (20-39) M. Hunt (10-13)</t>
  </si>
  <si>
    <t>T. Lawson (7.0)</t>
  </si>
  <si>
    <t>B. Shaw (36-46)</t>
  </si>
  <si>
    <t>K. Faried (6.5)</t>
  </si>
  <si>
    <t>T. Stotts (18-16)</t>
  </si>
  <si>
    <t>D. Lillard (4.6)</t>
  </si>
  <si>
    <t>T. Stotts (41-41)</t>
  </si>
  <si>
    <t>D. Lillard (10.4)</t>
  </si>
  <si>
    <t>Lost W. Conf. Semis</t>
  </si>
  <si>
    <t>T. Stotts (44-38)</t>
  </si>
  <si>
    <t>D. Lillard (9.2)</t>
  </si>
  <si>
    <t>T. Stotts (51-31)</t>
  </si>
  <si>
    <t>D. Lillard (10.6)</t>
  </si>
  <si>
    <t>T. Stotts (54-28)</t>
  </si>
  <si>
    <t>D. Lillard (9.6)</t>
  </si>
  <si>
    <t>Q. Snyder (15-21)</t>
  </si>
  <si>
    <t>D. Favors (3.0)</t>
  </si>
  <si>
    <t>Q. Snyder (51-31)</t>
  </si>
  <si>
    <t>R. Gobert (14.3)</t>
  </si>
  <si>
    <t>Q. Snyder (40-42)</t>
  </si>
  <si>
    <t>G. Hayward (8.9)</t>
  </si>
  <si>
    <t>Q. Snyder (38-44)</t>
  </si>
  <si>
    <t>R. Gobert (9.3)</t>
  </si>
  <si>
    <t>T. Corbin (25-57)</t>
  </si>
  <si>
    <t>D. Favors (5.1)</t>
  </si>
  <si>
    <t>T. Lue (24-11)</t>
  </si>
  <si>
    <t>L. James (7.1)</t>
  </si>
  <si>
    <t>Lost Finals</t>
  </si>
  <si>
    <t>T. Lue (51-31)</t>
  </si>
  <si>
    <t>L. James (12.9)</t>
  </si>
  <si>
    <t>Won Finals</t>
  </si>
  <si>
    <t>D. Blatt (30-11) T. Lue (27-14)</t>
  </si>
  <si>
    <t>L. James (13.6)</t>
  </si>
  <si>
    <t>D. Blatt (53-29)</t>
  </si>
  <si>
    <t>K. Irving (10.4)</t>
  </si>
  <si>
    <t>M. Brown (33-49)</t>
  </si>
  <si>
    <t>K. Irving (6.7)</t>
  </si>
  <si>
    <t>S. Van Gundy (19-15)</t>
  </si>
  <si>
    <t>A. Drummond (4.4)</t>
  </si>
  <si>
    <t>S. Van Gundy (37-45)</t>
  </si>
  <si>
    <t>T. Harris (6.8)</t>
  </si>
  <si>
    <t>S. Van Gundy (44-38)</t>
  </si>
  <si>
    <t>A. Drummond (7.4)</t>
  </si>
  <si>
    <t>S. Van Gundy (32-50)</t>
  </si>
  <si>
    <t>A. Drummond (7.7)</t>
  </si>
  <si>
    <t>M. Cheeks (21-29) J. Loyer (8-24)</t>
  </si>
  <si>
    <t>A. Drummond (9.9)</t>
  </si>
  <si>
    <t>J. Kidd (19-15)</t>
  </si>
  <si>
    <t>G. Antetokounmpo (6.2)</t>
  </si>
  <si>
    <t>J. Kidd (42-40)</t>
  </si>
  <si>
    <t>G. Antetokounmpo (12.4)</t>
  </si>
  <si>
    <t>J. Kidd (33-49)</t>
  </si>
  <si>
    <t>G. Monroe (7.5)</t>
  </si>
  <si>
    <t>J. Kidd (41-41)</t>
  </si>
  <si>
    <t>K. Middleton (6.7)</t>
  </si>
  <si>
    <t>L. Drew (15-67)</t>
  </si>
  <si>
    <t>J. Henson (3.3)</t>
  </si>
  <si>
    <t>N. McMillan (19-17)</t>
  </si>
  <si>
    <t>V. Oladipo (3.8)</t>
  </si>
  <si>
    <t>N. McMillan (42-40)</t>
  </si>
  <si>
    <t>J. Teague (8.1)</t>
  </si>
  <si>
    <t>F. Vogel (45-37)</t>
  </si>
  <si>
    <t>P. George (9.2)</t>
  </si>
  <si>
    <t>F. Vogel (38-44)</t>
  </si>
  <si>
    <t>G. Hill (5.4)</t>
  </si>
  <si>
    <t>F. Vogel (56-26)</t>
  </si>
  <si>
    <t>P. George (10.8)</t>
  </si>
  <si>
    <t>F. Hoiberg (13-22)</t>
  </si>
  <si>
    <t>J. Grant (2.0)</t>
  </si>
  <si>
    <t>F. Hoiberg (41-41)</t>
  </si>
  <si>
    <t>J. Butler (13.8)</t>
  </si>
  <si>
    <t>F. Hoiberg (42-40)</t>
  </si>
  <si>
    <t>J. Butler (9.1)</t>
  </si>
  <si>
    <t>T. Thibodeau (50-32)</t>
  </si>
  <si>
    <t>J. Butler (11.2)</t>
  </si>
  <si>
    <t>T. Thibodeau (48-34)</t>
  </si>
  <si>
    <t>J. Noah (11.2)</t>
  </si>
  <si>
    <t>S. Kerr (28-8)</t>
  </si>
  <si>
    <t>K. Durant (4.5)</t>
  </si>
  <si>
    <t>S. Kerr (67-15)</t>
  </si>
  <si>
    <t>S. Curry (12.6)</t>
  </si>
  <si>
    <t>S. Kerr (73-9)</t>
  </si>
  <si>
    <t>S. Curry (17.9)</t>
  </si>
  <si>
    <t>S. Curry (15.7)</t>
  </si>
  <si>
    <t>M. Jackson (51-31)</t>
  </si>
  <si>
    <t>S. Curry (13.4)</t>
  </si>
  <si>
    <t>2017-2018_Los Angeles Clippers</t>
  </si>
  <si>
    <t>D. Rivers (15-19)</t>
  </si>
  <si>
    <t>D. Jordan (4.2)</t>
  </si>
  <si>
    <t>2016-2017_Los Angeles Clippers</t>
  </si>
  <si>
    <t>D. Rivers (51-31)</t>
  </si>
  <si>
    <t>D. Jordan (11.8)</t>
  </si>
  <si>
    <t>2015-2016_Los Angeles Clippers</t>
  </si>
  <si>
    <t>D. Rivers (53-29)</t>
  </si>
  <si>
    <t>C. Paul (12.7)</t>
  </si>
  <si>
    <t>D. Rivers (56-26)</t>
  </si>
  <si>
    <t>C. Paul (16.1)</t>
  </si>
  <si>
    <t>D. Rivers (57-25)</t>
  </si>
  <si>
    <t>B. Griffin (12.2)</t>
  </si>
  <si>
    <t>E. Watson (0-3) J. Triano (14-20)</t>
  </si>
  <si>
    <t>A. Len (2.3)</t>
  </si>
  <si>
    <t>E. Watson (24-58)</t>
  </si>
  <si>
    <t>E. Bledsoe (5.3)</t>
  </si>
  <si>
    <t>J. Hornacek (14-35) E. Watson (9-24)</t>
  </si>
  <si>
    <t>M. Teletovic (3.8)</t>
  </si>
  <si>
    <t>J. Hornacek (39-43)</t>
  </si>
  <si>
    <t>E. Bledsoe (7.0)</t>
  </si>
  <si>
    <t>J. Hornacek (48-34)</t>
  </si>
  <si>
    <t>G. Dragic (10.3)</t>
  </si>
  <si>
    <t>D. Joerger (12-23)</t>
  </si>
  <si>
    <t>Z. Randolph (1.7)</t>
  </si>
  <si>
    <t>D. Joerger (32-50)</t>
  </si>
  <si>
    <t>D. Cousins (6.0)</t>
  </si>
  <si>
    <t>G. Karl (33-49)</t>
  </si>
  <si>
    <t>D. Cousins (5.7)</t>
  </si>
  <si>
    <t>M. Malone (11-13) T. Corbin (7-21) G. Karl (11-19)</t>
  </si>
  <si>
    <t>R. Gay (6.1)</t>
  </si>
  <si>
    <t>M. Malone (28-54)</t>
  </si>
  <si>
    <t>D. Cousins (7.9)</t>
  </si>
  <si>
    <t>L. Walton (11-23)</t>
  </si>
  <si>
    <t>K. Kuzma (2.4)</t>
  </si>
  <si>
    <t>L. Walton (26-56)</t>
  </si>
  <si>
    <t>L. Williams (4.9)</t>
  </si>
  <si>
    <t>B. Scott (17-65)</t>
  </si>
  <si>
    <t>L. Williams (4.7)</t>
  </si>
  <si>
    <t>B. Scott (21-61)</t>
  </si>
  <si>
    <t>E. Davis (6.3)</t>
  </si>
  <si>
    <t>M. D'Antoni (27-55)</t>
  </si>
  <si>
    <t>J. Meeks (4.5)</t>
  </si>
  <si>
    <t>S. Brooks (20-16)</t>
  </si>
  <si>
    <t>O. Porter (4.0)</t>
  </si>
  <si>
    <t>S. Brooks (49-33)</t>
  </si>
  <si>
    <t>O. Porter (9.4)</t>
  </si>
  <si>
    <t>R. Wittman (41-41)</t>
  </si>
  <si>
    <t>M. Gortat (7.3)</t>
  </si>
  <si>
    <t>R. Wittman (46-36)</t>
  </si>
  <si>
    <t>M. Gortat (8.6)</t>
  </si>
  <si>
    <t>R. Wittman (44-38)</t>
  </si>
  <si>
    <t>M. Gortat (8.1)</t>
  </si>
  <si>
    <t>E. Spoelstra (18-17)</t>
  </si>
  <si>
    <t>W. Ellington (2.2)</t>
  </si>
  <si>
    <t>E. Spoelstra (41-41)</t>
  </si>
  <si>
    <t>H. Whiteside (9.5)</t>
  </si>
  <si>
    <t>E. Spoelstra (48-34)</t>
  </si>
  <si>
    <t>H. Whiteside (10.3)</t>
  </si>
  <si>
    <t>E. Spoelstra (37-45)</t>
  </si>
  <si>
    <t>L. Deng (5.4)</t>
  </si>
  <si>
    <t>E. Spoelstra (54-28)</t>
  </si>
  <si>
    <t>L. James (15.9)</t>
  </si>
  <si>
    <t>S. Clifford (13-22)</t>
  </si>
  <si>
    <t>K. Walker (3.4)</t>
  </si>
  <si>
    <t>S. Clifford (36-46)</t>
  </si>
  <si>
    <t>K. Walker (8.1)</t>
  </si>
  <si>
    <t>S. Clifford (48-34)</t>
  </si>
  <si>
    <t>K. Walker (9.9)</t>
  </si>
  <si>
    <t>S. Clifford (33-49)</t>
  </si>
  <si>
    <t>A. Jefferson (4.7)</t>
  </si>
  <si>
    <t>S. Clifford (43-39)</t>
  </si>
  <si>
    <t>A. Jefferson (7.8)</t>
  </si>
  <si>
    <t>F. Vogel (12-24)</t>
  </si>
  <si>
    <t>N. Vucevic (2.8)</t>
  </si>
  <si>
    <t>F. Vogel (29-53)</t>
  </si>
  <si>
    <t>E. Payton (4.4)</t>
  </si>
  <si>
    <t>S. Skiles (35-47)</t>
  </si>
  <si>
    <t>E. Fournier (5.7)</t>
  </si>
  <si>
    <t>J. Vaughn (15-37) J. Borrego (10-20)</t>
  </si>
  <si>
    <t>N. Vucevic (7.0)</t>
  </si>
  <si>
    <t>J. Vaughn (23-59)</t>
  </si>
  <si>
    <t>A. Afflalo (5.3)</t>
  </si>
  <si>
    <t>M. Budenholzer (9-26)</t>
  </si>
  <si>
    <t>J. Collins (2.3)</t>
  </si>
  <si>
    <t>M. Budenholzer (43-39)</t>
  </si>
  <si>
    <t>D. Howard (8.3)</t>
  </si>
  <si>
    <t>M. Budenholzer (48-34)</t>
  </si>
  <si>
    <t>P. Millsap (10.1)</t>
  </si>
  <si>
    <t>M. Budenholzer (60-22)</t>
  </si>
  <si>
    <t>A. Horford (8.7)</t>
  </si>
  <si>
    <t>M. Budenholzer (38-44)</t>
  </si>
  <si>
    <t>P. Millsap (6.7)</t>
  </si>
  <si>
    <t>M. D'Antoni (25-9)</t>
  </si>
  <si>
    <t>J. Harden (7.8)</t>
  </si>
  <si>
    <t>M. D'Antoni (55-27)</t>
  </si>
  <si>
    <t>J. Harden (15.0)</t>
  </si>
  <si>
    <t>K. McHale (4-7) J. Bickerstaff (37-34)</t>
  </si>
  <si>
    <t>J. Harden (13.3)</t>
  </si>
  <si>
    <t>K. McHale (56-26)</t>
  </si>
  <si>
    <t>J. Harden (16.4)</t>
  </si>
  <si>
    <t>K. McHale (54-28)</t>
  </si>
  <si>
    <t>J. Harden (12.8)</t>
  </si>
  <si>
    <t>G. Popovich (25-11)</t>
  </si>
  <si>
    <t>L. Aldridge (5.0)</t>
  </si>
  <si>
    <t>G. Popovich (61-21)</t>
  </si>
  <si>
    <t>K. Leonard (13.6)</t>
  </si>
  <si>
    <t>G. Popovich (67-15)</t>
  </si>
  <si>
    <t>K. Leonard (13.7)</t>
  </si>
  <si>
    <t>G. Popovich (55-27)</t>
  </si>
  <si>
    <t>T. Duncan (9.6)</t>
  </si>
  <si>
    <t>G. Popovich (62-20)</t>
  </si>
  <si>
    <t>K. Leonard (7.7)</t>
  </si>
  <si>
    <t>A. Gentry (18-17)</t>
  </si>
  <si>
    <t>A. Davis (5.5)</t>
  </si>
  <si>
    <t>A. Gentry (34-48)</t>
  </si>
  <si>
    <t>A. Davis (11.0)</t>
  </si>
  <si>
    <t>A. Gentry (30-52)</t>
  </si>
  <si>
    <t>A. Davis (7.2)</t>
  </si>
  <si>
    <t>M. Williams (45-37)</t>
  </si>
  <si>
    <t>A. Davis (14.0)</t>
  </si>
  <si>
    <t>M. Williams (34-48)</t>
  </si>
  <si>
    <t>A. Davis (10.4)</t>
  </si>
  <si>
    <t>R. Carlisle (12-25)</t>
  </si>
  <si>
    <t>D. Nowitzki (2.4)</t>
  </si>
  <si>
    <t>R. Carlisle (33-49)</t>
  </si>
  <si>
    <t>S. Curry (4.6)</t>
  </si>
  <si>
    <t>R. Carlisle (42-40)</t>
  </si>
  <si>
    <t>D. Nowitzki (6.8)</t>
  </si>
  <si>
    <t>R. Carlisle (50-32)</t>
  </si>
  <si>
    <t>T. Chandler (10.3)</t>
  </si>
  <si>
    <t>R. Carlisle (49-33)</t>
  </si>
  <si>
    <t>D. Nowitzki (10.9)</t>
  </si>
  <si>
    <t>D. Fizdale (7-12) J. Bickerstaff (4-12)</t>
  </si>
  <si>
    <t>T. Evans (3.6)</t>
  </si>
  <si>
    <t>D. Fizdale (43-39)</t>
  </si>
  <si>
    <t>M. Conley (10.0)</t>
  </si>
  <si>
    <t>D. Joerger (42-40)</t>
  </si>
  <si>
    <t>M. Conley (5.3)</t>
  </si>
  <si>
    <t>D. Joerger (55-27)</t>
  </si>
  <si>
    <t>M. Gasol (10.2)</t>
  </si>
  <si>
    <t>D. Joerger (50-32)</t>
  </si>
  <si>
    <t>M. Conley (8.2)</t>
  </si>
  <si>
    <t>2019-2020_Los Angeles Clippers</t>
  </si>
  <si>
    <t>2018-2019_Los Angeles Clippers</t>
  </si>
  <si>
    <t>Playoff Score</t>
  </si>
  <si>
    <t>Reg Percentage</t>
  </si>
  <si>
    <t>FGpct</t>
  </si>
  <si>
    <t>3Ppct</t>
  </si>
  <si>
    <t>FTpct</t>
  </si>
  <si>
    <t>Intecept</t>
  </si>
  <si>
    <t>coeff.</t>
  </si>
  <si>
    <t>std.error</t>
  </si>
  <si>
    <t>r-squared</t>
  </si>
  <si>
    <t>t-statistic</t>
  </si>
  <si>
    <t>P-value</t>
  </si>
  <si>
    <t>Signaficant</t>
  </si>
  <si>
    <t>WinningPct forecast</t>
  </si>
  <si>
    <t>Prediction</t>
  </si>
  <si>
    <t>Ln Pct</t>
  </si>
  <si>
    <t>Ln Prediction</t>
  </si>
  <si>
    <t>Not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</si>
</sst>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2" fontId="0" fillId="0" borderId="0" xfId="1" applyNumberFormat="1" applyFon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2" fontId="2" fillId="5" borderId="1" xfId="0" applyNumberFormat="1" applyFont="1" applyFill="1" applyBorder="1"/>
    <xf numFmtId="2" fontId="2" fillId="0" borderId="1" xfId="0" applyNumberFormat="1" applyFont="1" applyBorder="1"/>
    <xf numFmtId="2" fontId="2" fillId="6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Team_record!$AC$1</c:f>
              <c:strCache>
                <c:ptCount val="1"/>
                <c:pt idx="0">
                  <c:v>WinningPct forecast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5878937007874017"/>
                  <c:y val="-2.23527267424905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Team_record!$H$2:$H$211</c:f>
              <c:numCache>
                <c:formatCode>0.00%</c:formatCode>
                <c:ptCount val="210"/>
                <c:pt idx="0">
                  <c:v>0.76712328767123283</c:v>
                </c:pt>
                <c:pt idx="1">
                  <c:v>0.61111111111111116</c:v>
                </c:pt>
                <c:pt idx="2">
                  <c:v>0.57333333333333336</c:v>
                </c:pt>
                <c:pt idx="3">
                  <c:v>0.68055555555555558</c:v>
                </c:pt>
                <c:pt idx="4">
                  <c:v>0.41666666666666669</c:v>
                </c:pt>
                <c:pt idx="5">
                  <c:v>0.47297297297297297</c:v>
                </c:pt>
                <c:pt idx="6">
                  <c:v>0.34722222222222221</c:v>
                </c:pt>
                <c:pt idx="7">
                  <c:v>0.45070422535211269</c:v>
                </c:pt>
                <c:pt idx="8">
                  <c:v>0.66666666666666663</c:v>
                </c:pt>
                <c:pt idx="9">
                  <c:v>0.46575342465753422</c:v>
                </c:pt>
                <c:pt idx="10">
                  <c:v>0.73239436619718312</c:v>
                </c:pt>
                <c:pt idx="11">
                  <c:v>0.296875</c:v>
                </c:pt>
                <c:pt idx="12">
                  <c:v>0.73611111111111116</c:v>
                </c:pt>
                <c:pt idx="13">
                  <c:v>0.72602739726027399</c:v>
                </c:pt>
                <c:pt idx="14">
                  <c:v>0.60273972602739723</c:v>
                </c:pt>
                <c:pt idx="15">
                  <c:v>0.29850746268656714</c:v>
                </c:pt>
                <c:pt idx="16">
                  <c:v>0.4861111111111111</c:v>
                </c:pt>
                <c:pt idx="17">
                  <c:v>0.61111111111111116</c:v>
                </c:pt>
                <c:pt idx="18">
                  <c:v>0.63013698630136983</c:v>
                </c:pt>
                <c:pt idx="19">
                  <c:v>0.58904109589041098</c:v>
                </c:pt>
                <c:pt idx="20">
                  <c:v>0.61111111111111116</c:v>
                </c:pt>
                <c:pt idx="21">
                  <c:v>0.43055555555555558</c:v>
                </c:pt>
                <c:pt idx="22">
                  <c:v>0.61643835616438358</c:v>
                </c:pt>
                <c:pt idx="23">
                  <c:v>0.45205479452054792</c:v>
                </c:pt>
                <c:pt idx="24">
                  <c:v>0.30303030303030304</c:v>
                </c:pt>
                <c:pt idx="25">
                  <c:v>0.29230769230769232</c:v>
                </c:pt>
                <c:pt idx="26">
                  <c:v>0.33846153846153848</c:v>
                </c:pt>
                <c:pt idx="27">
                  <c:v>0.23076923076923078</c:v>
                </c:pt>
                <c:pt idx="28">
                  <c:v>0.31818181818181818</c:v>
                </c:pt>
                <c:pt idx="29">
                  <c:v>0.35384615384615387</c:v>
                </c:pt>
                <c:pt idx="30">
                  <c:v>0.73170731707317072</c:v>
                </c:pt>
                <c:pt idx="31">
                  <c:v>0.69512195121951215</c:v>
                </c:pt>
                <c:pt idx="32">
                  <c:v>0.40243902439024393</c:v>
                </c:pt>
                <c:pt idx="33">
                  <c:v>0.62195121951219512</c:v>
                </c:pt>
                <c:pt idx="34">
                  <c:v>0.58536585365853655</c:v>
                </c:pt>
                <c:pt idx="35">
                  <c:v>0.64634146341463417</c:v>
                </c:pt>
                <c:pt idx="36">
                  <c:v>0.59756097560975607</c:v>
                </c:pt>
                <c:pt idx="37">
                  <c:v>0.70731707317073167</c:v>
                </c:pt>
                <c:pt idx="38">
                  <c:v>0.47560975609756095</c:v>
                </c:pt>
                <c:pt idx="39">
                  <c:v>0.3902439024390244</c:v>
                </c:pt>
                <c:pt idx="40">
                  <c:v>0.64634146341463417</c:v>
                </c:pt>
                <c:pt idx="41">
                  <c:v>0.35365853658536583</c:v>
                </c:pt>
                <c:pt idx="42">
                  <c:v>0.43902439024390244</c:v>
                </c:pt>
                <c:pt idx="43">
                  <c:v>0.59756097560975607</c:v>
                </c:pt>
                <c:pt idx="44">
                  <c:v>0.51219512195121952</c:v>
                </c:pt>
                <c:pt idx="45">
                  <c:v>0.45121951219512196</c:v>
                </c:pt>
                <c:pt idx="46">
                  <c:v>0.6097560975609756</c:v>
                </c:pt>
                <c:pt idx="47">
                  <c:v>0.58536585365853655</c:v>
                </c:pt>
                <c:pt idx="48">
                  <c:v>0.65853658536585369</c:v>
                </c:pt>
                <c:pt idx="49">
                  <c:v>0.47560975609756095</c:v>
                </c:pt>
                <c:pt idx="50">
                  <c:v>0.40243902439024393</c:v>
                </c:pt>
                <c:pt idx="51">
                  <c:v>0.58536585365853655</c:v>
                </c:pt>
                <c:pt idx="52">
                  <c:v>0.23170731707317074</c:v>
                </c:pt>
                <c:pt idx="53">
                  <c:v>0.51219512195121952</c:v>
                </c:pt>
                <c:pt idx="54">
                  <c:v>0.5</c:v>
                </c:pt>
                <c:pt idx="55">
                  <c:v>0.47560975609756095</c:v>
                </c:pt>
                <c:pt idx="56">
                  <c:v>0.26829268292682928</c:v>
                </c:pt>
                <c:pt idx="57">
                  <c:v>0.2073170731707317</c:v>
                </c:pt>
                <c:pt idx="58">
                  <c:v>0.23170731707317074</c:v>
                </c:pt>
                <c:pt idx="59">
                  <c:v>0.40243902439024393</c:v>
                </c:pt>
                <c:pt idx="60">
                  <c:v>0.70731707317073167</c:v>
                </c:pt>
                <c:pt idx="61">
                  <c:v>0.79268292682926833</c:v>
                </c:pt>
                <c:pt idx="62">
                  <c:v>0.58536585365853655</c:v>
                </c:pt>
                <c:pt idx="63">
                  <c:v>0.71951219512195119</c:v>
                </c:pt>
                <c:pt idx="64">
                  <c:v>0.6097560975609756</c:v>
                </c:pt>
                <c:pt idx="65">
                  <c:v>0.56097560975609762</c:v>
                </c:pt>
                <c:pt idx="66">
                  <c:v>0.63414634146341464</c:v>
                </c:pt>
                <c:pt idx="67">
                  <c:v>0.57317073170731703</c:v>
                </c:pt>
                <c:pt idx="68">
                  <c:v>0.51219512195121952</c:v>
                </c:pt>
                <c:pt idx="69">
                  <c:v>0.43902439024390244</c:v>
                </c:pt>
                <c:pt idx="70">
                  <c:v>0.42682926829268292</c:v>
                </c:pt>
                <c:pt idx="71">
                  <c:v>0.58536585365853655</c:v>
                </c:pt>
                <c:pt idx="72">
                  <c:v>0.34146341463414637</c:v>
                </c:pt>
                <c:pt idx="73">
                  <c:v>0.52439024390243905</c:v>
                </c:pt>
                <c:pt idx="74">
                  <c:v>0.53658536585365857</c:v>
                </c:pt>
                <c:pt idx="75">
                  <c:v>0.59756097560975607</c:v>
                </c:pt>
                <c:pt idx="76">
                  <c:v>0.58536585365853655</c:v>
                </c:pt>
                <c:pt idx="77">
                  <c:v>0.35365853658536583</c:v>
                </c:pt>
                <c:pt idx="78">
                  <c:v>0.58536585365853655</c:v>
                </c:pt>
                <c:pt idx="79">
                  <c:v>0.67073170731707321</c:v>
                </c:pt>
                <c:pt idx="80">
                  <c:v>0.25609756097560976</c:v>
                </c:pt>
                <c:pt idx="81">
                  <c:v>0.47560975609756095</c:v>
                </c:pt>
                <c:pt idx="82">
                  <c:v>0.3048780487804878</c:v>
                </c:pt>
                <c:pt idx="83">
                  <c:v>0.29268292682926828</c:v>
                </c:pt>
                <c:pt idx="84">
                  <c:v>0.53658536585365857</c:v>
                </c:pt>
                <c:pt idx="85">
                  <c:v>0.32926829268292684</c:v>
                </c:pt>
                <c:pt idx="86">
                  <c:v>0.57317073170731703</c:v>
                </c:pt>
                <c:pt idx="87">
                  <c:v>0.29268292682926828</c:v>
                </c:pt>
                <c:pt idx="88">
                  <c:v>0.26829268292682928</c:v>
                </c:pt>
                <c:pt idx="89">
                  <c:v>0.32926829268292684</c:v>
                </c:pt>
                <c:pt idx="90">
                  <c:v>0.81707317073170727</c:v>
                </c:pt>
                <c:pt idx="91">
                  <c:v>0.67073170731707321</c:v>
                </c:pt>
                <c:pt idx="92">
                  <c:v>0.48780487804878048</c:v>
                </c:pt>
                <c:pt idx="93">
                  <c:v>0.62195121951219512</c:v>
                </c:pt>
                <c:pt idx="94">
                  <c:v>0.59756097560975607</c:v>
                </c:pt>
                <c:pt idx="95">
                  <c:v>0.62195121951219512</c:v>
                </c:pt>
                <c:pt idx="96">
                  <c:v>0.64634146341463417</c:v>
                </c:pt>
                <c:pt idx="97">
                  <c:v>0.5</c:v>
                </c:pt>
                <c:pt idx="98">
                  <c:v>0.29268292682926828</c:v>
                </c:pt>
                <c:pt idx="99">
                  <c:v>0.62195121951219512</c:v>
                </c:pt>
                <c:pt idx="100">
                  <c:v>0.57317073170731703</c:v>
                </c:pt>
                <c:pt idx="101">
                  <c:v>0.24390243902439024</c:v>
                </c:pt>
                <c:pt idx="102">
                  <c:v>0.37804878048780488</c:v>
                </c:pt>
                <c:pt idx="103">
                  <c:v>0.74390243902439024</c:v>
                </c:pt>
                <c:pt idx="104">
                  <c:v>0.51219512195121952</c:v>
                </c:pt>
                <c:pt idx="105">
                  <c:v>0.43902439024390244</c:v>
                </c:pt>
                <c:pt idx="106">
                  <c:v>0.31707317073170732</c:v>
                </c:pt>
                <c:pt idx="107">
                  <c:v>0.37804878048780488</c:v>
                </c:pt>
                <c:pt idx="108">
                  <c:v>0.41463414634146339</c:v>
                </c:pt>
                <c:pt idx="109">
                  <c:v>0.51219512195121952</c:v>
                </c:pt>
                <c:pt idx="110">
                  <c:v>0.52439024390243905</c:v>
                </c:pt>
                <c:pt idx="111">
                  <c:v>0.5</c:v>
                </c:pt>
                <c:pt idx="112">
                  <c:v>0.5</c:v>
                </c:pt>
                <c:pt idx="113">
                  <c:v>0.3902439024390244</c:v>
                </c:pt>
                <c:pt idx="114">
                  <c:v>0.34146341463414637</c:v>
                </c:pt>
                <c:pt idx="115">
                  <c:v>0.45121951219512196</c:v>
                </c:pt>
                <c:pt idx="116">
                  <c:v>0.35365853658536583</c:v>
                </c:pt>
                <c:pt idx="117">
                  <c:v>0.62195121951219512</c:v>
                </c:pt>
                <c:pt idx="118">
                  <c:v>0.52439024390243905</c:v>
                </c:pt>
                <c:pt idx="119">
                  <c:v>0.40243902439024393</c:v>
                </c:pt>
                <c:pt idx="120">
                  <c:v>0.8902439024390244</c:v>
                </c:pt>
                <c:pt idx="121">
                  <c:v>0.67073170731707321</c:v>
                </c:pt>
                <c:pt idx="122">
                  <c:v>0.40243902439024393</c:v>
                </c:pt>
                <c:pt idx="123">
                  <c:v>0.5</c:v>
                </c:pt>
                <c:pt idx="124">
                  <c:v>0.58536585365853655</c:v>
                </c:pt>
                <c:pt idx="125">
                  <c:v>0.53658536585365857</c:v>
                </c:pt>
                <c:pt idx="126">
                  <c:v>0.64634146341463417</c:v>
                </c:pt>
                <c:pt idx="127">
                  <c:v>0.69512195121951215</c:v>
                </c:pt>
                <c:pt idx="128">
                  <c:v>0.5</c:v>
                </c:pt>
                <c:pt idx="129">
                  <c:v>0.81707317073170727</c:v>
                </c:pt>
                <c:pt idx="130">
                  <c:v>0.58536585365853655</c:v>
                </c:pt>
                <c:pt idx="131">
                  <c:v>0.58536585365853655</c:v>
                </c:pt>
                <c:pt idx="132">
                  <c:v>0.36585365853658536</c:v>
                </c:pt>
                <c:pt idx="133">
                  <c:v>0.68292682926829273</c:v>
                </c:pt>
                <c:pt idx="134">
                  <c:v>0.35365853658536583</c:v>
                </c:pt>
                <c:pt idx="135">
                  <c:v>0.51219512195121952</c:v>
                </c:pt>
                <c:pt idx="136">
                  <c:v>0.54878048780487809</c:v>
                </c:pt>
                <c:pt idx="137">
                  <c:v>0.42682926829268292</c:v>
                </c:pt>
                <c:pt idx="138">
                  <c:v>0.53658536585365857</c:v>
                </c:pt>
                <c:pt idx="139">
                  <c:v>0.40243902439024393</c:v>
                </c:pt>
                <c:pt idx="140">
                  <c:v>0.51219512195121952</c:v>
                </c:pt>
                <c:pt idx="141">
                  <c:v>0.28048780487804881</c:v>
                </c:pt>
                <c:pt idx="142">
                  <c:v>0.58536585365853655</c:v>
                </c:pt>
                <c:pt idx="143">
                  <c:v>0.51219512195121952</c:v>
                </c:pt>
                <c:pt idx="144">
                  <c:v>0.40243902439024393</c:v>
                </c:pt>
                <c:pt idx="145">
                  <c:v>0.25609756097560976</c:v>
                </c:pt>
                <c:pt idx="146">
                  <c:v>0.3902439024390244</c:v>
                </c:pt>
                <c:pt idx="147">
                  <c:v>0.48780487804878048</c:v>
                </c:pt>
                <c:pt idx="148">
                  <c:v>0.12195121951219512</c:v>
                </c:pt>
                <c:pt idx="149">
                  <c:v>0.2073170731707317</c:v>
                </c:pt>
                <c:pt idx="150">
                  <c:v>0.81707317073170727</c:v>
                </c:pt>
                <c:pt idx="151">
                  <c:v>0.68292682926829273</c:v>
                </c:pt>
                <c:pt idx="152">
                  <c:v>0.6097560975609756</c:v>
                </c:pt>
                <c:pt idx="153">
                  <c:v>0.54878048780487809</c:v>
                </c:pt>
                <c:pt idx="154">
                  <c:v>0.59756097560975607</c:v>
                </c:pt>
                <c:pt idx="155">
                  <c:v>0.68292682926829273</c:v>
                </c:pt>
                <c:pt idx="156">
                  <c:v>0.67073170731707321</c:v>
                </c:pt>
                <c:pt idx="157">
                  <c:v>0.64634146341463417</c:v>
                </c:pt>
                <c:pt idx="158">
                  <c:v>0.62195121951219512</c:v>
                </c:pt>
                <c:pt idx="159">
                  <c:v>0.73170731707317072</c:v>
                </c:pt>
                <c:pt idx="160">
                  <c:v>0.47560975609756095</c:v>
                </c:pt>
                <c:pt idx="161">
                  <c:v>0.36585365853658536</c:v>
                </c:pt>
                <c:pt idx="162">
                  <c:v>0.48780487804878048</c:v>
                </c:pt>
                <c:pt idx="163">
                  <c:v>0.35365853658536583</c:v>
                </c:pt>
                <c:pt idx="164">
                  <c:v>0.6097560975609756</c:v>
                </c:pt>
                <c:pt idx="165">
                  <c:v>0.54878048780487809</c:v>
                </c:pt>
                <c:pt idx="166">
                  <c:v>0.25609756097560976</c:v>
                </c:pt>
                <c:pt idx="167">
                  <c:v>0.3902439024390244</c:v>
                </c:pt>
                <c:pt idx="168">
                  <c:v>0.56097560975609762</c:v>
                </c:pt>
                <c:pt idx="169">
                  <c:v>0.67073170731707321</c:v>
                </c:pt>
                <c:pt idx="170">
                  <c:v>0.46341463414634149</c:v>
                </c:pt>
                <c:pt idx="171">
                  <c:v>0.5</c:v>
                </c:pt>
                <c:pt idx="172">
                  <c:v>0.1951219512195122</c:v>
                </c:pt>
                <c:pt idx="173">
                  <c:v>0.46341463414634149</c:v>
                </c:pt>
                <c:pt idx="174">
                  <c:v>0.3048780487804878</c:v>
                </c:pt>
                <c:pt idx="175">
                  <c:v>0.46341463414634149</c:v>
                </c:pt>
                <c:pt idx="176">
                  <c:v>0.45121951219512196</c:v>
                </c:pt>
                <c:pt idx="177">
                  <c:v>0.40243902439024393</c:v>
                </c:pt>
                <c:pt idx="178">
                  <c:v>0.21951219512195122</c:v>
                </c:pt>
                <c:pt idx="179">
                  <c:v>0.2073170731707317</c:v>
                </c:pt>
                <c:pt idx="180">
                  <c:v>0.69512195121951215</c:v>
                </c:pt>
                <c:pt idx="181">
                  <c:v>0.65853658536585369</c:v>
                </c:pt>
                <c:pt idx="182">
                  <c:v>0.48780487804878048</c:v>
                </c:pt>
                <c:pt idx="183">
                  <c:v>0.65853658536585369</c:v>
                </c:pt>
                <c:pt idx="184">
                  <c:v>0.71951219512195119</c:v>
                </c:pt>
                <c:pt idx="185">
                  <c:v>0.75609756097560976</c:v>
                </c:pt>
                <c:pt idx="186">
                  <c:v>0.58536585365853655</c:v>
                </c:pt>
                <c:pt idx="187">
                  <c:v>0.59756097560975607</c:v>
                </c:pt>
                <c:pt idx="188">
                  <c:v>0.43902439024390244</c:v>
                </c:pt>
                <c:pt idx="189">
                  <c:v>0.62195121951219512</c:v>
                </c:pt>
                <c:pt idx="190">
                  <c:v>0.32926829268292684</c:v>
                </c:pt>
                <c:pt idx="191">
                  <c:v>0.65853658536585369</c:v>
                </c:pt>
                <c:pt idx="192">
                  <c:v>0.58536585365853655</c:v>
                </c:pt>
                <c:pt idx="193">
                  <c:v>0.46341463414634149</c:v>
                </c:pt>
                <c:pt idx="194">
                  <c:v>0.35365853658536583</c:v>
                </c:pt>
                <c:pt idx="195">
                  <c:v>0.53658536585365857</c:v>
                </c:pt>
                <c:pt idx="196">
                  <c:v>0.34146341463414637</c:v>
                </c:pt>
                <c:pt idx="197">
                  <c:v>0.41463414634146339</c:v>
                </c:pt>
                <c:pt idx="198">
                  <c:v>0.23170731707317074</c:v>
                </c:pt>
                <c:pt idx="199">
                  <c:v>0.45121951219512196</c:v>
                </c:pt>
                <c:pt idx="200">
                  <c:v>0.53658536585365857</c:v>
                </c:pt>
                <c:pt idx="201">
                  <c:v>0.40243902439024393</c:v>
                </c:pt>
                <c:pt idx="202">
                  <c:v>0.52439024390243905</c:v>
                </c:pt>
                <c:pt idx="203">
                  <c:v>0.68292682926829273</c:v>
                </c:pt>
                <c:pt idx="204">
                  <c:v>0.28048780487804881</c:v>
                </c:pt>
                <c:pt idx="205">
                  <c:v>0.3048780487804878</c:v>
                </c:pt>
                <c:pt idx="206">
                  <c:v>0.6097560975609756</c:v>
                </c:pt>
                <c:pt idx="207">
                  <c:v>0.18292682926829268</c:v>
                </c:pt>
                <c:pt idx="208">
                  <c:v>0.3048780487804878</c:v>
                </c:pt>
                <c:pt idx="209">
                  <c:v>0.58536585365853655</c:v>
                </c:pt>
              </c:numCache>
            </c:numRef>
          </c:xVal>
          <c:yVal>
            <c:numRef>
              <c:f>Team_record!$AC$2:$AC$211</c:f>
              <c:numCache>
                <c:formatCode>0.00%</c:formatCode>
                <c:ptCount val="210"/>
                <c:pt idx="0">
                  <c:v>0.83142541840898687</c:v>
                </c:pt>
                <c:pt idx="1">
                  <c:v>0.50412800940075542</c:v>
                </c:pt>
                <c:pt idx="2">
                  <c:v>0.6360366939605484</c:v>
                </c:pt>
                <c:pt idx="3">
                  <c:v>0.67495828219727549</c:v>
                </c:pt>
                <c:pt idx="4">
                  <c:v>0.47477109052166355</c:v>
                </c:pt>
                <c:pt idx="5">
                  <c:v>0.5078163361573953</c:v>
                </c:pt>
                <c:pt idx="6">
                  <c:v>0.36053266922636595</c:v>
                </c:pt>
                <c:pt idx="7">
                  <c:v>0.63419007698227858</c:v>
                </c:pt>
                <c:pt idx="8">
                  <c:v>0.67860680280619512</c:v>
                </c:pt>
                <c:pt idx="9">
                  <c:v>0.53446284465531591</c:v>
                </c:pt>
                <c:pt idx="10">
                  <c:v>0.6712456348832152</c:v>
                </c:pt>
                <c:pt idx="11">
                  <c:v>0.35650743601483725</c:v>
                </c:pt>
                <c:pt idx="12">
                  <c:v>0.70104948458345717</c:v>
                </c:pt>
                <c:pt idx="13">
                  <c:v>0.54142016674484594</c:v>
                </c:pt>
                <c:pt idx="14">
                  <c:v>0.69009440935077748</c:v>
                </c:pt>
                <c:pt idx="15">
                  <c:v>0.25751493733171138</c:v>
                </c:pt>
                <c:pt idx="16">
                  <c:v>0.45111528115890209</c:v>
                </c:pt>
                <c:pt idx="17">
                  <c:v>0.59160913249253611</c:v>
                </c:pt>
                <c:pt idx="18">
                  <c:v>0.60393315999717068</c:v>
                </c:pt>
                <c:pt idx="19">
                  <c:v>0.66327916637101225</c:v>
                </c:pt>
                <c:pt idx="20">
                  <c:v>0.55604807194818306</c:v>
                </c:pt>
                <c:pt idx="21">
                  <c:v>0.44625464800141224</c:v>
                </c:pt>
                <c:pt idx="22">
                  <c:v>0.52541256671066883</c:v>
                </c:pt>
                <c:pt idx="23">
                  <c:v>0.52597571822365374</c:v>
                </c:pt>
                <c:pt idx="24">
                  <c:v>0.40412709155881288</c:v>
                </c:pt>
                <c:pt idx="25">
                  <c:v>0.36044482885452744</c:v>
                </c:pt>
                <c:pt idx="26">
                  <c:v>0.4059168702626117</c:v>
                </c:pt>
                <c:pt idx="27">
                  <c:v>0.31435139444704596</c:v>
                </c:pt>
                <c:pt idx="28">
                  <c:v>0.4242394680908177</c:v>
                </c:pt>
                <c:pt idx="29">
                  <c:v>0.26541138250758856</c:v>
                </c:pt>
                <c:pt idx="30">
                  <c:v>0.79268835579427943</c:v>
                </c:pt>
                <c:pt idx="31">
                  <c:v>0.7363080453414792</c:v>
                </c:pt>
                <c:pt idx="32">
                  <c:v>0.48793992532226937</c:v>
                </c:pt>
                <c:pt idx="33">
                  <c:v>0.68377914532218398</c:v>
                </c:pt>
                <c:pt idx="34">
                  <c:v>0.55814229459854658</c:v>
                </c:pt>
                <c:pt idx="35">
                  <c:v>0.62265448828763326</c:v>
                </c:pt>
                <c:pt idx="36">
                  <c:v>0.62398161776981809</c:v>
                </c:pt>
                <c:pt idx="37">
                  <c:v>0.66527136920327123</c:v>
                </c:pt>
                <c:pt idx="38">
                  <c:v>0.50037489881716191</c:v>
                </c:pt>
                <c:pt idx="39">
                  <c:v>0.36826327055278441</c:v>
                </c:pt>
                <c:pt idx="40">
                  <c:v>0.55540154807205155</c:v>
                </c:pt>
                <c:pt idx="41">
                  <c:v>0.39441780006756488</c:v>
                </c:pt>
                <c:pt idx="42">
                  <c:v>0.51310769948391588</c:v>
                </c:pt>
                <c:pt idx="43">
                  <c:v>0.65346708009452925</c:v>
                </c:pt>
                <c:pt idx="44">
                  <c:v>0.42512798432156629</c:v>
                </c:pt>
                <c:pt idx="45">
                  <c:v>0.39518425394009071</c:v>
                </c:pt>
                <c:pt idx="46">
                  <c:v>0.68861005486589733</c:v>
                </c:pt>
                <c:pt idx="47">
                  <c:v>0.59648147918642991</c:v>
                </c:pt>
                <c:pt idx="48">
                  <c:v>0.62596811641549266</c:v>
                </c:pt>
                <c:pt idx="49">
                  <c:v>0.46490895687065681</c:v>
                </c:pt>
                <c:pt idx="50">
                  <c:v>0.44456768690012538</c:v>
                </c:pt>
                <c:pt idx="51">
                  <c:v>0.59406448458534911</c:v>
                </c:pt>
                <c:pt idx="52">
                  <c:v>0.24290570936060085</c:v>
                </c:pt>
                <c:pt idx="53">
                  <c:v>0.50824926449183394</c:v>
                </c:pt>
                <c:pt idx="54">
                  <c:v>0.43410466895411126</c:v>
                </c:pt>
                <c:pt idx="55">
                  <c:v>0.52624469815579644</c:v>
                </c:pt>
                <c:pt idx="56">
                  <c:v>0.32054203454854324</c:v>
                </c:pt>
                <c:pt idx="57">
                  <c:v>0.31789784746182903</c:v>
                </c:pt>
                <c:pt idx="58">
                  <c:v>0.29821495463223968</c:v>
                </c:pt>
                <c:pt idx="59">
                  <c:v>0.45205173216947081</c:v>
                </c:pt>
                <c:pt idx="60">
                  <c:v>0.74774976259923065</c:v>
                </c:pt>
                <c:pt idx="61">
                  <c:v>0.72543812761911752</c:v>
                </c:pt>
                <c:pt idx="62">
                  <c:v>0.53392118785049014</c:v>
                </c:pt>
                <c:pt idx="63">
                  <c:v>0.60400962372162503</c:v>
                </c:pt>
                <c:pt idx="64">
                  <c:v>0.52883156516089258</c:v>
                </c:pt>
                <c:pt idx="65">
                  <c:v>0.58438429717622142</c:v>
                </c:pt>
                <c:pt idx="66">
                  <c:v>0.72846904682130287</c:v>
                </c:pt>
                <c:pt idx="67">
                  <c:v>0.57696441280170063</c:v>
                </c:pt>
                <c:pt idx="68">
                  <c:v>0.50476371194220349</c:v>
                </c:pt>
                <c:pt idx="69">
                  <c:v>0.56022060472349722</c:v>
                </c:pt>
                <c:pt idx="70">
                  <c:v>0.46100325904209782</c:v>
                </c:pt>
                <c:pt idx="71">
                  <c:v>0.60526136258698848</c:v>
                </c:pt>
                <c:pt idx="72">
                  <c:v>0.35587249465533155</c:v>
                </c:pt>
                <c:pt idx="73">
                  <c:v>0.53772395703565579</c:v>
                </c:pt>
                <c:pt idx="74">
                  <c:v>0.52016866265677564</c:v>
                </c:pt>
                <c:pt idx="75">
                  <c:v>0.56153869119509281</c:v>
                </c:pt>
                <c:pt idx="76">
                  <c:v>0.58301233949263676</c:v>
                </c:pt>
                <c:pt idx="77">
                  <c:v>0.35661904886580942</c:v>
                </c:pt>
                <c:pt idx="78">
                  <c:v>0.66868145491138797</c:v>
                </c:pt>
                <c:pt idx="79">
                  <c:v>0.58823169965066668</c:v>
                </c:pt>
                <c:pt idx="80">
                  <c:v>0.23281092829854799</c:v>
                </c:pt>
                <c:pt idx="81">
                  <c:v>0.50919545629880858</c:v>
                </c:pt>
                <c:pt idx="82">
                  <c:v>0.32110079597333474</c:v>
                </c:pt>
                <c:pt idx="83">
                  <c:v>0.34491253850816861</c:v>
                </c:pt>
                <c:pt idx="84">
                  <c:v>0.49438912238046129</c:v>
                </c:pt>
                <c:pt idx="85">
                  <c:v>0.42518474069550294</c:v>
                </c:pt>
                <c:pt idx="86">
                  <c:v>0.58207186830325242</c:v>
                </c:pt>
                <c:pt idx="87">
                  <c:v>0.3822651111193931</c:v>
                </c:pt>
                <c:pt idx="88">
                  <c:v>0.29709108395591954</c:v>
                </c:pt>
                <c:pt idx="89">
                  <c:v>0.32384958014606546</c:v>
                </c:pt>
                <c:pt idx="90">
                  <c:v>0.84818143735003204</c:v>
                </c:pt>
                <c:pt idx="91">
                  <c:v>0.58852623727078957</c:v>
                </c:pt>
                <c:pt idx="92">
                  <c:v>0.58527222848049476</c:v>
                </c:pt>
                <c:pt idx="93">
                  <c:v>0.5807450203997675</c:v>
                </c:pt>
                <c:pt idx="94">
                  <c:v>0.54460834695969318</c:v>
                </c:pt>
                <c:pt idx="95">
                  <c:v>0.65875501183585961</c:v>
                </c:pt>
                <c:pt idx="96">
                  <c:v>0.5169321939863778</c:v>
                </c:pt>
                <c:pt idx="97">
                  <c:v>0.49841326153397603</c:v>
                </c:pt>
                <c:pt idx="98">
                  <c:v>0.36677144888578894</c:v>
                </c:pt>
                <c:pt idx="99">
                  <c:v>0.65948393061362864</c:v>
                </c:pt>
                <c:pt idx="100">
                  <c:v>0.50622910543354749</c:v>
                </c:pt>
                <c:pt idx="101">
                  <c:v>0.31728232160130077</c:v>
                </c:pt>
                <c:pt idx="102">
                  <c:v>0.51538340932867044</c:v>
                </c:pt>
                <c:pt idx="103">
                  <c:v>0.75636533398206041</c:v>
                </c:pt>
                <c:pt idx="104">
                  <c:v>0.55125016251676762</c:v>
                </c:pt>
                <c:pt idx="105">
                  <c:v>0.5632240546273195</c:v>
                </c:pt>
                <c:pt idx="106">
                  <c:v>0.36872751670715509</c:v>
                </c:pt>
                <c:pt idx="107">
                  <c:v>0.43952887035713673</c:v>
                </c:pt>
                <c:pt idx="108">
                  <c:v>0.47757041492188002</c:v>
                </c:pt>
                <c:pt idx="109">
                  <c:v>0.54319890662658921</c:v>
                </c:pt>
                <c:pt idx="110">
                  <c:v>0.46630142027059662</c:v>
                </c:pt>
                <c:pt idx="111">
                  <c:v>0.4605155690725784</c:v>
                </c:pt>
                <c:pt idx="112">
                  <c:v>0.59992207945630582</c:v>
                </c:pt>
                <c:pt idx="113">
                  <c:v>0.45671292609084091</c:v>
                </c:pt>
                <c:pt idx="114">
                  <c:v>0.34352087344064408</c:v>
                </c:pt>
                <c:pt idx="115">
                  <c:v>0.45798336273529827</c:v>
                </c:pt>
                <c:pt idx="116">
                  <c:v>0.30028478752344512</c:v>
                </c:pt>
                <c:pt idx="117">
                  <c:v>0.66256230766024871</c:v>
                </c:pt>
                <c:pt idx="118">
                  <c:v>0.53328434963441751</c:v>
                </c:pt>
                <c:pt idx="119">
                  <c:v>0.36371646318001538</c:v>
                </c:pt>
                <c:pt idx="120">
                  <c:v>0.85567470147270086</c:v>
                </c:pt>
                <c:pt idx="121">
                  <c:v>0.71427797935279713</c:v>
                </c:pt>
                <c:pt idx="122">
                  <c:v>0.47952176657217294</c:v>
                </c:pt>
                <c:pt idx="123">
                  <c:v>0.56926494639669478</c:v>
                </c:pt>
                <c:pt idx="124">
                  <c:v>0.54067911921332623</c:v>
                </c:pt>
                <c:pt idx="125">
                  <c:v>0.52384816016710367</c:v>
                </c:pt>
                <c:pt idx="126">
                  <c:v>0.62718474117722423</c:v>
                </c:pt>
                <c:pt idx="127">
                  <c:v>0.59201210256970072</c:v>
                </c:pt>
                <c:pt idx="128">
                  <c:v>0.41257995739429987</c:v>
                </c:pt>
                <c:pt idx="129">
                  <c:v>0.82233870345170956</c:v>
                </c:pt>
                <c:pt idx="130">
                  <c:v>0.57793799050165084</c:v>
                </c:pt>
                <c:pt idx="131">
                  <c:v>0.53586722442756951</c:v>
                </c:pt>
                <c:pt idx="132">
                  <c:v>0.42714805059224759</c:v>
                </c:pt>
                <c:pt idx="133">
                  <c:v>0.65750856786847578</c:v>
                </c:pt>
                <c:pt idx="134">
                  <c:v>0.44367180841067722</c:v>
                </c:pt>
                <c:pt idx="135">
                  <c:v>0.47034922313469529</c:v>
                </c:pt>
                <c:pt idx="136">
                  <c:v>0.55753357743538778</c:v>
                </c:pt>
                <c:pt idx="137">
                  <c:v>0.44259284016505518</c:v>
                </c:pt>
                <c:pt idx="138">
                  <c:v>0.46310915167166655</c:v>
                </c:pt>
                <c:pt idx="139">
                  <c:v>0.43042538454473345</c:v>
                </c:pt>
                <c:pt idx="140">
                  <c:v>0.46082190834256309</c:v>
                </c:pt>
                <c:pt idx="141">
                  <c:v>0.31800244927066323</c:v>
                </c:pt>
                <c:pt idx="142">
                  <c:v>0.52792026384842039</c:v>
                </c:pt>
                <c:pt idx="143">
                  <c:v>0.43407951276122958</c:v>
                </c:pt>
                <c:pt idx="144">
                  <c:v>0.42251326360453945</c:v>
                </c:pt>
                <c:pt idx="145">
                  <c:v>0.35494411576523532</c:v>
                </c:pt>
                <c:pt idx="146">
                  <c:v>0.39097756525357852</c:v>
                </c:pt>
                <c:pt idx="147">
                  <c:v>0.53195721974686805</c:v>
                </c:pt>
                <c:pt idx="148">
                  <c:v>0.17447095244516753</c:v>
                </c:pt>
                <c:pt idx="149">
                  <c:v>0.23828081789444155</c:v>
                </c:pt>
                <c:pt idx="150">
                  <c:v>0.79964140758707991</c:v>
                </c:pt>
                <c:pt idx="151">
                  <c:v>0.67567712880805786</c:v>
                </c:pt>
                <c:pt idx="152">
                  <c:v>0.49469708097636911</c:v>
                </c:pt>
                <c:pt idx="153">
                  <c:v>0.55318805156202266</c:v>
                </c:pt>
                <c:pt idx="154">
                  <c:v>0.48568359365496683</c:v>
                </c:pt>
                <c:pt idx="155">
                  <c:v>0.54283652811366245</c:v>
                </c:pt>
                <c:pt idx="156">
                  <c:v>0.65280786490635734</c:v>
                </c:pt>
                <c:pt idx="157">
                  <c:v>0.56584254525617617</c:v>
                </c:pt>
                <c:pt idx="158">
                  <c:v>0.56912565770915791</c:v>
                </c:pt>
                <c:pt idx="159">
                  <c:v>0.64248892907611932</c:v>
                </c:pt>
                <c:pt idx="160">
                  <c:v>0.41631449331232062</c:v>
                </c:pt>
                <c:pt idx="161">
                  <c:v>0.36954306059686459</c:v>
                </c:pt>
                <c:pt idx="162">
                  <c:v>0.398461933537817</c:v>
                </c:pt>
                <c:pt idx="163">
                  <c:v>0.39339368873389446</c:v>
                </c:pt>
                <c:pt idx="164">
                  <c:v>0.55124811240412264</c:v>
                </c:pt>
                <c:pt idx="165">
                  <c:v>0.54017178683320566</c:v>
                </c:pt>
                <c:pt idx="166">
                  <c:v>0.36001652453634136</c:v>
                </c:pt>
                <c:pt idx="167">
                  <c:v>0.47136040524042144</c:v>
                </c:pt>
                <c:pt idx="168">
                  <c:v>0.54346206203882019</c:v>
                </c:pt>
                <c:pt idx="169">
                  <c:v>0.55305870522869505</c:v>
                </c:pt>
                <c:pt idx="170">
                  <c:v>0.3468817695786921</c:v>
                </c:pt>
                <c:pt idx="171">
                  <c:v>0.52203931653130198</c:v>
                </c:pt>
                <c:pt idx="172">
                  <c:v>0.23526008375490548</c:v>
                </c:pt>
                <c:pt idx="173">
                  <c:v>0.42897293003650461</c:v>
                </c:pt>
                <c:pt idx="174">
                  <c:v>0.35170797699761636</c:v>
                </c:pt>
                <c:pt idx="175">
                  <c:v>0.5493666777824977</c:v>
                </c:pt>
                <c:pt idx="176">
                  <c:v>0.36499270065506373</c:v>
                </c:pt>
                <c:pt idx="177">
                  <c:v>0.29376700897334374</c:v>
                </c:pt>
                <c:pt idx="178">
                  <c:v>0.22828531072968872</c:v>
                </c:pt>
                <c:pt idx="179">
                  <c:v>0.1826689215303503</c:v>
                </c:pt>
                <c:pt idx="180">
                  <c:v>0.67175500569593183</c:v>
                </c:pt>
                <c:pt idx="181">
                  <c:v>0.67926954417445806</c:v>
                </c:pt>
                <c:pt idx="182">
                  <c:v>0.52967083625305733</c:v>
                </c:pt>
                <c:pt idx="183">
                  <c:v>0.52819431755551349</c:v>
                </c:pt>
                <c:pt idx="184">
                  <c:v>0.71051410290949235</c:v>
                </c:pt>
                <c:pt idx="185">
                  <c:v>0.67511596637898919</c:v>
                </c:pt>
                <c:pt idx="186">
                  <c:v>0.5535417665806861</c:v>
                </c:pt>
                <c:pt idx="187">
                  <c:v>0.61504755406441447</c:v>
                </c:pt>
                <c:pt idx="188">
                  <c:v>0.43709790540104265</c:v>
                </c:pt>
                <c:pt idx="189">
                  <c:v>0.61454125725662223</c:v>
                </c:pt>
                <c:pt idx="190">
                  <c:v>0.29838220860658282</c:v>
                </c:pt>
                <c:pt idx="191">
                  <c:v>0.63324917635816291</c:v>
                </c:pt>
                <c:pt idx="192">
                  <c:v>0.48423375934447677</c:v>
                </c:pt>
                <c:pt idx="193">
                  <c:v>0.42556459533088997</c:v>
                </c:pt>
                <c:pt idx="194">
                  <c:v>0.41741276876500422</c:v>
                </c:pt>
                <c:pt idx="195">
                  <c:v>0.46319554091752124</c:v>
                </c:pt>
                <c:pt idx="196">
                  <c:v>0.40821621642802342</c:v>
                </c:pt>
                <c:pt idx="197">
                  <c:v>0.50512776462245768</c:v>
                </c:pt>
                <c:pt idx="198">
                  <c:v>0.18041203886568269</c:v>
                </c:pt>
                <c:pt idx="199">
                  <c:v>0.46033590356844023</c:v>
                </c:pt>
                <c:pt idx="200">
                  <c:v>0.45900616682089357</c:v>
                </c:pt>
                <c:pt idx="201">
                  <c:v>0.39623494483399213</c:v>
                </c:pt>
                <c:pt idx="202">
                  <c:v>0.38044034817813355</c:v>
                </c:pt>
                <c:pt idx="203">
                  <c:v>0.53901255255919622</c:v>
                </c:pt>
                <c:pt idx="204">
                  <c:v>0.35672274180659436</c:v>
                </c:pt>
                <c:pt idx="205">
                  <c:v>0.24643273077854388</c:v>
                </c:pt>
                <c:pt idx="206">
                  <c:v>0.50998667180209623</c:v>
                </c:pt>
                <c:pt idx="207">
                  <c:v>0.20448300175518597</c:v>
                </c:pt>
                <c:pt idx="208">
                  <c:v>0.28834228445831833</c:v>
                </c:pt>
                <c:pt idx="209">
                  <c:v>0.49513496553718994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0E-43CD-993A-16BFD8026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867871"/>
        <c:axId val="526470303"/>
      </c:scatterChart>
      <c:valAx>
        <c:axId val="52486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70303"/>
        <c:crosses val="autoZero"/>
        <c:crossBetween val="midCat"/>
      </c:valAx>
      <c:valAx>
        <c:axId val="52647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86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WinningPct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Team_record!$AC$1</c:f>
              <c:strCache>
                <c:ptCount val="1"/>
                <c:pt idx="0">
                  <c:v>WinningPct forecast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5878937007874017"/>
                  <c:y val="-2.23527267424905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Team_record!$H$2:$H$211</c:f>
              <c:numCache>
                <c:formatCode>0.00%</c:formatCode>
                <c:ptCount val="210"/>
                <c:pt idx="0">
                  <c:v>0.76712328767123283</c:v>
                </c:pt>
                <c:pt idx="1">
                  <c:v>0.61111111111111116</c:v>
                </c:pt>
                <c:pt idx="2">
                  <c:v>0.57333333333333336</c:v>
                </c:pt>
                <c:pt idx="3">
                  <c:v>0.68055555555555558</c:v>
                </c:pt>
                <c:pt idx="4">
                  <c:v>0.41666666666666669</c:v>
                </c:pt>
                <c:pt idx="5">
                  <c:v>0.47297297297297297</c:v>
                </c:pt>
                <c:pt idx="6">
                  <c:v>0.34722222222222221</c:v>
                </c:pt>
                <c:pt idx="7">
                  <c:v>0.45070422535211269</c:v>
                </c:pt>
                <c:pt idx="8">
                  <c:v>0.66666666666666663</c:v>
                </c:pt>
                <c:pt idx="9">
                  <c:v>0.46575342465753422</c:v>
                </c:pt>
                <c:pt idx="10">
                  <c:v>0.73239436619718312</c:v>
                </c:pt>
                <c:pt idx="11">
                  <c:v>0.296875</c:v>
                </c:pt>
                <c:pt idx="12">
                  <c:v>0.73611111111111116</c:v>
                </c:pt>
                <c:pt idx="13">
                  <c:v>0.72602739726027399</c:v>
                </c:pt>
                <c:pt idx="14">
                  <c:v>0.60273972602739723</c:v>
                </c:pt>
                <c:pt idx="15">
                  <c:v>0.29850746268656714</c:v>
                </c:pt>
                <c:pt idx="16">
                  <c:v>0.4861111111111111</c:v>
                </c:pt>
                <c:pt idx="17">
                  <c:v>0.61111111111111116</c:v>
                </c:pt>
                <c:pt idx="18">
                  <c:v>0.63013698630136983</c:v>
                </c:pt>
                <c:pt idx="19">
                  <c:v>0.58904109589041098</c:v>
                </c:pt>
                <c:pt idx="20">
                  <c:v>0.61111111111111116</c:v>
                </c:pt>
                <c:pt idx="21">
                  <c:v>0.43055555555555558</c:v>
                </c:pt>
                <c:pt idx="22">
                  <c:v>0.61643835616438358</c:v>
                </c:pt>
                <c:pt idx="23">
                  <c:v>0.45205479452054792</c:v>
                </c:pt>
                <c:pt idx="24">
                  <c:v>0.30303030303030304</c:v>
                </c:pt>
                <c:pt idx="25">
                  <c:v>0.29230769230769232</c:v>
                </c:pt>
                <c:pt idx="26">
                  <c:v>0.33846153846153848</c:v>
                </c:pt>
                <c:pt idx="27">
                  <c:v>0.23076923076923078</c:v>
                </c:pt>
                <c:pt idx="28">
                  <c:v>0.31818181818181818</c:v>
                </c:pt>
                <c:pt idx="29">
                  <c:v>0.35384615384615387</c:v>
                </c:pt>
                <c:pt idx="30">
                  <c:v>0.73170731707317072</c:v>
                </c:pt>
                <c:pt idx="31">
                  <c:v>0.69512195121951215</c:v>
                </c:pt>
                <c:pt idx="32">
                  <c:v>0.40243902439024393</c:v>
                </c:pt>
                <c:pt idx="33">
                  <c:v>0.62195121951219512</c:v>
                </c:pt>
                <c:pt idx="34">
                  <c:v>0.58536585365853655</c:v>
                </c:pt>
                <c:pt idx="35">
                  <c:v>0.64634146341463417</c:v>
                </c:pt>
                <c:pt idx="36">
                  <c:v>0.59756097560975607</c:v>
                </c:pt>
                <c:pt idx="37">
                  <c:v>0.70731707317073167</c:v>
                </c:pt>
                <c:pt idx="38">
                  <c:v>0.47560975609756095</c:v>
                </c:pt>
                <c:pt idx="39">
                  <c:v>0.3902439024390244</c:v>
                </c:pt>
                <c:pt idx="40">
                  <c:v>0.64634146341463417</c:v>
                </c:pt>
                <c:pt idx="41">
                  <c:v>0.35365853658536583</c:v>
                </c:pt>
                <c:pt idx="42">
                  <c:v>0.43902439024390244</c:v>
                </c:pt>
                <c:pt idx="43">
                  <c:v>0.59756097560975607</c:v>
                </c:pt>
                <c:pt idx="44">
                  <c:v>0.51219512195121952</c:v>
                </c:pt>
                <c:pt idx="45">
                  <c:v>0.45121951219512196</c:v>
                </c:pt>
                <c:pt idx="46">
                  <c:v>0.6097560975609756</c:v>
                </c:pt>
                <c:pt idx="47">
                  <c:v>0.58536585365853655</c:v>
                </c:pt>
                <c:pt idx="48">
                  <c:v>0.65853658536585369</c:v>
                </c:pt>
                <c:pt idx="49">
                  <c:v>0.47560975609756095</c:v>
                </c:pt>
                <c:pt idx="50">
                  <c:v>0.40243902439024393</c:v>
                </c:pt>
                <c:pt idx="51">
                  <c:v>0.58536585365853655</c:v>
                </c:pt>
                <c:pt idx="52">
                  <c:v>0.23170731707317074</c:v>
                </c:pt>
                <c:pt idx="53">
                  <c:v>0.51219512195121952</c:v>
                </c:pt>
                <c:pt idx="54">
                  <c:v>0.5</c:v>
                </c:pt>
                <c:pt idx="55">
                  <c:v>0.47560975609756095</c:v>
                </c:pt>
                <c:pt idx="56">
                  <c:v>0.26829268292682928</c:v>
                </c:pt>
                <c:pt idx="57">
                  <c:v>0.2073170731707317</c:v>
                </c:pt>
                <c:pt idx="58">
                  <c:v>0.23170731707317074</c:v>
                </c:pt>
                <c:pt idx="59">
                  <c:v>0.40243902439024393</c:v>
                </c:pt>
                <c:pt idx="60">
                  <c:v>0.70731707317073167</c:v>
                </c:pt>
                <c:pt idx="61">
                  <c:v>0.79268292682926833</c:v>
                </c:pt>
                <c:pt idx="62">
                  <c:v>0.58536585365853655</c:v>
                </c:pt>
                <c:pt idx="63">
                  <c:v>0.71951219512195119</c:v>
                </c:pt>
                <c:pt idx="64">
                  <c:v>0.6097560975609756</c:v>
                </c:pt>
                <c:pt idx="65">
                  <c:v>0.56097560975609762</c:v>
                </c:pt>
                <c:pt idx="66">
                  <c:v>0.63414634146341464</c:v>
                </c:pt>
                <c:pt idx="67">
                  <c:v>0.57317073170731703</c:v>
                </c:pt>
                <c:pt idx="68">
                  <c:v>0.51219512195121952</c:v>
                </c:pt>
                <c:pt idx="69">
                  <c:v>0.43902439024390244</c:v>
                </c:pt>
                <c:pt idx="70">
                  <c:v>0.42682926829268292</c:v>
                </c:pt>
                <c:pt idx="71">
                  <c:v>0.58536585365853655</c:v>
                </c:pt>
                <c:pt idx="72">
                  <c:v>0.34146341463414637</c:v>
                </c:pt>
                <c:pt idx="73">
                  <c:v>0.52439024390243905</c:v>
                </c:pt>
                <c:pt idx="74">
                  <c:v>0.53658536585365857</c:v>
                </c:pt>
                <c:pt idx="75">
                  <c:v>0.59756097560975607</c:v>
                </c:pt>
                <c:pt idx="76">
                  <c:v>0.58536585365853655</c:v>
                </c:pt>
                <c:pt idx="77">
                  <c:v>0.35365853658536583</c:v>
                </c:pt>
                <c:pt idx="78">
                  <c:v>0.58536585365853655</c:v>
                </c:pt>
                <c:pt idx="79">
                  <c:v>0.67073170731707321</c:v>
                </c:pt>
                <c:pt idx="80">
                  <c:v>0.25609756097560976</c:v>
                </c:pt>
                <c:pt idx="81">
                  <c:v>0.47560975609756095</c:v>
                </c:pt>
                <c:pt idx="82">
                  <c:v>0.3048780487804878</c:v>
                </c:pt>
                <c:pt idx="83">
                  <c:v>0.29268292682926828</c:v>
                </c:pt>
                <c:pt idx="84">
                  <c:v>0.53658536585365857</c:v>
                </c:pt>
                <c:pt idx="85">
                  <c:v>0.32926829268292684</c:v>
                </c:pt>
                <c:pt idx="86">
                  <c:v>0.57317073170731703</c:v>
                </c:pt>
                <c:pt idx="87">
                  <c:v>0.29268292682926828</c:v>
                </c:pt>
                <c:pt idx="88">
                  <c:v>0.26829268292682928</c:v>
                </c:pt>
                <c:pt idx="89">
                  <c:v>0.32926829268292684</c:v>
                </c:pt>
                <c:pt idx="90">
                  <c:v>0.81707317073170727</c:v>
                </c:pt>
                <c:pt idx="91">
                  <c:v>0.67073170731707321</c:v>
                </c:pt>
                <c:pt idx="92">
                  <c:v>0.48780487804878048</c:v>
                </c:pt>
                <c:pt idx="93">
                  <c:v>0.62195121951219512</c:v>
                </c:pt>
                <c:pt idx="94">
                  <c:v>0.59756097560975607</c:v>
                </c:pt>
                <c:pt idx="95">
                  <c:v>0.62195121951219512</c:v>
                </c:pt>
                <c:pt idx="96">
                  <c:v>0.64634146341463417</c:v>
                </c:pt>
                <c:pt idx="97">
                  <c:v>0.5</c:v>
                </c:pt>
                <c:pt idx="98">
                  <c:v>0.29268292682926828</c:v>
                </c:pt>
                <c:pt idx="99">
                  <c:v>0.62195121951219512</c:v>
                </c:pt>
                <c:pt idx="100">
                  <c:v>0.57317073170731703</c:v>
                </c:pt>
                <c:pt idx="101">
                  <c:v>0.24390243902439024</c:v>
                </c:pt>
                <c:pt idx="102">
                  <c:v>0.37804878048780488</c:v>
                </c:pt>
                <c:pt idx="103">
                  <c:v>0.74390243902439024</c:v>
                </c:pt>
                <c:pt idx="104">
                  <c:v>0.51219512195121952</c:v>
                </c:pt>
                <c:pt idx="105">
                  <c:v>0.43902439024390244</c:v>
                </c:pt>
                <c:pt idx="106">
                  <c:v>0.31707317073170732</c:v>
                </c:pt>
                <c:pt idx="107">
                  <c:v>0.37804878048780488</c:v>
                </c:pt>
                <c:pt idx="108">
                  <c:v>0.41463414634146339</c:v>
                </c:pt>
                <c:pt idx="109">
                  <c:v>0.51219512195121952</c:v>
                </c:pt>
                <c:pt idx="110">
                  <c:v>0.52439024390243905</c:v>
                </c:pt>
                <c:pt idx="111">
                  <c:v>0.5</c:v>
                </c:pt>
                <c:pt idx="112">
                  <c:v>0.5</c:v>
                </c:pt>
                <c:pt idx="113">
                  <c:v>0.3902439024390244</c:v>
                </c:pt>
                <c:pt idx="114">
                  <c:v>0.34146341463414637</c:v>
                </c:pt>
                <c:pt idx="115">
                  <c:v>0.45121951219512196</c:v>
                </c:pt>
                <c:pt idx="116">
                  <c:v>0.35365853658536583</c:v>
                </c:pt>
                <c:pt idx="117">
                  <c:v>0.62195121951219512</c:v>
                </c:pt>
                <c:pt idx="118">
                  <c:v>0.52439024390243905</c:v>
                </c:pt>
                <c:pt idx="119">
                  <c:v>0.40243902439024393</c:v>
                </c:pt>
                <c:pt idx="120">
                  <c:v>0.8902439024390244</c:v>
                </c:pt>
                <c:pt idx="121">
                  <c:v>0.67073170731707321</c:v>
                </c:pt>
                <c:pt idx="122">
                  <c:v>0.40243902439024393</c:v>
                </c:pt>
                <c:pt idx="123">
                  <c:v>0.5</c:v>
                </c:pt>
                <c:pt idx="124">
                  <c:v>0.58536585365853655</c:v>
                </c:pt>
                <c:pt idx="125">
                  <c:v>0.53658536585365857</c:v>
                </c:pt>
                <c:pt idx="126">
                  <c:v>0.64634146341463417</c:v>
                </c:pt>
                <c:pt idx="127">
                  <c:v>0.69512195121951215</c:v>
                </c:pt>
                <c:pt idx="128">
                  <c:v>0.5</c:v>
                </c:pt>
                <c:pt idx="129">
                  <c:v>0.81707317073170727</c:v>
                </c:pt>
                <c:pt idx="130">
                  <c:v>0.58536585365853655</c:v>
                </c:pt>
                <c:pt idx="131">
                  <c:v>0.58536585365853655</c:v>
                </c:pt>
                <c:pt idx="132">
                  <c:v>0.36585365853658536</c:v>
                </c:pt>
                <c:pt idx="133">
                  <c:v>0.68292682926829273</c:v>
                </c:pt>
                <c:pt idx="134">
                  <c:v>0.35365853658536583</c:v>
                </c:pt>
                <c:pt idx="135">
                  <c:v>0.51219512195121952</c:v>
                </c:pt>
                <c:pt idx="136">
                  <c:v>0.54878048780487809</c:v>
                </c:pt>
                <c:pt idx="137">
                  <c:v>0.42682926829268292</c:v>
                </c:pt>
                <c:pt idx="138">
                  <c:v>0.53658536585365857</c:v>
                </c:pt>
                <c:pt idx="139">
                  <c:v>0.40243902439024393</c:v>
                </c:pt>
                <c:pt idx="140">
                  <c:v>0.51219512195121952</c:v>
                </c:pt>
                <c:pt idx="141">
                  <c:v>0.28048780487804881</c:v>
                </c:pt>
                <c:pt idx="142">
                  <c:v>0.58536585365853655</c:v>
                </c:pt>
                <c:pt idx="143">
                  <c:v>0.51219512195121952</c:v>
                </c:pt>
                <c:pt idx="144">
                  <c:v>0.40243902439024393</c:v>
                </c:pt>
                <c:pt idx="145">
                  <c:v>0.25609756097560976</c:v>
                </c:pt>
                <c:pt idx="146">
                  <c:v>0.3902439024390244</c:v>
                </c:pt>
                <c:pt idx="147">
                  <c:v>0.48780487804878048</c:v>
                </c:pt>
                <c:pt idx="148">
                  <c:v>0.12195121951219512</c:v>
                </c:pt>
                <c:pt idx="149">
                  <c:v>0.2073170731707317</c:v>
                </c:pt>
                <c:pt idx="150">
                  <c:v>0.81707317073170727</c:v>
                </c:pt>
                <c:pt idx="151">
                  <c:v>0.68292682926829273</c:v>
                </c:pt>
                <c:pt idx="152">
                  <c:v>0.6097560975609756</c:v>
                </c:pt>
                <c:pt idx="153">
                  <c:v>0.54878048780487809</c:v>
                </c:pt>
                <c:pt idx="154">
                  <c:v>0.59756097560975607</c:v>
                </c:pt>
                <c:pt idx="155">
                  <c:v>0.68292682926829273</c:v>
                </c:pt>
                <c:pt idx="156">
                  <c:v>0.67073170731707321</c:v>
                </c:pt>
                <c:pt idx="157">
                  <c:v>0.64634146341463417</c:v>
                </c:pt>
                <c:pt idx="158">
                  <c:v>0.62195121951219512</c:v>
                </c:pt>
                <c:pt idx="159">
                  <c:v>0.73170731707317072</c:v>
                </c:pt>
                <c:pt idx="160">
                  <c:v>0.47560975609756095</c:v>
                </c:pt>
                <c:pt idx="161">
                  <c:v>0.36585365853658536</c:v>
                </c:pt>
                <c:pt idx="162">
                  <c:v>0.48780487804878048</c:v>
                </c:pt>
                <c:pt idx="163">
                  <c:v>0.35365853658536583</c:v>
                </c:pt>
                <c:pt idx="164">
                  <c:v>0.6097560975609756</c:v>
                </c:pt>
                <c:pt idx="165">
                  <c:v>0.54878048780487809</c:v>
                </c:pt>
                <c:pt idx="166">
                  <c:v>0.25609756097560976</c:v>
                </c:pt>
                <c:pt idx="167">
                  <c:v>0.3902439024390244</c:v>
                </c:pt>
                <c:pt idx="168">
                  <c:v>0.56097560975609762</c:v>
                </c:pt>
                <c:pt idx="169">
                  <c:v>0.67073170731707321</c:v>
                </c:pt>
                <c:pt idx="170">
                  <c:v>0.46341463414634149</c:v>
                </c:pt>
                <c:pt idx="171">
                  <c:v>0.5</c:v>
                </c:pt>
                <c:pt idx="172">
                  <c:v>0.1951219512195122</c:v>
                </c:pt>
                <c:pt idx="173">
                  <c:v>0.46341463414634149</c:v>
                </c:pt>
                <c:pt idx="174">
                  <c:v>0.3048780487804878</c:v>
                </c:pt>
                <c:pt idx="175">
                  <c:v>0.46341463414634149</c:v>
                </c:pt>
                <c:pt idx="176">
                  <c:v>0.45121951219512196</c:v>
                </c:pt>
                <c:pt idx="177">
                  <c:v>0.40243902439024393</c:v>
                </c:pt>
                <c:pt idx="178">
                  <c:v>0.21951219512195122</c:v>
                </c:pt>
                <c:pt idx="179">
                  <c:v>0.2073170731707317</c:v>
                </c:pt>
                <c:pt idx="180">
                  <c:v>0.69512195121951215</c:v>
                </c:pt>
                <c:pt idx="181">
                  <c:v>0.65853658536585369</c:v>
                </c:pt>
                <c:pt idx="182">
                  <c:v>0.48780487804878048</c:v>
                </c:pt>
                <c:pt idx="183">
                  <c:v>0.65853658536585369</c:v>
                </c:pt>
                <c:pt idx="184">
                  <c:v>0.71951219512195119</c:v>
                </c:pt>
                <c:pt idx="185">
                  <c:v>0.75609756097560976</c:v>
                </c:pt>
                <c:pt idx="186">
                  <c:v>0.58536585365853655</c:v>
                </c:pt>
                <c:pt idx="187">
                  <c:v>0.59756097560975607</c:v>
                </c:pt>
                <c:pt idx="188">
                  <c:v>0.43902439024390244</c:v>
                </c:pt>
                <c:pt idx="189">
                  <c:v>0.62195121951219512</c:v>
                </c:pt>
                <c:pt idx="190">
                  <c:v>0.32926829268292684</c:v>
                </c:pt>
                <c:pt idx="191">
                  <c:v>0.65853658536585369</c:v>
                </c:pt>
                <c:pt idx="192">
                  <c:v>0.58536585365853655</c:v>
                </c:pt>
                <c:pt idx="193">
                  <c:v>0.46341463414634149</c:v>
                </c:pt>
                <c:pt idx="194">
                  <c:v>0.35365853658536583</c:v>
                </c:pt>
                <c:pt idx="195">
                  <c:v>0.53658536585365857</c:v>
                </c:pt>
                <c:pt idx="196">
                  <c:v>0.34146341463414637</c:v>
                </c:pt>
                <c:pt idx="197">
                  <c:v>0.41463414634146339</c:v>
                </c:pt>
                <c:pt idx="198">
                  <c:v>0.23170731707317074</c:v>
                </c:pt>
                <c:pt idx="199">
                  <c:v>0.45121951219512196</c:v>
                </c:pt>
                <c:pt idx="200">
                  <c:v>0.53658536585365857</c:v>
                </c:pt>
                <c:pt idx="201">
                  <c:v>0.40243902439024393</c:v>
                </c:pt>
                <c:pt idx="202">
                  <c:v>0.52439024390243905</c:v>
                </c:pt>
                <c:pt idx="203">
                  <c:v>0.68292682926829273</c:v>
                </c:pt>
                <c:pt idx="204">
                  <c:v>0.28048780487804881</c:v>
                </c:pt>
                <c:pt idx="205">
                  <c:v>0.3048780487804878</c:v>
                </c:pt>
                <c:pt idx="206">
                  <c:v>0.6097560975609756</c:v>
                </c:pt>
                <c:pt idx="207">
                  <c:v>0.18292682926829268</c:v>
                </c:pt>
                <c:pt idx="208">
                  <c:v>0.3048780487804878</c:v>
                </c:pt>
                <c:pt idx="209">
                  <c:v>0.58536585365853655</c:v>
                </c:pt>
              </c:numCache>
            </c:numRef>
          </c:xVal>
          <c:yVal>
            <c:numRef>
              <c:f>Team_record!$AC$2:$AC$211</c:f>
              <c:numCache>
                <c:formatCode>0.00%</c:formatCode>
                <c:ptCount val="210"/>
                <c:pt idx="0">
                  <c:v>0.83142541840898687</c:v>
                </c:pt>
                <c:pt idx="1">
                  <c:v>0.50412800940075542</c:v>
                </c:pt>
                <c:pt idx="2">
                  <c:v>0.6360366939605484</c:v>
                </c:pt>
                <c:pt idx="3">
                  <c:v>0.67495828219727549</c:v>
                </c:pt>
                <c:pt idx="4">
                  <c:v>0.47477109052166355</c:v>
                </c:pt>
                <c:pt idx="5">
                  <c:v>0.5078163361573953</c:v>
                </c:pt>
                <c:pt idx="6">
                  <c:v>0.36053266922636595</c:v>
                </c:pt>
                <c:pt idx="7">
                  <c:v>0.63419007698227858</c:v>
                </c:pt>
                <c:pt idx="8">
                  <c:v>0.67860680280619512</c:v>
                </c:pt>
                <c:pt idx="9">
                  <c:v>0.53446284465531591</c:v>
                </c:pt>
                <c:pt idx="10">
                  <c:v>0.6712456348832152</c:v>
                </c:pt>
                <c:pt idx="11">
                  <c:v>0.35650743601483725</c:v>
                </c:pt>
                <c:pt idx="12">
                  <c:v>0.70104948458345717</c:v>
                </c:pt>
                <c:pt idx="13">
                  <c:v>0.54142016674484594</c:v>
                </c:pt>
                <c:pt idx="14">
                  <c:v>0.69009440935077748</c:v>
                </c:pt>
                <c:pt idx="15">
                  <c:v>0.25751493733171138</c:v>
                </c:pt>
                <c:pt idx="16">
                  <c:v>0.45111528115890209</c:v>
                </c:pt>
                <c:pt idx="17">
                  <c:v>0.59160913249253611</c:v>
                </c:pt>
                <c:pt idx="18">
                  <c:v>0.60393315999717068</c:v>
                </c:pt>
                <c:pt idx="19">
                  <c:v>0.66327916637101225</c:v>
                </c:pt>
                <c:pt idx="20">
                  <c:v>0.55604807194818306</c:v>
                </c:pt>
                <c:pt idx="21">
                  <c:v>0.44625464800141224</c:v>
                </c:pt>
                <c:pt idx="22">
                  <c:v>0.52541256671066883</c:v>
                </c:pt>
                <c:pt idx="23">
                  <c:v>0.52597571822365374</c:v>
                </c:pt>
                <c:pt idx="24">
                  <c:v>0.40412709155881288</c:v>
                </c:pt>
                <c:pt idx="25">
                  <c:v>0.36044482885452744</c:v>
                </c:pt>
                <c:pt idx="26">
                  <c:v>0.4059168702626117</c:v>
                </c:pt>
                <c:pt idx="27">
                  <c:v>0.31435139444704596</c:v>
                </c:pt>
                <c:pt idx="28">
                  <c:v>0.4242394680908177</c:v>
                </c:pt>
                <c:pt idx="29">
                  <c:v>0.26541138250758856</c:v>
                </c:pt>
                <c:pt idx="30">
                  <c:v>0.79268835579427943</c:v>
                </c:pt>
                <c:pt idx="31">
                  <c:v>0.7363080453414792</c:v>
                </c:pt>
                <c:pt idx="32">
                  <c:v>0.48793992532226937</c:v>
                </c:pt>
                <c:pt idx="33">
                  <c:v>0.68377914532218398</c:v>
                </c:pt>
                <c:pt idx="34">
                  <c:v>0.55814229459854658</c:v>
                </c:pt>
                <c:pt idx="35">
                  <c:v>0.62265448828763326</c:v>
                </c:pt>
                <c:pt idx="36">
                  <c:v>0.62398161776981809</c:v>
                </c:pt>
                <c:pt idx="37">
                  <c:v>0.66527136920327123</c:v>
                </c:pt>
                <c:pt idx="38">
                  <c:v>0.50037489881716191</c:v>
                </c:pt>
                <c:pt idx="39">
                  <c:v>0.36826327055278441</c:v>
                </c:pt>
                <c:pt idx="40">
                  <c:v>0.55540154807205155</c:v>
                </c:pt>
                <c:pt idx="41">
                  <c:v>0.39441780006756488</c:v>
                </c:pt>
                <c:pt idx="42">
                  <c:v>0.51310769948391588</c:v>
                </c:pt>
                <c:pt idx="43">
                  <c:v>0.65346708009452925</c:v>
                </c:pt>
                <c:pt idx="44">
                  <c:v>0.42512798432156629</c:v>
                </c:pt>
                <c:pt idx="45">
                  <c:v>0.39518425394009071</c:v>
                </c:pt>
                <c:pt idx="46">
                  <c:v>0.68861005486589733</c:v>
                </c:pt>
                <c:pt idx="47">
                  <c:v>0.59648147918642991</c:v>
                </c:pt>
                <c:pt idx="48">
                  <c:v>0.62596811641549266</c:v>
                </c:pt>
                <c:pt idx="49">
                  <c:v>0.46490895687065681</c:v>
                </c:pt>
                <c:pt idx="50">
                  <c:v>0.44456768690012538</c:v>
                </c:pt>
                <c:pt idx="51">
                  <c:v>0.59406448458534911</c:v>
                </c:pt>
                <c:pt idx="52">
                  <c:v>0.24290570936060085</c:v>
                </c:pt>
                <c:pt idx="53">
                  <c:v>0.50824926449183394</c:v>
                </c:pt>
                <c:pt idx="54">
                  <c:v>0.43410466895411126</c:v>
                </c:pt>
                <c:pt idx="55">
                  <c:v>0.52624469815579644</c:v>
                </c:pt>
                <c:pt idx="56">
                  <c:v>0.32054203454854324</c:v>
                </c:pt>
                <c:pt idx="57">
                  <c:v>0.31789784746182903</c:v>
                </c:pt>
                <c:pt idx="58">
                  <c:v>0.29821495463223968</c:v>
                </c:pt>
                <c:pt idx="59">
                  <c:v>0.45205173216947081</c:v>
                </c:pt>
                <c:pt idx="60">
                  <c:v>0.74774976259923065</c:v>
                </c:pt>
                <c:pt idx="61">
                  <c:v>0.72543812761911752</c:v>
                </c:pt>
                <c:pt idx="62">
                  <c:v>0.53392118785049014</c:v>
                </c:pt>
                <c:pt idx="63">
                  <c:v>0.60400962372162503</c:v>
                </c:pt>
                <c:pt idx="64">
                  <c:v>0.52883156516089258</c:v>
                </c:pt>
                <c:pt idx="65">
                  <c:v>0.58438429717622142</c:v>
                </c:pt>
                <c:pt idx="66">
                  <c:v>0.72846904682130287</c:v>
                </c:pt>
                <c:pt idx="67">
                  <c:v>0.57696441280170063</c:v>
                </c:pt>
                <c:pt idx="68">
                  <c:v>0.50476371194220349</c:v>
                </c:pt>
                <c:pt idx="69">
                  <c:v>0.56022060472349722</c:v>
                </c:pt>
                <c:pt idx="70">
                  <c:v>0.46100325904209782</c:v>
                </c:pt>
                <c:pt idx="71">
                  <c:v>0.60526136258698848</c:v>
                </c:pt>
                <c:pt idx="72">
                  <c:v>0.35587249465533155</c:v>
                </c:pt>
                <c:pt idx="73">
                  <c:v>0.53772395703565579</c:v>
                </c:pt>
                <c:pt idx="74">
                  <c:v>0.52016866265677564</c:v>
                </c:pt>
                <c:pt idx="75">
                  <c:v>0.56153869119509281</c:v>
                </c:pt>
                <c:pt idx="76">
                  <c:v>0.58301233949263676</c:v>
                </c:pt>
                <c:pt idx="77">
                  <c:v>0.35661904886580942</c:v>
                </c:pt>
                <c:pt idx="78">
                  <c:v>0.66868145491138797</c:v>
                </c:pt>
                <c:pt idx="79">
                  <c:v>0.58823169965066668</c:v>
                </c:pt>
                <c:pt idx="80">
                  <c:v>0.23281092829854799</c:v>
                </c:pt>
                <c:pt idx="81">
                  <c:v>0.50919545629880858</c:v>
                </c:pt>
                <c:pt idx="82">
                  <c:v>0.32110079597333474</c:v>
                </c:pt>
                <c:pt idx="83">
                  <c:v>0.34491253850816861</c:v>
                </c:pt>
                <c:pt idx="84">
                  <c:v>0.49438912238046129</c:v>
                </c:pt>
                <c:pt idx="85">
                  <c:v>0.42518474069550294</c:v>
                </c:pt>
                <c:pt idx="86">
                  <c:v>0.58207186830325242</c:v>
                </c:pt>
                <c:pt idx="87">
                  <c:v>0.3822651111193931</c:v>
                </c:pt>
                <c:pt idx="88">
                  <c:v>0.29709108395591954</c:v>
                </c:pt>
                <c:pt idx="89">
                  <c:v>0.32384958014606546</c:v>
                </c:pt>
                <c:pt idx="90">
                  <c:v>0.84818143735003204</c:v>
                </c:pt>
                <c:pt idx="91">
                  <c:v>0.58852623727078957</c:v>
                </c:pt>
                <c:pt idx="92">
                  <c:v>0.58527222848049476</c:v>
                </c:pt>
                <c:pt idx="93">
                  <c:v>0.5807450203997675</c:v>
                </c:pt>
                <c:pt idx="94">
                  <c:v>0.54460834695969318</c:v>
                </c:pt>
                <c:pt idx="95">
                  <c:v>0.65875501183585961</c:v>
                </c:pt>
                <c:pt idx="96">
                  <c:v>0.5169321939863778</c:v>
                </c:pt>
                <c:pt idx="97">
                  <c:v>0.49841326153397603</c:v>
                </c:pt>
                <c:pt idx="98">
                  <c:v>0.36677144888578894</c:v>
                </c:pt>
                <c:pt idx="99">
                  <c:v>0.65948393061362864</c:v>
                </c:pt>
                <c:pt idx="100">
                  <c:v>0.50622910543354749</c:v>
                </c:pt>
                <c:pt idx="101">
                  <c:v>0.31728232160130077</c:v>
                </c:pt>
                <c:pt idx="102">
                  <c:v>0.51538340932867044</c:v>
                </c:pt>
                <c:pt idx="103">
                  <c:v>0.75636533398206041</c:v>
                </c:pt>
                <c:pt idx="104">
                  <c:v>0.55125016251676762</c:v>
                </c:pt>
                <c:pt idx="105">
                  <c:v>0.5632240546273195</c:v>
                </c:pt>
                <c:pt idx="106">
                  <c:v>0.36872751670715509</c:v>
                </c:pt>
                <c:pt idx="107">
                  <c:v>0.43952887035713673</c:v>
                </c:pt>
                <c:pt idx="108">
                  <c:v>0.47757041492188002</c:v>
                </c:pt>
                <c:pt idx="109">
                  <c:v>0.54319890662658921</c:v>
                </c:pt>
                <c:pt idx="110">
                  <c:v>0.46630142027059662</c:v>
                </c:pt>
                <c:pt idx="111">
                  <c:v>0.4605155690725784</c:v>
                </c:pt>
                <c:pt idx="112">
                  <c:v>0.59992207945630582</c:v>
                </c:pt>
                <c:pt idx="113">
                  <c:v>0.45671292609084091</c:v>
                </c:pt>
                <c:pt idx="114">
                  <c:v>0.34352087344064408</c:v>
                </c:pt>
                <c:pt idx="115">
                  <c:v>0.45798336273529827</c:v>
                </c:pt>
                <c:pt idx="116">
                  <c:v>0.30028478752344512</c:v>
                </c:pt>
                <c:pt idx="117">
                  <c:v>0.66256230766024871</c:v>
                </c:pt>
                <c:pt idx="118">
                  <c:v>0.53328434963441751</c:v>
                </c:pt>
                <c:pt idx="119">
                  <c:v>0.36371646318001538</c:v>
                </c:pt>
                <c:pt idx="120">
                  <c:v>0.85567470147270086</c:v>
                </c:pt>
                <c:pt idx="121">
                  <c:v>0.71427797935279713</c:v>
                </c:pt>
                <c:pt idx="122">
                  <c:v>0.47952176657217294</c:v>
                </c:pt>
                <c:pt idx="123">
                  <c:v>0.56926494639669478</c:v>
                </c:pt>
                <c:pt idx="124">
                  <c:v>0.54067911921332623</c:v>
                </c:pt>
                <c:pt idx="125">
                  <c:v>0.52384816016710367</c:v>
                </c:pt>
                <c:pt idx="126">
                  <c:v>0.62718474117722423</c:v>
                </c:pt>
                <c:pt idx="127">
                  <c:v>0.59201210256970072</c:v>
                </c:pt>
                <c:pt idx="128">
                  <c:v>0.41257995739429987</c:v>
                </c:pt>
                <c:pt idx="129">
                  <c:v>0.82233870345170956</c:v>
                </c:pt>
                <c:pt idx="130">
                  <c:v>0.57793799050165084</c:v>
                </c:pt>
                <c:pt idx="131">
                  <c:v>0.53586722442756951</c:v>
                </c:pt>
                <c:pt idx="132">
                  <c:v>0.42714805059224759</c:v>
                </c:pt>
                <c:pt idx="133">
                  <c:v>0.65750856786847578</c:v>
                </c:pt>
                <c:pt idx="134">
                  <c:v>0.44367180841067722</c:v>
                </c:pt>
                <c:pt idx="135">
                  <c:v>0.47034922313469529</c:v>
                </c:pt>
                <c:pt idx="136">
                  <c:v>0.55753357743538778</c:v>
                </c:pt>
                <c:pt idx="137">
                  <c:v>0.44259284016505518</c:v>
                </c:pt>
                <c:pt idx="138">
                  <c:v>0.46310915167166655</c:v>
                </c:pt>
                <c:pt idx="139">
                  <c:v>0.43042538454473345</c:v>
                </c:pt>
                <c:pt idx="140">
                  <c:v>0.46082190834256309</c:v>
                </c:pt>
                <c:pt idx="141">
                  <c:v>0.31800244927066323</c:v>
                </c:pt>
                <c:pt idx="142">
                  <c:v>0.52792026384842039</c:v>
                </c:pt>
                <c:pt idx="143">
                  <c:v>0.43407951276122958</c:v>
                </c:pt>
                <c:pt idx="144">
                  <c:v>0.42251326360453945</c:v>
                </c:pt>
                <c:pt idx="145">
                  <c:v>0.35494411576523532</c:v>
                </c:pt>
                <c:pt idx="146">
                  <c:v>0.39097756525357852</c:v>
                </c:pt>
                <c:pt idx="147">
                  <c:v>0.53195721974686805</c:v>
                </c:pt>
                <c:pt idx="148">
                  <c:v>0.17447095244516753</c:v>
                </c:pt>
                <c:pt idx="149">
                  <c:v>0.23828081789444155</c:v>
                </c:pt>
                <c:pt idx="150">
                  <c:v>0.79964140758707991</c:v>
                </c:pt>
                <c:pt idx="151">
                  <c:v>0.67567712880805786</c:v>
                </c:pt>
                <c:pt idx="152">
                  <c:v>0.49469708097636911</c:v>
                </c:pt>
                <c:pt idx="153">
                  <c:v>0.55318805156202266</c:v>
                </c:pt>
                <c:pt idx="154">
                  <c:v>0.48568359365496683</c:v>
                </c:pt>
                <c:pt idx="155">
                  <c:v>0.54283652811366245</c:v>
                </c:pt>
                <c:pt idx="156">
                  <c:v>0.65280786490635734</c:v>
                </c:pt>
                <c:pt idx="157">
                  <c:v>0.56584254525617617</c:v>
                </c:pt>
                <c:pt idx="158">
                  <c:v>0.56912565770915791</c:v>
                </c:pt>
                <c:pt idx="159">
                  <c:v>0.64248892907611932</c:v>
                </c:pt>
                <c:pt idx="160">
                  <c:v>0.41631449331232062</c:v>
                </c:pt>
                <c:pt idx="161">
                  <c:v>0.36954306059686459</c:v>
                </c:pt>
                <c:pt idx="162">
                  <c:v>0.398461933537817</c:v>
                </c:pt>
                <c:pt idx="163">
                  <c:v>0.39339368873389446</c:v>
                </c:pt>
                <c:pt idx="164">
                  <c:v>0.55124811240412264</c:v>
                </c:pt>
                <c:pt idx="165">
                  <c:v>0.54017178683320566</c:v>
                </c:pt>
                <c:pt idx="166">
                  <c:v>0.36001652453634136</c:v>
                </c:pt>
                <c:pt idx="167">
                  <c:v>0.47136040524042144</c:v>
                </c:pt>
                <c:pt idx="168">
                  <c:v>0.54346206203882019</c:v>
                </c:pt>
                <c:pt idx="169">
                  <c:v>0.55305870522869505</c:v>
                </c:pt>
                <c:pt idx="170">
                  <c:v>0.3468817695786921</c:v>
                </c:pt>
                <c:pt idx="171">
                  <c:v>0.52203931653130198</c:v>
                </c:pt>
                <c:pt idx="172">
                  <c:v>0.23526008375490548</c:v>
                </c:pt>
                <c:pt idx="173">
                  <c:v>0.42897293003650461</c:v>
                </c:pt>
                <c:pt idx="174">
                  <c:v>0.35170797699761636</c:v>
                </c:pt>
                <c:pt idx="175">
                  <c:v>0.5493666777824977</c:v>
                </c:pt>
                <c:pt idx="176">
                  <c:v>0.36499270065506373</c:v>
                </c:pt>
                <c:pt idx="177">
                  <c:v>0.29376700897334374</c:v>
                </c:pt>
                <c:pt idx="178">
                  <c:v>0.22828531072968872</c:v>
                </c:pt>
                <c:pt idx="179">
                  <c:v>0.1826689215303503</c:v>
                </c:pt>
                <c:pt idx="180">
                  <c:v>0.67175500569593183</c:v>
                </c:pt>
                <c:pt idx="181">
                  <c:v>0.67926954417445806</c:v>
                </c:pt>
                <c:pt idx="182">
                  <c:v>0.52967083625305733</c:v>
                </c:pt>
                <c:pt idx="183">
                  <c:v>0.52819431755551349</c:v>
                </c:pt>
                <c:pt idx="184">
                  <c:v>0.71051410290949235</c:v>
                </c:pt>
                <c:pt idx="185">
                  <c:v>0.67511596637898919</c:v>
                </c:pt>
                <c:pt idx="186">
                  <c:v>0.5535417665806861</c:v>
                </c:pt>
                <c:pt idx="187">
                  <c:v>0.61504755406441447</c:v>
                </c:pt>
                <c:pt idx="188">
                  <c:v>0.43709790540104265</c:v>
                </c:pt>
                <c:pt idx="189">
                  <c:v>0.61454125725662223</c:v>
                </c:pt>
                <c:pt idx="190">
                  <c:v>0.29838220860658282</c:v>
                </c:pt>
                <c:pt idx="191">
                  <c:v>0.63324917635816291</c:v>
                </c:pt>
                <c:pt idx="192">
                  <c:v>0.48423375934447677</c:v>
                </c:pt>
                <c:pt idx="193">
                  <c:v>0.42556459533088997</c:v>
                </c:pt>
                <c:pt idx="194">
                  <c:v>0.41741276876500422</c:v>
                </c:pt>
                <c:pt idx="195">
                  <c:v>0.46319554091752124</c:v>
                </c:pt>
                <c:pt idx="196">
                  <c:v>0.40821621642802342</c:v>
                </c:pt>
                <c:pt idx="197">
                  <c:v>0.50512776462245768</c:v>
                </c:pt>
                <c:pt idx="198">
                  <c:v>0.18041203886568269</c:v>
                </c:pt>
                <c:pt idx="199">
                  <c:v>0.46033590356844023</c:v>
                </c:pt>
                <c:pt idx="200">
                  <c:v>0.45900616682089357</c:v>
                </c:pt>
                <c:pt idx="201">
                  <c:v>0.39623494483399213</c:v>
                </c:pt>
                <c:pt idx="202">
                  <c:v>0.38044034817813355</c:v>
                </c:pt>
                <c:pt idx="203">
                  <c:v>0.53901255255919622</c:v>
                </c:pt>
                <c:pt idx="204">
                  <c:v>0.35672274180659436</c:v>
                </c:pt>
                <c:pt idx="205">
                  <c:v>0.24643273077854388</c:v>
                </c:pt>
                <c:pt idx="206">
                  <c:v>0.50998667180209623</c:v>
                </c:pt>
                <c:pt idx="207">
                  <c:v>0.20448300175518597</c:v>
                </c:pt>
                <c:pt idx="208">
                  <c:v>0.28834228445831833</c:v>
                </c:pt>
                <c:pt idx="209">
                  <c:v>0.49513496553718994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90-4796-8245-1076A297D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867871"/>
        <c:axId val="526470303"/>
      </c:scatterChart>
      <c:valAx>
        <c:axId val="52486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y_winning</a:t>
                </a:r>
                <a:r>
                  <a:rPr lang="en-CA" baseline="0"/>
                  <a:t> percentage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70303"/>
        <c:crosses val="autoZero"/>
        <c:crossBetween val="midCat"/>
      </c:valAx>
      <c:valAx>
        <c:axId val="52647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y_prediction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86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'KEY_Sign only'!$S$1</c:f>
              <c:strCache>
                <c:ptCount val="1"/>
                <c:pt idx="0">
                  <c:v>Prediction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0814960629921258E-2"/>
                  <c:y val="-6.23458005249344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'KEY_Sign only'!$H$2:$H$211</c:f>
              <c:numCache>
                <c:formatCode>0.0%</c:formatCode>
                <c:ptCount val="210"/>
                <c:pt idx="0">
                  <c:v>0.76712328767123283</c:v>
                </c:pt>
                <c:pt idx="1">
                  <c:v>0.61111111111111116</c:v>
                </c:pt>
                <c:pt idx="2">
                  <c:v>0.57333333333333336</c:v>
                </c:pt>
                <c:pt idx="3">
                  <c:v>0.68055555555555558</c:v>
                </c:pt>
                <c:pt idx="4">
                  <c:v>0.41666666666666669</c:v>
                </c:pt>
                <c:pt idx="5">
                  <c:v>0.47297297297297297</c:v>
                </c:pt>
                <c:pt idx="6">
                  <c:v>0.34722222222222221</c:v>
                </c:pt>
                <c:pt idx="7">
                  <c:v>0.45070422535211269</c:v>
                </c:pt>
                <c:pt idx="8">
                  <c:v>0.66666666666666663</c:v>
                </c:pt>
                <c:pt idx="9">
                  <c:v>0.46575342465753422</c:v>
                </c:pt>
                <c:pt idx="10">
                  <c:v>0.73239436619718312</c:v>
                </c:pt>
                <c:pt idx="11">
                  <c:v>0.296875</c:v>
                </c:pt>
                <c:pt idx="12">
                  <c:v>0.73611111111111116</c:v>
                </c:pt>
                <c:pt idx="13">
                  <c:v>0.72602739726027399</c:v>
                </c:pt>
                <c:pt idx="14">
                  <c:v>0.60273972602739723</c:v>
                </c:pt>
                <c:pt idx="15">
                  <c:v>0.29850746268656714</c:v>
                </c:pt>
                <c:pt idx="16">
                  <c:v>0.4861111111111111</c:v>
                </c:pt>
                <c:pt idx="17">
                  <c:v>0.61111111111111116</c:v>
                </c:pt>
                <c:pt idx="18">
                  <c:v>0.63013698630136983</c:v>
                </c:pt>
                <c:pt idx="19">
                  <c:v>0.58904109589041098</c:v>
                </c:pt>
                <c:pt idx="20">
                  <c:v>0.61111111111111116</c:v>
                </c:pt>
                <c:pt idx="21">
                  <c:v>0.43055555555555558</c:v>
                </c:pt>
                <c:pt idx="22">
                  <c:v>0.61643835616438358</c:v>
                </c:pt>
                <c:pt idx="23">
                  <c:v>0.45205479452054792</c:v>
                </c:pt>
                <c:pt idx="24">
                  <c:v>0.30303030303030304</c:v>
                </c:pt>
                <c:pt idx="25">
                  <c:v>0.29230769230769232</c:v>
                </c:pt>
                <c:pt idx="26">
                  <c:v>0.33846153846153848</c:v>
                </c:pt>
                <c:pt idx="27">
                  <c:v>0.23076923076923078</c:v>
                </c:pt>
                <c:pt idx="28">
                  <c:v>0.31818181818181818</c:v>
                </c:pt>
                <c:pt idx="29">
                  <c:v>0.35384615384615387</c:v>
                </c:pt>
                <c:pt idx="30">
                  <c:v>0.73170731707317072</c:v>
                </c:pt>
                <c:pt idx="31">
                  <c:v>0.69512195121951215</c:v>
                </c:pt>
                <c:pt idx="32">
                  <c:v>0.40243902439024393</c:v>
                </c:pt>
                <c:pt idx="33">
                  <c:v>0.62195121951219512</c:v>
                </c:pt>
                <c:pt idx="34">
                  <c:v>0.58536585365853655</c:v>
                </c:pt>
                <c:pt idx="35">
                  <c:v>0.64634146341463417</c:v>
                </c:pt>
                <c:pt idx="36">
                  <c:v>0.59756097560975607</c:v>
                </c:pt>
                <c:pt idx="37">
                  <c:v>0.70731707317073167</c:v>
                </c:pt>
                <c:pt idx="38">
                  <c:v>0.47560975609756095</c:v>
                </c:pt>
                <c:pt idx="39">
                  <c:v>0.3902439024390244</c:v>
                </c:pt>
                <c:pt idx="40">
                  <c:v>0.64634146341463417</c:v>
                </c:pt>
                <c:pt idx="41">
                  <c:v>0.35365853658536583</c:v>
                </c:pt>
                <c:pt idx="42">
                  <c:v>0.43902439024390244</c:v>
                </c:pt>
                <c:pt idx="43">
                  <c:v>0.59756097560975607</c:v>
                </c:pt>
                <c:pt idx="44">
                  <c:v>0.51219512195121952</c:v>
                </c:pt>
                <c:pt idx="45">
                  <c:v>0.45121951219512196</c:v>
                </c:pt>
                <c:pt idx="46">
                  <c:v>0.6097560975609756</c:v>
                </c:pt>
                <c:pt idx="47">
                  <c:v>0.58536585365853655</c:v>
                </c:pt>
                <c:pt idx="48">
                  <c:v>0.65853658536585369</c:v>
                </c:pt>
                <c:pt idx="49">
                  <c:v>0.47560975609756095</c:v>
                </c:pt>
                <c:pt idx="50">
                  <c:v>0.40243902439024393</c:v>
                </c:pt>
                <c:pt idx="51">
                  <c:v>0.58536585365853655</c:v>
                </c:pt>
                <c:pt idx="52">
                  <c:v>0.23170731707317074</c:v>
                </c:pt>
                <c:pt idx="53">
                  <c:v>0.51219512195121952</c:v>
                </c:pt>
                <c:pt idx="54">
                  <c:v>0.5</c:v>
                </c:pt>
                <c:pt idx="55">
                  <c:v>0.47560975609756095</c:v>
                </c:pt>
                <c:pt idx="56">
                  <c:v>0.26829268292682928</c:v>
                </c:pt>
                <c:pt idx="57">
                  <c:v>0.2073170731707317</c:v>
                </c:pt>
                <c:pt idx="58">
                  <c:v>0.23170731707317074</c:v>
                </c:pt>
                <c:pt idx="59">
                  <c:v>0.40243902439024393</c:v>
                </c:pt>
                <c:pt idx="60">
                  <c:v>0.70731707317073167</c:v>
                </c:pt>
                <c:pt idx="61">
                  <c:v>0.79268292682926833</c:v>
                </c:pt>
                <c:pt idx="62">
                  <c:v>0.58536585365853655</c:v>
                </c:pt>
                <c:pt idx="63">
                  <c:v>0.71951219512195119</c:v>
                </c:pt>
                <c:pt idx="64">
                  <c:v>0.6097560975609756</c:v>
                </c:pt>
                <c:pt idx="65">
                  <c:v>0.56097560975609762</c:v>
                </c:pt>
                <c:pt idx="66">
                  <c:v>0.63414634146341464</c:v>
                </c:pt>
                <c:pt idx="67">
                  <c:v>0.57317073170731703</c:v>
                </c:pt>
                <c:pt idx="68">
                  <c:v>0.51219512195121952</c:v>
                </c:pt>
                <c:pt idx="69">
                  <c:v>0.43902439024390244</c:v>
                </c:pt>
                <c:pt idx="70">
                  <c:v>0.42682926829268292</c:v>
                </c:pt>
                <c:pt idx="71">
                  <c:v>0.58536585365853655</c:v>
                </c:pt>
                <c:pt idx="72">
                  <c:v>0.34146341463414637</c:v>
                </c:pt>
                <c:pt idx="73">
                  <c:v>0.52439024390243905</c:v>
                </c:pt>
                <c:pt idx="74">
                  <c:v>0.53658536585365857</c:v>
                </c:pt>
                <c:pt idx="75">
                  <c:v>0.59756097560975607</c:v>
                </c:pt>
                <c:pt idx="76">
                  <c:v>0.58536585365853655</c:v>
                </c:pt>
                <c:pt idx="77">
                  <c:v>0.35365853658536583</c:v>
                </c:pt>
                <c:pt idx="78">
                  <c:v>0.58536585365853655</c:v>
                </c:pt>
                <c:pt idx="79">
                  <c:v>0.67073170731707321</c:v>
                </c:pt>
                <c:pt idx="80">
                  <c:v>0.25609756097560976</c:v>
                </c:pt>
                <c:pt idx="81">
                  <c:v>0.47560975609756095</c:v>
                </c:pt>
                <c:pt idx="82">
                  <c:v>0.3048780487804878</c:v>
                </c:pt>
                <c:pt idx="83">
                  <c:v>0.29268292682926828</c:v>
                </c:pt>
                <c:pt idx="84">
                  <c:v>0.53658536585365857</c:v>
                </c:pt>
                <c:pt idx="85">
                  <c:v>0.32926829268292684</c:v>
                </c:pt>
                <c:pt idx="86">
                  <c:v>0.57317073170731703</c:v>
                </c:pt>
                <c:pt idx="87">
                  <c:v>0.29268292682926828</c:v>
                </c:pt>
                <c:pt idx="88">
                  <c:v>0.26829268292682928</c:v>
                </c:pt>
                <c:pt idx="89">
                  <c:v>0.32926829268292684</c:v>
                </c:pt>
                <c:pt idx="90">
                  <c:v>0.81707317073170727</c:v>
                </c:pt>
                <c:pt idx="91">
                  <c:v>0.67073170731707321</c:v>
                </c:pt>
                <c:pt idx="92">
                  <c:v>0.48780487804878048</c:v>
                </c:pt>
                <c:pt idx="93">
                  <c:v>0.62195121951219512</c:v>
                </c:pt>
                <c:pt idx="94">
                  <c:v>0.59756097560975607</c:v>
                </c:pt>
                <c:pt idx="95">
                  <c:v>0.62195121951219512</c:v>
                </c:pt>
                <c:pt idx="96">
                  <c:v>0.64634146341463417</c:v>
                </c:pt>
                <c:pt idx="97">
                  <c:v>0.5</c:v>
                </c:pt>
                <c:pt idx="98">
                  <c:v>0.29268292682926828</c:v>
                </c:pt>
                <c:pt idx="99">
                  <c:v>0.62195121951219512</c:v>
                </c:pt>
                <c:pt idx="100">
                  <c:v>0.57317073170731703</c:v>
                </c:pt>
                <c:pt idx="101">
                  <c:v>0.24390243902439024</c:v>
                </c:pt>
                <c:pt idx="102">
                  <c:v>0.37804878048780488</c:v>
                </c:pt>
                <c:pt idx="103">
                  <c:v>0.74390243902439024</c:v>
                </c:pt>
                <c:pt idx="104">
                  <c:v>0.51219512195121952</c:v>
                </c:pt>
                <c:pt idx="105">
                  <c:v>0.43902439024390244</c:v>
                </c:pt>
                <c:pt idx="106">
                  <c:v>0.31707317073170732</c:v>
                </c:pt>
                <c:pt idx="107">
                  <c:v>0.37804878048780488</c:v>
                </c:pt>
                <c:pt idx="108">
                  <c:v>0.41463414634146339</c:v>
                </c:pt>
                <c:pt idx="109">
                  <c:v>0.51219512195121952</c:v>
                </c:pt>
                <c:pt idx="110">
                  <c:v>0.52439024390243905</c:v>
                </c:pt>
                <c:pt idx="111">
                  <c:v>0.5</c:v>
                </c:pt>
                <c:pt idx="112">
                  <c:v>0.5</c:v>
                </c:pt>
                <c:pt idx="113">
                  <c:v>0.3902439024390244</c:v>
                </c:pt>
                <c:pt idx="114">
                  <c:v>0.34146341463414637</c:v>
                </c:pt>
                <c:pt idx="115">
                  <c:v>0.45121951219512196</c:v>
                </c:pt>
                <c:pt idx="116">
                  <c:v>0.35365853658536583</c:v>
                </c:pt>
                <c:pt idx="117">
                  <c:v>0.62195121951219512</c:v>
                </c:pt>
                <c:pt idx="118">
                  <c:v>0.52439024390243905</c:v>
                </c:pt>
                <c:pt idx="119">
                  <c:v>0.40243902439024393</c:v>
                </c:pt>
                <c:pt idx="120">
                  <c:v>0.8902439024390244</c:v>
                </c:pt>
                <c:pt idx="121">
                  <c:v>0.67073170731707321</c:v>
                </c:pt>
                <c:pt idx="122">
                  <c:v>0.40243902439024393</c:v>
                </c:pt>
                <c:pt idx="123">
                  <c:v>0.5</c:v>
                </c:pt>
                <c:pt idx="124">
                  <c:v>0.58536585365853655</c:v>
                </c:pt>
                <c:pt idx="125">
                  <c:v>0.53658536585365857</c:v>
                </c:pt>
                <c:pt idx="126">
                  <c:v>0.64634146341463417</c:v>
                </c:pt>
                <c:pt idx="127">
                  <c:v>0.69512195121951215</c:v>
                </c:pt>
                <c:pt idx="128">
                  <c:v>0.5</c:v>
                </c:pt>
                <c:pt idx="129">
                  <c:v>0.81707317073170727</c:v>
                </c:pt>
                <c:pt idx="130">
                  <c:v>0.58536585365853655</c:v>
                </c:pt>
                <c:pt idx="131">
                  <c:v>0.58536585365853655</c:v>
                </c:pt>
                <c:pt idx="132">
                  <c:v>0.36585365853658536</c:v>
                </c:pt>
                <c:pt idx="133">
                  <c:v>0.68292682926829273</c:v>
                </c:pt>
                <c:pt idx="134">
                  <c:v>0.35365853658536583</c:v>
                </c:pt>
                <c:pt idx="135">
                  <c:v>0.51219512195121952</c:v>
                </c:pt>
                <c:pt idx="136">
                  <c:v>0.54878048780487809</c:v>
                </c:pt>
                <c:pt idx="137">
                  <c:v>0.42682926829268292</c:v>
                </c:pt>
                <c:pt idx="138">
                  <c:v>0.53658536585365857</c:v>
                </c:pt>
                <c:pt idx="139">
                  <c:v>0.40243902439024393</c:v>
                </c:pt>
                <c:pt idx="140">
                  <c:v>0.51219512195121952</c:v>
                </c:pt>
                <c:pt idx="141">
                  <c:v>0.28048780487804881</c:v>
                </c:pt>
                <c:pt idx="142">
                  <c:v>0.58536585365853655</c:v>
                </c:pt>
                <c:pt idx="143">
                  <c:v>0.51219512195121952</c:v>
                </c:pt>
                <c:pt idx="144">
                  <c:v>0.40243902439024393</c:v>
                </c:pt>
                <c:pt idx="145">
                  <c:v>0.25609756097560976</c:v>
                </c:pt>
                <c:pt idx="146">
                  <c:v>0.3902439024390244</c:v>
                </c:pt>
                <c:pt idx="147">
                  <c:v>0.48780487804878048</c:v>
                </c:pt>
                <c:pt idx="148">
                  <c:v>0.12195121951219512</c:v>
                </c:pt>
                <c:pt idx="149">
                  <c:v>0.2073170731707317</c:v>
                </c:pt>
                <c:pt idx="150">
                  <c:v>0.81707317073170727</c:v>
                </c:pt>
                <c:pt idx="151">
                  <c:v>0.68292682926829273</c:v>
                </c:pt>
                <c:pt idx="152">
                  <c:v>0.6097560975609756</c:v>
                </c:pt>
                <c:pt idx="153">
                  <c:v>0.54878048780487809</c:v>
                </c:pt>
                <c:pt idx="154">
                  <c:v>0.59756097560975607</c:v>
                </c:pt>
                <c:pt idx="155">
                  <c:v>0.68292682926829273</c:v>
                </c:pt>
                <c:pt idx="156">
                  <c:v>0.67073170731707321</c:v>
                </c:pt>
                <c:pt idx="157">
                  <c:v>0.64634146341463417</c:v>
                </c:pt>
                <c:pt idx="158">
                  <c:v>0.62195121951219512</c:v>
                </c:pt>
                <c:pt idx="159">
                  <c:v>0.73170731707317072</c:v>
                </c:pt>
                <c:pt idx="160">
                  <c:v>0.47560975609756095</c:v>
                </c:pt>
                <c:pt idx="161">
                  <c:v>0.36585365853658536</c:v>
                </c:pt>
                <c:pt idx="162">
                  <c:v>0.48780487804878048</c:v>
                </c:pt>
                <c:pt idx="163">
                  <c:v>0.35365853658536583</c:v>
                </c:pt>
                <c:pt idx="164">
                  <c:v>0.6097560975609756</c:v>
                </c:pt>
                <c:pt idx="165">
                  <c:v>0.54878048780487809</c:v>
                </c:pt>
                <c:pt idx="166">
                  <c:v>0.25609756097560976</c:v>
                </c:pt>
                <c:pt idx="167">
                  <c:v>0.3902439024390244</c:v>
                </c:pt>
                <c:pt idx="168">
                  <c:v>0.56097560975609762</c:v>
                </c:pt>
                <c:pt idx="169">
                  <c:v>0.67073170731707321</c:v>
                </c:pt>
                <c:pt idx="170">
                  <c:v>0.46341463414634149</c:v>
                </c:pt>
                <c:pt idx="171">
                  <c:v>0.5</c:v>
                </c:pt>
                <c:pt idx="172">
                  <c:v>0.1951219512195122</c:v>
                </c:pt>
                <c:pt idx="173">
                  <c:v>0.46341463414634149</c:v>
                </c:pt>
                <c:pt idx="174">
                  <c:v>0.3048780487804878</c:v>
                </c:pt>
                <c:pt idx="175">
                  <c:v>0.46341463414634149</c:v>
                </c:pt>
                <c:pt idx="176">
                  <c:v>0.45121951219512196</c:v>
                </c:pt>
                <c:pt idx="177">
                  <c:v>0.40243902439024393</c:v>
                </c:pt>
                <c:pt idx="178">
                  <c:v>0.21951219512195122</c:v>
                </c:pt>
                <c:pt idx="179">
                  <c:v>0.2073170731707317</c:v>
                </c:pt>
                <c:pt idx="180">
                  <c:v>0.69512195121951215</c:v>
                </c:pt>
                <c:pt idx="181">
                  <c:v>0.65853658536585369</c:v>
                </c:pt>
                <c:pt idx="182">
                  <c:v>0.48780487804878048</c:v>
                </c:pt>
                <c:pt idx="183">
                  <c:v>0.65853658536585369</c:v>
                </c:pt>
                <c:pt idx="184">
                  <c:v>0.71951219512195119</c:v>
                </c:pt>
                <c:pt idx="185">
                  <c:v>0.75609756097560976</c:v>
                </c:pt>
                <c:pt idx="186">
                  <c:v>0.58536585365853655</c:v>
                </c:pt>
                <c:pt idx="187">
                  <c:v>0.59756097560975607</c:v>
                </c:pt>
                <c:pt idx="188">
                  <c:v>0.43902439024390244</c:v>
                </c:pt>
                <c:pt idx="189">
                  <c:v>0.62195121951219512</c:v>
                </c:pt>
                <c:pt idx="190">
                  <c:v>0.32926829268292684</c:v>
                </c:pt>
                <c:pt idx="191">
                  <c:v>0.65853658536585369</c:v>
                </c:pt>
                <c:pt idx="192">
                  <c:v>0.58536585365853655</c:v>
                </c:pt>
                <c:pt idx="193">
                  <c:v>0.46341463414634149</c:v>
                </c:pt>
                <c:pt idx="194">
                  <c:v>0.35365853658536583</c:v>
                </c:pt>
                <c:pt idx="195">
                  <c:v>0.53658536585365857</c:v>
                </c:pt>
                <c:pt idx="196">
                  <c:v>0.34146341463414637</c:v>
                </c:pt>
                <c:pt idx="197">
                  <c:v>0.41463414634146339</c:v>
                </c:pt>
                <c:pt idx="198">
                  <c:v>0.23170731707317074</c:v>
                </c:pt>
                <c:pt idx="199">
                  <c:v>0.45121951219512196</c:v>
                </c:pt>
                <c:pt idx="200">
                  <c:v>0.53658536585365857</c:v>
                </c:pt>
                <c:pt idx="201">
                  <c:v>0.40243902439024393</c:v>
                </c:pt>
                <c:pt idx="202">
                  <c:v>0.52439024390243905</c:v>
                </c:pt>
                <c:pt idx="203">
                  <c:v>0.68292682926829273</c:v>
                </c:pt>
                <c:pt idx="204">
                  <c:v>0.28048780487804881</c:v>
                </c:pt>
                <c:pt idx="205">
                  <c:v>0.3048780487804878</c:v>
                </c:pt>
                <c:pt idx="206">
                  <c:v>0.6097560975609756</c:v>
                </c:pt>
                <c:pt idx="207">
                  <c:v>0.18292682926829268</c:v>
                </c:pt>
                <c:pt idx="208">
                  <c:v>0.3048780487804878</c:v>
                </c:pt>
                <c:pt idx="209">
                  <c:v>0.58536585365853655</c:v>
                </c:pt>
              </c:numCache>
            </c:numRef>
          </c:xVal>
          <c:yVal>
            <c:numRef>
              <c:f>'KEY_Sign only'!$S$2:$S$211</c:f>
              <c:numCache>
                <c:formatCode>0.0%</c:formatCode>
                <c:ptCount val="210"/>
                <c:pt idx="0">
                  <c:v>0.73629813712701342</c:v>
                </c:pt>
                <c:pt idx="1">
                  <c:v>0.49342243467430569</c:v>
                </c:pt>
                <c:pt idx="2">
                  <c:v>0.57837927413737766</c:v>
                </c:pt>
                <c:pt idx="3">
                  <c:v>0.64945782670869701</c:v>
                </c:pt>
                <c:pt idx="4">
                  <c:v>0.53013453567790858</c:v>
                </c:pt>
                <c:pt idx="5">
                  <c:v>0.60177801767682615</c:v>
                </c:pt>
                <c:pt idx="6">
                  <c:v>0.49123117396415772</c:v>
                </c:pt>
                <c:pt idx="7">
                  <c:v>0.68022967715048432</c:v>
                </c:pt>
                <c:pt idx="8">
                  <c:v>0.65942617796942615</c:v>
                </c:pt>
                <c:pt idx="9">
                  <c:v>0.4682447473160174</c:v>
                </c:pt>
                <c:pt idx="10">
                  <c:v>0.55562304762865855</c:v>
                </c:pt>
                <c:pt idx="11">
                  <c:v>0.43992325348728967</c:v>
                </c:pt>
                <c:pt idx="12">
                  <c:v>0.69289732413591754</c:v>
                </c:pt>
                <c:pt idx="13">
                  <c:v>0.53188670155188955</c:v>
                </c:pt>
                <c:pt idx="14">
                  <c:v>0.60114321550142957</c:v>
                </c:pt>
                <c:pt idx="15">
                  <c:v>0.29436545346127652</c:v>
                </c:pt>
                <c:pt idx="16">
                  <c:v>0.44405304106240751</c:v>
                </c:pt>
                <c:pt idx="17">
                  <c:v>0.51332893113720468</c:v>
                </c:pt>
                <c:pt idx="18">
                  <c:v>0.53982635472959872</c:v>
                </c:pt>
                <c:pt idx="19">
                  <c:v>0.62505797400151009</c:v>
                </c:pt>
                <c:pt idx="20">
                  <c:v>0.51411451068687519</c:v>
                </c:pt>
                <c:pt idx="21">
                  <c:v>0.47239357753569866</c:v>
                </c:pt>
                <c:pt idx="22">
                  <c:v>0.53694254996905855</c:v>
                </c:pt>
                <c:pt idx="23">
                  <c:v>0.54267575759474251</c:v>
                </c:pt>
                <c:pt idx="24">
                  <c:v>0.40136706529410171</c:v>
                </c:pt>
                <c:pt idx="25">
                  <c:v>0.33328867429104925</c:v>
                </c:pt>
                <c:pt idx="26">
                  <c:v>0.47850595244396077</c:v>
                </c:pt>
                <c:pt idx="27">
                  <c:v>0.3635775981379652</c:v>
                </c:pt>
                <c:pt idx="28">
                  <c:v>0.48103034356953378</c:v>
                </c:pt>
                <c:pt idx="29">
                  <c:v>0.31170245085121806</c:v>
                </c:pt>
                <c:pt idx="30">
                  <c:v>0.71652825489134386</c:v>
                </c:pt>
                <c:pt idx="31">
                  <c:v>0.70409544331904739</c:v>
                </c:pt>
                <c:pt idx="32">
                  <c:v>0.51809919850090713</c:v>
                </c:pt>
                <c:pt idx="33">
                  <c:v>0.60547197441002076</c:v>
                </c:pt>
                <c:pt idx="34">
                  <c:v>0.65954817945060906</c:v>
                </c:pt>
                <c:pt idx="35">
                  <c:v>0.58638611612436664</c:v>
                </c:pt>
                <c:pt idx="36">
                  <c:v>0.70491209169508107</c:v>
                </c:pt>
                <c:pt idx="37">
                  <c:v>0.64868319670762364</c:v>
                </c:pt>
                <c:pt idx="38">
                  <c:v>0.7119888074504841</c:v>
                </c:pt>
                <c:pt idx="39">
                  <c:v>0.41148190885116076</c:v>
                </c:pt>
                <c:pt idx="40">
                  <c:v>0.47608337321483774</c:v>
                </c:pt>
                <c:pt idx="41">
                  <c:v>0.45068579719678503</c:v>
                </c:pt>
                <c:pt idx="42">
                  <c:v>0.57740370669051666</c:v>
                </c:pt>
                <c:pt idx="43">
                  <c:v>0.67219972737462941</c:v>
                </c:pt>
                <c:pt idx="44">
                  <c:v>0.4521188437346817</c:v>
                </c:pt>
                <c:pt idx="45">
                  <c:v>0.4375127006887447</c:v>
                </c:pt>
                <c:pt idx="46">
                  <c:v>0.58435555502883618</c:v>
                </c:pt>
                <c:pt idx="47">
                  <c:v>0.6947104230774177</c:v>
                </c:pt>
                <c:pt idx="48">
                  <c:v>0.56345019935034912</c:v>
                </c:pt>
                <c:pt idx="49">
                  <c:v>0.50771144956418413</c:v>
                </c:pt>
                <c:pt idx="50">
                  <c:v>0.38558034720567536</c:v>
                </c:pt>
                <c:pt idx="51">
                  <c:v>0.66490657933466757</c:v>
                </c:pt>
                <c:pt idx="52">
                  <c:v>0.29670020833094268</c:v>
                </c:pt>
                <c:pt idx="53">
                  <c:v>0.51634134592918679</c:v>
                </c:pt>
                <c:pt idx="54">
                  <c:v>0.4302774460017571</c:v>
                </c:pt>
                <c:pt idx="55">
                  <c:v>0.51688732823009786</c:v>
                </c:pt>
                <c:pt idx="56">
                  <c:v>0.46077997000437199</c:v>
                </c:pt>
                <c:pt idx="57">
                  <c:v>0.40788637915338333</c:v>
                </c:pt>
                <c:pt idx="58">
                  <c:v>0.38269732808875911</c:v>
                </c:pt>
                <c:pt idx="59">
                  <c:v>0.43740293916322681</c:v>
                </c:pt>
                <c:pt idx="60">
                  <c:v>0.64891036678446712</c:v>
                </c:pt>
                <c:pt idx="61">
                  <c:v>0.57818893840543861</c:v>
                </c:pt>
                <c:pt idx="62">
                  <c:v>0.57321369561068281</c:v>
                </c:pt>
                <c:pt idx="63">
                  <c:v>0.53875928561250142</c:v>
                </c:pt>
                <c:pt idx="64">
                  <c:v>0.50798896337169719</c:v>
                </c:pt>
                <c:pt idx="65">
                  <c:v>0.53826827165239077</c:v>
                </c:pt>
                <c:pt idx="66">
                  <c:v>0.64170805587822732</c:v>
                </c:pt>
                <c:pt idx="67">
                  <c:v>0.5569503744293578</c:v>
                </c:pt>
                <c:pt idx="68">
                  <c:v>0.48275297400307027</c:v>
                </c:pt>
                <c:pt idx="69">
                  <c:v>0.63194754482136384</c:v>
                </c:pt>
                <c:pt idx="70">
                  <c:v>0.48788688182228945</c:v>
                </c:pt>
                <c:pt idx="71">
                  <c:v>0.5972031621931686</c:v>
                </c:pt>
                <c:pt idx="72">
                  <c:v>0.37996983056903177</c:v>
                </c:pt>
                <c:pt idx="73">
                  <c:v>0.56070002690417775</c:v>
                </c:pt>
                <c:pt idx="74">
                  <c:v>0.47377787515307057</c:v>
                </c:pt>
                <c:pt idx="75">
                  <c:v>0.6010463663917518</c:v>
                </c:pt>
                <c:pt idx="76">
                  <c:v>0.63709487428895795</c:v>
                </c:pt>
                <c:pt idx="77">
                  <c:v>0.41162140489985477</c:v>
                </c:pt>
                <c:pt idx="78">
                  <c:v>0.59693988700420775</c:v>
                </c:pt>
                <c:pt idx="79">
                  <c:v>0.62221140708772138</c:v>
                </c:pt>
                <c:pt idx="80">
                  <c:v>0.3095236126377543</c:v>
                </c:pt>
                <c:pt idx="81">
                  <c:v>0.60434136158775642</c:v>
                </c:pt>
                <c:pt idx="82">
                  <c:v>0.3962940321012498</c:v>
                </c:pt>
                <c:pt idx="83">
                  <c:v>0.41725773564991764</c:v>
                </c:pt>
                <c:pt idx="84">
                  <c:v>0.50680736390039405</c:v>
                </c:pt>
                <c:pt idx="85">
                  <c:v>0.54259377859314117</c:v>
                </c:pt>
                <c:pt idx="86">
                  <c:v>0.5465414132995372</c:v>
                </c:pt>
                <c:pt idx="87">
                  <c:v>0.47170526610448382</c:v>
                </c:pt>
                <c:pt idx="88">
                  <c:v>0.33061767168840284</c:v>
                </c:pt>
                <c:pt idx="89">
                  <c:v>0.52917239383598114</c:v>
                </c:pt>
                <c:pt idx="90">
                  <c:v>0.75793077999051706</c:v>
                </c:pt>
                <c:pt idx="91">
                  <c:v>0.47829188070362472</c:v>
                </c:pt>
                <c:pt idx="92">
                  <c:v>0.53996065627321999</c:v>
                </c:pt>
                <c:pt idx="93">
                  <c:v>0.57098362756034504</c:v>
                </c:pt>
                <c:pt idx="94">
                  <c:v>0.59901298033596051</c:v>
                </c:pt>
                <c:pt idx="95">
                  <c:v>0.6140267115684459</c:v>
                </c:pt>
                <c:pt idx="96">
                  <c:v>0.46873443147484561</c:v>
                </c:pt>
                <c:pt idx="97">
                  <c:v>0.55858520029188785</c:v>
                </c:pt>
                <c:pt idx="98">
                  <c:v>0.41936613684068558</c:v>
                </c:pt>
                <c:pt idx="99">
                  <c:v>0.61999637413712394</c:v>
                </c:pt>
                <c:pt idx="100">
                  <c:v>0.4409452154592044</c:v>
                </c:pt>
                <c:pt idx="101">
                  <c:v>0.33460072396878182</c:v>
                </c:pt>
                <c:pt idx="102">
                  <c:v>0.43027387197977696</c:v>
                </c:pt>
                <c:pt idx="103">
                  <c:v>0.72859892947312632</c:v>
                </c:pt>
                <c:pt idx="104">
                  <c:v>0.60903313125437997</c:v>
                </c:pt>
                <c:pt idx="105">
                  <c:v>0.54762907394775384</c:v>
                </c:pt>
                <c:pt idx="106">
                  <c:v>0.43420972218983112</c:v>
                </c:pt>
                <c:pt idx="107">
                  <c:v>0.46655548205419306</c:v>
                </c:pt>
                <c:pt idx="108">
                  <c:v>0.56458355672140748</c:v>
                </c:pt>
                <c:pt idx="109">
                  <c:v>0.50396293511415946</c:v>
                </c:pt>
                <c:pt idx="110">
                  <c:v>0.43824717327548779</c:v>
                </c:pt>
                <c:pt idx="111">
                  <c:v>0.52535195810818358</c:v>
                </c:pt>
                <c:pt idx="112">
                  <c:v>0.542165828450206</c:v>
                </c:pt>
                <c:pt idx="113">
                  <c:v>0.50632120916078049</c:v>
                </c:pt>
                <c:pt idx="114">
                  <c:v>0.35611558099026697</c:v>
                </c:pt>
                <c:pt idx="115">
                  <c:v>0.49456616572282464</c:v>
                </c:pt>
                <c:pt idx="116">
                  <c:v>0.35243609029102396</c:v>
                </c:pt>
                <c:pt idx="117">
                  <c:v>0.53166074201809987</c:v>
                </c:pt>
                <c:pt idx="118">
                  <c:v>0.51072396885617177</c:v>
                </c:pt>
                <c:pt idx="119">
                  <c:v>0.40244883712409907</c:v>
                </c:pt>
                <c:pt idx="120">
                  <c:v>0.86974502092803618</c:v>
                </c:pt>
                <c:pt idx="121">
                  <c:v>0.53250163673913153</c:v>
                </c:pt>
                <c:pt idx="122">
                  <c:v>0.55545291938891417</c:v>
                </c:pt>
                <c:pt idx="123">
                  <c:v>0.50052142907961894</c:v>
                </c:pt>
                <c:pt idx="124">
                  <c:v>0.54654247134355494</c:v>
                </c:pt>
                <c:pt idx="125">
                  <c:v>0.5337440305709511</c:v>
                </c:pt>
                <c:pt idx="126">
                  <c:v>0.61430823195427564</c:v>
                </c:pt>
                <c:pt idx="127">
                  <c:v>0.50166373973776057</c:v>
                </c:pt>
                <c:pt idx="128">
                  <c:v>0.5185713965711205</c:v>
                </c:pt>
                <c:pt idx="129">
                  <c:v>0.71891396758806092</c:v>
                </c:pt>
                <c:pt idx="130">
                  <c:v>0.59302275582673847</c:v>
                </c:pt>
                <c:pt idx="131">
                  <c:v>0.51494530982702535</c:v>
                </c:pt>
                <c:pt idx="132">
                  <c:v>0.52904140581034564</c:v>
                </c:pt>
                <c:pt idx="133">
                  <c:v>0.61792079392454413</c:v>
                </c:pt>
                <c:pt idx="134">
                  <c:v>0.35526646144043239</c:v>
                </c:pt>
                <c:pt idx="135">
                  <c:v>0.43310326779795938</c:v>
                </c:pt>
                <c:pt idx="136">
                  <c:v>0.58531904543469437</c:v>
                </c:pt>
                <c:pt idx="137">
                  <c:v>0.50905871887283416</c:v>
                </c:pt>
                <c:pt idx="138">
                  <c:v>0.49346248938682358</c:v>
                </c:pt>
                <c:pt idx="139">
                  <c:v>0.40294709000546636</c:v>
                </c:pt>
                <c:pt idx="140">
                  <c:v>0.5692662843003875</c:v>
                </c:pt>
                <c:pt idx="141">
                  <c:v>0.38665455592033382</c:v>
                </c:pt>
                <c:pt idx="142">
                  <c:v>0.40516260386509373</c:v>
                </c:pt>
                <c:pt idx="143">
                  <c:v>0.42503842581730034</c:v>
                </c:pt>
                <c:pt idx="144">
                  <c:v>0.39053654387622627</c:v>
                </c:pt>
                <c:pt idx="145">
                  <c:v>0.42453079239644431</c:v>
                </c:pt>
                <c:pt idx="146">
                  <c:v>0.38937885059211963</c:v>
                </c:pt>
                <c:pt idx="147">
                  <c:v>0.45749852041680095</c:v>
                </c:pt>
                <c:pt idx="148">
                  <c:v>0.30316274376988694</c:v>
                </c:pt>
                <c:pt idx="149">
                  <c:v>0.28607790734652205</c:v>
                </c:pt>
                <c:pt idx="150">
                  <c:v>0.82648013915195273</c:v>
                </c:pt>
                <c:pt idx="151">
                  <c:v>0.63199954388710911</c:v>
                </c:pt>
                <c:pt idx="152">
                  <c:v>0.49555131274902608</c:v>
                </c:pt>
                <c:pt idx="153">
                  <c:v>0.49669926319702373</c:v>
                </c:pt>
                <c:pt idx="154">
                  <c:v>0.42887097937179686</c:v>
                </c:pt>
                <c:pt idx="155">
                  <c:v>0.45642071866065725</c:v>
                </c:pt>
                <c:pt idx="156">
                  <c:v>0.59536759599184474</c:v>
                </c:pt>
                <c:pt idx="157">
                  <c:v>0.47343676106613009</c:v>
                </c:pt>
                <c:pt idx="158">
                  <c:v>0.53708598914547867</c:v>
                </c:pt>
                <c:pt idx="159">
                  <c:v>0.60653652139912495</c:v>
                </c:pt>
                <c:pt idx="160">
                  <c:v>0.43400101743467223</c:v>
                </c:pt>
                <c:pt idx="161">
                  <c:v>0.37134031875148565</c:v>
                </c:pt>
                <c:pt idx="162">
                  <c:v>0.40847918498562885</c:v>
                </c:pt>
                <c:pt idx="163">
                  <c:v>0.33104730362315538</c:v>
                </c:pt>
                <c:pt idx="164">
                  <c:v>0.46572932242018883</c:v>
                </c:pt>
                <c:pt idx="165">
                  <c:v>0.5184745035314946</c:v>
                </c:pt>
                <c:pt idx="166">
                  <c:v>0.44134419101961342</c:v>
                </c:pt>
                <c:pt idx="167">
                  <c:v>0.47107831841862913</c:v>
                </c:pt>
                <c:pt idx="168">
                  <c:v>0.5227064965340511</c:v>
                </c:pt>
                <c:pt idx="169">
                  <c:v>0.50151169564485265</c:v>
                </c:pt>
                <c:pt idx="170">
                  <c:v>0.32197121266587203</c:v>
                </c:pt>
                <c:pt idx="171">
                  <c:v>0.52496110673093233</c:v>
                </c:pt>
                <c:pt idx="172">
                  <c:v>0.28653482663068042</c:v>
                </c:pt>
                <c:pt idx="173">
                  <c:v>0.44347224906348393</c:v>
                </c:pt>
                <c:pt idx="174">
                  <c:v>0.4007030110905192</c:v>
                </c:pt>
                <c:pt idx="175">
                  <c:v>0.38553822812485627</c:v>
                </c:pt>
                <c:pt idx="176">
                  <c:v>0.25492478959301934</c:v>
                </c:pt>
                <c:pt idx="177">
                  <c:v>0.34614123183632017</c:v>
                </c:pt>
                <c:pt idx="178">
                  <c:v>0.28373171847734913</c:v>
                </c:pt>
                <c:pt idx="179">
                  <c:v>0.27175743479141046</c:v>
                </c:pt>
                <c:pt idx="180">
                  <c:v>0.53100152870520612</c:v>
                </c:pt>
                <c:pt idx="181">
                  <c:v>0.48019962026860918</c:v>
                </c:pt>
                <c:pt idx="182">
                  <c:v>0.52739089653157656</c:v>
                </c:pt>
                <c:pt idx="183">
                  <c:v>0.50627811957556901</c:v>
                </c:pt>
                <c:pt idx="184">
                  <c:v>0.57004120473448694</c:v>
                </c:pt>
                <c:pt idx="185">
                  <c:v>0.67202201608187107</c:v>
                </c:pt>
                <c:pt idx="186">
                  <c:v>0.54682029969091772</c:v>
                </c:pt>
                <c:pt idx="187">
                  <c:v>0.61054312731384597</c:v>
                </c:pt>
                <c:pt idx="188">
                  <c:v>0.47263878454901409</c:v>
                </c:pt>
                <c:pt idx="189">
                  <c:v>0.64010900005323856</c:v>
                </c:pt>
                <c:pt idx="190">
                  <c:v>0.48166412109773704</c:v>
                </c:pt>
                <c:pt idx="191">
                  <c:v>0.39021348068019357</c:v>
                </c:pt>
                <c:pt idx="192">
                  <c:v>0.46940143062377038</c:v>
                </c:pt>
                <c:pt idx="193">
                  <c:v>0.41510167260218989</c:v>
                </c:pt>
                <c:pt idx="194">
                  <c:v>0.37810685785603271</c:v>
                </c:pt>
                <c:pt idx="195">
                  <c:v>0.56496516845468836</c:v>
                </c:pt>
                <c:pt idx="196">
                  <c:v>0.34667281922937621</c:v>
                </c:pt>
                <c:pt idx="197">
                  <c:v>0.53499524688025479</c:v>
                </c:pt>
                <c:pt idx="198">
                  <c:v>0.26790778137156934</c:v>
                </c:pt>
                <c:pt idx="199">
                  <c:v>0.4859582836011298</c:v>
                </c:pt>
                <c:pt idx="200">
                  <c:v>0.42841356510869577</c:v>
                </c:pt>
                <c:pt idx="201">
                  <c:v>0.45851385577566628</c:v>
                </c:pt>
                <c:pt idx="202">
                  <c:v>0.4345229639145276</c:v>
                </c:pt>
                <c:pt idx="203">
                  <c:v>0.47431153935394166</c:v>
                </c:pt>
                <c:pt idx="204">
                  <c:v>0.42935686156497654</c:v>
                </c:pt>
                <c:pt idx="205">
                  <c:v>0.2446430329689111</c:v>
                </c:pt>
                <c:pt idx="206">
                  <c:v>0.46100791217116521</c:v>
                </c:pt>
                <c:pt idx="207">
                  <c:v>0.25916770453280202</c:v>
                </c:pt>
                <c:pt idx="208">
                  <c:v>0.28773700577384309</c:v>
                </c:pt>
                <c:pt idx="209">
                  <c:v>0.42645270041531713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B-447B-9F4B-5D7FEC835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752560"/>
        <c:axId val="643516608"/>
      </c:scatterChart>
      <c:valAx>
        <c:axId val="64775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516608"/>
        <c:crosses val="autoZero"/>
        <c:crossBetween val="midCat"/>
      </c:valAx>
      <c:valAx>
        <c:axId val="64351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'KEY_Sign only'!$T$1</c:f>
              <c:strCache>
                <c:ptCount val="1"/>
                <c:pt idx="0">
                  <c:v>Ln Prediction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6.0775371828521434E-2"/>
                  <c:y val="-0.11615740740740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'KEY_Sign only'!$I$2:$I$211</c:f>
              <c:numCache>
                <c:formatCode>0.0%</c:formatCode>
                <c:ptCount val="210"/>
                <c:pt idx="0">
                  <c:v>-0.26510775041324197</c:v>
                </c:pt>
                <c:pt idx="1">
                  <c:v>-0.49247648509779407</c:v>
                </c:pt>
                <c:pt idx="2">
                  <c:v>-0.55628799784274796</c:v>
                </c:pt>
                <c:pt idx="3">
                  <c:v>-0.38484582090542868</c:v>
                </c:pt>
                <c:pt idx="4">
                  <c:v>-0.87546873735389985</c:v>
                </c:pt>
                <c:pt idx="5">
                  <c:v>-0.74871703171475612</c:v>
                </c:pt>
                <c:pt idx="6">
                  <c:v>-1.0577902941478545</c:v>
                </c:pt>
                <c:pt idx="7">
                  <c:v>-0.7969439742415888</c:v>
                </c:pt>
                <c:pt idx="8">
                  <c:v>-0.40546510810816444</c:v>
                </c:pt>
                <c:pt idx="9">
                  <c:v>-0.76409891653222983</c:v>
                </c:pt>
                <c:pt idx="10">
                  <c:v>-0.31143615845988804</c:v>
                </c:pt>
                <c:pt idx="11">
                  <c:v>-1.2144441041932315</c:v>
                </c:pt>
                <c:pt idx="12">
                  <c:v>-0.3063742054639334</c:v>
                </c:pt>
                <c:pt idx="13">
                  <c:v>-0.32016752759626926</c:v>
                </c:pt>
                <c:pt idx="14">
                  <c:v>-0.50626980723013004</c:v>
                </c:pt>
                <c:pt idx="15">
                  <c:v>-1.2089603458369751</c:v>
                </c:pt>
                <c:pt idx="16">
                  <c:v>-0.72131805752664169</c:v>
                </c:pt>
                <c:pt idx="17">
                  <c:v>-0.49247648509779407</c:v>
                </c:pt>
                <c:pt idx="18">
                  <c:v>-0.46181804465929621</c:v>
                </c:pt>
                <c:pt idx="19">
                  <c:v>-0.52925932545482868</c:v>
                </c:pt>
                <c:pt idx="20">
                  <c:v>-0.49247648509779407</c:v>
                </c:pt>
                <c:pt idx="21">
                  <c:v>-0.84267891453090904</c:v>
                </c:pt>
                <c:pt idx="22">
                  <c:v>-0.48379695137807133</c:v>
                </c:pt>
                <c:pt idx="23">
                  <c:v>-0.79395187968191094</c:v>
                </c:pt>
                <c:pt idx="24">
                  <c:v>-1.1939224684724346</c:v>
                </c:pt>
                <c:pt idx="25">
                  <c:v>-1.2299482907291965</c:v>
                </c:pt>
                <c:pt idx="26">
                  <c:v>-1.0833448165373212</c:v>
                </c:pt>
                <c:pt idx="27">
                  <c:v>-1.466337068793427</c:v>
                </c:pt>
                <c:pt idx="28">
                  <c:v>-1.1451323043030026</c:v>
                </c:pt>
                <c:pt idx="29">
                  <c:v>-1.0388930539664873</c:v>
                </c:pt>
                <c:pt idx="30">
                  <c:v>-0.31237468504215243</c:v>
                </c:pt>
                <c:pt idx="31">
                  <c:v>-0.36366797942970303</c:v>
                </c:pt>
                <c:pt idx="32">
                  <c:v>-0.91021168579777278</c:v>
                </c:pt>
                <c:pt idx="33">
                  <c:v>-0.47489361453992734</c:v>
                </c:pt>
                <c:pt idx="34">
                  <c:v>-0.5355182363563622</c:v>
                </c:pt>
                <c:pt idx="35">
                  <c:v>-0.43642733371213127</c:v>
                </c:pt>
                <c:pt idx="36">
                  <c:v>-0.51489894915362655</c:v>
                </c:pt>
                <c:pt idx="37">
                  <c:v>-0.34627623671783381</c:v>
                </c:pt>
                <c:pt idx="38">
                  <c:v>-0.74315760113460672</c:v>
                </c:pt>
                <c:pt idx="39">
                  <c:v>-0.94098334446452658</c:v>
                </c:pt>
                <c:pt idx="40">
                  <c:v>-0.43642733371213127</c:v>
                </c:pt>
                <c:pt idx="41">
                  <c:v>-1.0394234172777792</c:v>
                </c:pt>
                <c:pt idx="42">
                  <c:v>-0.8232003088081431</c:v>
                </c:pt>
                <c:pt idx="43">
                  <c:v>-0.51489894915362655</c:v>
                </c:pt>
                <c:pt idx="44">
                  <c:v>-0.66904962898088483</c:v>
                </c:pt>
                <c:pt idx="45">
                  <c:v>-0.79580133462002867</c:v>
                </c:pt>
                <c:pt idx="46">
                  <c:v>-0.49469624183610705</c:v>
                </c:pt>
                <c:pt idx="47">
                  <c:v>-0.5355182363563622</c:v>
                </c:pt>
                <c:pt idx="48">
                  <c:v>-0.41773520069997866</c:v>
                </c:pt>
                <c:pt idx="49">
                  <c:v>-0.74315760113460672</c:v>
                </c:pt>
                <c:pt idx="50">
                  <c:v>-0.91021168579777278</c:v>
                </c:pt>
                <c:pt idx="51">
                  <c:v>-0.5355182363563622</c:v>
                </c:pt>
                <c:pt idx="52">
                  <c:v>-1.4622802680978126</c:v>
                </c:pt>
                <c:pt idx="53">
                  <c:v>-0.66904962898088483</c:v>
                </c:pt>
                <c:pt idx="54">
                  <c:v>-0.69314718055994529</c:v>
                </c:pt>
                <c:pt idx="55">
                  <c:v>-0.74315760113460672</c:v>
                </c:pt>
                <c:pt idx="56">
                  <c:v>-1.3156767939059373</c:v>
                </c:pt>
                <c:pt idx="57">
                  <c:v>-1.5735059032080372</c:v>
                </c:pt>
                <c:pt idx="58">
                  <c:v>-1.4622802680978126</c:v>
                </c:pt>
                <c:pt idx="59">
                  <c:v>-0.91021168579777278</c:v>
                </c:pt>
                <c:pt idx="60">
                  <c:v>-0.34627623671783381</c:v>
                </c:pt>
                <c:pt idx="61">
                  <c:v>-0.23233197736861597</c:v>
                </c:pt>
                <c:pt idx="62">
                  <c:v>-0.5355182363563622</c:v>
                </c:pt>
                <c:pt idx="63">
                  <c:v>-0.3291818033585337</c:v>
                </c:pt>
                <c:pt idx="64">
                  <c:v>-0.49469624183610705</c:v>
                </c:pt>
                <c:pt idx="65">
                  <c:v>-0.57807785077515805</c:v>
                </c:pt>
                <c:pt idx="66">
                  <c:v>-0.45547552868282576</c:v>
                </c:pt>
                <c:pt idx="67">
                  <c:v>-0.55657164555419458</c:v>
                </c:pt>
                <c:pt idx="68">
                  <c:v>-0.66904962898088483</c:v>
                </c:pt>
                <c:pt idx="69">
                  <c:v>-0.8232003088081431</c:v>
                </c:pt>
                <c:pt idx="70">
                  <c:v>-0.8513711857748395</c:v>
                </c:pt>
                <c:pt idx="71">
                  <c:v>-0.5355182363563622</c:v>
                </c:pt>
                <c:pt idx="72">
                  <c:v>-1.0745147370890491</c:v>
                </c:pt>
                <c:pt idx="73">
                  <c:v>-0.64551913157069063</c:v>
                </c:pt>
                <c:pt idx="74">
                  <c:v>-0.62252961334599188</c:v>
                </c:pt>
                <c:pt idx="75">
                  <c:v>-0.51489894915362655</c:v>
                </c:pt>
                <c:pt idx="76">
                  <c:v>-0.5355182363563622</c:v>
                </c:pt>
                <c:pt idx="77">
                  <c:v>-1.0394234172777792</c:v>
                </c:pt>
                <c:pt idx="78">
                  <c:v>-0.5355182363563622</c:v>
                </c:pt>
                <c:pt idx="79">
                  <c:v>-0.39938606203178212</c:v>
                </c:pt>
                <c:pt idx="80">
                  <c:v>-1.3621968095408301</c:v>
                </c:pt>
                <c:pt idx="81">
                  <c:v>-0.74315760113460672</c:v>
                </c:pt>
                <c:pt idx="82">
                  <c:v>-1.1878434223960523</c:v>
                </c:pt>
                <c:pt idx="83">
                  <c:v>-1.2286654169163076</c:v>
                </c:pt>
                <c:pt idx="84">
                  <c:v>-0.62252961334599188</c:v>
                </c:pt>
                <c:pt idx="85">
                  <c:v>-1.110882381259924</c:v>
                </c:pt>
                <c:pt idx="86">
                  <c:v>-0.55657164555419458</c:v>
                </c:pt>
                <c:pt idx="87">
                  <c:v>-1.2286654169163076</c:v>
                </c:pt>
                <c:pt idx="88">
                  <c:v>-1.3156767939059373</c:v>
                </c:pt>
                <c:pt idx="89">
                  <c:v>-1.110882381259924</c:v>
                </c:pt>
                <c:pt idx="90">
                  <c:v>-0.20202662787328712</c:v>
                </c:pt>
                <c:pt idx="91">
                  <c:v>-0.39938606203178212</c:v>
                </c:pt>
                <c:pt idx="92">
                  <c:v>-0.71783979315031687</c:v>
                </c:pt>
                <c:pt idx="93">
                  <c:v>-0.47489361453992734</c:v>
                </c:pt>
                <c:pt idx="94">
                  <c:v>-0.51489894915362655</c:v>
                </c:pt>
                <c:pt idx="95">
                  <c:v>-0.47489361453992734</c:v>
                </c:pt>
                <c:pt idx="96">
                  <c:v>-0.43642733371213127</c:v>
                </c:pt>
                <c:pt idx="97">
                  <c:v>-0.69314718055994529</c:v>
                </c:pt>
                <c:pt idx="98">
                  <c:v>-1.2286654169163076</c:v>
                </c:pt>
                <c:pt idx="99">
                  <c:v>-0.47489361453992734</c:v>
                </c:pt>
                <c:pt idx="100">
                  <c:v>-0.55657164555419458</c:v>
                </c:pt>
                <c:pt idx="101">
                  <c:v>-1.410986973710262</c:v>
                </c:pt>
                <c:pt idx="102">
                  <c:v>-0.97273204277910685</c:v>
                </c:pt>
                <c:pt idx="103">
                  <c:v>-0.29584538309094188</c:v>
                </c:pt>
                <c:pt idx="104">
                  <c:v>-0.66904962898088483</c:v>
                </c:pt>
                <c:pt idx="105">
                  <c:v>-0.8232003088081431</c:v>
                </c:pt>
                <c:pt idx="106">
                  <c:v>-1.148622709242771</c:v>
                </c:pt>
                <c:pt idx="107">
                  <c:v>-0.97273204277910685</c:v>
                </c:pt>
                <c:pt idx="108">
                  <c:v>-0.88035872264809178</c:v>
                </c:pt>
                <c:pt idx="109">
                  <c:v>-0.66904962898088483</c:v>
                </c:pt>
                <c:pt idx="110">
                  <c:v>-0.64551913157069063</c:v>
                </c:pt>
                <c:pt idx="111">
                  <c:v>-0.69314718055994529</c:v>
                </c:pt>
                <c:pt idx="112">
                  <c:v>-0.69314718055994529</c:v>
                </c:pt>
                <c:pt idx="113">
                  <c:v>-0.94098334446452658</c:v>
                </c:pt>
                <c:pt idx="114">
                  <c:v>-1.0745147370890491</c:v>
                </c:pt>
                <c:pt idx="115">
                  <c:v>-0.79580133462002867</c:v>
                </c:pt>
                <c:pt idx="116">
                  <c:v>-1.0394234172777792</c:v>
                </c:pt>
                <c:pt idx="117">
                  <c:v>-0.47489361453992734</c:v>
                </c:pt>
                <c:pt idx="118">
                  <c:v>-0.64551913157069063</c:v>
                </c:pt>
                <c:pt idx="119">
                  <c:v>-0.91021168579777278</c:v>
                </c:pt>
                <c:pt idx="120">
                  <c:v>-0.11625980611586197</c:v>
                </c:pt>
                <c:pt idx="121">
                  <c:v>-0.39938606203178212</c:v>
                </c:pt>
                <c:pt idx="122">
                  <c:v>-0.91021168579777278</c:v>
                </c:pt>
                <c:pt idx="123">
                  <c:v>-0.69314718055994529</c:v>
                </c:pt>
                <c:pt idx="124">
                  <c:v>-0.5355182363563622</c:v>
                </c:pt>
                <c:pt idx="125">
                  <c:v>-0.62252961334599188</c:v>
                </c:pt>
                <c:pt idx="126">
                  <c:v>-0.43642733371213127</c:v>
                </c:pt>
                <c:pt idx="127">
                  <c:v>-0.36366797942970303</c:v>
                </c:pt>
                <c:pt idx="128">
                  <c:v>-0.69314718055994529</c:v>
                </c:pt>
                <c:pt idx="129">
                  <c:v>-0.20202662787328712</c:v>
                </c:pt>
                <c:pt idx="130">
                  <c:v>-0.5355182363563622</c:v>
                </c:pt>
                <c:pt idx="131">
                  <c:v>-0.5355182363563622</c:v>
                </c:pt>
                <c:pt idx="132">
                  <c:v>-1.0055218656020977</c:v>
                </c:pt>
                <c:pt idx="133">
                  <c:v>-0.38136755652910381</c:v>
                </c:pt>
                <c:pt idx="134">
                  <c:v>-1.0394234172777792</c:v>
                </c:pt>
                <c:pt idx="135">
                  <c:v>-0.66904962898088483</c:v>
                </c:pt>
                <c:pt idx="136">
                  <c:v>-0.60005675749393328</c:v>
                </c:pt>
                <c:pt idx="137">
                  <c:v>-0.8513711857748395</c:v>
                </c:pt>
                <c:pt idx="138">
                  <c:v>-0.62252961334599188</c:v>
                </c:pt>
                <c:pt idx="139">
                  <c:v>-0.91021168579777278</c:v>
                </c:pt>
                <c:pt idx="140">
                  <c:v>-0.66904962898088483</c:v>
                </c:pt>
                <c:pt idx="141">
                  <c:v>-1.2712250313351032</c:v>
                </c:pt>
                <c:pt idx="142">
                  <c:v>-0.5355182363563622</c:v>
                </c:pt>
                <c:pt idx="143">
                  <c:v>-0.66904962898088483</c:v>
                </c:pt>
                <c:pt idx="144">
                  <c:v>-0.91021168579777278</c:v>
                </c:pt>
                <c:pt idx="145">
                  <c:v>-1.3621968095408301</c:v>
                </c:pt>
                <c:pt idx="146">
                  <c:v>-0.94098334446452658</c:v>
                </c:pt>
                <c:pt idx="147">
                  <c:v>-0.71783979315031687</c:v>
                </c:pt>
                <c:pt idx="148">
                  <c:v>-2.1041341542702074</c:v>
                </c:pt>
                <c:pt idx="149">
                  <c:v>-1.5735059032080372</c:v>
                </c:pt>
                <c:pt idx="150">
                  <c:v>-0.20202662787328712</c:v>
                </c:pt>
                <c:pt idx="151">
                  <c:v>-0.38136755652910381</c:v>
                </c:pt>
                <c:pt idx="152">
                  <c:v>-0.49469624183610705</c:v>
                </c:pt>
                <c:pt idx="153">
                  <c:v>-0.60005675749393328</c:v>
                </c:pt>
                <c:pt idx="154">
                  <c:v>-0.51489894915362655</c:v>
                </c:pt>
                <c:pt idx="155">
                  <c:v>-0.38136755652910381</c:v>
                </c:pt>
                <c:pt idx="156">
                  <c:v>-0.39938606203178212</c:v>
                </c:pt>
                <c:pt idx="157">
                  <c:v>-0.43642733371213127</c:v>
                </c:pt>
                <c:pt idx="158">
                  <c:v>-0.47489361453992734</c:v>
                </c:pt>
                <c:pt idx="159">
                  <c:v>-0.31237468504215243</c:v>
                </c:pt>
                <c:pt idx="160">
                  <c:v>-0.74315760113460672</c:v>
                </c:pt>
                <c:pt idx="161">
                  <c:v>-1.0055218656020977</c:v>
                </c:pt>
                <c:pt idx="162">
                  <c:v>-0.71783979315031687</c:v>
                </c:pt>
                <c:pt idx="163">
                  <c:v>-1.0394234172777792</c:v>
                </c:pt>
                <c:pt idx="164">
                  <c:v>-0.49469624183610705</c:v>
                </c:pt>
                <c:pt idx="165">
                  <c:v>-0.60005675749393328</c:v>
                </c:pt>
                <c:pt idx="166">
                  <c:v>-1.3621968095408301</c:v>
                </c:pt>
                <c:pt idx="167">
                  <c:v>-0.94098334446452658</c:v>
                </c:pt>
                <c:pt idx="168">
                  <c:v>-0.57807785077515805</c:v>
                </c:pt>
                <c:pt idx="169">
                  <c:v>-0.39938606203178212</c:v>
                </c:pt>
                <c:pt idx="170">
                  <c:v>-0.76913308753786724</c:v>
                </c:pt>
                <c:pt idx="171">
                  <c:v>-0.69314718055994529</c:v>
                </c:pt>
                <c:pt idx="172">
                  <c:v>-1.6341305250244718</c:v>
                </c:pt>
                <c:pt idx="173">
                  <c:v>-0.76913308753786724</c:v>
                </c:pt>
                <c:pt idx="174">
                  <c:v>-1.1878434223960523</c:v>
                </c:pt>
                <c:pt idx="175">
                  <c:v>-0.76913308753786724</c:v>
                </c:pt>
                <c:pt idx="176">
                  <c:v>-0.79580133462002867</c:v>
                </c:pt>
                <c:pt idx="177">
                  <c:v>-0.91021168579777278</c:v>
                </c:pt>
                <c:pt idx="178">
                  <c:v>-1.5163474893680884</c:v>
                </c:pt>
                <c:pt idx="179">
                  <c:v>-1.5735059032080372</c:v>
                </c:pt>
                <c:pt idx="180">
                  <c:v>-0.36366797942970303</c:v>
                </c:pt>
                <c:pt idx="181">
                  <c:v>-0.41773520069997866</c:v>
                </c:pt>
                <c:pt idx="182">
                  <c:v>-0.71783979315031687</c:v>
                </c:pt>
                <c:pt idx="183">
                  <c:v>-0.41773520069997866</c:v>
                </c:pt>
                <c:pt idx="184">
                  <c:v>-0.3291818033585337</c:v>
                </c:pt>
                <c:pt idx="185">
                  <c:v>-0.27958486221916157</c:v>
                </c:pt>
                <c:pt idx="186">
                  <c:v>-0.5355182363563622</c:v>
                </c:pt>
                <c:pt idx="187">
                  <c:v>-0.51489894915362655</c:v>
                </c:pt>
                <c:pt idx="188">
                  <c:v>-0.8232003088081431</c:v>
                </c:pt>
                <c:pt idx="189">
                  <c:v>-0.47489361453992734</c:v>
                </c:pt>
                <c:pt idx="190">
                  <c:v>-1.110882381259924</c:v>
                </c:pt>
                <c:pt idx="191">
                  <c:v>-0.41773520069997866</c:v>
                </c:pt>
                <c:pt idx="192">
                  <c:v>-0.5355182363563622</c:v>
                </c:pt>
                <c:pt idx="193">
                  <c:v>-0.76913308753786724</c:v>
                </c:pt>
                <c:pt idx="194">
                  <c:v>-1.0394234172777792</c:v>
                </c:pt>
                <c:pt idx="195">
                  <c:v>-0.62252961334599188</c:v>
                </c:pt>
                <c:pt idx="196">
                  <c:v>-1.0745147370890491</c:v>
                </c:pt>
                <c:pt idx="197">
                  <c:v>-0.88035872264809178</c:v>
                </c:pt>
                <c:pt idx="198">
                  <c:v>-1.4622802680978126</c:v>
                </c:pt>
                <c:pt idx="199">
                  <c:v>-0.79580133462002867</c:v>
                </c:pt>
                <c:pt idx="200">
                  <c:v>-0.62252961334599188</c:v>
                </c:pt>
                <c:pt idx="201">
                  <c:v>-0.91021168579777278</c:v>
                </c:pt>
                <c:pt idx="202">
                  <c:v>-0.64551913157069063</c:v>
                </c:pt>
                <c:pt idx="203">
                  <c:v>-0.38136755652910381</c:v>
                </c:pt>
                <c:pt idx="204">
                  <c:v>-1.2712250313351032</c:v>
                </c:pt>
                <c:pt idx="205">
                  <c:v>-1.1878434223960523</c:v>
                </c:pt>
                <c:pt idx="206">
                  <c:v>-0.49469624183610705</c:v>
                </c:pt>
                <c:pt idx="207">
                  <c:v>-1.6986690461620431</c:v>
                </c:pt>
                <c:pt idx="208">
                  <c:v>-1.1878434223960523</c:v>
                </c:pt>
                <c:pt idx="209">
                  <c:v>-0.5355182363563622</c:v>
                </c:pt>
              </c:numCache>
            </c:numRef>
          </c:xVal>
          <c:yVal>
            <c:numRef>
              <c:f>'KEY_Sign only'!$T$2:$T$211</c:f>
              <c:numCache>
                <c:formatCode>0.0%</c:formatCode>
                <c:ptCount val="210"/>
                <c:pt idx="0">
                  <c:v>-0.30612016465682507</c:v>
                </c:pt>
                <c:pt idx="1">
                  <c:v>-0.70638960637396242</c:v>
                </c:pt>
                <c:pt idx="2">
                  <c:v>-0.54752544187542296</c:v>
                </c:pt>
                <c:pt idx="3">
                  <c:v>-0.43161737691391383</c:v>
                </c:pt>
                <c:pt idx="4">
                  <c:v>-0.63462446374640591</c:v>
                </c:pt>
                <c:pt idx="5">
                  <c:v>-0.50786664307576457</c:v>
                </c:pt>
                <c:pt idx="6">
                  <c:v>-0.71084043925227203</c:v>
                </c:pt>
                <c:pt idx="7">
                  <c:v>-0.38532477732480852</c:v>
                </c:pt>
                <c:pt idx="8">
                  <c:v>-0.41638524945185945</c:v>
                </c:pt>
                <c:pt idx="9">
                  <c:v>-0.75876415541222497</c:v>
                </c:pt>
                <c:pt idx="10">
                  <c:v>-0.58766518654932753</c:v>
                </c:pt>
                <c:pt idx="11">
                  <c:v>-0.82115499117596991</c:v>
                </c:pt>
                <c:pt idx="12">
                  <c:v>-0.36687345218925371</c:v>
                </c:pt>
                <c:pt idx="13">
                  <c:v>-0.63132477932891251</c:v>
                </c:pt>
                <c:pt idx="14">
                  <c:v>-0.50892207749127827</c:v>
                </c:pt>
                <c:pt idx="15">
                  <c:v>-1.2229332445928502</c:v>
                </c:pt>
                <c:pt idx="16">
                  <c:v>-0.81181126183264196</c:v>
                </c:pt>
                <c:pt idx="17">
                  <c:v>-0.6668384479860876</c:v>
                </c:pt>
                <c:pt idx="18">
                  <c:v>-0.61650775645258737</c:v>
                </c:pt>
                <c:pt idx="19">
                  <c:v>-0.46991087514511398</c:v>
                </c:pt>
                <c:pt idx="20">
                  <c:v>-0.66530925490201642</c:v>
                </c:pt>
                <c:pt idx="21">
                  <c:v>-0.74994279014572007</c:v>
                </c:pt>
                <c:pt idx="22">
                  <c:v>-0.62186417349423617</c:v>
                </c:pt>
                <c:pt idx="23">
                  <c:v>-0.61124326890361569</c:v>
                </c:pt>
                <c:pt idx="24">
                  <c:v>-0.91287889557732771</c:v>
                </c:pt>
                <c:pt idx="25">
                  <c:v>-1.0987462747706989</c:v>
                </c:pt>
                <c:pt idx="26">
                  <c:v>-0.73708662836721073</c:v>
                </c:pt>
                <c:pt idx="27">
                  <c:v>-1.0117625298585902</c:v>
                </c:pt>
                <c:pt idx="28">
                  <c:v>-0.7318249265219644</c:v>
                </c:pt>
                <c:pt idx="29">
                  <c:v>-1.1657062293869567</c:v>
                </c:pt>
                <c:pt idx="30">
                  <c:v>-0.33333759789081446</c:v>
                </c:pt>
                <c:pt idx="31">
                  <c:v>-0.35084135911689512</c:v>
                </c:pt>
                <c:pt idx="32">
                  <c:v>-0.65758855215948908</c:v>
                </c:pt>
                <c:pt idx="33">
                  <c:v>-0.50174700209730061</c:v>
                </c:pt>
                <c:pt idx="34">
                  <c:v>-0.41620025498120194</c:v>
                </c:pt>
                <c:pt idx="35">
                  <c:v>-0.5337768051491163</c:v>
                </c:pt>
                <c:pt idx="36">
                  <c:v>-0.34968217657573153</c:v>
                </c:pt>
                <c:pt idx="37">
                  <c:v>-0.4328108221237072</c:v>
                </c:pt>
                <c:pt idx="38">
                  <c:v>-0.33969308756663535</c:v>
                </c:pt>
                <c:pt idx="39">
                  <c:v>-0.88799022374114789</c:v>
                </c:pt>
                <c:pt idx="40">
                  <c:v>-0.74216228627567082</c:v>
                </c:pt>
                <c:pt idx="41">
                  <c:v>-0.79698486254713741</c:v>
                </c:pt>
                <c:pt idx="42">
                  <c:v>-0.54921359215056775</c:v>
                </c:pt>
                <c:pt idx="43">
                  <c:v>-0.39719976926302386</c:v>
                </c:pt>
                <c:pt idx="44">
                  <c:v>-0.79381020509302447</c:v>
                </c:pt>
                <c:pt idx="45">
                  <c:v>-0.82664954346013231</c:v>
                </c:pt>
                <c:pt idx="46">
                  <c:v>-0.53724565430976945</c:v>
                </c:pt>
                <c:pt idx="47">
                  <c:v>-0.36426017768574021</c:v>
                </c:pt>
                <c:pt idx="48">
                  <c:v>-0.57367632678075475</c:v>
                </c:pt>
                <c:pt idx="49">
                  <c:v>-0.67784200545289364</c:v>
                </c:pt>
                <c:pt idx="50">
                  <c:v>-0.95300568433485855</c:v>
                </c:pt>
                <c:pt idx="51">
                  <c:v>-0.40810873039833934</c:v>
                </c:pt>
                <c:pt idx="52">
                  <c:v>-1.2150330495253692</c:v>
                </c:pt>
                <c:pt idx="53">
                  <c:v>-0.66098720909196429</c:v>
                </c:pt>
                <c:pt idx="54">
                  <c:v>-0.84332505510166134</c:v>
                </c:pt>
                <c:pt idx="55">
                  <c:v>-0.65993036201564059</c:v>
                </c:pt>
                <c:pt idx="56">
                  <c:v>-0.77483463841766753</c:v>
                </c:pt>
                <c:pt idx="57">
                  <c:v>-0.89676662582861588</c:v>
                </c:pt>
                <c:pt idx="58">
                  <c:v>-0.96051086831313592</c:v>
                </c:pt>
                <c:pt idx="59">
                  <c:v>-0.82690045113875665</c:v>
                </c:pt>
                <c:pt idx="60">
                  <c:v>-0.43246068154724965</c:v>
                </c:pt>
                <c:pt idx="61">
                  <c:v>-0.54785458066999326</c:v>
                </c:pt>
                <c:pt idx="62">
                  <c:v>-0.55649669006393832</c:v>
                </c:pt>
                <c:pt idx="63">
                  <c:v>-0.61848640223706797</c:v>
                </c:pt>
                <c:pt idx="64">
                  <c:v>-0.67729555728592583</c:v>
                </c:pt>
                <c:pt idx="65">
                  <c:v>-0.61939819690901743</c:v>
                </c:pt>
                <c:pt idx="66">
                  <c:v>-0.44362182034120251</c:v>
                </c:pt>
                <c:pt idx="67">
                  <c:v>-0.58527913740575654</c:v>
                </c:pt>
                <c:pt idx="68">
                  <c:v>-0.72825019714754835</c:v>
                </c:pt>
                <c:pt idx="69">
                  <c:v>-0.45894888698023606</c:v>
                </c:pt>
                <c:pt idx="70">
                  <c:v>-0.71767169954314547</c:v>
                </c:pt>
                <c:pt idx="71">
                  <c:v>-0.51549791829902292</c:v>
                </c:pt>
                <c:pt idx="72">
                  <c:v>-0.96766342265290572</c:v>
                </c:pt>
                <c:pt idx="73">
                  <c:v>-0.57856922786931575</c:v>
                </c:pt>
                <c:pt idx="74">
                  <c:v>-0.74701668494323292</c:v>
                </c:pt>
                <c:pt idx="75">
                  <c:v>-0.50908319868438456</c:v>
                </c:pt>
                <c:pt idx="76">
                  <c:v>-0.45083669527118614</c:v>
                </c:pt>
                <c:pt idx="77">
                  <c:v>-0.88765127224453977</c:v>
                </c:pt>
                <c:pt idx="78">
                  <c:v>-0.51593886244453979</c:v>
                </c:pt>
                <c:pt idx="79">
                  <c:v>-0.47447536121233735</c:v>
                </c:pt>
                <c:pt idx="80">
                  <c:v>-1.172720896915443</c:v>
                </c:pt>
                <c:pt idx="81">
                  <c:v>-0.50361607250306595</c:v>
                </c:pt>
                <c:pt idx="82">
                  <c:v>-0.92559883794215969</c:v>
                </c:pt>
                <c:pt idx="83">
                  <c:v>-0.87405117700769275</c:v>
                </c:pt>
                <c:pt idx="84">
                  <c:v>-0.67962430045051392</c:v>
                </c:pt>
                <c:pt idx="85">
                  <c:v>-0.61139434474058285</c:v>
                </c:pt>
                <c:pt idx="86">
                  <c:v>-0.60414519509750286</c:v>
                </c:pt>
                <c:pt idx="87">
                  <c:v>-0.75140092465738983</c:v>
                </c:pt>
                <c:pt idx="88">
                  <c:v>-1.1067926416408458</c:v>
                </c:pt>
                <c:pt idx="89">
                  <c:v>-0.63644101394483854</c:v>
                </c:pt>
                <c:pt idx="90">
                  <c:v>-0.27716321678334832</c:v>
                </c:pt>
                <c:pt idx="91">
                  <c:v>-0.73753410376168116</c:v>
                </c:pt>
                <c:pt idx="92">
                  <c:v>-0.61625900083144125</c:v>
                </c:pt>
                <c:pt idx="93">
                  <c:v>-0.560394743011565</c:v>
                </c:pt>
                <c:pt idx="94">
                  <c:v>-0.51247201109152818</c:v>
                </c:pt>
                <c:pt idx="95">
                  <c:v>-0.48771684759813749</c:v>
                </c:pt>
                <c:pt idx="96">
                  <c:v>-0.75771891510273826</c:v>
                </c:pt>
                <c:pt idx="97">
                  <c:v>-0.58234812010795556</c:v>
                </c:pt>
                <c:pt idx="98">
                  <c:v>-0.869010905689511</c:v>
                </c:pt>
                <c:pt idx="99">
                  <c:v>-0.47804164912602953</c:v>
                </c:pt>
                <c:pt idx="100">
                  <c:v>-0.81883463923588962</c:v>
                </c:pt>
                <c:pt idx="101">
                  <c:v>-1.0948173267474093</c:v>
                </c:pt>
                <c:pt idx="102">
                  <c:v>-0.84333336145575188</c:v>
                </c:pt>
                <c:pt idx="103">
                  <c:v>-0.31663186370174462</c:v>
                </c:pt>
                <c:pt idx="104">
                  <c:v>-0.49588261003546247</c:v>
                </c:pt>
                <c:pt idx="105">
                  <c:v>-0.60215709357375313</c:v>
                </c:pt>
                <c:pt idx="106">
                  <c:v>-0.8342276307480152</c:v>
                </c:pt>
                <c:pt idx="107">
                  <c:v>-0.76237833317460479</c:v>
                </c:pt>
                <c:pt idx="108">
                  <c:v>-0.57166688735340043</c:v>
                </c:pt>
                <c:pt idx="109">
                  <c:v>-0.68525255505523253</c:v>
                </c:pt>
                <c:pt idx="110">
                  <c:v>-0.82497220522900416</c:v>
                </c:pt>
                <c:pt idx="111">
                  <c:v>-0.64368684460925552</c:v>
                </c:pt>
                <c:pt idx="112">
                  <c:v>-0.61218336778745597</c:v>
                </c:pt>
                <c:pt idx="113">
                  <c:v>-0.68058401038241079</c:v>
                </c:pt>
                <c:pt idx="114">
                  <c:v>-1.0324999351196142</c:v>
                </c:pt>
                <c:pt idx="115">
                  <c:v>-0.70407433358848237</c:v>
                </c:pt>
                <c:pt idx="116">
                  <c:v>-1.042885977306335</c:v>
                </c:pt>
                <c:pt idx="117">
                  <c:v>-0.63174969603301556</c:v>
                </c:pt>
                <c:pt idx="118">
                  <c:v>-0.67192601309098221</c:v>
                </c:pt>
                <c:pt idx="119">
                  <c:v>-0.91018730293818495</c:v>
                </c:pt>
                <c:pt idx="120">
                  <c:v>-0.13955518968272806</c:v>
                </c:pt>
                <c:pt idx="121">
                  <c:v>-0.63016930771477075</c:v>
                </c:pt>
                <c:pt idx="122">
                  <c:v>-0.58797142706955163</c:v>
                </c:pt>
                <c:pt idx="123">
                  <c:v>-0.69210486579951846</c:v>
                </c:pt>
                <c:pt idx="124">
                  <c:v>-0.60414325920944778</c:v>
                </c:pt>
                <c:pt idx="125">
                  <c:v>-0.62783889844385543</c:v>
                </c:pt>
                <c:pt idx="126">
                  <c:v>-0.48725847035788483</c:v>
                </c:pt>
                <c:pt idx="127">
                  <c:v>-0.6898252248940705</c:v>
                </c:pt>
                <c:pt idx="128">
                  <c:v>-0.65667756248713882</c:v>
                </c:pt>
                <c:pt idx="129">
                  <c:v>-0.33001358406982717</c:v>
                </c:pt>
                <c:pt idx="130">
                  <c:v>-0.52252250664523325</c:v>
                </c:pt>
                <c:pt idx="131">
                  <c:v>-0.66369457846806756</c:v>
                </c:pt>
                <c:pt idx="132">
                  <c:v>-0.63668857833371395</c:v>
                </c:pt>
                <c:pt idx="133">
                  <c:v>-0.48139499490894416</c:v>
                </c:pt>
                <c:pt idx="134">
                  <c:v>-1.0348871754558711</c:v>
                </c:pt>
                <c:pt idx="135">
                  <c:v>-0.83677908565504155</c:v>
                </c:pt>
                <c:pt idx="136">
                  <c:v>-0.53559820360272103</c:v>
                </c:pt>
                <c:pt idx="137">
                  <c:v>-0.67519190784192173</c:v>
                </c:pt>
                <c:pt idx="138">
                  <c:v>-0.70630843234533291</c:v>
                </c:pt>
                <c:pt idx="139">
                  <c:v>-0.90895001596379765</c:v>
                </c:pt>
                <c:pt idx="140">
                  <c:v>-0.56340696785915267</c:v>
                </c:pt>
                <c:pt idx="141">
                  <c:v>-0.95022360493603431</c:v>
                </c:pt>
                <c:pt idx="142">
                  <c:v>-0.90346680142663038</c:v>
                </c:pt>
                <c:pt idx="143">
                  <c:v>-0.8555757004570258</c:v>
                </c:pt>
                <c:pt idx="144">
                  <c:v>-0.94023373181147829</c:v>
                </c:pt>
                <c:pt idx="145">
                  <c:v>-0.85677073782510882</c:v>
                </c:pt>
                <c:pt idx="146">
                  <c:v>-0.94320250032817499</c:v>
                </c:pt>
                <c:pt idx="147">
                  <c:v>-0.78198162833342788</c:v>
                </c:pt>
                <c:pt idx="148">
                  <c:v>-1.1934855095122805</c:v>
                </c:pt>
                <c:pt idx="149">
                  <c:v>-1.2514911019478119</c:v>
                </c:pt>
                <c:pt idx="150">
                  <c:v>-0.19057939207396782</c:v>
                </c:pt>
                <c:pt idx="151">
                  <c:v>-0.45886660653315225</c:v>
                </c:pt>
                <c:pt idx="152">
                  <c:v>-0.70208437305811033</c:v>
                </c:pt>
                <c:pt idx="153">
                  <c:v>-0.69977054026630103</c:v>
                </c:pt>
                <c:pt idx="154">
                  <c:v>-0.8465991526727733</c:v>
                </c:pt>
                <c:pt idx="155">
                  <c:v>-0.78434026618615116</c:v>
                </c:pt>
                <c:pt idx="156">
                  <c:v>-0.5185762558118886</c:v>
                </c:pt>
                <c:pt idx="157">
                  <c:v>-0.74773693162997812</c:v>
                </c:pt>
                <c:pt idx="158">
                  <c:v>-0.62159706852998409</c:v>
                </c:pt>
                <c:pt idx="159">
                  <c:v>-0.49999033575949814</c:v>
                </c:pt>
                <c:pt idx="160">
                  <c:v>-0.83470840056495887</c:v>
                </c:pt>
                <c:pt idx="161">
                  <c:v>-0.99063633562141251</c:v>
                </c:pt>
                <c:pt idx="162">
                  <c:v>-0.89531432072785933</c:v>
                </c:pt>
                <c:pt idx="163">
                  <c:v>-1.1054940025677102</c:v>
                </c:pt>
                <c:pt idx="164">
                  <c:v>-0.76415066679261068</c:v>
                </c:pt>
                <c:pt idx="165">
                  <c:v>-0.65686442603849804</c:v>
                </c:pt>
                <c:pt idx="166">
                  <c:v>-0.81793022944773019</c:v>
                </c:pt>
                <c:pt idx="167">
                  <c:v>-0.75273091764531008</c:v>
                </c:pt>
                <c:pt idx="168">
                  <c:v>-0.64873516453994085</c:v>
                </c:pt>
                <c:pt idx="169">
                  <c:v>-0.69012835052635657</c:v>
                </c:pt>
                <c:pt idx="170">
                  <c:v>-1.1332931390930778</c:v>
                </c:pt>
                <c:pt idx="171">
                  <c:v>-0.64443110155202288</c:v>
                </c:pt>
                <c:pt idx="172">
                  <c:v>-1.2498951912946792</c:v>
                </c:pt>
                <c:pt idx="173">
                  <c:v>-0.81312005176412872</c:v>
                </c:pt>
                <c:pt idx="174">
                  <c:v>-0.91453474679248214</c:v>
                </c:pt>
                <c:pt idx="175">
                  <c:v>-0.95311492585025814</c:v>
                </c:pt>
                <c:pt idx="176">
                  <c:v>-1.3667867201003581</c:v>
                </c:pt>
                <c:pt idx="177">
                  <c:v>-1.0609084027110069</c:v>
                </c:pt>
                <c:pt idx="178">
                  <c:v>-1.2597261405357745</c:v>
                </c:pt>
                <c:pt idx="179">
                  <c:v>-1.3028453944170342</c:v>
                </c:pt>
                <c:pt idx="180">
                  <c:v>-0.63299037882681664</c:v>
                </c:pt>
                <c:pt idx="181">
                  <c:v>-0.73355338597287045</c:v>
                </c:pt>
                <c:pt idx="182">
                  <c:v>-0.63981326624420209</c:v>
                </c:pt>
                <c:pt idx="183">
                  <c:v>-0.68066911726331558</c:v>
                </c:pt>
                <c:pt idx="184">
                  <c:v>-0.56204663175839376</c:v>
                </c:pt>
                <c:pt idx="185">
                  <c:v>-0.39746417696905711</c:v>
                </c:pt>
                <c:pt idx="186">
                  <c:v>-0.6036350502952561</c:v>
                </c:pt>
                <c:pt idx="187">
                  <c:v>-0.49340634531572708</c:v>
                </c:pt>
                <c:pt idx="188">
                  <c:v>-0.74942385126350586</c:v>
                </c:pt>
                <c:pt idx="189">
                  <c:v>-0.44611680454677577</c:v>
                </c:pt>
                <c:pt idx="190">
                  <c:v>-0.73050825203587244</c:v>
                </c:pt>
                <c:pt idx="191">
                  <c:v>-0.94106130326023851</c:v>
                </c:pt>
                <c:pt idx="192">
                  <c:v>-0.75629694779872414</c:v>
                </c:pt>
                <c:pt idx="193">
                  <c:v>-0.87923179453547806</c:v>
                </c:pt>
                <c:pt idx="194">
                  <c:v>-0.97257843057178606</c:v>
                </c:pt>
                <c:pt idx="195">
                  <c:v>-0.57099119848882252</c:v>
                </c:pt>
                <c:pt idx="196">
                  <c:v>-1.0593738278952716</c:v>
                </c:pt>
                <c:pt idx="197">
                  <c:v>-0.62549741646156876</c:v>
                </c:pt>
                <c:pt idx="198">
                  <c:v>-1.3171124570468655</c:v>
                </c:pt>
                <c:pt idx="199">
                  <c:v>-0.72163249497744875</c:v>
                </c:pt>
                <c:pt idx="200">
                  <c:v>-0.84766627632373115</c:v>
                </c:pt>
                <c:pt idx="201">
                  <c:v>-0.77976476794797056</c:v>
                </c:pt>
                <c:pt idx="202">
                  <c:v>-0.83350648431647867</c:v>
                </c:pt>
                <c:pt idx="203">
                  <c:v>-0.74589091716423006</c:v>
                </c:pt>
                <c:pt idx="204">
                  <c:v>-0.84546686070573296</c:v>
                </c:pt>
                <c:pt idx="205">
                  <c:v>-1.4079551391962901</c:v>
                </c:pt>
                <c:pt idx="206">
                  <c:v>-0.77434007307167629</c:v>
                </c:pt>
                <c:pt idx="207">
                  <c:v>-1.350279918976701</c:v>
                </c:pt>
                <c:pt idx="208">
                  <c:v>-1.2457083904403106</c:v>
                </c:pt>
                <c:pt idx="209">
                  <c:v>-0.85225381992303983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B-4878-9B15-6347336F8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472384"/>
        <c:axId val="1133205008"/>
      </c:scatterChart>
      <c:valAx>
        <c:axId val="63647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205008"/>
        <c:crosses val="autoZero"/>
        <c:crossBetween val="midCat"/>
      </c:valAx>
      <c:valAx>
        <c:axId val="113320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47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Team_record!$AC$1</c:f>
              <c:strCache>
                <c:ptCount val="1"/>
                <c:pt idx="0">
                  <c:v>WinningPct forecast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5878937007874017"/>
                  <c:y val="-2.23527267424905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Team_record!$H$2:$H$211</c:f>
              <c:numCache>
                <c:formatCode>0.00%</c:formatCode>
                <c:ptCount val="210"/>
                <c:pt idx="0">
                  <c:v>0.76712328767123283</c:v>
                </c:pt>
                <c:pt idx="1">
                  <c:v>0.61111111111111116</c:v>
                </c:pt>
                <c:pt idx="2">
                  <c:v>0.57333333333333336</c:v>
                </c:pt>
                <c:pt idx="3">
                  <c:v>0.68055555555555558</c:v>
                </c:pt>
                <c:pt idx="4">
                  <c:v>0.41666666666666669</c:v>
                </c:pt>
                <c:pt idx="5">
                  <c:v>0.47297297297297297</c:v>
                </c:pt>
                <c:pt idx="6">
                  <c:v>0.34722222222222221</c:v>
                </c:pt>
                <c:pt idx="7">
                  <c:v>0.45070422535211269</c:v>
                </c:pt>
                <c:pt idx="8">
                  <c:v>0.66666666666666663</c:v>
                </c:pt>
                <c:pt idx="9">
                  <c:v>0.46575342465753422</c:v>
                </c:pt>
                <c:pt idx="10">
                  <c:v>0.73239436619718312</c:v>
                </c:pt>
                <c:pt idx="11">
                  <c:v>0.296875</c:v>
                </c:pt>
                <c:pt idx="12">
                  <c:v>0.73611111111111116</c:v>
                </c:pt>
                <c:pt idx="13">
                  <c:v>0.72602739726027399</c:v>
                </c:pt>
                <c:pt idx="14">
                  <c:v>0.60273972602739723</c:v>
                </c:pt>
                <c:pt idx="15">
                  <c:v>0.29850746268656714</c:v>
                </c:pt>
                <c:pt idx="16">
                  <c:v>0.4861111111111111</c:v>
                </c:pt>
                <c:pt idx="17">
                  <c:v>0.61111111111111116</c:v>
                </c:pt>
                <c:pt idx="18">
                  <c:v>0.63013698630136983</c:v>
                </c:pt>
                <c:pt idx="19">
                  <c:v>0.58904109589041098</c:v>
                </c:pt>
                <c:pt idx="20">
                  <c:v>0.61111111111111116</c:v>
                </c:pt>
                <c:pt idx="21">
                  <c:v>0.43055555555555558</c:v>
                </c:pt>
                <c:pt idx="22">
                  <c:v>0.61643835616438358</c:v>
                </c:pt>
                <c:pt idx="23">
                  <c:v>0.45205479452054792</c:v>
                </c:pt>
                <c:pt idx="24">
                  <c:v>0.30303030303030304</c:v>
                </c:pt>
                <c:pt idx="25">
                  <c:v>0.29230769230769232</c:v>
                </c:pt>
                <c:pt idx="26">
                  <c:v>0.33846153846153848</c:v>
                </c:pt>
                <c:pt idx="27">
                  <c:v>0.23076923076923078</c:v>
                </c:pt>
                <c:pt idx="28">
                  <c:v>0.31818181818181818</c:v>
                </c:pt>
                <c:pt idx="29">
                  <c:v>0.35384615384615387</c:v>
                </c:pt>
                <c:pt idx="30">
                  <c:v>0.73170731707317072</c:v>
                </c:pt>
                <c:pt idx="31">
                  <c:v>0.69512195121951215</c:v>
                </c:pt>
                <c:pt idx="32">
                  <c:v>0.40243902439024393</c:v>
                </c:pt>
                <c:pt idx="33">
                  <c:v>0.62195121951219512</c:v>
                </c:pt>
                <c:pt idx="34">
                  <c:v>0.58536585365853655</c:v>
                </c:pt>
                <c:pt idx="35">
                  <c:v>0.64634146341463417</c:v>
                </c:pt>
                <c:pt idx="36">
                  <c:v>0.59756097560975607</c:v>
                </c:pt>
                <c:pt idx="37">
                  <c:v>0.70731707317073167</c:v>
                </c:pt>
                <c:pt idx="38">
                  <c:v>0.47560975609756095</c:v>
                </c:pt>
                <c:pt idx="39">
                  <c:v>0.3902439024390244</c:v>
                </c:pt>
                <c:pt idx="40">
                  <c:v>0.64634146341463417</c:v>
                </c:pt>
                <c:pt idx="41">
                  <c:v>0.35365853658536583</c:v>
                </c:pt>
                <c:pt idx="42">
                  <c:v>0.43902439024390244</c:v>
                </c:pt>
                <c:pt idx="43">
                  <c:v>0.59756097560975607</c:v>
                </c:pt>
                <c:pt idx="44">
                  <c:v>0.51219512195121952</c:v>
                </c:pt>
                <c:pt idx="45">
                  <c:v>0.45121951219512196</c:v>
                </c:pt>
                <c:pt idx="46">
                  <c:v>0.6097560975609756</c:v>
                </c:pt>
                <c:pt idx="47">
                  <c:v>0.58536585365853655</c:v>
                </c:pt>
                <c:pt idx="48">
                  <c:v>0.65853658536585369</c:v>
                </c:pt>
                <c:pt idx="49">
                  <c:v>0.47560975609756095</c:v>
                </c:pt>
                <c:pt idx="50">
                  <c:v>0.40243902439024393</c:v>
                </c:pt>
                <c:pt idx="51">
                  <c:v>0.58536585365853655</c:v>
                </c:pt>
                <c:pt idx="52">
                  <c:v>0.23170731707317074</c:v>
                </c:pt>
                <c:pt idx="53">
                  <c:v>0.51219512195121952</c:v>
                </c:pt>
                <c:pt idx="54">
                  <c:v>0.5</c:v>
                </c:pt>
                <c:pt idx="55">
                  <c:v>0.47560975609756095</c:v>
                </c:pt>
                <c:pt idx="56">
                  <c:v>0.26829268292682928</c:v>
                </c:pt>
                <c:pt idx="57">
                  <c:v>0.2073170731707317</c:v>
                </c:pt>
                <c:pt idx="58">
                  <c:v>0.23170731707317074</c:v>
                </c:pt>
                <c:pt idx="59">
                  <c:v>0.40243902439024393</c:v>
                </c:pt>
                <c:pt idx="60">
                  <c:v>0.70731707317073167</c:v>
                </c:pt>
                <c:pt idx="61">
                  <c:v>0.79268292682926833</c:v>
                </c:pt>
                <c:pt idx="62">
                  <c:v>0.58536585365853655</c:v>
                </c:pt>
                <c:pt idx="63">
                  <c:v>0.71951219512195119</c:v>
                </c:pt>
                <c:pt idx="64">
                  <c:v>0.6097560975609756</c:v>
                </c:pt>
                <c:pt idx="65">
                  <c:v>0.56097560975609762</c:v>
                </c:pt>
                <c:pt idx="66">
                  <c:v>0.63414634146341464</c:v>
                </c:pt>
                <c:pt idx="67">
                  <c:v>0.57317073170731703</c:v>
                </c:pt>
                <c:pt idx="68">
                  <c:v>0.51219512195121952</c:v>
                </c:pt>
                <c:pt idx="69">
                  <c:v>0.43902439024390244</c:v>
                </c:pt>
                <c:pt idx="70">
                  <c:v>0.42682926829268292</c:v>
                </c:pt>
                <c:pt idx="71">
                  <c:v>0.58536585365853655</c:v>
                </c:pt>
                <c:pt idx="72">
                  <c:v>0.34146341463414637</c:v>
                </c:pt>
                <c:pt idx="73">
                  <c:v>0.52439024390243905</c:v>
                </c:pt>
                <c:pt idx="74">
                  <c:v>0.53658536585365857</c:v>
                </c:pt>
                <c:pt idx="75">
                  <c:v>0.59756097560975607</c:v>
                </c:pt>
                <c:pt idx="76">
                  <c:v>0.58536585365853655</c:v>
                </c:pt>
                <c:pt idx="77">
                  <c:v>0.35365853658536583</c:v>
                </c:pt>
                <c:pt idx="78">
                  <c:v>0.58536585365853655</c:v>
                </c:pt>
                <c:pt idx="79">
                  <c:v>0.67073170731707321</c:v>
                </c:pt>
                <c:pt idx="80">
                  <c:v>0.25609756097560976</c:v>
                </c:pt>
                <c:pt idx="81">
                  <c:v>0.47560975609756095</c:v>
                </c:pt>
                <c:pt idx="82">
                  <c:v>0.3048780487804878</c:v>
                </c:pt>
                <c:pt idx="83">
                  <c:v>0.29268292682926828</c:v>
                </c:pt>
                <c:pt idx="84">
                  <c:v>0.53658536585365857</c:v>
                </c:pt>
                <c:pt idx="85">
                  <c:v>0.32926829268292684</c:v>
                </c:pt>
                <c:pt idx="86">
                  <c:v>0.57317073170731703</c:v>
                </c:pt>
                <c:pt idx="87">
                  <c:v>0.29268292682926828</c:v>
                </c:pt>
                <c:pt idx="88">
                  <c:v>0.26829268292682928</c:v>
                </c:pt>
                <c:pt idx="89">
                  <c:v>0.32926829268292684</c:v>
                </c:pt>
                <c:pt idx="90">
                  <c:v>0.81707317073170727</c:v>
                </c:pt>
                <c:pt idx="91">
                  <c:v>0.67073170731707321</c:v>
                </c:pt>
                <c:pt idx="92">
                  <c:v>0.48780487804878048</c:v>
                </c:pt>
                <c:pt idx="93">
                  <c:v>0.62195121951219512</c:v>
                </c:pt>
                <c:pt idx="94">
                  <c:v>0.59756097560975607</c:v>
                </c:pt>
                <c:pt idx="95">
                  <c:v>0.62195121951219512</c:v>
                </c:pt>
                <c:pt idx="96">
                  <c:v>0.64634146341463417</c:v>
                </c:pt>
                <c:pt idx="97">
                  <c:v>0.5</c:v>
                </c:pt>
                <c:pt idx="98">
                  <c:v>0.29268292682926828</c:v>
                </c:pt>
                <c:pt idx="99">
                  <c:v>0.62195121951219512</c:v>
                </c:pt>
                <c:pt idx="100">
                  <c:v>0.57317073170731703</c:v>
                </c:pt>
                <c:pt idx="101">
                  <c:v>0.24390243902439024</c:v>
                </c:pt>
                <c:pt idx="102">
                  <c:v>0.37804878048780488</c:v>
                </c:pt>
                <c:pt idx="103">
                  <c:v>0.74390243902439024</c:v>
                </c:pt>
                <c:pt idx="104">
                  <c:v>0.51219512195121952</c:v>
                </c:pt>
                <c:pt idx="105">
                  <c:v>0.43902439024390244</c:v>
                </c:pt>
                <c:pt idx="106">
                  <c:v>0.31707317073170732</c:v>
                </c:pt>
                <c:pt idx="107">
                  <c:v>0.37804878048780488</c:v>
                </c:pt>
                <c:pt idx="108">
                  <c:v>0.41463414634146339</c:v>
                </c:pt>
                <c:pt idx="109">
                  <c:v>0.51219512195121952</c:v>
                </c:pt>
                <c:pt idx="110">
                  <c:v>0.52439024390243905</c:v>
                </c:pt>
                <c:pt idx="111">
                  <c:v>0.5</c:v>
                </c:pt>
                <c:pt idx="112">
                  <c:v>0.5</c:v>
                </c:pt>
                <c:pt idx="113">
                  <c:v>0.3902439024390244</c:v>
                </c:pt>
                <c:pt idx="114">
                  <c:v>0.34146341463414637</c:v>
                </c:pt>
                <c:pt idx="115">
                  <c:v>0.45121951219512196</c:v>
                </c:pt>
                <c:pt idx="116">
                  <c:v>0.35365853658536583</c:v>
                </c:pt>
                <c:pt idx="117">
                  <c:v>0.62195121951219512</c:v>
                </c:pt>
                <c:pt idx="118">
                  <c:v>0.52439024390243905</c:v>
                </c:pt>
                <c:pt idx="119">
                  <c:v>0.40243902439024393</c:v>
                </c:pt>
                <c:pt idx="120">
                  <c:v>0.8902439024390244</c:v>
                </c:pt>
                <c:pt idx="121">
                  <c:v>0.67073170731707321</c:v>
                </c:pt>
                <c:pt idx="122">
                  <c:v>0.40243902439024393</c:v>
                </c:pt>
                <c:pt idx="123">
                  <c:v>0.5</c:v>
                </c:pt>
                <c:pt idx="124">
                  <c:v>0.58536585365853655</c:v>
                </c:pt>
                <c:pt idx="125">
                  <c:v>0.53658536585365857</c:v>
                </c:pt>
                <c:pt idx="126">
                  <c:v>0.64634146341463417</c:v>
                </c:pt>
                <c:pt idx="127">
                  <c:v>0.69512195121951215</c:v>
                </c:pt>
                <c:pt idx="128">
                  <c:v>0.5</c:v>
                </c:pt>
                <c:pt idx="129">
                  <c:v>0.81707317073170727</c:v>
                </c:pt>
                <c:pt idx="130">
                  <c:v>0.58536585365853655</c:v>
                </c:pt>
                <c:pt idx="131">
                  <c:v>0.58536585365853655</c:v>
                </c:pt>
                <c:pt idx="132">
                  <c:v>0.36585365853658536</c:v>
                </c:pt>
                <c:pt idx="133">
                  <c:v>0.68292682926829273</c:v>
                </c:pt>
                <c:pt idx="134">
                  <c:v>0.35365853658536583</c:v>
                </c:pt>
                <c:pt idx="135">
                  <c:v>0.51219512195121952</c:v>
                </c:pt>
                <c:pt idx="136">
                  <c:v>0.54878048780487809</c:v>
                </c:pt>
                <c:pt idx="137">
                  <c:v>0.42682926829268292</c:v>
                </c:pt>
                <c:pt idx="138">
                  <c:v>0.53658536585365857</c:v>
                </c:pt>
                <c:pt idx="139">
                  <c:v>0.40243902439024393</c:v>
                </c:pt>
                <c:pt idx="140">
                  <c:v>0.51219512195121952</c:v>
                </c:pt>
                <c:pt idx="141">
                  <c:v>0.28048780487804881</c:v>
                </c:pt>
                <c:pt idx="142">
                  <c:v>0.58536585365853655</c:v>
                </c:pt>
                <c:pt idx="143">
                  <c:v>0.51219512195121952</c:v>
                </c:pt>
                <c:pt idx="144">
                  <c:v>0.40243902439024393</c:v>
                </c:pt>
                <c:pt idx="145">
                  <c:v>0.25609756097560976</c:v>
                </c:pt>
                <c:pt idx="146">
                  <c:v>0.3902439024390244</c:v>
                </c:pt>
                <c:pt idx="147">
                  <c:v>0.48780487804878048</c:v>
                </c:pt>
                <c:pt idx="148">
                  <c:v>0.12195121951219512</c:v>
                </c:pt>
                <c:pt idx="149">
                  <c:v>0.2073170731707317</c:v>
                </c:pt>
                <c:pt idx="150">
                  <c:v>0.81707317073170727</c:v>
                </c:pt>
                <c:pt idx="151">
                  <c:v>0.68292682926829273</c:v>
                </c:pt>
                <c:pt idx="152">
                  <c:v>0.6097560975609756</c:v>
                </c:pt>
                <c:pt idx="153">
                  <c:v>0.54878048780487809</c:v>
                </c:pt>
                <c:pt idx="154">
                  <c:v>0.59756097560975607</c:v>
                </c:pt>
                <c:pt idx="155">
                  <c:v>0.68292682926829273</c:v>
                </c:pt>
                <c:pt idx="156">
                  <c:v>0.67073170731707321</c:v>
                </c:pt>
                <c:pt idx="157">
                  <c:v>0.64634146341463417</c:v>
                </c:pt>
                <c:pt idx="158">
                  <c:v>0.62195121951219512</c:v>
                </c:pt>
                <c:pt idx="159">
                  <c:v>0.73170731707317072</c:v>
                </c:pt>
                <c:pt idx="160">
                  <c:v>0.47560975609756095</c:v>
                </c:pt>
                <c:pt idx="161">
                  <c:v>0.36585365853658536</c:v>
                </c:pt>
                <c:pt idx="162">
                  <c:v>0.48780487804878048</c:v>
                </c:pt>
                <c:pt idx="163">
                  <c:v>0.35365853658536583</c:v>
                </c:pt>
                <c:pt idx="164">
                  <c:v>0.6097560975609756</c:v>
                </c:pt>
                <c:pt idx="165">
                  <c:v>0.54878048780487809</c:v>
                </c:pt>
                <c:pt idx="166">
                  <c:v>0.25609756097560976</c:v>
                </c:pt>
                <c:pt idx="167">
                  <c:v>0.3902439024390244</c:v>
                </c:pt>
                <c:pt idx="168">
                  <c:v>0.56097560975609762</c:v>
                </c:pt>
                <c:pt idx="169">
                  <c:v>0.67073170731707321</c:v>
                </c:pt>
                <c:pt idx="170">
                  <c:v>0.46341463414634149</c:v>
                </c:pt>
                <c:pt idx="171">
                  <c:v>0.5</c:v>
                </c:pt>
                <c:pt idx="172">
                  <c:v>0.1951219512195122</c:v>
                </c:pt>
                <c:pt idx="173">
                  <c:v>0.46341463414634149</c:v>
                </c:pt>
                <c:pt idx="174">
                  <c:v>0.3048780487804878</c:v>
                </c:pt>
                <c:pt idx="175">
                  <c:v>0.46341463414634149</c:v>
                </c:pt>
                <c:pt idx="176">
                  <c:v>0.45121951219512196</c:v>
                </c:pt>
                <c:pt idx="177">
                  <c:v>0.40243902439024393</c:v>
                </c:pt>
                <c:pt idx="178">
                  <c:v>0.21951219512195122</c:v>
                </c:pt>
                <c:pt idx="179">
                  <c:v>0.2073170731707317</c:v>
                </c:pt>
                <c:pt idx="180">
                  <c:v>0.69512195121951215</c:v>
                </c:pt>
                <c:pt idx="181">
                  <c:v>0.65853658536585369</c:v>
                </c:pt>
                <c:pt idx="182">
                  <c:v>0.48780487804878048</c:v>
                </c:pt>
                <c:pt idx="183">
                  <c:v>0.65853658536585369</c:v>
                </c:pt>
                <c:pt idx="184">
                  <c:v>0.71951219512195119</c:v>
                </c:pt>
                <c:pt idx="185">
                  <c:v>0.75609756097560976</c:v>
                </c:pt>
                <c:pt idx="186">
                  <c:v>0.58536585365853655</c:v>
                </c:pt>
                <c:pt idx="187">
                  <c:v>0.59756097560975607</c:v>
                </c:pt>
                <c:pt idx="188">
                  <c:v>0.43902439024390244</c:v>
                </c:pt>
                <c:pt idx="189">
                  <c:v>0.62195121951219512</c:v>
                </c:pt>
                <c:pt idx="190">
                  <c:v>0.32926829268292684</c:v>
                </c:pt>
                <c:pt idx="191">
                  <c:v>0.65853658536585369</c:v>
                </c:pt>
                <c:pt idx="192">
                  <c:v>0.58536585365853655</c:v>
                </c:pt>
                <c:pt idx="193">
                  <c:v>0.46341463414634149</c:v>
                </c:pt>
                <c:pt idx="194">
                  <c:v>0.35365853658536583</c:v>
                </c:pt>
                <c:pt idx="195">
                  <c:v>0.53658536585365857</c:v>
                </c:pt>
                <c:pt idx="196">
                  <c:v>0.34146341463414637</c:v>
                </c:pt>
                <c:pt idx="197">
                  <c:v>0.41463414634146339</c:v>
                </c:pt>
                <c:pt idx="198">
                  <c:v>0.23170731707317074</c:v>
                </c:pt>
                <c:pt idx="199">
                  <c:v>0.45121951219512196</c:v>
                </c:pt>
                <c:pt idx="200">
                  <c:v>0.53658536585365857</c:v>
                </c:pt>
                <c:pt idx="201">
                  <c:v>0.40243902439024393</c:v>
                </c:pt>
                <c:pt idx="202">
                  <c:v>0.52439024390243905</c:v>
                </c:pt>
                <c:pt idx="203">
                  <c:v>0.68292682926829273</c:v>
                </c:pt>
                <c:pt idx="204">
                  <c:v>0.28048780487804881</c:v>
                </c:pt>
                <c:pt idx="205">
                  <c:v>0.3048780487804878</c:v>
                </c:pt>
                <c:pt idx="206">
                  <c:v>0.6097560975609756</c:v>
                </c:pt>
                <c:pt idx="207">
                  <c:v>0.18292682926829268</c:v>
                </c:pt>
                <c:pt idx="208">
                  <c:v>0.3048780487804878</c:v>
                </c:pt>
                <c:pt idx="209">
                  <c:v>0.58536585365853655</c:v>
                </c:pt>
              </c:numCache>
            </c:numRef>
          </c:xVal>
          <c:yVal>
            <c:numRef>
              <c:f>Team_record!$AC$2:$AC$211</c:f>
              <c:numCache>
                <c:formatCode>0.00%</c:formatCode>
                <c:ptCount val="210"/>
                <c:pt idx="0">
                  <c:v>0.83142541840898687</c:v>
                </c:pt>
                <c:pt idx="1">
                  <c:v>0.50412800940075542</c:v>
                </c:pt>
                <c:pt idx="2">
                  <c:v>0.6360366939605484</c:v>
                </c:pt>
                <c:pt idx="3">
                  <c:v>0.67495828219727549</c:v>
                </c:pt>
                <c:pt idx="4">
                  <c:v>0.47477109052166355</c:v>
                </c:pt>
                <c:pt idx="5">
                  <c:v>0.5078163361573953</c:v>
                </c:pt>
                <c:pt idx="6">
                  <c:v>0.36053266922636595</c:v>
                </c:pt>
                <c:pt idx="7">
                  <c:v>0.63419007698227858</c:v>
                </c:pt>
                <c:pt idx="8">
                  <c:v>0.67860680280619512</c:v>
                </c:pt>
                <c:pt idx="9">
                  <c:v>0.53446284465531591</c:v>
                </c:pt>
                <c:pt idx="10">
                  <c:v>0.6712456348832152</c:v>
                </c:pt>
                <c:pt idx="11">
                  <c:v>0.35650743601483725</c:v>
                </c:pt>
                <c:pt idx="12">
                  <c:v>0.70104948458345717</c:v>
                </c:pt>
                <c:pt idx="13">
                  <c:v>0.54142016674484594</c:v>
                </c:pt>
                <c:pt idx="14">
                  <c:v>0.69009440935077748</c:v>
                </c:pt>
                <c:pt idx="15">
                  <c:v>0.25751493733171138</c:v>
                </c:pt>
                <c:pt idx="16">
                  <c:v>0.45111528115890209</c:v>
                </c:pt>
                <c:pt idx="17">
                  <c:v>0.59160913249253611</c:v>
                </c:pt>
                <c:pt idx="18">
                  <c:v>0.60393315999717068</c:v>
                </c:pt>
                <c:pt idx="19">
                  <c:v>0.66327916637101225</c:v>
                </c:pt>
                <c:pt idx="20">
                  <c:v>0.55604807194818306</c:v>
                </c:pt>
                <c:pt idx="21">
                  <c:v>0.44625464800141224</c:v>
                </c:pt>
                <c:pt idx="22">
                  <c:v>0.52541256671066883</c:v>
                </c:pt>
                <c:pt idx="23">
                  <c:v>0.52597571822365374</c:v>
                </c:pt>
                <c:pt idx="24">
                  <c:v>0.40412709155881288</c:v>
                </c:pt>
                <c:pt idx="25">
                  <c:v>0.36044482885452744</c:v>
                </c:pt>
                <c:pt idx="26">
                  <c:v>0.4059168702626117</c:v>
                </c:pt>
                <c:pt idx="27">
                  <c:v>0.31435139444704596</c:v>
                </c:pt>
                <c:pt idx="28">
                  <c:v>0.4242394680908177</c:v>
                </c:pt>
                <c:pt idx="29">
                  <c:v>0.26541138250758856</c:v>
                </c:pt>
                <c:pt idx="30">
                  <c:v>0.79268835579427943</c:v>
                </c:pt>
                <c:pt idx="31">
                  <c:v>0.7363080453414792</c:v>
                </c:pt>
                <c:pt idx="32">
                  <c:v>0.48793992532226937</c:v>
                </c:pt>
                <c:pt idx="33">
                  <c:v>0.68377914532218398</c:v>
                </c:pt>
                <c:pt idx="34">
                  <c:v>0.55814229459854658</c:v>
                </c:pt>
                <c:pt idx="35">
                  <c:v>0.62265448828763326</c:v>
                </c:pt>
                <c:pt idx="36">
                  <c:v>0.62398161776981809</c:v>
                </c:pt>
                <c:pt idx="37">
                  <c:v>0.66527136920327123</c:v>
                </c:pt>
                <c:pt idx="38">
                  <c:v>0.50037489881716191</c:v>
                </c:pt>
                <c:pt idx="39">
                  <c:v>0.36826327055278441</c:v>
                </c:pt>
                <c:pt idx="40">
                  <c:v>0.55540154807205155</c:v>
                </c:pt>
                <c:pt idx="41">
                  <c:v>0.39441780006756488</c:v>
                </c:pt>
                <c:pt idx="42">
                  <c:v>0.51310769948391588</c:v>
                </c:pt>
                <c:pt idx="43">
                  <c:v>0.65346708009452925</c:v>
                </c:pt>
                <c:pt idx="44">
                  <c:v>0.42512798432156629</c:v>
                </c:pt>
                <c:pt idx="45">
                  <c:v>0.39518425394009071</c:v>
                </c:pt>
                <c:pt idx="46">
                  <c:v>0.68861005486589733</c:v>
                </c:pt>
                <c:pt idx="47">
                  <c:v>0.59648147918642991</c:v>
                </c:pt>
                <c:pt idx="48">
                  <c:v>0.62596811641549266</c:v>
                </c:pt>
                <c:pt idx="49">
                  <c:v>0.46490895687065681</c:v>
                </c:pt>
                <c:pt idx="50">
                  <c:v>0.44456768690012538</c:v>
                </c:pt>
                <c:pt idx="51">
                  <c:v>0.59406448458534911</c:v>
                </c:pt>
                <c:pt idx="52">
                  <c:v>0.24290570936060085</c:v>
                </c:pt>
                <c:pt idx="53">
                  <c:v>0.50824926449183394</c:v>
                </c:pt>
                <c:pt idx="54">
                  <c:v>0.43410466895411126</c:v>
                </c:pt>
                <c:pt idx="55">
                  <c:v>0.52624469815579644</c:v>
                </c:pt>
                <c:pt idx="56">
                  <c:v>0.32054203454854324</c:v>
                </c:pt>
                <c:pt idx="57">
                  <c:v>0.31789784746182903</c:v>
                </c:pt>
                <c:pt idx="58">
                  <c:v>0.29821495463223968</c:v>
                </c:pt>
                <c:pt idx="59">
                  <c:v>0.45205173216947081</c:v>
                </c:pt>
                <c:pt idx="60">
                  <c:v>0.74774976259923065</c:v>
                </c:pt>
                <c:pt idx="61">
                  <c:v>0.72543812761911752</c:v>
                </c:pt>
                <c:pt idx="62">
                  <c:v>0.53392118785049014</c:v>
                </c:pt>
                <c:pt idx="63">
                  <c:v>0.60400962372162503</c:v>
                </c:pt>
                <c:pt idx="64">
                  <c:v>0.52883156516089258</c:v>
                </c:pt>
                <c:pt idx="65">
                  <c:v>0.58438429717622142</c:v>
                </c:pt>
                <c:pt idx="66">
                  <c:v>0.72846904682130287</c:v>
                </c:pt>
                <c:pt idx="67">
                  <c:v>0.57696441280170063</c:v>
                </c:pt>
                <c:pt idx="68">
                  <c:v>0.50476371194220349</c:v>
                </c:pt>
                <c:pt idx="69">
                  <c:v>0.56022060472349722</c:v>
                </c:pt>
                <c:pt idx="70">
                  <c:v>0.46100325904209782</c:v>
                </c:pt>
                <c:pt idx="71">
                  <c:v>0.60526136258698848</c:v>
                </c:pt>
                <c:pt idx="72">
                  <c:v>0.35587249465533155</c:v>
                </c:pt>
                <c:pt idx="73">
                  <c:v>0.53772395703565579</c:v>
                </c:pt>
                <c:pt idx="74">
                  <c:v>0.52016866265677564</c:v>
                </c:pt>
                <c:pt idx="75">
                  <c:v>0.56153869119509281</c:v>
                </c:pt>
                <c:pt idx="76">
                  <c:v>0.58301233949263676</c:v>
                </c:pt>
                <c:pt idx="77">
                  <c:v>0.35661904886580942</c:v>
                </c:pt>
                <c:pt idx="78">
                  <c:v>0.66868145491138797</c:v>
                </c:pt>
                <c:pt idx="79">
                  <c:v>0.58823169965066668</c:v>
                </c:pt>
                <c:pt idx="80">
                  <c:v>0.23281092829854799</c:v>
                </c:pt>
                <c:pt idx="81">
                  <c:v>0.50919545629880858</c:v>
                </c:pt>
                <c:pt idx="82">
                  <c:v>0.32110079597333474</c:v>
                </c:pt>
                <c:pt idx="83">
                  <c:v>0.34491253850816861</c:v>
                </c:pt>
                <c:pt idx="84">
                  <c:v>0.49438912238046129</c:v>
                </c:pt>
                <c:pt idx="85">
                  <c:v>0.42518474069550294</c:v>
                </c:pt>
                <c:pt idx="86">
                  <c:v>0.58207186830325242</c:v>
                </c:pt>
                <c:pt idx="87">
                  <c:v>0.3822651111193931</c:v>
                </c:pt>
                <c:pt idx="88">
                  <c:v>0.29709108395591954</c:v>
                </c:pt>
                <c:pt idx="89">
                  <c:v>0.32384958014606546</c:v>
                </c:pt>
                <c:pt idx="90">
                  <c:v>0.84818143735003204</c:v>
                </c:pt>
                <c:pt idx="91">
                  <c:v>0.58852623727078957</c:v>
                </c:pt>
                <c:pt idx="92">
                  <c:v>0.58527222848049476</c:v>
                </c:pt>
                <c:pt idx="93">
                  <c:v>0.5807450203997675</c:v>
                </c:pt>
                <c:pt idx="94">
                  <c:v>0.54460834695969318</c:v>
                </c:pt>
                <c:pt idx="95">
                  <c:v>0.65875501183585961</c:v>
                </c:pt>
                <c:pt idx="96">
                  <c:v>0.5169321939863778</c:v>
                </c:pt>
                <c:pt idx="97">
                  <c:v>0.49841326153397603</c:v>
                </c:pt>
                <c:pt idx="98">
                  <c:v>0.36677144888578894</c:v>
                </c:pt>
                <c:pt idx="99">
                  <c:v>0.65948393061362864</c:v>
                </c:pt>
                <c:pt idx="100">
                  <c:v>0.50622910543354749</c:v>
                </c:pt>
                <c:pt idx="101">
                  <c:v>0.31728232160130077</c:v>
                </c:pt>
                <c:pt idx="102">
                  <c:v>0.51538340932867044</c:v>
                </c:pt>
                <c:pt idx="103">
                  <c:v>0.75636533398206041</c:v>
                </c:pt>
                <c:pt idx="104">
                  <c:v>0.55125016251676762</c:v>
                </c:pt>
                <c:pt idx="105">
                  <c:v>0.5632240546273195</c:v>
                </c:pt>
                <c:pt idx="106">
                  <c:v>0.36872751670715509</c:v>
                </c:pt>
                <c:pt idx="107">
                  <c:v>0.43952887035713673</c:v>
                </c:pt>
                <c:pt idx="108">
                  <c:v>0.47757041492188002</c:v>
                </c:pt>
                <c:pt idx="109">
                  <c:v>0.54319890662658921</c:v>
                </c:pt>
                <c:pt idx="110">
                  <c:v>0.46630142027059662</c:v>
                </c:pt>
                <c:pt idx="111">
                  <c:v>0.4605155690725784</c:v>
                </c:pt>
                <c:pt idx="112">
                  <c:v>0.59992207945630582</c:v>
                </c:pt>
                <c:pt idx="113">
                  <c:v>0.45671292609084091</c:v>
                </c:pt>
                <c:pt idx="114">
                  <c:v>0.34352087344064408</c:v>
                </c:pt>
                <c:pt idx="115">
                  <c:v>0.45798336273529827</c:v>
                </c:pt>
                <c:pt idx="116">
                  <c:v>0.30028478752344512</c:v>
                </c:pt>
                <c:pt idx="117">
                  <c:v>0.66256230766024871</c:v>
                </c:pt>
                <c:pt idx="118">
                  <c:v>0.53328434963441751</c:v>
                </c:pt>
                <c:pt idx="119">
                  <c:v>0.36371646318001538</c:v>
                </c:pt>
                <c:pt idx="120">
                  <c:v>0.85567470147270086</c:v>
                </c:pt>
                <c:pt idx="121">
                  <c:v>0.71427797935279713</c:v>
                </c:pt>
                <c:pt idx="122">
                  <c:v>0.47952176657217294</c:v>
                </c:pt>
                <c:pt idx="123">
                  <c:v>0.56926494639669478</c:v>
                </c:pt>
                <c:pt idx="124">
                  <c:v>0.54067911921332623</c:v>
                </c:pt>
                <c:pt idx="125">
                  <c:v>0.52384816016710367</c:v>
                </c:pt>
                <c:pt idx="126">
                  <c:v>0.62718474117722423</c:v>
                </c:pt>
                <c:pt idx="127">
                  <c:v>0.59201210256970072</c:v>
                </c:pt>
                <c:pt idx="128">
                  <c:v>0.41257995739429987</c:v>
                </c:pt>
                <c:pt idx="129">
                  <c:v>0.82233870345170956</c:v>
                </c:pt>
                <c:pt idx="130">
                  <c:v>0.57793799050165084</c:v>
                </c:pt>
                <c:pt idx="131">
                  <c:v>0.53586722442756951</c:v>
                </c:pt>
                <c:pt idx="132">
                  <c:v>0.42714805059224759</c:v>
                </c:pt>
                <c:pt idx="133">
                  <c:v>0.65750856786847578</c:v>
                </c:pt>
                <c:pt idx="134">
                  <c:v>0.44367180841067722</c:v>
                </c:pt>
                <c:pt idx="135">
                  <c:v>0.47034922313469529</c:v>
                </c:pt>
                <c:pt idx="136">
                  <c:v>0.55753357743538778</c:v>
                </c:pt>
                <c:pt idx="137">
                  <c:v>0.44259284016505518</c:v>
                </c:pt>
                <c:pt idx="138">
                  <c:v>0.46310915167166655</c:v>
                </c:pt>
                <c:pt idx="139">
                  <c:v>0.43042538454473345</c:v>
                </c:pt>
                <c:pt idx="140">
                  <c:v>0.46082190834256309</c:v>
                </c:pt>
                <c:pt idx="141">
                  <c:v>0.31800244927066323</c:v>
                </c:pt>
                <c:pt idx="142">
                  <c:v>0.52792026384842039</c:v>
                </c:pt>
                <c:pt idx="143">
                  <c:v>0.43407951276122958</c:v>
                </c:pt>
                <c:pt idx="144">
                  <c:v>0.42251326360453945</c:v>
                </c:pt>
                <c:pt idx="145">
                  <c:v>0.35494411576523532</c:v>
                </c:pt>
                <c:pt idx="146">
                  <c:v>0.39097756525357852</c:v>
                </c:pt>
                <c:pt idx="147">
                  <c:v>0.53195721974686805</c:v>
                </c:pt>
                <c:pt idx="148">
                  <c:v>0.17447095244516753</c:v>
                </c:pt>
                <c:pt idx="149">
                  <c:v>0.23828081789444155</c:v>
                </c:pt>
                <c:pt idx="150">
                  <c:v>0.79964140758707991</c:v>
                </c:pt>
                <c:pt idx="151">
                  <c:v>0.67567712880805786</c:v>
                </c:pt>
                <c:pt idx="152">
                  <c:v>0.49469708097636911</c:v>
                </c:pt>
                <c:pt idx="153">
                  <c:v>0.55318805156202266</c:v>
                </c:pt>
                <c:pt idx="154">
                  <c:v>0.48568359365496683</c:v>
                </c:pt>
                <c:pt idx="155">
                  <c:v>0.54283652811366245</c:v>
                </c:pt>
                <c:pt idx="156">
                  <c:v>0.65280786490635734</c:v>
                </c:pt>
                <c:pt idx="157">
                  <c:v>0.56584254525617617</c:v>
                </c:pt>
                <c:pt idx="158">
                  <c:v>0.56912565770915791</c:v>
                </c:pt>
                <c:pt idx="159">
                  <c:v>0.64248892907611932</c:v>
                </c:pt>
                <c:pt idx="160">
                  <c:v>0.41631449331232062</c:v>
                </c:pt>
                <c:pt idx="161">
                  <c:v>0.36954306059686459</c:v>
                </c:pt>
                <c:pt idx="162">
                  <c:v>0.398461933537817</c:v>
                </c:pt>
                <c:pt idx="163">
                  <c:v>0.39339368873389446</c:v>
                </c:pt>
                <c:pt idx="164">
                  <c:v>0.55124811240412264</c:v>
                </c:pt>
                <c:pt idx="165">
                  <c:v>0.54017178683320566</c:v>
                </c:pt>
                <c:pt idx="166">
                  <c:v>0.36001652453634136</c:v>
                </c:pt>
                <c:pt idx="167">
                  <c:v>0.47136040524042144</c:v>
                </c:pt>
                <c:pt idx="168">
                  <c:v>0.54346206203882019</c:v>
                </c:pt>
                <c:pt idx="169">
                  <c:v>0.55305870522869505</c:v>
                </c:pt>
                <c:pt idx="170">
                  <c:v>0.3468817695786921</c:v>
                </c:pt>
                <c:pt idx="171">
                  <c:v>0.52203931653130198</c:v>
                </c:pt>
                <c:pt idx="172">
                  <c:v>0.23526008375490548</c:v>
                </c:pt>
                <c:pt idx="173">
                  <c:v>0.42897293003650461</c:v>
                </c:pt>
                <c:pt idx="174">
                  <c:v>0.35170797699761636</c:v>
                </c:pt>
                <c:pt idx="175">
                  <c:v>0.5493666777824977</c:v>
                </c:pt>
                <c:pt idx="176">
                  <c:v>0.36499270065506373</c:v>
                </c:pt>
                <c:pt idx="177">
                  <c:v>0.29376700897334374</c:v>
                </c:pt>
                <c:pt idx="178">
                  <c:v>0.22828531072968872</c:v>
                </c:pt>
                <c:pt idx="179">
                  <c:v>0.1826689215303503</c:v>
                </c:pt>
                <c:pt idx="180">
                  <c:v>0.67175500569593183</c:v>
                </c:pt>
                <c:pt idx="181">
                  <c:v>0.67926954417445806</c:v>
                </c:pt>
                <c:pt idx="182">
                  <c:v>0.52967083625305733</c:v>
                </c:pt>
                <c:pt idx="183">
                  <c:v>0.52819431755551349</c:v>
                </c:pt>
                <c:pt idx="184">
                  <c:v>0.71051410290949235</c:v>
                </c:pt>
                <c:pt idx="185">
                  <c:v>0.67511596637898919</c:v>
                </c:pt>
                <c:pt idx="186">
                  <c:v>0.5535417665806861</c:v>
                </c:pt>
                <c:pt idx="187">
                  <c:v>0.61504755406441447</c:v>
                </c:pt>
                <c:pt idx="188">
                  <c:v>0.43709790540104265</c:v>
                </c:pt>
                <c:pt idx="189">
                  <c:v>0.61454125725662223</c:v>
                </c:pt>
                <c:pt idx="190">
                  <c:v>0.29838220860658282</c:v>
                </c:pt>
                <c:pt idx="191">
                  <c:v>0.63324917635816291</c:v>
                </c:pt>
                <c:pt idx="192">
                  <c:v>0.48423375934447677</c:v>
                </c:pt>
                <c:pt idx="193">
                  <c:v>0.42556459533088997</c:v>
                </c:pt>
                <c:pt idx="194">
                  <c:v>0.41741276876500422</c:v>
                </c:pt>
                <c:pt idx="195">
                  <c:v>0.46319554091752124</c:v>
                </c:pt>
                <c:pt idx="196">
                  <c:v>0.40821621642802342</c:v>
                </c:pt>
                <c:pt idx="197">
                  <c:v>0.50512776462245768</c:v>
                </c:pt>
                <c:pt idx="198">
                  <c:v>0.18041203886568269</c:v>
                </c:pt>
                <c:pt idx="199">
                  <c:v>0.46033590356844023</c:v>
                </c:pt>
                <c:pt idx="200">
                  <c:v>0.45900616682089357</c:v>
                </c:pt>
                <c:pt idx="201">
                  <c:v>0.39623494483399213</c:v>
                </c:pt>
                <c:pt idx="202">
                  <c:v>0.38044034817813355</c:v>
                </c:pt>
                <c:pt idx="203">
                  <c:v>0.53901255255919622</c:v>
                </c:pt>
                <c:pt idx="204">
                  <c:v>0.35672274180659436</c:v>
                </c:pt>
                <c:pt idx="205">
                  <c:v>0.24643273077854388</c:v>
                </c:pt>
                <c:pt idx="206">
                  <c:v>0.50998667180209623</c:v>
                </c:pt>
                <c:pt idx="207">
                  <c:v>0.20448300175518597</c:v>
                </c:pt>
                <c:pt idx="208">
                  <c:v>0.28834228445831833</c:v>
                </c:pt>
                <c:pt idx="209">
                  <c:v>0.49513496553718994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27-4273-A77E-3B3E9C235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867871"/>
        <c:axId val="526470303"/>
      </c:scatterChart>
      <c:valAx>
        <c:axId val="52486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70303"/>
        <c:crosses val="autoZero"/>
        <c:crossBetween val="midCat"/>
      </c:valAx>
      <c:valAx>
        <c:axId val="52647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86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playoff!$AC$1</c:f>
              <c:strCache>
                <c:ptCount val="1"/>
                <c:pt idx="0">
                  <c:v>WinningPct forecast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playoff!$AC$2:$AC$113</c:f>
              <c:numCache>
                <c:formatCode>0.00</c:formatCode>
                <c:ptCount val="112"/>
                <c:pt idx="0">
                  <c:v>2.9880065906684194</c:v>
                </c:pt>
                <c:pt idx="1">
                  <c:v>2.5816170613343381</c:v>
                </c:pt>
                <c:pt idx="2">
                  <c:v>4.1059930347598872</c:v>
                </c:pt>
                <c:pt idx="3">
                  <c:v>4.3592719090557672</c:v>
                </c:pt>
                <c:pt idx="4">
                  <c:v>2.043628159873407</c:v>
                </c:pt>
                <c:pt idx="5">
                  <c:v>3.4641504467437478</c:v>
                </c:pt>
                <c:pt idx="6">
                  <c:v>2.3994758173069819</c:v>
                </c:pt>
                <c:pt idx="7">
                  <c:v>1.432961329871663</c:v>
                </c:pt>
                <c:pt idx="8">
                  <c:v>2.5074921675766504</c:v>
                </c:pt>
                <c:pt idx="9">
                  <c:v>2.0228921171428311</c:v>
                </c:pt>
                <c:pt idx="10">
                  <c:v>2.1958821804578044</c:v>
                </c:pt>
                <c:pt idx="11">
                  <c:v>2.8324753731947787</c:v>
                </c:pt>
                <c:pt idx="12">
                  <c:v>2.3918775369801537</c:v>
                </c:pt>
                <c:pt idx="13">
                  <c:v>2.6298478052221874</c:v>
                </c:pt>
                <c:pt idx="14">
                  <c:v>2.2181784249210423</c:v>
                </c:pt>
                <c:pt idx="15">
                  <c:v>1.772772267191332</c:v>
                </c:pt>
                <c:pt idx="16">
                  <c:v>2.2939159696994516</c:v>
                </c:pt>
                <c:pt idx="17">
                  <c:v>1.8753666535190163</c:v>
                </c:pt>
                <c:pt idx="18">
                  <c:v>1.4259901900409204</c:v>
                </c:pt>
                <c:pt idx="19">
                  <c:v>1.8024915912707904</c:v>
                </c:pt>
                <c:pt idx="20">
                  <c:v>1.6999583121760189</c:v>
                </c:pt>
                <c:pt idx="21">
                  <c:v>2.3205228908742086</c:v>
                </c:pt>
                <c:pt idx="22">
                  <c:v>2.1349457052761629</c:v>
                </c:pt>
                <c:pt idx="23">
                  <c:v>2.2996938533255786</c:v>
                </c:pt>
                <c:pt idx="24">
                  <c:v>2.4351180059785484</c:v>
                </c:pt>
                <c:pt idx="25">
                  <c:v>3.1365657100489415</c:v>
                </c:pt>
                <c:pt idx="26">
                  <c:v>1.7791146591181466</c:v>
                </c:pt>
                <c:pt idx="27">
                  <c:v>2.9001341652954089</c:v>
                </c:pt>
                <c:pt idx="28">
                  <c:v>2.4140191459610847</c:v>
                </c:pt>
                <c:pt idx="29">
                  <c:v>1.5368654994706468</c:v>
                </c:pt>
                <c:pt idx="30">
                  <c:v>2.7006048318144558</c:v>
                </c:pt>
                <c:pt idx="31">
                  <c:v>1.5894075901474309</c:v>
                </c:pt>
                <c:pt idx="32">
                  <c:v>2.1544963607653536</c:v>
                </c:pt>
                <c:pt idx="33">
                  <c:v>1.1380594214747077</c:v>
                </c:pt>
                <c:pt idx="34">
                  <c:v>2.5284452563868385</c:v>
                </c:pt>
                <c:pt idx="35">
                  <c:v>1.5171236215673396</c:v>
                </c:pt>
                <c:pt idx="36">
                  <c:v>1.6997497240319213</c:v>
                </c:pt>
                <c:pt idx="37">
                  <c:v>1.6273940246833476</c:v>
                </c:pt>
                <c:pt idx="38">
                  <c:v>1.2117209192978144</c:v>
                </c:pt>
                <c:pt idx="39">
                  <c:v>1.5214013816057808</c:v>
                </c:pt>
                <c:pt idx="40">
                  <c:v>1.9144457819942993</c:v>
                </c:pt>
                <c:pt idx="41">
                  <c:v>1.5827550622457309</c:v>
                </c:pt>
                <c:pt idx="42">
                  <c:v>1.1334315336847851</c:v>
                </c:pt>
                <c:pt idx="43">
                  <c:v>0.99364223184891998</c:v>
                </c:pt>
                <c:pt idx="44">
                  <c:v>0.97426432954893727</c:v>
                </c:pt>
                <c:pt idx="45">
                  <c:v>1.1485359886701119</c:v>
                </c:pt>
                <c:pt idx="46">
                  <c:v>0.6054503449519899</c:v>
                </c:pt>
                <c:pt idx="47">
                  <c:v>0.88398443496027213</c:v>
                </c:pt>
                <c:pt idx="48">
                  <c:v>1.3179807076102392</c:v>
                </c:pt>
                <c:pt idx="49">
                  <c:v>2.1230021436193987</c:v>
                </c:pt>
                <c:pt idx="50">
                  <c:v>1.2915874307670805</c:v>
                </c:pt>
                <c:pt idx="51">
                  <c:v>1.5787107057091276</c:v>
                </c:pt>
                <c:pt idx="52">
                  <c:v>1.8709279637827834</c:v>
                </c:pt>
                <c:pt idx="53">
                  <c:v>2.0693113144383943</c:v>
                </c:pt>
                <c:pt idx="54">
                  <c:v>2.3170455464183526</c:v>
                </c:pt>
                <c:pt idx="55">
                  <c:v>1.7411002440387762</c:v>
                </c:pt>
                <c:pt idx="56">
                  <c:v>3.0362709067278075</c:v>
                </c:pt>
                <c:pt idx="57">
                  <c:v>3.9002866591633314</c:v>
                </c:pt>
                <c:pt idx="58">
                  <c:v>2.2084331454634665</c:v>
                </c:pt>
                <c:pt idx="59">
                  <c:v>2.6126184355486863</c:v>
                </c:pt>
                <c:pt idx="60">
                  <c:v>4.8177569408715293</c:v>
                </c:pt>
                <c:pt idx="61">
                  <c:v>2.1283008407633517</c:v>
                </c:pt>
                <c:pt idx="62">
                  <c:v>3.0106020731870586</c:v>
                </c:pt>
                <c:pt idx="63">
                  <c:v>2.9666287528639295</c:v>
                </c:pt>
                <c:pt idx="64">
                  <c:v>2.6680828523218985</c:v>
                </c:pt>
                <c:pt idx="65">
                  <c:v>2.6344156637596896</c:v>
                </c:pt>
                <c:pt idx="66">
                  <c:v>2.0010020100426438</c:v>
                </c:pt>
                <c:pt idx="67">
                  <c:v>2.2372143269637803</c:v>
                </c:pt>
                <c:pt idx="68">
                  <c:v>3.353991975105874</c:v>
                </c:pt>
                <c:pt idx="69">
                  <c:v>1.9081763005026104</c:v>
                </c:pt>
                <c:pt idx="70">
                  <c:v>1.7432548442850084</c:v>
                </c:pt>
                <c:pt idx="71">
                  <c:v>1.7655602207591414</c:v>
                </c:pt>
                <c:pt idx="72">
                  <c:v>1.8655679709244453</c:v>
                </c:pt>
                <c:pt idx="73">
                  <c:v>1.5453443436840182</c:v>
                </c:pt>
                <c:pt idx="74">
                  <c:v>1.7488031671180266</c:v>
                </c:pt>
                <c:pt idx="75">
                  <c:v>1.5736205653598958</c:v>
                </c:pt>
                <c:pt idx="76">
                  <c:v>1.5125129477545052</c:v>
                </c:pt>
                <c:pt idx="77">
                  <c:v>2.1797830566988239</c:v>
                </c:pt>
                <c:pt idx="78">
                  <c:v>2.5305950661863186</c:v>
                </c:pt>
                <c:pt idx="79">
                  <c:v>1.8692493839601667</c:v>
                </c:pt>
                <c:pt idx="80">
                  <c:v>1.6949526344096491</c:v>
                </c:pt>
                <c:pt idx="81">
                  <c:v>1.5629627860144275</c:v>
                </c:pt>
                <c:pt idx="82">
                  <c:v>2.4666980038295669</c:v>
                </c:pt>
                <c:pt idx="83">
                  <c:v>1.5134233203521283</c:v>
                </c:pt>
                <c:pt idx="84">
                  <c:v>1.3427268571452657</c:v>
                </c:pt>
                <c:pt idx="85">
                  <c:v>2.6620370408950187</c:v>
                </c:pt>
                <c:pt idx="86">
                  <c:v>1.6133698465254085</c:v>
                </c:pt>
                <c:pt idx="87">
                  <c:v>1.0690835955391158</c:v>
                </c:pt>
                <c:pt idx="88">
                  <c:v>1.1345862499751149</c:v>
                </c:pt>
                <c:pt idx="89">
                  <c:v>2.0850970438513414</c:v>
                </c:pt>
                <c:pt idx="90">
                  <c:v>1.3509929624849519</c:v>
                </c:pt>
                <c:pt idx="91">
                  <c:v>0.88823863225150035</c:v>
                </c:pt>
                <c:pt idx="92">
                  <c:v>2.101642824885829</c:v>
                </c:pt>
                <c:pt idx="93">
                  <c:v>1.9241571396191723</c:v>
                </c:pt>
                <c:pt idx="94">
                  <c:v>1.5891079255873812</c:v>
                </c:pt>
                <c:pt idx="95">
                  <c:v>1.7630356912396792</c:v>
                </c:pt>
                <c:pt idx="96">
                  <c:v>1.460833227717405</c:v>
                </c:pt>
                <c:pt idx="97">
                  <c:v>2.071928419741063</c:v>
                </c:pt>
                <c:pt idx="98">
                  <c:v>1.2974349043807045</c:v>
                </c:pt>
                <c:pt idx="99">
                  <c:v>1.3346596198257572</c:v>
                </c:pt>
                <c:pt idx="100">
                  <c:v>0.92978195881387649</c:v>
                </c:pt>
                <c:pt idx="101">
                  <c:v>1.0492025394278954</c:v>
                </c:pt>
                <c:pt idx="102">
                  <c:v>1.3587762787365669</c:v>
                </c:pt>
                <c:pt idx="103">
                  <c:v>-5.4570166024898725E-2</c:v>
                </c:pt>
                <c:pt idx="104">
                  <c:v>1.3226169938965455</c:v>
                </c:pt>
                <c:pt idx="105">
                  <c:v>0.7044361222989437</c:v>
                </c:pt>
                <c:pt idx="106">
                  <c:v>0.86216151825149367</c:v>
                </c:pt>
                <c:pt idx="107">
                  <c:v>2.1329609846559734</c:v>
                </c:pt>
                <c:pt idx="108">
                  <c:v>1.482306789104296</c:v>
                </c:pt>
                <c:pt idx="109">
                  <c:v>1.6965501342523801</c:v>
                </c:pt>
                <c:pt idx="110">
                  <c:v>0.11015246992468519</c:v>
                </c:pt>
                <c:pt idx="111">
                  <c:v>1.4247797299568958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94-4F6E-BF1C-9AA7CD724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753375"/>
        <c:axId val="745964031"/>
      </c:scatterChart>
      <c:valAx>
        <c:axId val="76775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964031"/>
        <c:crosses val="autoZero"/>
        <c:crossBetween val="midCat"/>
      </c:valAx>
      <c:valAx>
        <c:axId val="74596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5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11</xdr:row>
      <xdr:rowOff>0</xdr:rowOff>
    </xdr:from>
    <xdr:to>
      <xdr:col>34</xdr:col>
      <xdr:colOff>411480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ADB20F-477A-40B4-B965-E5A4BA16D6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3809</xdr:colOff>
      <xdr:row>11</xdr:row>
      <xdr:rowOff>0</xdr:rowOff>
    </xdr:from>
    <xdr:to>
      <xdr:col>35</xdr:col>
      <xdr:colOff>85725</xdr:colOff>
      <xdr:row>26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B578E-DFA2-48F6-80C0-6EFD2AEA7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0</xdr:rowOff>
    </xdr:from>
    <xdr:to>
      <xdr:col>25</xdr:col>
      <xdr:colOff>449580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A72775-8F88-41D5-9D5C-99E8934D5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28</xdr:row>
      <xdr:rowOff>0</xdr:rowOff>
    </xdr:from>
    <xdr:to>
      <xdr:col>25</xdr:col>
      <xdr:colOff>449580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0EE7C1-E20E-4C4B-815D-4A8BF13D5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11</xdr:row>
      <xdr:rowOff>0</xdr:rowOff>
    </xdr:from>
    <xdr:to>
      <xdr:col>29</xdr:col>
      <xdr:colOff>411480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55DBBA-538E-4CCD-84DD-7BE8F79949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396240</xdr:colOff>
      <xdr:row>91</xdr:row>
      <xdr:rowOff>160020</xdr:rowOff>
    </xdr:from>
    <xdr:to>
      <xdr:col>30</xdr:col>
      <xdr:colOff>106680</xdr:colOff>
      <xdr:row>106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856000-0E72-E58D-2735-838F58341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39D7-10DC-45BB-88EB-D55616D07279}">
  <dimension ref="A1:AV211"/>
  <sheetViews>
    <sheetView topLeftCell="I1" workbookViewId="0">
      <selection activeCell="V2" sqref="V2"/>
    </sheetView>
  </sheetViews>
  <sheetFormatPr defaultRowHeight="14.4" x14ac:dyDescent="0.3"/>
  <cols>
    <col min="1" max="1" width="7.21875" bestFit="1" customWidth="1"/>
    <col min="2" max="2" width="9.6640625" bestFit="1" customWidth="1"/>
    <col min="3" max="3" width="21.77734375" bestFit="1" customWidth="1"/>
    <col min="4" max="4" width="31.6640625" bestFit="1" customWidth="1"/>
    <col min="8" max="8" width="15.88671875" bestFit="1" customWidth="1"/>
    <col min="9" max="9" width="19.33203125" bestFit="1" customWidth="1"/>
    <col min="10" max="10" width="19.33203125" customWidth="1"/>
    <col min="29" max="29" width="17.5546875" bestFit="1" customWidth="1"/>
    <col min="31" max="31" width="12.6640625" bestFit="1" customWidth="1"/>
    <col min="32" max="32" width="13.5546875" bestFit="1" customWidth="1"/>
    <col min="33" max="33" width="12" bestFit="1" customWidth="1"/>
    <col min="34" max="34" width="13.5546875" bestFit="1" customWidth="1"/>
    <col min="35" max="35" width="12" bestFit="1" customWidth="1"/>
    <col min="36" max="36" width="12.6640625" bestFit="1" customWidth="1"/>
    <col min="37" max="37" width="7.33203125" bestFit="1" customWidth="1"/>
    <col min="38" max="44" width="13.5546875" bestFit="1" customWidth="1"/>
    <col min="45" max="45" width="12" bestFit="1" customWidth="1"/>
    <col min="46" max="46" width="13.5546875" bestFit="1" customWidth="1"/>
    <col min="47" max="47" width="7.33203125" bestFit="1" customWidth="1"/>
    <col min="48" max="48" width="13.55468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593</v>
      </c>
      <c r="I1" t="s">
        <v>7</v>
      </c>
      <c r="J1" t="s">
        <v>592</v>
      </c>
      <c r="K1" t="s">
        <v>8</v>
      </c>
      <c r="L1" t="s">
        <v>9</v>
      </c>
      <c r="M1" t="s">
        <v>594</v>
      </c>
      <c r="N1" t="s">
        <v>10</v>
      </c>
      <c r="O1" t="s">
        <v>11</v>
      </c>
      <c r="P1" t="s">
        <v>595</v>
      </c>
      <c r="Q1" t="s">
        <v>12</v>
      </c>
      <c r="R1" t="s">
        <v>13</v>
      </c>
      <c r="S1" t="s">
        <v>596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604</v>
      </c>
      <c r="AE1" t="s">
        <v>21</v>
      </c>
      <c r="AF1" t="s">
        <v>20</v>
      </c>
      <c r="AG1" t="s">
        <v>19</v>
      </c>
      <c r="AH1" t="s">
        <v>18</v>
      </c>
      <c r="AI1" t="s">
        <v>17</v>
      </c>
      <c r="AJ1" t="s">
        <v>16</v>
      </c>
      <c r="AK1" t="s">
        <v>15</v>
      </c>
      <c r="AL1" t="s">
        <v>14</v>
      </c>
      <c r="AM1" t="s">
        <v>596</v>
      </c>
      <c r="AN1" t="s">
        <v>13</v>
      </c>
      <c r="AO1" t="s">
        <v>12</v>
      </c>
      <c r="AP1" t="s">
        <v>595</v>
      </c>
      <c r="AQ1" t="s">
        <v>11</v>
      </c>
      <c r="AR1" t="s">
        <v>10</v>
      </c>
      <c r="AS1" t="s">
        <v>594</v>
      </c>
      <c r="AT1" t="s">
        <v>9</v>
      </c>
      <c r="AU1" t="s">
        <v>8</v>
      </c>
      <c r="AV1" t="s">
        <v>597</v>
      </c>
    </row>
    <row r="2" spans="1:48" x14ac:dyDescent="0.3">
      <c r="A2">
        <v>1</v>
      </c>
      <c r="B2" t="s">
        <v>23</v>
      </c>
      <c r="C2" t="s">
        <v>24</v>
      </c>
      <c r="D2" t="s">
        <v>25</v>
      </c>
      <c r="E2">
        <v>73</v>
      </c>
      <c r="F2">
        <v>56</v>
      </c>
      <c r="G2">
        <f>E2-F2</f>
        <v>17</v>
      </c>
      <c r="H2" s="1">
        <f>F2/E2</f>
        <v>0.76712328767123283</v>
      </c>
      <c r="I2" t="s">
        <v>294</v>
      </c>
      <c r="J2">
        <v>2</v>
      </c>
      <c r="K2">
        <v>3160</v>
      </c>
      <c r="L2">
        <v>6638</v>
      </c>
      <c r="M2" s="3">
        <f>K2/L2</f>
        <v>0.47604700210906897</v>
      </c>
      <c r="N2">
        <v>1007</v>
      </c>
      <c r="O2">
        <v>2840</v>
      </c>
      <c r="P2" s="2">
        <f>N2/O2</f>
        <v>0.35457746478873242</v>
      </c>
      <c r="Q2">
        <v>1336</v>
      </c>
      <c r="R2">
        <v>1800</v>
      </c>
      <c r="S2" s="2">
        <f>Q2/R2</f>
        <v>0.74222222222222223</v>
      </c>
      <c r="T2">
        <v>691</v>
      </c>
      <c r="U2">
        <v>3083</v>
      </c>
      <c r="V2">
        <v>8663</v>
      </c>
      <c r="W2">
        <v>3774</v>
      </c>
      <c r="X2">
        <v>1889</v>
      </c>
      <c r="Y2">
        <v>526</v>
      </c>
      <c r="Z2">
        <v>429</v>
      </c>
      <c r="AA2">
        <v>1102</v>
      </c>
      <c r="AB2">
        <v>1431</v>
      </c>
      <c r="AC2" s="3">
        <f>AA2*$AE$2+Z2*$AF$2+Y2*$AG$2+X2*$AH$2+W2*$AI$2+V2*$AJ$2+U2*$AK$2+T2*$AL$2+S2*$AM$2+R2*$AN$2+Q2*$AO$2+P2*$AP$2+O2*$AQ$2+N2*$AR$2+M2*$AS$2+L2*$AT$2+K2*$AU$2+$AV$2</f>
        <v>0.83142541840898687</v>
      </c>
      <c r="AD2" t="s">
        <v>598</v>
      </c>
      <c r="AE2">
        <f t="array" ref="AE2:AV6">LINEST(H2:H211,K2:AA211,TRUE,TRUE)</f>
        <v>-6.3695775633934256E-4</v>
      </c>
      <c r="AF2">
        <v>3.6874811133959797E-5</v>
      </c>
      <c r="AG2">
        <v>9.7175107274231247E-4</v>
      </c>
      <c r="AH2">
        <v>6.8577515446260602E-5</v>
      </c>
      <c r="AI2">
        <v>7.3727438418595378E-4</v>
      </c>
      <c r="AJ2">
        <v>-1.1891966434512656E-3</v>
      </c>
      <c r="AK2">
        <v>0</v>
      </c>
      <c r="AL2">
        <v>1.1802936464217999E-4</v>
      </c>
      <c r="AM2">
        <v>0.5756314104076331</v>
      </c>
      <c r="AN2">
        <v>-5.9295766413589962E-5</v>
      </c>
      <c r="AO2">
        <v>1.240976755357345E-3</v>
      </c>
      <c r="AP2">
        <v>1.7369019749575183</v>
      </c>
      <c r="AQ2">
        <v>5.2346836727587881E-5</v>
      </c>
      <c r="AR2">
        <v>1.2570670394785096E-3</v>
      </c>
      <c r="AS2">
        <v>19.580765502709575</v>
      </c>
      <c r="AT2">
        <v>6.6285515062559843E-4</v>
      </c>
      <c r="AU2">
        <v>0</v>
      </c>
      <c r="AV2">
        <v>-9.4154257342622891</v>
      </c>
    </row>
    <row r="3" spans="1:48" x14ac:dyDescent="0.3">
      <c r="A3">
        <v>2</v>
      </c>
      <c r="B3" t="s">
        <v>23</v>
      </c>
      <c r="C3" t="s">
        <v>26</v>
      </c>
      <c r="D3" t="s">
        <v>27</v>
      </c>
      <c r="E3">
        <v>72</v>
      </c>
      <c r="F3">
        <v>44</v>
      </c>
      <c r="G3">
        <f t="shared" ref="G3:G91" si="0">E3-F3</f>
        <v>28</v>
      </c>
      <c r="H3" s="1">
        <f t="shared" ref="H3:H66" si="1">F3/E3</f>
        <v>0.61111111111111116</v>
      </c>
      <c r="I3" t="s">
        <v>369</v>
      </c>
      <c r="J3">
        <v>2</v>
      </c>
      <c r="K3">
        <v>2936</v>
      </c>
      <c r="L3">
        <v>6512</v>
      </c>
      <c r="M3" s="3">
        <f t="shared" ref="M3:M66" si="2">K3/L3</f>
        <v>0.45085995085995084</v>
      </c>
      <c r="N3">
        <v>1126</v>
      </c>
      <c r="O3">
        <v>3261</v>
      </c>
      <c r="P3" s="2">
        <f t="shared" ref="P3:P66" si="3">N3/O3</f>
        <v>0.34529285495246859</v>
      </c>
      <c r="Q3">
        <v>1484</v>
      </c>
      <c r="R3">
        <v>1876</v>
      </c>
      <c r="S3" s="2">
        <f t="shared" ref="S3:S66" si="4">Q3/R3</f>
        <v>0.79104477611940294</v>
      </c>
      <c r="T3">
        <v>704</v>
      </c>
      <c r="U3">
        <v>2484</v>
      </c>
      <c r="V3">
        <v>8482</v>
      </c>
      <c r="W3">
        <v>3188</v>
      </c>
      <c r="X3">
        <v>1557</v>
      </c>
      <c r="Y3">
        <v>627</v>
      </c>
      <c r="Z3">
        <v>371</v>
      </c>
      <c r="AA3">
        <v>1057</v>
      </c>
      <c r="AB3">
        <v>1566</v>
      </c>
      <c r="AC3" s="3">
        <f t="shared" ref="AC3:AC66" si="5">AA3*$AE$2+Z3*$AF$2+Y3*$AG$2+X3*$AH$2+W3*$AI$2+V3*$AJ$2+U3*$AK$2+T3*$AL$2+S3*$AM$2+R3*$AN$2+Q3*$AO$2+P3*$AP$2+O3*$AQ$2+N3*$AR$2+M3*$AS$2+L3*$AT$2+K3*$AU$2+$AV$2</f>
        <v>0.50412800940075542</v>
      </c>
      <c r="AD3" t="s">
        <v>599</v>
      </c>
      <c r="AE3">
        <v>5.8996298291610226E-5</v>
      </c>
      <c r="AF3">
        <v>9.3378027973792675E-5</v>
      </c>
      <c r="AG3">
        <v>8.8191329788518647E-5</v>
      </c>
      <c r="AH3">
        <v>4.3751377046299851E-5</v>
      </c>
      <c r="AI3">
        <v>5.4831588871998274E-5</v>
      </c>
      <c r="AJ3">
        <v>4.8132704008436522E-4</v>
      </c>
      <c r="AK3">
        <v>0</v>
      </c>
      <c r="AL3">
        <v>7.7874402196260935E-5</v>
      </c>
      <c r="AM3">
        <v>1.4544865456013192</v>
      </c>
      <c r="AN3">
        <v>5.7818343256180822E-4</v>
      </c>
      <c r="AO3">
        <v>9.3141747816523346E-4</v>
      </c>
      <c r="AP3">
        <v>1.675766624628803</v>
      </c>
      <c r="AQ3">
        <v>2.7682813703882355E-4</v>
      </c>
      <c r="AR3">
        <v>9.4404626636075196E-4</v>
      </c>
      <c r="AS3">
        <v>6.5867920205562687</v>
      </c>
      <c r="AT3">
        <v>4.3690336973601377E-4</v>
      </c>
      <c r="AU3">
        <v>0</v>
      </c>
      <c r="AV3">
        <v>3.1446842195840223</v>
      </c>
    </row>
    <row r="4" spans="1:48" x14ac:dyDescent="0.3">
      <c r="A4">
        <v>3</v>
      </c>
      <c r="B4" t="s">
        <v>23</v>
      </c>
      <c r="C4" t="s">
        <v>28</v>
      </c>
      <c r="D4" t="s">
        <v>29</v>
      </c>
      <c r="E4">
        <v>75</v>
      </c>
      <c r="F4">
        <v>43</v>
      </c>
      <c r="G4">
        <f t="shared" si="0"/>
        <v>32</v>
      </c>
      <c r="H4" s="1">
        <f t="shared" si="1"/>
        <v>0.57333333333333336</v>
      </c>
      <c r="I4" t="s">
        <v>345</v>
      </c>
      <c r="J4">
        <v>1</v>
      </c>
      <c r="K4">
        <v>3124</v>
      </c>
      <c r="L4">
        <v>6772</v>
      </c>
      <c r="M4" s="3">
        <f t="shared" si="2"/>
        <v>0.46131128174837566</v>
      </c>
      <c r="N4">
        <v>1136</v>
      </c>
      <c r="O4">
        <v>3095</v>
      </c>
      <c r="P4" s="2">
        <f t="shared" si="3"/>
        <v>0.36704361873990304</v>
      </c>
      <c r="Q4">
        <v>1392</v>
      </c>
      <c r="R4">
        <v>1787</v>
      </c>
      <c r="S4" s="2">
        <f t="shared" si="4"/>
        <v>0.77895914941242306</v>
      </c>
      <c r="T4">
        <v>791</v>
      </c>
      <c r="U4">
        <v>2729</v>
      </c>
      <c r="V4">
        <v>8776</v>
      </c>
      <c r="W4">
        <v>3520</v>
      </c>
      <c r="X4">
        <v>1849</v>
      </c>
      <c r="Y4">
        <v>460</v>
      </c>
      <c r="Z4">
        <v>363</v>
      </c>
      <c r="AA4">
        <v>953</v>
      </c>
      <c r="AB4">
        <v>1462</v>
      </c>
      <c r="AC4" s="3">
        <f t="shared" si="5"/>
        <v>0.6360366939605484</v>
      </c>
      <c r="AD4" t="s">
        <v>600</v>
      </c>
      <c r="AE4">
        <v>0.81882280525896722</v>
      </c>
      <c r="AF4">
        <v>6.752365067760896E-2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 spans="1:48" x14ac:dyDescent="0.3">
      <c r="A5">
        <v>4</v>
      </c>
      <c r="B5" t="s">
        <v>23</v>
      </c>
      <c r="C5" t="s">
        <v>204</v>
      </c>
      <c r="D5" t="s">
        <v>590</v>
      </c>
      <c r="E5">
        <v>72</v>
      </c>
      <c r="F5">
        <v>49</v>
      </c>
      <c r="G5">
        <f t="shared" si="0"/>
        <v>23</v>
      </c>
      <c r="H5" s="1">
        <f t="shared" si="1"/>
        <v>0.68055555555555558</v>
      </c>
      <c r="I5" t="s">
        <v>369</v>
      </c>
      <c r="J5">
        <v>2</v>
      </c>
      <c r="K5">
        <v>2992</v>
      </c>
      <c r="L5">
        <v>6425</v>
      </c>
      <c r="M5" s="3">
        <f t="shared" si="2"/>
        <v>0.4656809338521401</v>
      </c>
      <c r="N5">
        <v>895</v>
      </c>
      <c r="O5">
        <v>2410</v>
      </c>
      <c r="P5" s="2">
        <f t="shared" si="3"/>
        <v>0.37136929460580914</v>
      </c>
      <c r="Q5">
        <v>1498</v>
      </c>
      <c r="R5">
        <v>1894</v>
      </c>
      <c r="S5" s="2">
        <f t="shared" si="4"/>
        <v>0.79091869060190079</v>
      </c>
      <c r="T5">
        <v>767</v>
      </c>
      <c r="U5">
        <v>2664</v>
      </c>
      <c r="V5">
        <v>8377</v>
      </c>
      <c r="W5">
        <v>3431</v>
      </c>
      <c r="X5">
        <v>1708</v>
      </c>
      <c r="Y5">
        <v>511</v>
      </c>
      <c r="Z5">
        <v>338</v>
      </c>
      <c r="AA5">
        <v>1051</v>
      </c>
      <c r="AB5">
        <v>1594</v>
      </c>
      <c r="AC5" s="3">
        <f t="shared" si="5"/>
        <v>0.67495828219727549</v>
      </c>
      <c r="AE5">
        <v>58.451662729883722</v>
      </c>
      <c r="AF5">
        <v>194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 spans="1:48" x14ac:dyDescent="0.3">
      <c r="A6">
        <v>5</v>
      </c>
      <c r="B6" t="s">
        <v>23</v>
      </c>
      <c r="C6" t="s">
        <v>30</v>
      </c>
      <c r="D6" t="s">
        <v>31</v>
      </c>
      <c r="E6">
        <v>72</v>
      </c>
      <c r="F6">
        <v>30</v>
      </c>
      <c r="G6">
        <f t="shared" si="0"/>
        <v>42</v>
      </c>
      <c r="H6" s="1">
        <f t="shared" si="1"/>
        <v>0.41666666666666669</v>
      </c>
      <c r="J6">
        <v>0</v>
      </c>
      <c r="K6">
        <v>3065</v>
      </c>
      <c r="L6">
        <v>6598</v>
      </c>
      <c r="M6" s="3">
        <f t="shared" si="2"/>
        <v>0.46453470748711728</v>
      </c>
      <c r="N6">
        <v>982</v>
      </c>
      <c r="O6">
        <v>2656</v>
      </c>
      <c r="P6" s="2">
        <f t="shared" si="3"/>
        <v>0.36972891566265059</v>
      </c>
      <c r="Q6">
        <v>1229</v>
      </c>
      <c r="R6">
        <v>1687</v>
      </c>
      <c r="S6" s="2">
        <f t="shared" si="4"/>
        <v>0.72851215174866624</v>
      </c>
      <c r="T6">
        <v>797</v>
      </c>
      <c r="U6">
        <v>2551</v>
      </c>
      <c r="V6">
        <v>8341</v>
      </c>
      <c r="W6">
        <v>3348</v>
      </c>
      <c r="X6">
        <v>1932</v>
      </c>
      <c r="Y6">
        <v>539</v>
      </c>
      <c r="Z6">
        <v>358</v>
      </c>
      <c r="AA6">
        <v>1181</v>
      </c>
      <c r="AB6">
        <v>1524</v>
      </c>
      <c r="AC6" s="3">
        <f t="shared" si="5"/>
        <v>0.47477109052166355</v>
      </c>
      <c r="AE6">
        <v>3.9976057185211822</v>
      </c>
      <c r="AF6">
        <v>0.88453201976136175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 spans="1:48" x14ac:dyDescent="0.3">
      <c r="A7">
        <v>6</v>
      </c>
      <c r="B7" t="s">
        <v>23</v>
      </c>
      <c r="C7" t="s">
        <v>32</v>
      </c>
      <c r="D7" t="s">
        <v>33</v>
      </c>
      <c r="E7">
        <v>74</v>
      </c>
      <c r="F7">
        <v>35</v>
      </c>
      <c r="G7">
        <f t="shared" si="0"/>
        <v>39</v>
      </c>
      <c r="H7" s="1">
        <f t="shared" si="1"/>
        <v>0.47297297297297297</v>
      </c>
      <c r="I7" t="s">
        <v>345</v>
      </c>
      <c r="J7">
        <v>1</v>
      </c>
      <c r="K7">
        <v>3122</v>
      </c>
      <c r="L7">
        <v>6749</v>
      </c>
      <c r="M7" s="3">
        <f t="shared" si="2"/>
        <v>0.46258704993332345</v>
      </c>
      <c r="N7">
        <v>952</v>
      </c>
      <c r="O7">
        <v>2525</v>
      </c>
      <c r="P7" s="2">
        <f t="shared" si="3"/>
        <v>0.37702970297029703</v>
      </c>
      <c r="Q7">
        <v>1312</v>
      </c>
      <c r="R7">
        <v>1632</v>
      </c>
      <c r="S7" s="2">
        <f t="shared" si="4"/>
        <v>0.80392156862745101</v>
      </c>
      <c r="T7">
        <v>754</v>
      </c>
      <c r="U7">
        <v>2599</v>
      </c>
      <c r="V7">
        <v>8508</v>
      </c>
      <c r="W7">
        <v>3353</v>
      </c>
      <c r="X7">
        <v>1525</v>
      </c>
      <c r="Y7">
        <v>465</v>
      </c>
      <c r="Z7">
        <v>451</v>
      </c>
      <c r="AA7">
        <v>946</v>
      </c>
      <c r="AB7">
        <v>1606</v>
      </c>
      <c r="AC7" s="3">
        <f t="shared" si="5"/>
        <v>0.5078163361573953</v>
      </c>
    </row>
    <row r="8" spans="1:48" x14ac:dyDescent="0.3">
      <c r="A8">
        <v>7</v>
      </c>
      <c r="B8" t="s">
        <v>23</v>
      </c>
      <c r="C8" t="s">
        <v>34</v>
      </c>
      <c r="D8" t="s">
        <v>35</v>
      </c>
      <c r="E8">
        <v>72</v>
      </c>
      <c r="F8">
        <v>25</v>
      </c>
      <c r="G8">
        <f t="shared" si="0"/>
        <v>47</v>
      </c>
      <c r="H8" s="1">
        <f t="shared" si="1"/>
        <v>0.34722222222222221</v>
      </c>
      <c r="J8">
        <v>0</v>
      </c>
      <c r="K8">
        <v>2990</v>
      </c>
      <c r="L8">
        <v>6544</v>
      </c>
      <c r="M8" s="3">
        <f t="shared" si="2"/>
        <v>0.45690709046454769</v>
      </c>
      <c r="N8">
        <v>864</v>
      </c>
      <c r="O8">
        <v>2345</v>
      </c>
      <c r="P8" s="2">
        <f t="shared" si="3"/>
        <v>0.36844349680170574</v>
      </c>
      <c r="Q8">
        <v>1394</v>
      </c>
      <c r="R8">
        <v>1770</v>
      </c>
      <c r="S8" s="2">
        <f t="shared" si="4"/>
        <v>0.78757062146892653</v>
      </c>
      <c r="T8">
        <v>732</v>
      </c>
      <c r="U8">
        <v>2295</v>
      </c>
      <c r="V8">
        <v>8238</v>
      </c>
      <c r="W8">
        <v>3027</v>
      </c>
      <c r="X8">
        <v>1801</v>
      </c>
      <c r="Y8">
        <v>574</v>
      </c>
      <c r="Z8">
        <v>309</v>
      </c>
      <c r="AA8">
        <v>1020</v>
      </c>
      <c r="AB8">
        <v>1634</v>
      </c>
      <c r="AC8" s="3">
        <f t="shared" si="5"/>
        <v>0.36053266922636595</v>
      </c>
      <c r="AD8" t="s">
        <v>601</v>
      </c>
      <c r="AE8">
        <f>AE2/AE3</f>
        <v>-10.796571560997808</v>
      </c>
      <c r="AF8">
        <f t="shared" ref="AF8:AU8" si="6">AF2/AF3</f>
        <v>0.39489815681595913</v>
      </c>
      <c r="AG8">
        <f t="shared" si="6"/>
        <v>11.018669012844637</v>
      </c>
      <c r="AH8">
        <f t="shared" si="6"/>
        <v>1.5674367317327753</v>
      </c>
      <c r="AI8">
        <f t="shared" si="6"/>
        <v>13.446161224820342</v>
      </c>
      <c r="AJ8">
        <f t="shared" si="6"/>
        <v>-2.4706624486395521</v>
      </c>
      <c r="AK8" t="e">
        <f t="shared" si="6"/>
        <v>#DIV/0!</v>
      </c>
      <c r="AL8">
        <f t="shared" si="6"/>
        <v>1.5156375049238844</v>
      </c>
      <c r="AM8">
        <f t="shared" si="6"/>
        <v>0.39576262300154413</v>
      </c>
      <c r="AN8">
        <f t="shared" si="6"/>
        <v>-0.10255528448966963</v>
      </c>
      <c r="AO8">
        <f t="shared" si="6"/>
        <v>1.3323528755353631</v>
      </c>
      <c r="AP8">
        <f t="shared" si="6"/>
        <v>1.0364820192920701</v>
      </c>
      <c r="AQ8">
        <f t="shared" si="6"/>
        <v>0.18909507280412952</v>
      </c>
      <c r="AR8">
        <f t="shared" si="6"/>
        <v>1.3315735512883664</v>
      </c>
      <c r="AS8">
        <f t="shared" si="6"/>
        <v>2.9727317093968209</v>
      </c>
      <c r="AT8">
        <f t="shared" si="6"/>
        <v>1.5171664870108681</v>
      </c>
      <c r="AU8" t="e">
        <f t="shared" si="6"/>
        <v>#DIV/0!</v>
      </c>
    </row>
    <row r="9" spans="1:48" x14ac:dyDescent="0.3">
      <c r="A9">
        <v>8</v>
      </c>
      <c r="B9" t="s">
        <v>23</v>
      </c>
      <c r="C9" t="s">
        <v>36</v>
      </c>
      <c r="D9" t="s">
        <v>37</v>
      </c>
      <c r="E9">
        <v>71</v>
      </c>
      <c r="F9">
        <v>32</v>
      </c>
      <c r="G9">
        <f t="shared" si="0"/>
        <v>39</v>
      </c>
      <c r="H9" s="1">
        <f t="shared" si="1"/>
        <v>0.45070422535211269</v>
      </c>
      <c r="J9">
        <v>0</v>
      </c>
      <c r="K9">
        <v>2995</v>
      </c>
      <c r="L9">
        <v>6350</v>
      </c>
      <c r="M9" s="3">
        <f t="shared" si="2"/>
        <v>0.47165354330708659</v>
      </c>
      <c r="N9">
        <v>760</v>
      </c>
      <c r="O9">
        <v>2021</v>
      </c>
      <c r="P9" s="2">
        <f t="shared" si="3"/>
        <v>0.37605145967342901</v>
      </c>
      <c r="Q9">
        <v>1348</v>
      </c>
      <c r="R9">
        <v>1664</v>
      </c>
      <c r="S9" s="2">
        <f t="shared" si="4"/>
        <v>0.81009615384615385</v>
      </c>
      <c r="T9">
        <v>640</v>
      </c>
      <c r="U9">
        <v>2530</v>
      </c>
      <c r="V9">
        <v>8098</v>
      </c>
      <c r="W9">
        <v>3170</v>
      </c>
      <c r="X9">
        <v>1751</v>
      </c>
      <c r="Y9">
        <v>518</v>
      </c>
      <c r="Z9">
        <v>390</v>
      </c>
      <c r="AA9">
        <v>895</v>
      </c>
      <c r="AB9">
        <v>1377</v>
      </c>
      <c r="AC9" s="3">
        <f t="shared" si="5"/>
        <v>0.63419007698227858</v>
      </c>
      <c r="AD9" t="s">
        <v>603</v>
      </c>
      <c r="AE9" t="str">
        <f>IF(ABS(AE8)&gt;=2,"Signaficant","Not Signaficant")</f>
        <v>Signaficant</v>
      </c>
      <c r="AF9" t="str">
        <f t="shared" ref="AF9:AV9" si="7">IF(ABS(AF8)&gt;=2,"Signaficant","Not Signaficant")</f>
        <v>Not Signaficant</v>
      </c>
      <c r="AG9" t="str">
        <f t="shared" si="7"/>
        <v>Signaficant</v>
      </c>
      <c r="AH9" t="str">
        <f t="shared" si="7"/>
        <v>Not Signaficant</v>
      </c>
      <c r="AI9" t="str">
        <f t="shared" si="7"/>
        <v>Signaficant</v>
      </c>
      <c r="AJ9" t="str">
        <f t="shared" si="7"/>
        <v>Signaficant</v>
      </c>
      <c r="AK9" t="e">
        <f t="shared" si="7"/>
        <v>#DIV/0!</v>
      </c>
      <c r="AL9" t="str">
        <f t="shared" si="7"/>
        <v>Not Signaficant</v>
      </c>
      <c r="AM9" t="str">
        <f t="shared" si="7"/>
        <v>Not Signaficant</v>
      </c>
      <c r="AN9" t="str">
        <f t="shared" si="7"/>
        <v>Not Signaficant</v>
      </c>
      <c r="AO9" t="str">
        <f t="shared" si="7"/>
        <v>Not Signaficant</v>
      </c>
      <c r="AP9" t="str">
        <f t="shared" si="7"/>
        <v>Not Signaficant</v>
      </c>
      <c r="AQ9" t="str">
        <f t="shared" si="7"/>
        <v>Not Signaficant</v>
      </c>
      <c r="AR9" t="str">
        <f t="shared" si="7"/>
        <v>Not Signaficant</v>
      </c>
      <c r="AS9" t="str">
        <f t="shared" si="7"/>
        <v>Signaficant</v>
      </c>
      <c r="AT9" t="str">
        <f t="shared" si="7"/>
        <v>Not Signaficant</v>
      </c>
      <c r="AU9" t="e">
        <f t="shared" si="7"/>
        <v>#DIV/0!</v>
      </c>
      <c r="AV9" t="str">
        <f t="shared" si="7"/>
        <v>Not Signaficant</v>
      </c>
    </row>
    <row r="10" spans="1:48" x14ac:dyDescent="0.3">
      <c r="A10">
        <v>9</v>
      </c>
      <c r="B10" t="s">
        <v>23</v>
      </c>
      <c r="C10" t="s">
        <v>38</v>
      </c>
      <c r="D10" t="s">
        <v>39</v>
      </c>
      <c r="E10">
        <v>72</v>
      </c>
      <c r="F10">
        <v>48</v>
      </c>
      <c r="G10">
        <f t="shared" si="0"/>
        <v>24</v>
      </c>
      <c r="H10" s="1">
        <f t="shared" si="1"/>
        <v>0.66666666666666663</v>
      </c>
      <c r="I10" t="s">
        <v>282</v>
      </c>
      <c r="J10">
        <v>3</v>
      </c>
      <c r="K10">
        <v>2971</v>
      </c>
      <c r="L10">
        <v>6448</v>
      </c>
      <c r="M10" s="3">
        <f t="shared" si="2"/>
        <v>0.46076302729528534</v>
      </c>
      <c r="N10">
        <v>905</v>
      </c>
      <c r="O10">
        <v>2487</v>
      </c>
      <c r="P10" s="2">
        <f t="shared" si="3"/>
        <v>0.36389223964616002</v>
      </c>
      <c r="Q10">
        <v>1336</v>
      </c>
      <c r="R10">
        <v>1668</v>
      </c>
      <c r="S10" s="2">
        <f t="shared" si="4"/>
        <v>0.80095923261390889</v>
      </c>
      <c r="T10">
        <v>768</v>
      </c>
      <c r="U10">
        <v>2549</v>
      </c>
      <c r="V10">
        <v>8183</v>
      </c>
      <c r="W10">
        <v>3317</v>
      </c>
      <c r="X10">
        <v>1655</v>
      </c>
      <c r="Y10">
        <v>595</v>
      </c>
      <c r="Z10">
        <v>406</v>
      </c>
      <c r="AA10">
        <v>995</v>
      </c>
      <c r="AB10">
        <v>1553</v>
      </c>
      <c r="AC10" s="3">
        <f t="shared" si="5"/>
        <v>0.67860680280619512</v>
      </c>
      <c r="AD10" t="s">
        <v>602</v>
      </c>
      <c r="AE10">
        <f>_xlfn.T.DIST.2T(ABS(AE2)/AE3,$AF$5)</f>
        <v>1.3947669977729255E-21</v>
      </c>
      <c r="AF10">
        <f t="shared" ref="AF10:AV10" si="8">_xlfn.T.DIST.2T(ABS(AF2)/AF3,$AF$5)</f>
        <v>0.69335187874892257</v>
      </c>
      <c r="AG10">
        <f t="shared" si="8"/>
        <v>3.0691830511739331E-22</v>
      </c>
      <c r="AH10">
        <f t="shared" si="8"/>
        <v>0.11864229508010483</v>
      </c>
      <c r="AI10">
        <f t="shared" si="8"/>
        <v>1.4850011127753315E-29</v>
      </c>
      <c r="AJ10">
        <f t="shared" si="8"/>
        <v>1.434910220774684E-2</v>
      </c>
      <c r="AK10" t="e">
        <f t="shared" si="8"/>
        <v>#DIV/0!</v>
      </c>
      <c r="AL10">
        <f t="shared" si="8"/>
        <v>0.13123869743348227</v>
      </c>
      <c r="AM10">
        <f t="shared" si="8"/>
        <v>0.69271503908413279</v>
      </c>
      <c r="AN10">
        <f t="shared" si="8"/>
        <v>0.91842186190913955</v>
      </c>
      <c r="AO10">
        <f t="shared" si="8"/>
        <v>0.18430717961841456</v>
      </c>
      <c r="AP10">
        <f t="shared" si="8"/>
        <v>0.30126752405373824</v>
      </c>
      <c r="AQ10">
        <f t="shared" si="8"/>
        <v>0.85021598326692294</v>
      </c>
      <c r="AR10">
        <f t="shared" si="8"/>
        <v>0.18456281803834473</v>
      </c>
      <c r="AS10">
        <f t="shared" si="8"/>
        <v>3.3256341822207854E-3</v>
      </c>
      <c r="AT10">
        <f t="shared" si="8"/>
        <v>0.13085247672137032</v>
      </c>
      <c r="AU10" t="e">
        <f t="shared" si="8"/>
        <v>#DIV/0!</v>
      </c>
      <c r="AV10">
        <f t="shared" si="8"/>
        <v>3.1112169525531323E-3</v>
      </c>
    </row>
    <row r="11" spans="1:48" x14ac:dyDescent="0.3">
      <c r="A11">
        <v>10</v>
      </c>
      <c r="B11" t="s">
        <v>23</v>
      </c>
      <c r="C11" t="s">
        <v>40</v>
      </c>
      <c r="D11" t="s">
        <v>41</v>
      </c>
      <c r="E11">
        <v>73</v>
      </c>
      <c r="F11">
        <v>34</v>
      </c>
      <c r="G11">
        <f t="shared" si="0"/>
        <v>39</v>
      </c>
      <c r="H11" s="1">
        <f t="shared" si="1"/>
        <v>0.46575342465753422</v>
      </c>
      <c r="J11">
        <v>0</v>
      </c>
      <c r="K11">
        <v>3006</v>
      </c>
      <c r="L11">
        <v>6429</v>
      </c>
      <c r="M11" s="3">
        <f t="shared" si="2"/>
        <v>0.46756882874475036</v>
      </c>
      <c r="N11">
        <v>831</v>
      </c>
      <c r="O11">
        <v>2320</v>
      </c>
      <c r="P11" s="2">
        <f t="shared" si="3"/>
        <v>0.3581896551724138</v>
      </c>
      <c r="Q11">
        <v>1451</v>
      </c>
      <c r="R11">
        <v>1740</v>
      </c>
      <c r="S11" s="2">
        <f t="shared" si="4"/>
        <v>0.83390804597701151</v>
      </c>
      <c r="T11">
        <v>712</v>
      </c>
      <c r="U11">
        <v>2465</v>
      </c>
      <c r="V11">
        <v>8294</v>
      </c>
      <c r="W11">
        <v>3177</v>
      </c>
      <c r="X11">
        <v>1987</v>
      </c>
      <c r="Y11">
        <v>559</v>
      </c>
      <c r="Z11">
        <v>290</v>
      </c>
      <c r="AA11">
        <v>1077</v>
      </c>
      <c r="AB11">
        <v>1609</v>
      </c>
      <c r="AC11" s="3">
        <f t="shared" si="5"/>
        <v>0.53446284465531591</v>
      </c>
    </row>
    <row r="12" spans="1:48" x14ac:dyDescent="0.3">
      <c r="A12">
        <v>11</v>
      </c>
      <c r="B12" t="s">
        <v>23</v>
      </c>
      <c r="C12" t="s">
        <v>42</v>
      </c>
      <c r="D12" t="s">
        <v>43</v>
      </c>
      <c r="E12">
        <v>71</v>
      </c>
      <c r="F12">
        <v>52</v>
      </c>
      <c r="G12">
        <f t="shared" si="0"/>
        <v>19</v>
      </c>
      <c r="H12" s="1">
        <f t="shared" si="1"/>
        <v>0.73239436619718312</v>
      </c>
      <c r="I12" t="s">
        <v>391</v>
      </c>
      <c r="J12">
        <v>5</v>
      </c>
      <c r="K12">
        <v>3006</v>
      </c>
      <c r="L12">
        <v>6269</v>
      </c>
      <c r="M12" s="3">
        <f t="shared" si="2"/>
        <v>0.47950231296857554</v>
      </c>
      <c r="N12">
        <v>782</v>
      </c>
      <c r="O12">
        <v>2242</v>
      </c>
      <c r="P12" s="2">
        <f t="shared" si="3"/>
        <v>0.34879571810883142</v>
      </c>
      <c r="Q12">
        <v>1260</v>
      </c>
      <c r="R12">
        <v>1728</v>
      </c>
      <c r="S12" s="2">
        <f t="shared" si="4"/>
        <v>0.72916666666666663</v>
      </c>
      <c r="T12">
        <v>757</v>
      </c>
      <c r="U12">
        <v>2490</v>
      </c>
      <c r="V12">
        <v>8054</v>
      </c>
      <c r="W12">
        <v>3247</v>
      </c>
      <c r="X12">
        <v>1803</v>
      </c>
      <c r="Y12">
        <v>612</v>
      </c>
      <c r="Z12">
        <v>468</v>
      </c>
      <c r="AA12">
        <v>1077</v>
      </c>
      <c r="AB12">
        <v>1471</v>
      </c>
      <c r="AC12" s="3">
        <f t="shared" si="5"/>
        <v>0.6712456348832152</v>
      </c>
    </row>
    <row r="13" spans="1:48" x14ac:dyDescent="0.3">
      <c r="A13">
        <v>12</v>
      </c>
      <c r="B13" t="s">
        <v>23</v>
      </c>
      <c r="C13" t="s">
        <v>44</v>
      </c>
      <c r="D13" t="s">
        <v>45</v>
      </c>
      <c r="E13">
        <v>64</v>
      </c>
      <c r="F13">
        <v>19</v>
      </c>
      <c r="G13">
        <f t="shared" si="0"/>
        <v>45</v>
      </c>
      <c r="H13" s="1">
        <f t="shared" si="1"/>
        <v>0.296875</v>
      </c>
      <c r="J13">
        <v>0</v>
      </c>
      <c r="K13">
        <v>2586</v>
      </c>
      <c r="L13">
        <v>5865</v>
      </c>
      <c r="M13" s="3">
        <f t="shared" si="2"/>
        <v>0.44092071611253197</v>
      </c>
      <c r="N13">
        <v>853</v>
      </c>
      <c r="O13">
        <v>2540</v>
      </c>
      <c r="P13" s="2">
        <f t="shared" si="3"/>
        <v>0.3358267716535433</v>
      </c>
      <c r="Q13">
        <v>1223</v>
      </c>
      <c r="R13">
        <v>1624</v>
      </c>
      <c r="S13" s="2">
        <f t="shared" si="4"/>
        <v>0.7530788177339901</v>
      </c>
      <c r="T13">
        <v>675</v>
      </c>
      <c r="U13">
        <v>2193</v>
      </c>
      <c r="V13">
        <v>7248</v>
      </c>
      <c r="W13">
        <v>2868</v>
      </c>
      <c r="X13">
        <v>1525</v>
      </c>
      <c r="Y13">
        <v>555</v>
      </c>
      <c r="Z13">
        <v>362</v>
      </c>
      <c r="AA13">
        <v>981</v>
      </c>
      <c r="AB13">
        <v>1370</v>
      </c>
      <c r="AC13" s="3">
        <f t="shared" si="5"/>
        <v>0.35650743601483725</v>
      </c>
    </row>
    <row r="14" spans="1:48" x14ac:dyDescent="0.3">
      <c r="A14">
        <v>13</v>
      </c>
      <c r="B14" t="s">
        <v>23</v>
      </c>
      <c r="C14" t="s">
        <v>46</v>
      </c>
      <c r="D14" t="s">
        <v>47</v>
      </c>
      <c r="E14">
        <v>72</v>
      </c>
      <c r="F14">
        <v>53</v>
      </c>
      <c r="G14">
        <f t="shared" si="0"/>
        <v>19</v>
      </c>
      <c r="H14" s="1">
        <f t="shared" si="1"/>
        <v>0.73611111111111116</v>
      </c>
      <c r="I14" t="s">
        <v>294</v>
      </c>
      <c r="J14">
        <v>2</v>
      </c>
      <c r="K14">
        <v>2897</v>
      </c>
      <c r="L14">
        <v>6331</v>
      </c>
      <c r="M14" s="3">
        <f t="shared" si="2"/>
        <v>0.45758963828779026</v>
      </c>
      <c r="N14">
        <v>995</v>
      </c>
      <c r="O14">
        <v>2663</v>
      </c>
      <c r="P14" s="2">
        <f t="shared" si="3"/>
        <v>0.37363875328576795</v>
      </c>
      <c r="Q14">
        <v>1329</v>
      </c>
      <c r="R14">
        <v>1670</v>
      </c>
      <c r="S14" s="2">
        <f t="shared" si="4"/>
        <v>0.79580838323353298</v>
      </c>
      <c r="T14">
        <v>685</v>
      </c>
      <c r="U14">
        <v>2583</v>
      </c>
      <c r="V14">
        <v>8118</v>
      </c>
      <c r="W14">
        <v>3268</v>
      </c>
      <c r="X14">
        <v>1816</v>
      </c>
      <c r="Y14">
        <v>636</v>
      </c>
      <c r="Z14">
        <v>358</v>
      </c>
      <c r="AA14">
        <v>1067</v>
      </c>
      <c r="AB14">
        <v>1559</v>
      </c>
      <c r="AC14" s="3">
        <f t="shared" si="5"/>
        <v>0.70104948458345717</v>
      </c>
    </row>
    <row r="15" spans="1:48" x14ac:dyDescent="0.3">
      <c r="A15">
        <v>14</v>
      </c>
      <c r="B15" t="s">
        <v>23</v>
      </c>
      <c r="C15" t="s">
        <v>48</v>
      </c>
      <c r="D15" t="s">
        <v>49</v>
      </c>
      <c r="E15">
        <v>73</v>
      </c>
      <c r="F15">
        <v>53</v>
      </c>
      <c r="G15">
        <f t="shared" si="0"/>
        <v>20</v>
      </c>
      <c r="H15" s="1">
        <f t="shared" si="1"/>
        <v>0.72602739726027399</v>
      </c>
      <c r="J15">
        <v>0</v>
      </c>
      <c r="K15">
        <v>3106</v>
      </c>
      <c r="L15">
        <v>6634</v>
      </c>
      <c r="M15" s="3">
        <f t="shared" si="2"/>
        <v>0.46819415134157372</v>
      </c>
      <c r="N15">
        <v>798</v>
      </c>
      <c r="O15">
        <v>2297</v>
      </c>
      <c r="P15" s="2">
        <f t="shared" si="3"/>
        <v>0.34740966478014801</v>
      </c>
      <c r="Q15">
        <v>1212</v>
      </c>
      <c r="R15">
        <v>1589</v>
      </c>
      <c r="S15" s="2">
        <f t="shared" si="4"/>
        <v>0.76274386406544992</v>
      </c>
      <c r="T15">
        <v>754</v>
      </c>
      <c r="U15">
        <v>2643</v>
      </c>
      <c r="V15">
        <v>8222</v>
      </c>
      <c r="W15">
        <v>3397</v>
      </c>
      <c r="X15">
        <v>1965</v>
      </c>
      <c r="Y15">
        <v>576</v>
      </c>
      <c r="Z15">
        <v>398</v>
      </c>
      <c r="AA15">
        <v>1113</v>
      </c>
      <c r="AB15">
        <v>1546</v>
      </c>
      <c r="AC15" s="3">
        <f t="shared" si="5"/>
        <v>0.54142016674484594</v>
      </c>
    </row>
    <row r="16" spans="1:48" x14ac:dyDescent="0.3">
      <c r="A16">
        <v>15</v>
      </c>
      <c r="B16" t="s">
        <v>23</v>
      </c>
      <c r="C16" t="s">
        <v>50</v>
      </c>
      <c r="D16" t="s">
        <v>51</v>
      </c>
      <c r="E16">
        <v>73</v>
      </c>
      <c r="F16">
        <v>44</v>
      </c>
      <c r="G16">
        <f t="shared" si="0"/>
        <v>29</v>
      </c>
      <c r="H16" s="1">
        <f t="shared" si="1"/>
        <v>0.60273972602739723</v>
      </c>
      <c r="I16" t="s">
        <v>388</v>
      </c>
      <c r="J16">
        <v>4</v>
      </c>
      <c r="K16">
        <v>2880</v>
      </c>
      <c r="L16">
        <v>6160</v>
      </c>
      <c r="M16" s="3">
        <f t="shared" si="2"/>
        <v>0.46753246753246752</v>
      </c>
      <c r="N16">
        <v>979</v>
      </c>
      <c r="O16">
        <v>2584</v>
      </c>
      <c r="P16" s="2">
        <f t="shared" si="3"/>
        <v>0.37886996904024767</v>
      </c>
      <c r="Q16">
        <v>1440</v>
      </c>
      <c r="R16">
        <v>1840</v>
      </c>
      <c r="S16" s="2">
        <f t="shared" si="4"/>
        <v>0.78260869565217395</v>
      </c>
      <c r="T16">
        <v>620</v>
      </c>
      <c r="U16">
        <v>2619</v>
      </c>
      <c r="V16">
        <v>8179</v>
      </c>
      <c r="W16">
        <v>3239</v>
      </c>
      <c r="X16">
        <v>1892</v>
      </c>
      <c r="Y16">
        <v>547</v>
      </c>
      <c r="Z16">
        <v>332</v>
      </c>
      <c r="AA16">
        <v>1088</v>
      </c>
      <c r="AB16">
        <v>1501</v>
      </c>
      <c r="AC16" s="3">
        <f t="shared" si="5"/>
        <v>0.69009440935077748</v>
      </c>
    </row>
    <row r="17" spans="1:29" x14ac:dyDescent="0.3">
      <c r="A17">
        <v>16</v>
      </c>
      <c r="B17" t="s">
        <v>23</v>
      </c>
      <c r="C17" t="s">
        <v>52</v>
      </c>
      <c r="D17" t="s">
        <v>53</v>
      </c>
      <c r="E17">
        <v>67</v>
      </c>
      <c r="F17">
        <v>20</v>
      </c>
      <c r="G17">
        <f t="shared" si="0"/>
        <v>47</v>
      </c>
      <c r="H17" s="1">
        <f t="shared" si="1"/>
        <v>0.29850746268656714</v>
      </c>
      <c r="J17">
        <v>0</v>
      </c>
      <c r="K17">
        <v>2723</v>
      </c>
      <c r="L17">
        <v>6067</v>
      </c>
      <c r="M17" s="3">
        <f t="shared" si="2"/>
        <v>0.44882149332454263</v>
      </c>
      <c r="N17">
        <v>805</v>
      </c>
      <c r="O17">
        <v>2416</v>
      </c>
      <c r="P17" s="2">
        <f t="shared" si="3"/>
        <v>0.33319536423841062</v>
      </c>
      <c r="Q17">
        <v>1237</v>
      </c>
      <c r="R17">
        <v>1566</v>
      </c>
      <c r="S17" s="2">
        <f t="shared" si="4"/>
        <v>0.78991060025542781</v>
      </c>
      <c r="T17">
        <v>661</v>
      </c>
      <c r="U17">
        <v>2237</v>
      </c>
      <c r="V17">
        <v>7488</v>
      </c>
      <c r="W17">
        <v>2898</v>
      </c>
      <c r="X17">
        <v>1605</v>
      </c>
      <c r="Y17">
        <v>523</v>
      </c>
      <c r="Z17">
        <v>341</v>
      </c>
      <c r="AA17">
        <v>1086</v>
      </c>
      <c r="AB17">
        <v>1548</v>
      </c>
      <c r="AC17" s="3">
        <f t="shared" si="5"/>
        <v>0.25751493733171138</v>
      </c>
    </row>
    <row r="18" spans="1:29" x14ac:dyDescent="0.3">
      <c r="A18">
        <v>17</v>
      </c>
      <c r="B18" t="s">
        <v>23</v>
      </c>
      <c r="C18" t="s">
        <v>54</v>
      </c>
      <c r="D18" t="s">
        <v>55</v>
      </c>
      <c r="E18">
        <v>72</v>
      </c>
      <c r="F18">
        <v>35</v>
      </c>
      <c r="G18">
        <f t="shared" si="0"/>
        <v>37</v>
      </c>
      <c r="H18" s="1">
        <f t="shared" si="1"/>
        <v>0.4861111111111111</v>
      </c>
      <c r="I18" t="s">
        <v>285</v>
      </c>
      <c r="J18">
        <v>1</v>
      </c>
      <c r="K18">
        <v>2908</v>
      </c>
      <c r="L18">
        <v>6498</v>
      </c>
      <c r="M18" s="3">
        <f t="shared" si="2"/>
        <v>0.44752231455832564</v>
      </c>
      <c r="N18">
        <v>941</v>
      </c>
      <c r="O18">
        <v>2746</v>
      </c>
      <c r="P18" s="2">
        <f t="shared" si="3"/>
        <v>0.34268026219956299</v>
      </c>
      <c r="Q18">
        <v>1291</v>
      </c>
      <c r="R18">
        <v>1732</v>
      </c>
      <c r="S18" s="2">
        <f t="shared" si="4"/>
        <v>0.74538106235565815</v>
      </c>
      <c r="T18">
        <v>766</v>
      </c>
      <c r="U18">
        <v>2683</v>
      </c>
      <c r="V18">
        <v>8048</v>
      </c>
      <c r="W18">
        <v>3449</v>
      </c>
      <c r="X18">
        <v>1761</v>
      </c>
      <c r="Y18">
        <v>464</v>
      </c>
      <c r="Z18">
        <v>323</v>
      </c>
      <c r="AA18">
        <v>1099</v>
      </c>
      <c r="AB18">
        <v>1510</v>
      </c>
      <c r="AC18" s="3">
        <f t="shared" si="5"/>
        <v>0.45111528115890209</v>
      </c>
    </row>
    <row r="19" spans="1:29" x14ac:dyDescent="0.3">
      <c r="A19">
        <v>18</v>
      </c>
      <c r="B19" t="s">
        <v>23</v>
      </c>
      <c r="C19" t="s">
        <v>56</v>
      </c>
      <c r="D19" t="s">
        <v>57</v>
      </c>
      <c r="E19">
        <v>72</v>
      </c>
      <c r="F19">
        <v>44</v>
      </c>
      <c r="G19">
        <f t="shared" si="0"/>
        <v>28</v>
      </c>
      <c r="H19" s="1">
        <f t="shared" si="1"/>
        <v>0.61111111111111116</v>
      </c>
      <c r="I19" t="s">
        <v>345</v>
      </c>
      <c r="J19">
        <v>1</v>
      </c>
      <c r="K19">
        <v>2886</v>
      </c>
      <c r="L19">
        <v>6130</v>
      </c>
      <c r="M19" s="3">
        <f t="shared" si="2"/>
        <v>0.47079934747145186</v>
      </c>
      <c r="N19">
        <v>963</v>
      </c>
      <c r="O19">
        <v>2537</v>
      </c>
      <c r="P19" s="2">
        <f t="shared" si="3"/>
        <v>0.37958218368151359</v>
      </c>
      <c r="Q19">
        <v>1278</v>
      </c>
      <c r="R19">
        <v>1641</v>
      </c>
      <c r="S19" s="2">
        <f t="shared" si="4"/>
        <v>0.77879341864716634</v>
      </c>
      <c r="T19">
        <v>656</v>
      </c>
      <c r="U19">
        <v>2577</v>
      </c>
      <c r="V19">
        <v>8013</v>
      </c>
      <c r="W19">
        <v>3233</v>
      </c>
      <c r="X19">
        <v>1615</v>
      </c>
      <c r="Y19">
        <v>438</v>
      </c>
      <c r="Z19">
        <v>292</v>
      </c>
      <c r="AA19">
        <v>1089</v>
      </c>
      <c r="AB19">
        <v>1468</v>
      </c>
      <c r="AC19" s="3">
        <f t="shared" si="5"/>
        <v>0.59160913249253611</v>
      </c>
    </row>
    <row r="20" spans="1:29" x14ac:dyDescent="0.3">
      <c r="A20">
        <v>19</v>
      </c>
      <c r="B20" t="s">
        <v>23</v>
      </c>
      <c r="C20" t="s">
        <v>58</v>
      </c>
      <c r="D20" t="s">
        <v>59</v>
      </c>
      <c r="E20">
        <v>73</v>
      </c>
      <c r="F20">
        <v>46</v>
      </c>
      <c r="G20">
        <f t="shared" si="0"/>
        <v>27</v>
      </c>
      <c r="H20" s="1">
        <f t="shared" si="1"/>
        <v>0.63013698630136983</v>
      </c>
      <c r="I20" t="s">
        <v>348</v>
      </c>
      <c r="J20">
        <v>3</v>
      </c>
      <c r="K20">
        <v>3069</v>
      </c>
      <c r="L20">
        <v>6488</v>
      </c>
      <c r="M20" s="3">
        <f t="shared" si="2"/>
        <v>0.47302712700369914</v>
      </c>
      <c r="N20">
        <v>801</v>
      </c>
      <c r="O20">
        <v>2234</v>
      </c>
      <c r="P20" s="2">
        <f t="shared" si="3"/>
        <v>0.35854968666069831</v>
      </c>
      <c r="Q20">
        <v>1185</v>
      </c>
      <c r="R20">
        <v>1526</v>
      </c>
      <c r="S20" s="2">
        <f t="shared" si="4"/>
        <v>0.77653997378768025</v>
      </c>
      <c r="T20">
        <v>786</v>
      </c>
      <c r="U20">
        <v>2436</v>
      </c>
      <c r="V20">
        <v>8124</v>
      </c>
      <c r="W20">
        <v>3222</v>
      </c>
      <c r="X20">
        <v>1952</v>
      </c>
      <c r="Y20">
        <v>586</v>
      </c>
      <c r="Z20">
        <v>337</v>
      </c>
      <c r="AA20">
        <v>1005</v>
      </c>
      <c r="AB20">
        <v>1485</v>
      </c>
      <c r="AC20" s="3">
        <f t="shared" si="5"/>
        <v>0.60393315999717068</v>
      </c>
    </row>
    <row r="21" spans="1:29" x14ac:dyDescent="0.3">
      <c r="A21">
        <v>20</v>
      </c>
      <c r="B21" t="s">
        <v>23</v>
      </c>
      <c r="C21" t="s">
        <v>60</v>
      </c>
      <c r="D21" t="s">
        <v>61</v>
      </c>
      <c r="E21">
        <v>73</v>
      </c>
      <c r="F21">
        <v>43</v>
      </c>
      <c r="G21">
        <f t="shared" si="0"/>
        <v>30</v>
      </c>
      <c r="H21" s="1">
        <f t="shared" si="1"/>
        <v>0.58904109589041098</v>
      </c>
      <c r="I21" t="s">
        <v>285</v>
      </c>
      <c r="J21">
        <v>1</v>
      </c>
      <c r="K21">
        <v>3000</v>
      </c>
      <c r="L21">
        <v>6417</v>
      </c>
      <c r="M21" s="3">
        <f t="shared" si="2"/>
        <v>0.4675081813931744</v>
      </c>
      <c r="N21">
        <v>848</v>
      </c>
      <c r="O21">
        <v>2307</v>
      </c>
      <c r="P21" s="2">
        <f t="shared" si="3"/>
        <v>0.36757693974859124</v>
      </c>
      <c r="Q21">
        <v>1236</v>
      </c>
      <c r="R21">
        <v>1638</v>
      </c>
      <c r="S21" s="2">
        <f t="shared" si="4"/>
        <v>0.75457875457875456</v>
      </c>
      <c r="T21">
        <v>764</v>
      </c>
      <c r="U21">
        <v>2553</v>
      </c>
      <c r="V21">
        <v>8084</v>
      </c>
      <c r="W21">
        <v>3317</v>
      </c>
      <c r="X21">
        <v>1884</v>
      </c>
      <c r="Y21">
        <v>586</v>
      </c>
      <c r="Z21">
        <v>389</v>
      </c>
      <c r="AA21">
        <v>1037</v>
      </c>
      <c r="AB21">
        <v>1529</v>
      </c>
      <c r="AC21" s="3">
        <f t="shared" si="5"/>
        <v>0.66327916637101225</v>
      </c>
    </row>
    <row r="22" spans="1:29" x14ac:dyDescent="0.3">
      <c r="A22">
        <v>21</v>
      </c>
      <c r="B22" t="s">
        <v>23</v>
      </c>
      <c r="C22" t="s">
        <v>62</v>
      </c>
      <c r="D22" t="s">
        <v>63</v>
      </c>
      <c r="E22">
        <v>72</v>
      </c>
      <c r="F22">
        <v>44</v>
      </c>
      <c r="G22">
        <f t="shared" si="0"/>
        <v>28</v>
      </c>
      <c r="H22" s="1">
        <f t="shared" si="1"/>
        <v>0.61111111111111116</v>
      </c>
      <c r="I22" t="s">
        <v>345</v>
      </c>
      <c r="J22">
        <v>1</v>
      </c>
      <c r="K22">
        <v>2879</v>
      </c>
      <c r="L22">
        <v>6156</v>
      </c>
      <c r="M22" s="3">
        <f t="shared" si="2"/>
        <v>0.46767381416504222</v>
      </c>
      <c r="N22">
        <v>770</v>
      </c>
      <c r="O22">
        <v>2171</v>
      </c>
      <c r="P22" s="2">
        <f t="shared" si="3"/>
        <v>0.35467526485490558</v>
      </c>
      <c r="Q22">
        <v>1422</v>
      </c>
      <c r="R22">
        <v>1787</v>
      </c>
      <c r="S22" s="2">
        <f t="shared" si="4"/>
        <v>0.79574706211527702</v>
      </c>
      <c r="T22">
        <v>593</v>
      </c>
      <c r="U22">
        <v>2495</v>
      </c>
      <c r="V22">
        <v>7950</v>
      </c>
      <c r="W22">
        <v>3088</v>
      </c>
      <c r="X22">
        <v>1562</v>
      </c>
      <c r="Y22">
        <v>550</v>
      </c>
      <c r="Z22">
        <v>353</v>
      </c>
      <c r="AA22">
        <v>986</v>
      </c>
      <c r="AB22">
        <v>1390</v>
      </c>
      <c r="AC22" s="3">
        <f t="shared" si="5"/>
        <v>0.55604807194818306</v>
      </c>
    </row>
    <row r="23" spans="1:29" x14ac:dyDescent="0.3">
      <c r="A23">
        <v>22</v>
      </c>
      <c r="B23" t="s">
        <v>23</v>
      </c>
      <c r="C23" t="s">
        <v>64</v>
      </c>
      <c r="D23" t="s">
        <v>65</v>
      </c>
      <c r="E23">
        <v>72</v>
      </c>
      <c r="F23">
        <v>31</v>
      </c>
      <c r="G23">
        <f t="shared" si="0"/>
        <v>41</v>
      </c>
      <c r="H23" s="1">
        <f t="shared" si="1"/>
        <v>0.43055555555555558</v>
      </c>
      <c r="J23">
        <v>0</v>
      </c>
      <c r="K23">
        <v>2943</v>
      </c>
      <c r="L23">
        <v>6364</v>
      </c>
      <c r="M23" s="3">
        <f t="shared" si="2"/>
        <v>0.46244500314267756</v>
      </c>
      <c r="N23">
        <v>914</v>
      </c>
      <c r="O23">
        <v>2511</v>
      </c>
      <c r="P23" s="2">
        <f t="shared" si="3"/>
        <v>0.3639984070091597</v>
      </c>
      <c r="Q23">
        <v>1127</v>
      </c>
      <c r="R23">
        <v>1464</v>
      </c>
      <c r="S23" s="2">
        <f t="shared" si="4"/>
        <v>0.76980874316939896</v>
      </c>
      <c r="T23">
        <v>695</v>
      </c>
      <c r="U23">
        <v>2372</v>
      </c>
      <c r="V23">
        <v>7927</v>
      </c>
      <c r="W23">
        <v>3067</v>
      </c>
      <c r="X23">
        <v>1713</v>
      </c>
      <c r="Y23">
        <v>556</v>
      </c>
      <c r="Z23">
        <v>293</v>
      </c>
      <c r="AA23">
        <v>1043</v>
      </c>
      <c r="AB23">
        <v>1595</v>
      </c>
      <c r="AC23" s="3">
        <f t="shared" si="5"/>
        <v>0.44625464800141224</v>
      </c>
    </row>
    <row r="24" spans="1:29" x14ac:dyDescent="0.3">
      <c r="A24">
        <v>23</v>
      </c>
      <c r="B24" t="s">
        <v>23</v>
      </c>
      <c r="C24" t="s">
        <v>66</v>
      </c>
      <c r="D24" t="s">
        <v>67</v>
      </c>
      <c r="E24">
        <v>73</v>
      </c>
      <c r="F24">
        <v>45</v>
      </c>
      <c r="G24">
        <f t="shared" si="0"/>
        <v>28</v>
      </c>
      <c r="H24" s="1">
        <f t="shared" si="1"/>
        <v>0.61643835616438358</v>
      </c>
      <c r="I24" t="s">
        <v>285</v>
      </c>
      <c r="J24">
        <v>1</v>
      </c>
      <c r="K24">
        <v>3075</v>
      </c>
      <c r="L24">
        <v>6457</v>
      </c>
      <c r="M24" s="3">
        <f t="shared" si="2"/>
        <v>0.47622735016261419</v>
      </c>
      <c r="N24">
        <v>743</v>
      </c>
      <c r="O24">
        <v>2046</v>
      </c>
      <c r="P24" s="2">
        <f t="shared" si="3"/>
        <v>0.36314760508308896</v>
      </c>
      <c r="Q24">
        <v>1096</v>
      </c>
      <c r="R24">
        <v>1393</v>
      </c>
      <c r="S24" s="2">
        <f t="shared" si="4"/>
        <v>0.78679109834888727</v>
      </c>
      <c r="T24">
        <v>636</v>
      </c>
      <c r="U24">
        <v>2489</v>
      </c>
      <c r="V24">
        <v>7989</v>
      </c>
      <c r="W24">
        <v>3125</v>
      </c>
      <c r="X24">
        <v>1888</v>
      </c>
      <c r="Y24">
        <v>543</v>
      </c>
      <c r="Z24">
        <v>376</v>
      </c>
      <c r="AA24">
        <v>967</v>
      </c>
      <c r="AB24">
        <v>1445</v>
      </c>
      <c r="AC24" s="3">
        <f t="shared" si="5"/>
        <v>0.52541256671066883</v>
      </c>
    </row>
    <row r="25" spans="1:29" x14ac:dyDescent="0.3">
      <c r="A25">
        <v>24</v>
      </c>
      <c r="B25" t="s">
        <v>23</v>
      </c>
      <c r="C25" t="s">
        <v>68</v>
      </c>
      <c r="D25" t="s">
        <v>69</v>
      </c>
      <c r="E25">
        <v>73</v>
      </c>
      <c r="F25">
        <v>33</v>
      </c>
      <c r="G25">
        <f t="shared" si="0"/>
        <v>40</v>
      </c>
      <c r="H25" s="1">
        <f t="shared" si="1"/>
        <v>0.45205479452054792</v>
      </c>
      <c r="I25" t="s">
        <v>285</v>
      </c>
      <c r="J25">
        <v>1</v>
      </c>
      <c r="K25">
        <v>2871</v>
      </c>
      <c r="L25">
        <v>6468</v>
      </c>
      <c r="M25" s="3">
        <f t="shared" si="2"/>
        <v>0.44387755102040816</v>
      </c>
      <c r="N25">
        <v>807</v>
      </c>
      <c r="O25">
        <v>2354</v>
      </c>
      <c r="P25" s="2">
        <f t="shared" si="3"/>
        <v>0.34282073067119795</v>
      </c>
      <c r="Q25">
        <v>1282</v>
      </c>
      <c r="R25">
        <v>1656</v>
      </c>
      <c r="S25" s="2">
        <f t="shared" si="4"/>
        <v>0.77415458937198067</v>
      </c>
      <c r="T25">
        <v>751</v>
      </c>
      <c r="U25">
        <v>2498</v>
      </c>
      <c r="V25">
        <v>7831</v>
      </c>
      <c r="W25">
        <v>3249</v>
      </c>
      <c r="X25">
        <v>1747</v>
      </c>
      <c r="Y25">
        <v>599</v>
      </c>
      <c r="Z25">
        <v>396</v>
      </c>
      <c r="AA25">
        <v>937</v>
      </c>
      <c r="AB25">
        <v>1336</v>
      </c>
      <c r="AC25" s="3">
        <f t="shared" si="5"/>
        <v>0.52597571822365374</v>
      </c>
    </row>
    <row r="26" spans="1:29" x14ac:dyDescent="0.3">
      <c r="A26">
        <v>25</v>
      </c>
      <c r="B26" t="s">
        <v>23</v>
      </c>
      <c r="C26" t="s">
        <v>70</v>
      </c>
      <c r="D26" t="s">
        <v>71</v>
      </c>
      <c r="E26">
        <v>66</v>
      </c>
      <c r="F26">
        <v>20</v>
      </c>
      <c r="G26">
        <f t="shared" si="0"/>
        <v>46</v>
      </c>
      <c r="H26" s="1">
        <f t="shared" si="1"/>
        <v>0.30303030303030304</v>
      </c>
      <c r="J26">
        <v>0</v>
      </c>
      <c r="K26">
        <v>2595</v>
      </c>
      <c r="L26">
        <v>5658</v>
      </c>
      <c r="M26" s="3">
        <f t="shared" si="2"/>
        <v>0.4586426299045599</v>
      </c>
      <c r="N26">
        <v>791</v>
      </c>
      <c r="O26">
        <v>2157</v>
      </c>
      <c r="P26" s="2">
        <f t="shared" si="3"/>
        <v>0.36671302735280481</v>
      </c>
      <c r="Q26">
        <v>1097</v>
      </c>
      <c r="R26">
        <v>1476</v>
      </c>
      <c r="S26" s="2">
        <f t="shared" si="4"/>
        <v>0.74322493224932251</v>
      </c>
      <c r="T26">
        <v>644</v>
      </c>
      <c r="U26">
        <v>2109</v>
      </c>
      <c r="V26">
        <v>7078</v>
      </c>
      <c r="W26">
        <v>2753</v>
      </c>
      <c r="X26">
        <v>1589</v>
      </c>
      <c r="Y26">
        <v>490</v>
      </c>
      <c r="Z26">
        <v>299</v>
      </c>
      <c r="AA26">
        <v>1008</v>
      </c>
      <c r="AB26">
        <v>1299</v>
      </c>
      <c r="AC26" s="3">
        <f t="shared" si="5"/>
        <v>0.40412709155881288</v>
      </c>
    </row>
    <row r="27" spans="1:29" x14ac:dyDescent="0.3">
      <c r="A27">
        <v>26</v>
      </c>
      <c r="B27" t="s">
        <v>23</v>
      </c>
      <c r="C27" t="s">
        <v>72</v>
      </c>
      <c r="D27" t="s">
        <v>73</v>
      </c>
      <c r="E27">
        <v>65</v>
      </c>
      <c r="F27">
        <v>19</v>
      </c>
      <c r="G27">
        <f t="shared" si="0"/>
        <v>46</v>
      </c>
      <c r="H27" s="1">
        <f t="shared" si="1"/>
        <v>0.29230769230769232</v>
      </c>
      <c r="J27">
        <v>0</v>
      </c>
      <c r="K27">
        <v>2619</v>
      </c>
      <c r="L27">
        <v>5715</v>
      </c>
      <c r="M27" s="3">
        <f t="shared" si="2"/>
        <v>0.45826771653543308</v>
      </c>
      <c r="N27">
        <v>727</v>
      </c>
      <c r="O27">
        <v>2070</v>
      </c>
      <c r="P27" s="2">
        <f t="shared" si="3"/>
        <v>0.35120772946859902</v>
      </c>
      <c r="Q27">
        <v>983</v>
      </c>
      <c r="R27">
        <v>1296</v>
      </c>
      <c r="S27" s="2">
        <f t="shared" si="4"/>
        <v>0.75848765432098764</v>
      </c>
      <c r="T27">
        <v>704</v>
      </c>
      <c r="U27">
        <v>2172</v>
      </c>
      <c r="V27">
        <v>6948</v>
      </c>
      <c r="W27">
        <v>2876</v>
      </c>
      <c r="X27">
        <v>1500</v>
      </c>
      <c r="Y27">
        <v>447</v>
      </c>
      <c r="Z27">
        <v>211</v>
      </c>
      <c r="AA27">
        <v>1073</v>
      </c>
      <c r="AB27">
        <v>1188</v>
      </c>
      <c r="AC27" s="3">
        <f t="shared" si="5"/>
        <v>0.36044482885452744</v>
      </c>
    </row>
    <row r="28" spans="1:29" x14ac:dyDescent="0.3">
      <c r="A28">
        <v>27</v>
      </c>
      <c r="B28" t="s">
        <v>23</v>
      </c>
      <c r="C28" t="s">
        <v>74</v>
      </c>
      <c r="D28" t="s">
        <v>75</v>
      </c>
      <c r="E28">
        <v>65</v>
      </c>
      <c r="F28">
        <v>22</v>
      </c>
      <c r="G28">
        <f t="shared" si="0"/>
        <v>43</v>
      </c>
      <c r="H28" s="1">
        <f t="shared" si="1"/>
        <v>0.33846153846153848</v>
      </c>
      <c r="J28">
        <v>0</v>
      </c>
      <c r="K28">
        <v>2573</v>
      </c>
      <c r="L28">
        <v>5762</v>
      </c>
      <c r="M28" s="3">
        <f t="shared" si="2"/>
        <v>0.44654633807705657</v>
      </c>
      <c r="N28">
        <v>793</v>
      </c>
      <c r="O28">
        <v>2282</v>
      </c>
      <c r="P28" s="2">
        <f t="shared" si="3"/>
        <v>0.34750219106047325</v>
      </c>
      <c r="Q28">
        <v>1006</v>
      </c>
      <c r="R28">
        <v>1332</v>
      </c>
      <c r="S28" s="2">
        <f t="shared" si="4"/>
        <v>0.75525525525525528</v>
      </c>
      <c r="T28">
        <v>680</v>
      </c>
      <c r="U28">
        <v>2041</v>
      </c>
      <c r="V28">
        <v>6945</v>
      </c>
      <c r="W28">
        <v>2721</v>
      </c>
      <c r="X28">
        <v>1510</v>
      </c>
      <c r="Y28">
        <v>652</v>
      </c>
      <c r="Z28">
        <v>265</v>
      </c>
      <c r="AA28">
        <v>1005</v>
      </c>
      <c r="AB28">
        <v>1417</v>
      </c>
      <c r="AC28" s="3">
        <f t="shared" si="5"/>
        <v>0.4059168702626117</v>
      </c>
    </row>
    <row r="29" spans="1:29" x14ac:dyDescent="0.3">
      <c r="A29">
        <v>28</v>
      </c>
      <c r="B29" t="s">
        <v>23</v>
      </c>
      <c r="C29" t="s">
        <v>76</v>
      </c>
      <c r="D29" t="s">
        <v>77</v>
      </c>
      <c r="E29">
        <v>65</v>
      </c>
      <c r="F29">
        <v>15</v>
      </c>
      <c r="G29">
        <f t="shared" si="0"/>
        <v>50</v>
      </c>
      <c r="H29" s="1">
        <f t="shared" si="1"/>
        <v>0.23076923076923078</v>
      </c>
      <c r="J29">
        <v>0</v>
      </c>
      <c r="K29">
        <v>2510</v>
      </c>
      <c r="L29">
        <v>5730</v>
      </c>
      <c r="M29" s="3">
        <f t="shared" si="2"/>
        <v>0.43804537521815007</v>
      </c>
      <c r="N29">
        <v>678</v>
      </c>
      <c r="O29">
        <v>2032</v>
      </c>
      <c r="P29" s="2">
        <f t="shared" si="3"/>
        <v>0.33366141732283466</v>
      </c>
      <c r="Q29">
        <v>1214</v>
      </c>
      <c r="R29">
        <v>1511</v>
      </c>
      <c r="S29" s="2">
        <f t="shared" si="4"/>
        <v>0.80344142951687625</v>
      </c>
      <c r="T29">
        <v>647</v>
      </c>
      <c r="U29">
        <v>2138</v>
      </c>
      <c r="V29">
        <v>6912</v>
      </c>
      <c r="W29">
        <v>2785</v>
      </c>
      <c r="X29">
        <v>1663</v>
      </c>
      <c r="Y29">
        <v>534</v>
      </c>
      <c r="Z29">
        <v>299</v>
      </c>
      <c r="AA29">
        <v>969</v>
      </c>
      <c r="AB29">
        <v>1304</v>
      </c>
      <c r="AC29" s="3">
        <f t="shared" si="5"/>
        <v>0.31435139444704596</v>
      </c>
    </row>
    <row r="30" spans="1:29" x14ac:dyDescent="0.3">
      <c r="A30">
        <v>29</v>
      </c>
      <c r="B30" t="s">
        <v>23</v>
      </c>
      <c r="C30" t="s">
        <v>78</v>
      </c>
      <c r="D30" t="s">
        <v>79</v>
      </c>
      <c r="E30">
        <v>66</v>
      </c>
      <c r="F30">
        <v>21</v>
      </c>
      <c r="G30">
        <f t="shared" si="0"/>
        <v>45</v>
      </c>
      <c r="H30" s="1">
        <f t="shared" si="1"/>
        <v>0.31818181818181818</v>
      </c>
      <c r="J30">
        <v>0</v>
      </c>
      <c r="K30">
        <v>2638</v>
      </c>
      <c r="L30">
        <v>5896</v>
      </c>
      <c r="M30" s="3">
        <f t="shared" si="2"/>
        <v>0.44742198100407055</v>
      </c>
      <c r="N30">
        <v>631</v>
      </c>
      <c r="O30">
        <v>1872</v>
      </c>
      <c r="P30" s="2">
        <f t="shared" si="3"/>
        <v>0.3370726495726496</v>
      </c>
      <c r="Q30">
        <v>1076</v>
      </c>
      <c r="R30">
        <v>1550</v>
      </c>
      <c r="S30" s="2">
        <f t="shared" si="4"/>
        <v>0.69419354838709679</v>
      </c>
      <c r="T30">
        <v>795</v>
      </c>
      <c r="U30">
        <v>2274</v>
      </c>
      <c r="V30">
        <v>6983</v>
      </c>
      <c r="W30">
        <v>3069</v>
      </c>
      <c r="X30">
        <v>1456</v>
      </c>
      <c r="Y30">
        <v>504</v>
      </c>
      <c r="Z30">
        <v>313</v>
      </c>
      <c r="AA30">
        <v>946</v>
      </c>
      <c r="AB30">
        <v>1464</v>
      </c>
      <c r="AC30" s="3">
        <f t="shared" si="5"/>
        <v>0.4242394680908177</v>
      </c>
    </row>
    <row r="31" spans="1:29" x14ac:dyDescent="0.3">
      <c r="A31">
        <v>30</v>
      </c>
      <c r="B31" t="s">
        <v>23</v>
      </c>
      <c r="C31" t="s">
        <v>80</v>
      </c>
      <c r="D31" t="s">
        <v>81</v>
      </c>
      <c r="E31">
        <v>65</v>
      </c>
      <c r="F31">
        <v>23</v>
      </c>
      <c r="G31">
        <f t="shared" si="0"/>
        <v>42</v>
      </c>
      <c r="H31" s="1">
        <f t="shared" si="1"/>
        <v>0.35384615384615387</v>
      </c>
      <c r="J31">
        <v>0</v>
      </c>
      <c r="K31">
        <v>2425</v>
      </c>
      <c r="L31">
        <v>5586</v>
      </c>
      <c r="M31" s="3">
        <f t="shared" si="2"/>
        <v>0.43412101682778376</v>
      </c>
      <c r="N31">
        <v>785</v>
      </c>
      <c r="O31">
        <v>2231</v>
      </c>
      <c r="P31" s="2">
        <f t="shared" si="3"/>
        <v>0.35186015239802781</v>
      </c>
      <c r="Q31">
        <v>1052</v>
      </c>
      <c r="R31">
        <v>1406</v>
      </c>
      <c r="S31" s="2">
        <f t="shared" si="4"/>
        <v>0.74822190611664297</v>
      </c>
      <c r="T31">
        <v>715</v>
      </c>
      <c r="U31">
        <v>2066</v>
      </c>
      <c r="V31">
        <v>6687</v>
      </c>
      <c r="W31">
        <v>2781</v>
      </c>
      <c r="X31">
        <v>1549</v>
      </c>
      <c r="Y31">
        <v>428</v>
      </c>
      <c r="Z31">
        <v>268</v>
      </c>
      <c r="AA31">
        <v>949</v>
      </c>
      <c r="AB31">
        <v>1223</v>
      </c>
      <c r="AC31" s="3">
        <f t="shared" si="5"/>
        <v>0.26541138250758856</v>
      </c>
    </row>
    <row r="32" spans="1:29" x14ac:dyDescent="0.3">
      <c r="A32">
        <v>1</v>
      </c>
      <c r="B32" t="s">
        <v>82</v>
      </c>
      <c r="C32" t="s">
        <v>24</v>
      </c>
      <c r="D32" t="s">
        <v>83</v>
      </c>
      <c r="E32">
        <v>82</v>
      </c>
      <c r="F32">
        <v>60</v>
      </c>
      <c r="G32">
        <f t="shared" si="0"/>
        <v>22</v>
      </c>
      <c r="H32" s="1">
        <f t="shared" si="1"/>
        <v>0.73170731707317072</v>
      </c>
      <c r="I32" t="s">
        <v>282</v>
      </c>
      <c r="J32">
        <v>3</v>
      </c>
      <c r="K32">
        <v>3555</v>
      </c>
      <c r="L32">
        <v>7471</v>
      </c>
      <c r="M32" s="3">
        <f t="shared" si="2"/>
        <v>0.47583991433543033</v>
      </c>
      <c r="N32">
        <v>1105</v>
      </c>
      <c r="O32">
        <v>3134</v>
      </c>
      <c r="P32" s="2">
        <f t="shared" si="3"/>
        <v>0.35258455647734527</v>
      </c>
      <c r="Q32">
        <v>1471</v>
      </c>
      <c r="R32">
        <v>1904</v>
      </c>
      <c r="S32" s="2">
        <f t="shared" si="4"/>
        <v>0.77258403361344541</v>
      </c>
      <c r="T32">
        <v>762</v>
      </c>
      <c r="U32">
        <v>3316</v>
      </c>
      <c r="V32">
        <v>9686</v>
      </c>
      <c r="W32">
        <v>4078</v>
      </c>
      <c r="X32">
        <v>2136</v>
      </c>
      <c r="Y32">
        <v>615</v>
      </c>
      <c r="Z32">
        <v>486</v>
      </c>
      <c r="AA32">
        <v>1137</v>
      </c>
      <c r="AB32">
        <v>1608</v>
      </c>
      <c r="AC32" s="3">
        <f t="shared" si="5"/>
        <v>0.79268835579427943</v>
      </c>
    </row>
    <row r="33" spans="1:29" x14ac:dyDescent="0.3">
      <c r="A33">
        <v>2</v>
      </c>
      <c r="B33" t="s">
        <v>82</v>
      </c>
      <c r="C33" t="s">
        <v>76</v>
      </c>
      <c r="D33" t="s">
        <v>84</v>
      </c>
      <c r="E33">
        <v>82</v>
      </c>
      <c r="F33">
        <v>57</v>
      </c>
      <c r="G33">
        <f t="shared" si="0"/>
        <v>25</v>
      </c>
      <c r="H33" s="1">
        <f t="shared" si="1"/>
        <v>0.69512195121951215</v>
      </c>
      <c r="I33" t="s">
        <v>388</v>
      </c>
      <c r="J33">
        <v>4</v>
      </c>
      <c r="K33">
        <v>3612</v>
      </c>
      <c r="L33">
        <v>7361</v>
      </c>
      <c r="M33" s="3">
        <f t="shared" si="2"/>
        <v>0.49069419915772311</v>
      </c>
      <c r="N33">
        <v>1087</v>
      </c>
      <c r="O33">
        <v>2824</v>
      </c>
      <c r="P33" s="2">
        <f t="shared" si="3"/>
        <v>0.38491501416430596</v>
      </c>
      <c r="Q33">
        <v>1339</v>
      </c>
      <c r="R33">
        <v>1672</v>
      </c>
      <c r="S33" s="2">
        <f t="shared" si="4"/>
        <v>0.80083732057416268</v>
      </c>
      <c r="T33">
        <v>797</v>
      </c>
      <c r="U33">
        <v>2990</v>
      </c>
      <c r="V33">
        <v>9650</v>
      </c>
      <c r="W33">
        <v>3787</v>
      </c>
      <c r="X33">
        <v>2413</v>
      </c>
      <c r="Y33">
        <v>625</v>
      </c>
      <c r="Z33">
        <v>525</v>
      </c>
      <c r="AA33">
        <v>1169</v>
      </c>
      <c r="AB33">
        <v>1757</v>
      </c>
      <c r="AC33" s="3">
        <f t="shared" si="5"/>
        <v>0.7363080453414792</v>
      </c>
    </row>
    <row r="34" spans="1:29" x14ac:dyDescent="0.3">
      <c r="A34">
        <v>3</v>
      </c>
      <c r="B34" t="s">
        <v>82</v>
      </c>
      <c r="C34" t="s">
        <v>30</v>
      </c>
      <c r="D34" t="s">
        <v>85</v>
      </c>
      <c r="E34">
        <v>82</v>
      </c>
      <c r="F34">
        <v>33</v>
      </c>
      <c r="G34">
        <f t="shared" si="0"/>
        <v>49</v>
      </c>
      <c r="H34" s="1">
        <f t="shared" si="1"/>
        <v>0.40243902439024393</v>
      </c>
      <c r="J34">
        <v>0</v>
      </c>
      <c r="K34">
        <v>3581</v>
      </c>
      <c r="L34">
        <v>7563</v>
      </c>
      <c r="M34" s="3">
        <f t="shared" si="2"/>
        <v>0.47348935607563136</v>
      </c>
      <c r="N34">
        <v>842</v>
      </c>
      <c r="O34">
        <v>2449</v>
      </c>
      <c r="P34" s="2">
        <f t="shared" si="3"/>
        <v>0.34381380155165375</v>
      </c>
      <c r="Q34">
        <v>1462</v>
      </c>
      <c r="R34">
        <v>1921</v>
      </c>
      <c r="S34" s="2">
        <f t="shared" si="4"/>
        <v>0.76106194690265483</v>
      </c>
      <c r="T34">
        <v>909</v>
      </c>
      <c r="U34">
        <v>2969</v>
      </c>
      <c r="V34">
        <v>9466</v>
      </c>
      <c r="W34">
        <v>3878</v>
      </c>
      <c r="X34">
        <v>2216</v>
      </c>
      <c r="Y34">
        <v>610</v>
      </c>
      <c r="Z34">
        <v>441</v>
      </c>
      <c r="AA34">
        <v>1215</v>
      </c>
      <c r="AB34">
        <v>1732</v>
      </c>
      <c r="AC34" s="3">
        <f t="shared" si="5"/>
        <v>0.48793992532226937</v>
      </c>
    </row>
    <row r="35" spans="1:29" x14ac:dyDescent="0.3">
      <c r="A35">
        <v>4</v>
      </c>
      <c r="B35" t="s">
        <v>82</v>
      </c>
      <c r="C35" t="s">
        <v>60</v>
      </c>
      <c r="D35" t="s">
        <v>86</v>
      </c>
      <c r="E35">
        <v>82</v>
      </c>
      <c r="F35">
        <v>51</v>
      </c>
      <c r="G35">
        <f t="shared" si="0"/>
        <v>31</v>
      </c>
      <c r="H35" s="1">
        <f t="shared" si="1"/>
        <v>0.62195121951219512</v>
      </c>
      <c r="I35" t="s">
        <v>294</v>
      </c>
      <c r="J35">
        <v>2</v>
      </c>
      <c r="K35">
        <v>3407</v>
      </c>
      <c r="L35">
        <v>7233</v>
      </c>
      <c r="M35" s="3">
        <f t="shared" si="2"/>
        <v>0.47103553159131756</v>
      </c>
      <c r="N35">
        <v>889</v>
      </c>
      <c r="O35">
        <v>2474</v>
      </c>
      <c r="P35" s="2">
        <f t="shared" si="3"/>
        <v>0.3593371059013743</v>
      </c>
      <c r="Q35">
        <v>1742</v>
      </c>
      <c r="R35">
        <v>2258</v>
      </c>
      <c r="S35" s="2">
        <f t="shared" si="4"/>
        <v>0.77147918511957481</v>
      </c>
      <c r="T35">
        <v>892</v>
      </c>
      <c r="U35">
        <v>3025</v>
      </c>
      <c r="V35">
        <v>9445</v>
      </c>
      <c r="W35">
        <v>3917</v>
      </c>
      <c r="X35">
        <v>2207</v>
      </c>
      <c r="Y35">
        <v>606</v>
      </c>
      <c r="Z35">
        <v>432</v>
      </c>
      <c r="AA35">
        <v>1223</v>
      </c>
      <c r="AB35">
        <v>1745</v>
      </c>
      <c r="AC35" s="3">
        <f t="shared" si="5"/>
        <v>0.68377914532218398</v>
      </c>
    </row>
    <row r="36" spans="1:29" x14ac:dyDescent="0.3">
      <c r="A36">
        <v>5</v>
      </c>
      <c r="B36" t="s">
        <v>82</v>
      </c>
      <c r="C36" t="s">
        <v>204</v>
      </c>
      <c r="D36" t="s">
        <v>591</v>
      </c>
      <c r="E36">
        <v>82</v>
      </c>
      <c r="F36">
        <v>48</v>
      </c>
      <c r="G36">
        <f t="shared" si="0"/>
        <v>34</v>
      </c>
      <c r="H36" s="1">
        <f t="shared" si="1"/>
        <v>0.58536585365853655</v>
      </c>
      <c r="I36" t="s">
        <v>345</v>
      </c>
      <c r="J36">
        <v>1</v>
      </c>
      <c r="K36">
        <v>3384</v>
      </c>
      <c r="L36">
        <v>7178</v>
      </c>
      <c r="M36" s="3">
        <f t="shared" si="2"/>
        <v>0.4714405126776261</v>
      </c>
      <c r="N36">
        <v>821</v>
      </c>
      <c r="O36">
        <v>2118</v>
      </c>
      <c r="P36" s="2">
        <f t="shared" si="3"/>
        <v>0.38762983947119922</v>
      </c>
      <c r="Q36">
        <v>1853</v>
      </c>
      <c r="R36">
        <v>2340</v>
      </c>
      <c r="S36" s="2">
        <f t="shared" si="4"/>
        <v>0.79188034188034184</v>
      </c>
      <c r="T36">
        <v>796</v>
      </c>
      <c r="U36">
        <v>2936</v>
      </c>
      <c r="V36">
        <v>9442</v>
      </c>
      <c r="W36">
        <v>3732</v>
      </c>
      <c r="X36">
        <v>1970</v>
      </c>
      <c r="Y36">
        <v>561</v>
      </c>
      <c r="Z36">
        <v>385</v>
      </c>
      <c r="AA36">
        <v>1193</v>
      </c>
      <c r="AB36">
        <v>1913</v>
      </c>
      <c r="AC36" s="3">
        <f t="shared" si="5"/>
        <v>0.55814229459854658</v>
      </c>
    </row>
    <row r="37" spans="1:29" x14ac:dyDescent="0.3">
      <c r="A37">
        <v>6</v>
      </c>
      <c r="B37" t="s">
        <v>82</v>
      </c>
      <c r="C37" t="s">
        <v>32</v>
      </c>
      <c r="D37" t="s">
        <v>87</v>
      </c>
      <c r="E37">
        <v>82</v>
      </c>
      <c r="F37">
        <v>53</v>
      </c>
      <c r="G37">
        <f t="shared" si="0"/>
        <v>29</v>
      </c>
      <c r="H37" s="1">
        <f t="shared" si="1"/>
        <v>0.64634146341463417</v>
      </c>
      <c r="I37" t="s">
        <v>348</v>
      </c>
      <c r="J37">
        <v>3</v>
      </c>
      <c r="K37">
        <v>3470</v>
      </c>
      <c r="L37">
        <v>7427</v>
      </c>
      <c r="M37" s="3">
        <f t="shared" si="2"/>
        <v>0.46721421839235222</v>
      </c>
      <c r="N37">
        <v>904</v>
      </c>
      <c r="O37">
        <v>2520</v>
      </c>
      <c r="P37" s="2">
        <f t="shared" si="3"/>
        <v>0.35873015873015873</v>
      </c>
      <c r="Q37">
        <v>1558</v>
      </c>
      <c r="R37">
        <v>1914</v>
      </c>
      <c r="S37" s="2">
        <f t="shared" si="4"/>
        <v>0.81400208986415878</v>
      </c>
      <c r="T37">
        <v>967</v>
      </c>
      <c r="U37">
        <v>2968</v>
      </c>
      <c r="V37">
        <v>9402</v>
      </c>
      <c r="W37">
        <v>3935</v>
      </c>
      <c r="X37">
        <v>1887</v>
      </c>
      <c r="Y37">
        <v>546</v>
      </c>
      <c r="Z37">
        <v>413</v>
      </c>
      <c r="AA37">
        <v>1135</v>
      </c>
      <c r="AB37">
        <v>1669</v>
      </c>
      <c r="AC37" s="3">
        <f t="shared" si="5"/>
        <v>0.62265448828763326</v>
      </c>
    </row>
    <row r="38" spans="1:29" x14ac:dyDescent="0.3">
      <c r="A38">
        <v>7</v>
      </c>
      <c r="B38" t="s">
        <v>82</v>
      </c>
      <c r="C38" t="s">
        <v>62</v>
      </c>
      <c r="D38" t="s">
        <v>88</v>
      </c>
      <c r="E38">
        <v>82</v>
      </c>
      <c r="F38">
        <v>49</v>
      </c>
      <c r="G38">
        <f t="shared" si="0"/>
        <v>33</v>
      </c>
      <c r="H38" s="1">
        <f t="shared" si="1"/>
        <v>0.59756097560975607</v>
      </c>
      <c r="I38" t="s">
        <v>345</v>
      </c>
      <c r="J38">
        <v>1</v>
      </c>
      <c r="K38">
        <v>3497</v>
      </c>
      <c r="L38">
        <v>7706</v>
      </c>
      <c r="M38" s="3">
        <f t="shared" si="2"/>
        <v>0.45380223202699194</v>
      </c>
      <c r="N38">
        <v>932</v>
      </c>
      <c r="O38">
        <v>2677</v>
      </c>
      <c r="P38" s="2">
        <f t="shared" si="3"/>
        <v>0.3481509152035861</v>
      </c>
      <c r="Q38">
        <v>1461</v>
      </c>
      <c r="R38">
        <v>2049</v>
      </c>
      <c r="S38" s="2">
        <f t="shared" si="4"/>
        <v>0.71303074670571009</v>
      </c>
      <c r="T38">
        <v>1031</v>
      </c>
      <c r="U38">
        <v>2911</v>
      </c>
      <c r="V38">
        <v>9387</v>
      </c>
      <c r="W38">
        <v>3942</v>
      </c>
      <c r="X38">
        <v>1917</v>
      </c>
      <c r="Y38">
        <v>766</v>
      </c>
      <c r="Z38">
        <v>425</v>
      </c>
      <c r="AA38">
        <v>1145</v>
      </c>
      <c r="AB38">
        <v>1839</v>
      </c>
      <c r="AC38" s="3">
        <f t="shared" si="5"/>
        <v>0.62398161776981809</v>
      </c>
    </row>
    <row r="39" spans="1:29" x14ac:dyDescent="0.3">
      <c r="A39">
        <v>8</v>
      </c>
      <c r="B39" t="s">
        <v>82</v>
      </c>
      <c r="C39" t="s">
        <v>46</v>
      </c>
      <c r="D39" t="s">
        <v>89</v>
      </c>
      <c r="E39">
        <v>82</v>
      </c>
      <c r="F39">
        <v>58</v>
      </c>
      <c r="G39">
        <f t="shared" si="0"/>
        <v>24</v>
      </c>
      <c r="H39" s="1">
        <f t="shared" si="1"/>
        <v>0.70731707317073167</v>
      </c>
      <c r="I39" t="s">
        <v>391</v>
      </c>
      <c r="J39">
        <v>5</v>
      </c>
      <c r="K39">
        <v>3460</v>
      </c>
      <c r="L39">
        <v>7305</v>
      </c>
      <c r="M39" s="3">
        <f t="shared" si="2"/>
        <v>0.47364818617385351</v>
      </c>
      <c r="N39">
        <v>1015</v>
      </c>
      <c r="O39">
        <v>2771</v>
      </c>
      <c r="P39" s="2">
        <f t="shared" si="3"/>
        <v>0.36629375676651027</v>
      </c>
      <c r="Q39">
        <v>1449</v>
      </c>
      <c r="R39">
        <v>1803</v>
      </c>
      <c r="S39" s="2">
        <f t="shared" si="4"/>
        <v>0.80366056572379363</v>
      </c>
      <c r="T39">
        <v>786</v>
      </c>
      <c r="U39">
        <v>2920</v>
      </c>
      <c r="V39">
        <v>9384</v>
      </c>
      <c r="W39">
        <v>3706</v>
      </c>
      <c r="X39">
        <v>2085</v>
      </c>
      <c r="Y39">
        <v>680</v>
      </c>
      <c r="Z39">
        <v>437</v>
      </c>
      <c r="AA39">
        <v>1150</v>
      </c>
      <c r="AB39">
        <v>1724</v>
      </c>
      <c r="AC39" s="3">
        <f t="shared" si="5"/>
        <v>0.66527136920327123</v>
      </c>
    </row>
    <row r="40" spans="1:29" x14ac:dyDescent="0.3">
      <c r="A40">
        <v>9</v>
      </c>
      <c r="B40" t="s">
        <v>82</v>
      </c>
      <c r="C40" t="s">
        <v>64</v>
      </c>
      <c r="D40" t="s">
        <v>90</v>
      </c>
      <c r="E40">
        <v>82</v>
      </c>
      <c r="F40">
        <v>39</v>
      </c>
      <c r="G40">
        <f t="shared" si="0"/>
        <v>43</v>
      </c>
      <c r="H40" s="1">
        <f t="shared" si="1"/>
        <v>0.47560975609756095</v>
      </c>
      <c r="J40">
        <v>0</v>
      </c>
      <c r="K40">
        <v>3541</v>
      </c>
      <c r="L40">
        <v>7637</v>
      </c>
      <c r="M40" s="3">
        <f t="shared" si="2"/>
        <v>0.46366374230718871</v>
      </c>
      <c r="N40">
        <v>927</v>
      </c>
      <c r="O40">
        <v>2455</v>
      </c>
      <c r="P40" s="2">
        <f t="shared" si="3"/>
        <v>0.37759674134419552</v>
      </c>
      <c r="Q40">
        <v>1354</v>
      </c>
      <c r="R40">
        <v>1865</v>
      </c>
      <c r="S40" s="2">
        <f t="shared" si="4"/>
        <v>0.72600536193029486</v>
      </c>
      <c r="T40">
        <v>906</v>
      </c>
      <c r="U40">
        <v>2819</v>
      </c>
      <c r="V40">
        <v>9363</v>
      </c>
      <c r="W40">
        <v>3725</v>
      </c>
      <c r="X40">
        <v>2083</v>
      </c>
      <c r="Y40">
        <v>679</v>
      </c>
      <c r="Z40">
        <v>363</v>
      </c>
      <c r="AA40">
        <v>1095</v>
      </c>
      <c r="AB40">
        <v>1751</v>
      </c>
      <c r="AC40" s="3">
        <f t="shared" si="5"/>
        <v>0.50037489881716191</v>
      </c>
    </row>
    <row r="41" spans="1:29" x14ac:dyDescent="0.3">
      <c r="A41">
        <v>10</v>
      </c>
      <c r="B41" t="s">
        <v>82</v>
      </c>
      <c r="C41" t="s">
        <v>34</v>
      </c>
      <c r="D41" t="s">
        <v>91</v>
      </c>
      <c r="E41">
        <v>82</v>
      </c>
      <c r="F41">
        <v>32</v>
      </c>
      <c r="G41">
        <f t="shared" si="0"/>
        <v>50</v>
      </c>
      <c r="H41" s="1">
        <f t="shared" si="1"/>
        <v>0.3902439024390244</v>
      </c>
      <c r="J41">
        <v>0</v>
      </c>
      <c r="K41">
        <v>3456</v>
      </c>
      <c r="L41">
        <v>7387</v>
      </c>
      <c r="M41" s="3">
        <f t="shared" si="2"/>
        <v>0.46784892378502774</v>
      </c>
      <c r="N41">
        <v>930</v>
      </c>
      <c r="O41">
        <v>2731</v>
      </c>
      <c r="P41" s="2">
        <f t="shared" si="3"/>
        <v>0.34053460270963015</v>
      </c>
      <c r="Q41">
        <v>1508</v>
      </c>
      <c r="R41">
        <v>1963</v>
      </c>
      <c r="S41" s="2">
        <f t="shared" si="4"/>
        <v>0.76821192052980136</v>
      </c>
      <c r="T41">
        <v>794</v>
      </c>
      <c r="U41">
        <v>2679</v>
      </c>
      <c r="V41">
        <v>9350</v>
      </c>
      <c r="W41">
        <v>3473</v>
      </c>
      <c r="X41">
        <v>2154</v>
      </c>
      <c r="Y41">
        <v>683</v>
      </c>
      <c r="Z41">
        <v>379</v>
      </c>
      <c r="AA41">
        <v>1154</v>
      </c>
      <c r="AB41">
        <v>1701</v>
      </c>
      <c r="AC41" s="3">
        <f t="shared" si="5"/>
        <v>0.36826327055278441</v>
      </c>
    </row>
    <row r="42" spans="1:29" x14ac:dyDescent="0.3">
      <c r="A42">
        <v>11</v>
      </c>
      <c r="B42" t="s">
        <v>82</v>
      </c>
      <c r="C42" t="s">
        <v>26</v>
      </c>
      <c r="D42" t="s">
        <v>92</v>
      </c>
      <c r="E42">
        <v>82</v>
      </c>
      <c r="F42">
        <v>53</v>
      </c>
      <c r="G42">
        <f t="shared" si="0"/>
        <v>29</v>
      </c>
      <c r="H42" s="1">
        <f t="shared" si="1"/>
        <v>0.64634146341463417</v>
      </c>
      <c r="I42" t="s">
        <v>369</v>
      </c>
      <c r="J42">
        <v>2</v>
      </c>
      <c r="K42">
        <v>3218</v>
      </c>
      <c r="L42">
        <v>7163</v>
      </c>
      <c r="M42" s="3">
        <f t="shared" si="2"/>
        <v>0.44925310624040204</v>
      </c>
      <c r="N42">
        <v>1323</v>
      </c>
      <c r="O42">
        <v>3721</v>
      </c>
      <c r="P42" s="2">
        <f t="shared" si="3"/>
        <v>0.3555495834453104</v>
      </c>
      <c r="Q42">
        <v>1582</v>
      </c>
      <c r="R42">
        <v>2001</v>
      </c>
      <c r="S42" s="2">
        <f t="shared" si="4"/>
        <v>0.79060469765117436</v>
      </c>
      <c r="T42">
        <v>836</v>
      </c>
      <c r="U42">
        <v>2613</v>
      </c>
      <c r="V42">
        <v>9341</v>
      </c>
      <c r="W42">
        <v>3449</v>
      </c>
      <c r="X42">
        <v>1741</v>
      </c>
      <c r="Y42">
        <v>700</v>
      </c>
      <c r="Z42">
        <v>405</v>
      </c>
      <c r="AA42">
        <v>1094</v>
      </c>
      <c r="AB42">
        <v>1803</v>
      </c>
      <c r="AC42" s="3">
        <f t="shared" si="5"/>
        <v>0.55540154807205155</v>
      </c>
    </row>
    <row r="43" spans="1:29" x14ac:dyDescent="0.3">
      <c r="A43">
        <v>12</v>
      </c>
      <c r="B43" t="s">
        <v>82</v>
      </c>
      <c r="C43" t="s">
        <v>52</v>
      </c>
      <c r="D43" t="s">
        <v>93</v>
      </c>
      <c r="E43">
        <v>82</v>
      </c>
      <c r="F43">
        <v>29</v>
      </c>
      <c r="G43">
        <f t="shared" si="0"/>
        <v>53</v>
      </c>
      <c r="H43" s="1">
        <f t="shared" si="1"/>
        <v>0.35365853658536583</v>
      </c>
      <c r="J43">
        <v>0</v>
      </c>
      <c r="K43">
        <v>3392</v>
      </c>
      <c r="L43">
        <v>7524</v>
      </c>
      <c r="M43" s="3">
        <f t="shared" si="2"/>
        <v>0.45082402977139818</v>
      </c>
      <c r="N43">
        <v>1067</v>
      </c>
      <c r="O43">
        <v>3034</v>
      </c>
      <c r="P43" s="2">
        <f t="shared" si="3"/>
        <v>0.35168094924192483</v>
      </c>
      <c r="Q43">
        <v>1443</v>
      </c>
      <c r="R43">
        <v>1918</v>
      </c>
      <c r="S43" s="2">
        <f t="shared" si="4"/>
        <v>0.75234619395203339</v>
      </c>
      <c r="T43">
        <v>955</v>
      </c>
      <c r="U43">
        <v>2825</v>
      </c>
      <c r="V43">
        <v>9294</v>
      </c>
      <c r="W43">
        <v>3780</v>
      </c>
      <c r="X43">
        <v>2118</v>
      </c>
      <c r="Y43">
        <v>675</v>
      </c>
      <c r="Z43">
        <v>419</v>
      </c>
      <c r="AA43">
        <v>1397</v>
      </c>
      <c r="AB43">
        <v>1932</v>
      </c>
      <c r="AC43" s="3">
        <f t="shared" si="5"/>
        <v>0.39441780006756488</v>
      </c>
    </row>
    <row r="44" spans="1:29" x14ac:dyDescent="0.3">
      <c r="A44">
        <v>13</v>
      </c>
      <c r="B44" t="s">
        <v>82</v>
      </c>
      <c r="C44" t="s">
        <v>44</v>
      </c>
      <c r="D44" t="s">
        <v>94</v>
      </c>
      <c r="E44">
        <v>82</v>
      </c>
      <c r="F44">
        <v>36</v>
      </c>
      <c r="G44">
        <f t="shared" si="0"/>
        <v>46</v>
      </c>
      <c r="H44" s="1">
        <f t="shared" si="1"/>
        <v>0.43902439024390244</v>
      </c>
      <c r="J44">
        <v>0</v>
      </c>
      <c r="K44">
        <v>3413</v>
      </c>
      <c r="L44">
        <v>7483</v>
      </c>
      <c r="M44" s="3">
        <f t="shared" si="2"/>
        <v>0.45610049445409595</v>
      </c>
      <c r="N44">
        <v>827</v>
      </c>
      <c r="O44">
        <v>2357</v>
      </c>
      <c r="P44" s="2">
        <f t="shared" si="3"/>
        <v>0.3508697496817989</v>
      </c>
      <c r="Q44">
        <v>1570</v>
      </c>
      <c r="R44">
        <v>1995</v>
      </c>
      <c r="S44" s="2">
        <f t="shared" si="4"/>
        <v>0.78696741854636587</v>
      </c>
      <c r="T44">
        <v>923</v>
      </c>
      <c r="U44">
        <v>2750</v>
      </c>
      <c r="V44">
        <v>9223</v>
      </c>
      <c r="W44">
        <v>3673</v>
      </c>
      <c r="X44">
        <v>2018</v>
      </c>
      <c r="Y44">
        <v>683</v>
      </c>
      <c r="Z44">
        <v>411</v>
      </c>
      <c r="AA44">
        <v>1074</v>
      </c>
      <c r="AB44">
        <v>1664</v>
      </c>
      <c r="AC44" s="3">
        <f t="shared" si="5"/>
        <v>0.51310769948391588</v>
      </c>
    </row>
    <row r="45" spans="1:29" x14ac:dyDescent="0.3">
      <c r="A45">
        <v>14</v>
      </c>
      <c r="B45" t="s">
        <v>82</v>
      </c>
      <c r="C45" t="s">
        <v>38</v>
      </c>
      <c r="D45" t="s">
        <v>95</v>
      </c>
      <c r="E45">
        <v>82</v>
      </c>
      <c r="F45">
        <v>49</v>
      </c>
      <c r="G45">
        <f t="shared" si="0"/>
        <v>33</v>
      </c>
      <c r="H45" s="1">
        <f t="shared" si="1"/>
        <v>0.59756097560975607</v>
      </c>
      <c r="I45" t="s">
        <v>294</v>
      </c>
      <c r="J45">
        <v>2</v>
      </c>
      <c r="K45">
        <v>3451</v>
      </c>
      <c r="L45">
        <v>7423</v>
      </c>
      <c r="M45" s="3">
        <f t="shared" si="2"/>
        <v>0.46490637208675739</v>
      </c>
      <c r="N45">
        <v>1032</v>
      </c>
      <c r="O45">
        <v>2829</v>
      </c>
      <c r="P45" s="2">
        <f t="shared" si="3"/>
        <v>0.36479321314952279</v>
      </c>
      <c r="Q45">
        <v>1282</v>
      </c>
      <c r="R45">
        <v>1598</v>
      </c>
      <c r="S45" s="2">
        <f t="shared" si="4"/>
        <v>0.80225281602002507</v>
      </c>
      <c r="T45">
        <v>804</v>
      </c>
      <c r="U45">
        <v>2849</v>
      </c>
      <c r="V45">
        <v>9216</v>
      </c>
      <c r="W45">
        <v>3653</v>
      </c>
      <c r="X45">
        <v>2155</v>
      </c>
      <c r="Y45">
        <v>706</v>
      </c>
      <c r="Z45">
        <v>435</v>
      </c>
      <c r="AA45">
        <v>1052</v>
      </c>
      <c r="AB45">
        <v>1669</v>
      </c>
      <c r="AC45" s="3">
        <f t="shared" si="5"/>
        <v>0.65346708009452925</v>
      </c>
    </row>
    <row r="46" spans="1:29" x14ac:dyDescent="0.3">
      <c r="A46">
        <v>15</v>
      </c>
      <c r="B46" t="s">
        <v>82</v>
      </c>
      <c r="C46" t="s">
        <v>54</v>
      </c>
      <c r="D46" t="s">
        <v>96</v>
      </c>
      <c r="E46">
        <v>82</v>
      </c>
      <c r="F46">
        <v>42</v>
      </c>
      <c r="G46">
        <f t="shared" si="0"/>
        <v>40</v>
      </c>
      <c r="H46" s="1">
        <f t="shared" si="1"/>
        <v>0.51219512195121952</v>
      </c>
      <c r="I46" t="s">
        <v>285</v>
      </c>
      <c r="J46">
        <v>1</v>
      </c>
      <c r="K46">
        <v>3301</v>
      </c>
      <c r="L46">
        <v>7358</v>
      </c>
      <c r="M46" s="3">
        <f t="shared" si="2"/>
        <v>0.4486273443870617</v>
      </c>
      <c r="N46">
        <v>1047</v>
      </c>
      <c r="O46">
        <v>2965</v>
      </c>
      <c r="P46" s="2">
        <f t="shared" si="3"/>
        <v>0.35311973018549747</v>
      </c>
      <c r="Q46">
        <v>1555</v>
      </c>
      <c r="R46">
        <v>2088</v>
      </c>
      <c r="S46" s="2">
        <f t="shared" si="4"/>
        <v>0.74473180076628354</v>
      </c>
      <c r="T46">
        <v>900</v>
      </c>
      <c r="U46">
        <v>2919</v>
      </c>
      <c r="V46">
        <v>9204</v>
      </c>
      <c r="W46">
        <v>3819</v>
      </c>
      <c r="X46">
        <v>1954</v>
      </c>
      <c r="Y46">
        <v>539</v>
      </c>
      <c r="Z46">
        <v>339</v>
      </c>
      <c r="AA46">
        <v>1236</v>
      </c>
      <c r="AB46">
        <v>1763</v>
      </c>
      <c r="AC46" s="3">
        <f t="shared" si="5"/>
        <v>0.42512798432156629</v>
      </c>
    </row>
    <row r="47" spans="1:29" x14ac:dyDescent="0.3">
      <c r="A47">
        <v>16</v>
      </c>
      <c r="B47" t="s">
        <v>82</v>
      </c>
      <c r="C47" t="s">
        <v>42</v>
      </c>
      <c r="D47" t="s">
        <v>97</v>
      </c>
      <c r="E47">
        <v>82</v>
      </c>
      <c r="F47">
        <v>37</v>
      </c>
      <c r="G47">
        <f t="shared" si="0"/>
        <v>45</v>
      </c>
      <c r="H47" s="1">
        <f t="shared" si="1"/>
        <v>0.45121951219512196</v>
      </c>
      <c r="J47">
        <v>0</v>
      </c>
      <c r="K47">
        <v>3491</v>
      </c>
      <c r="L47">
        <v>7425</v>
      </c>
      <c r="M47" s="3">
        <f t="shared" si="2"/>
        <v>0.47016835016835018</v>
      </c>
      <c r="N47">
        <v>847</v>
      </c>
      <c r="O47">
        <v>2541</v>
      </c>
      <c r="P47" s="2">
        <f t="shared" si="3"/>
        <v>0.33333333333333331</v>
      </c>
      <c r="Q47">
        <v>1336</v>
      </c>
      <c r="R47">
        <v>1910</v>
      </c>
      <c r="S47" s="2">
        <f t="shared" si="4"/>
        <v>0.69947643979057594</v>
      </c>
      <c r="T47">
        <v>835</v>
      </c>
      <c r="U47">
        <v>2985</v>
      </c>
      <c r="V47">
        <v>9165</v>
      </c>
      <c r="W47">
        <v>3820</v>
      </c>
      <c r="X47">
        <v>2096</v>
      </c>
      <c r="Y47">
        <v>618</v>
      </c>
      <c r="Z47">
        <v>440</v>
      </c>
      <c r="AA47">
        <v>1284</v>
      </c>
      <c r="AB47">
        <v>1701</v>
      </c>
      <c r="AC47" s="3">
        <f t="shared" si="5"/>
        <v>0.39518425394009071</v>
      </c>
    </row>
    <row r="48" spans="1:29" x14ac:dyDescent="0.3">
      <c r="A48">
        <v>17</v>
      </c>
      <c r="B48" t="s">
        <v>82</v>
      </c>
      <c r="C48" t="s">
        <v>56</v>
      </c>
      <c r="D48" t="s">
        <v>98</v>
      </c>
      <c r="E48">
        <v>82</v>
      </c>
      <c r="F48">
        <v>50</v>
      </c>
      <c r="G48">
        <f t="shared" si="0"/>
        <v>32</v>
      </c>
      <c r="H48" s="1">
        <f t="shared" si="1"/>
        <v>0.6097560975609756</v>
      </c>
      <c r="I48" t="s">
        <v>345</v>
      </c>
      <c r="J48">
        <v>1</v>
      </c>
      <c r="K48">
        <v>3314</v>
      </c>
      <c r="L48">
        <v>7082</v>
      </c>
      <c r="M48" s="3">
        <f t="shared" si="2"/>
        <v>0.46794690765320529</v>
      </c>
      <c r="N48">
        <v>993</v>
      </c>
      <c r="O48">
        <v>2789</v>
      </c>
      <c r="P48" s="2">
        <f t="shared" si="3"/>
        <v>0.35604159196844748</v>
      </c>
      <c r="Q48">
        <v>1540</v>
      </c>
      <c r="R48">
        <v>2092</v>
      </c>
      <c r="S48" s="2">
        <f t="shared" si="4"/>
        <v>0.73613766730401531</v>
      </c>
      <c r="T48">
        <v>820</v>
      </c>
      <c r="U48">
        <v>2981</v>
      </c>
      <c r="V48">
        <v>9161</v>
      </c>
      <c r="W48">
        <v>3801</v>
      </c>
      <c r="X48">
        <v>2133</v>
      </c>
      <c r="Y48">
        <v>663</v>
      </c>
      <c r="Z48">
        <v>483</v>
      </c>
      <c r="AA48">
        <v>1240</v>
      </c>
      <c r="AB48">
        <v>1728</v>
      </c>
      <c r="AC48" s="3">
        <f t="shared" si="5"/>
        <v>0.68861005486589733</v>
      </c>
    </row>
    <row r="49" spans="1:29" x14ac:dyDescent="0.3">
      <c r="A49">
        <v>18</v>
      </c>
      <c r="B49" t="s">
        <v>82</v>
      </c>
      <c r="C49" t="s">
        <v>36</v>
      </c>
      <c r="D49" t="s">
        <v>99</v>
      </c>
      <c r="E49">
        <v>82</v>
      </c>
      <c r="F49">
        <v>48</v>
      </c>
      <c r="G49">
        <f t="shared" si="0"/>
        <v>34</v>
      </c>
      <c r="H49" s="1">
        <f t="shared" si="1"/>
        <v>0.58536585365853655</v>
      </c>
      <c r="I49" t="s">
        <v>345</v>
      </c>
      <c r="J49">
        <v>1</v>
      </c>
      <c r="K49">
        <v>3468</v>
      </c>
      <c r="L49">
        <v>7248</v>
      </c>
      <c r="M49" s="3">
        <f t="shared" si="2"/>
        <v>0.47847682119205298</v>
      </c>
      <c r="N49">
        <v>812</v>
      </c>
      <c r="O49">
        <v>2071</v>
      </c>
      <c r="P49" s="2">
        <f t="shared" si="3"/>
        <v>0.39208112023177211</v>
      </c>
      <c r="Q49">
        <v>1408</v>
      </c>
      <c r="R49">
        <v>1720</v>
      </c>
      <c r="S49" s="2">
        <f t="shared" si="4"/>
        <v>0.81860465116279069</v>
      </c>
      <c r="T49">
        <v>757</v>
      </c>
      <c r="U49">
        <v>2910</v>
      </c>
      <c r="V49">
        <v>9156</v>
      </c>
      <c r="W49">
        <v>3667</v>
      </c>
      <c r="X49">
        <v>2013</v>
      </c>
      <c r="Y49">
        <v>501</v>
      </c>
      <c r="Z49">
        <v>386</v>
      </c>
      <c r="AA49">
        <v>992</v>
      </c>
      <c r="AB49">
        <v>1487</v>
      </c>
      <c r="AC49" s="3">
        <f t="shared" si="5"/>
        <v>0.59648147918642991</v>
      </c>
    </row>
    <row r="50" spans="1:29" x14ac:dyDescent="0.3">
      <c r="A50">
        <v>19</v>
      </c>
      <c r="B50" t="s">
        <v>82</v>
      </c>
      <c r="C50" t="s">
        <v>58</v>
      </c>
      <c r="D50" t="s">
        <v>100</v>
      </c>
      <c r="E50">
        <v>82</v>
      </c>
      <c r="F50">
        <v>54</v>
      </c>
      <c r="G50">
        <f t="shared" si="0"/>
        <v>28</v>
      </c>
      <c r="H50" s="1">
        <f t="shared" si="1"/>
        <v>0.65853658536585369</v>
      </c>
      <c r="I50" t="s">
        <v>369</v>
      </c>
      <c r="J50">
        <v>2</v>
      </c>
      <c r="K50">
        <v>3439</v>
      </c>
      <c r="L50">
        <v>7384</v>
      </c>
      <c r="M50" s="3">
        <f t="shared" si="2"/>
        <v>0.46573672806067173</v>
      </c>
      <c r="N50">
        <v>903</v>
      </c>
      <c r="O50">
        <v>2571</v>
      </c>
      <c r="P50" s="2">
        <f t="shared" si="3"/>
        <v>0.35122520420070014</v>
      </c>
      <c r="Q50">
        <v>1294</v>
      </c>
      <c r="R50">
        <v>1714</v>
      </c>
      <c r="S50" s="2">
        <f t="shared" si="4"/>
        <v>0.75495915985997664</v>
      </c>
      <c r="T50">
        <v>972</v>
      </c>
      <c r="U50">
        <v>2832</v>
      </c>
      <c r="V50">
        <v>9075</v>
      </c>
      <c r="W50">
        <v>3804</v>
      </c>
      <c r="X50">
        <v>2245</v>
      </c>
      <c r="Y50">
        <v>634</v>
      </c>
      <c r="Z50">
        <v>363</v>
      </c>
      <c r="AA50">
        <v>1102</v>
      </c>
      <c r="AB50">
        <v>1644</v>
      </c>
      <c r="AC50" s="3">
        <f t="shared" si="5"/>
        <v>0.62596811641549266</v>
      </c>
    </row>
    <row r="51" spans="1:29" x14ac:dyDescent="0.3">
      <c r="A51">
        <v>20</v>
      </c>
      <c r="B51" t="s">
        <v>82</v>
      </c>
      <c r="C51" t="s">
        <v>80</v>
      </c>
      <c r="D51" t="s">
        <v>101</v>
      </c>
      <c r="E51">
        <v>82</v>
      </c>
      <c r="F51">
        <v>39</v>
      </c>
      <c r="G51">
        <f t="shared" si="0"/>
        <v>43</v>
      </c>
      <c r="H51" s="1">
        <f t="shared" si="1"/>
        <v>0.47560975609756095</v>
      </c>
      <c r="J51">
        <v>0</v>
      </c>
      <c r="K51">
        <v>3297</v>
      </c>
      <c r="L51">
        <v>7362</v>
      </c>
      <c r="M51" s="3">
        <f t="shared" si="2"/>
        <v>0.44784026079869599</v>
      </c>
      <c r="N51">
        <v>977</v>
      </c>
      <c r="O51">
        <v>2783</v>
      </c>
      <c r="P51" s="2">
        <f t="shared" si="3"/>
        <v>0.35106000718648939</v>
      </c>
      <c r="Q51">
        <v>1510</v>
      </c>
      <c r="R51">
        <v>1895</v>
      </c>
      <c r="S51" s="2">
        <f t="shared" si="4"/>
        <v>0.79683377308707126</v>
      </c>
      <c r="T51">
        <v>814</v>
      </c>
      <c r="U51">
        <v>2778</v>
      </c>
      <c r="V51">
        <v>9081</v>
      </c>
      <c r="W51">
        <v>3592</v>
      </c>
      <c r="X51">
        <v>1905</v>
      </c>
      <c r="Y51">
        <v>591</v>
      </c>
      <c r="Z51">
        <v>405</v>
      </c>
      <c r="AA51">
        <v>1001</v>
      </c>
      <c r="AB51">
        <v>1550</v>
      </c>
      <c r="AC51" s="3">
        <f t="shared" si="5"/>
        <v>0.46490895687065681</v>
      </c>
    </row>
    <row r="52" spans="1:29" x14ac:dyDescent="0.3">
      <c r="A52">
        <v>21</v>
      </c>
      <c r="B52" t="s">
        <v>82</v>
      </c>
      <c r="C52" t="s">
        <v>28</v>
      </c>
      <c r="D52" t="s">
        <v>102</v>
      </c>
      <c r="E52">
        <v>82</v>
      </c>
      <c r="F52">
        <v>33</v>
      </c>
      <c r="G52">
        <f t="shared" si="0"/>
        <v>49</v>
      </c>
      <c r="H52" s="1">
        <f t="shared" si="1"/>
        <v>0.40243902439024393</v>
      </c>
      <c r="J52">
        <v>0</v>
      </c>
      <c r="K52">
        <v>3182</v>
      </c>
      <c r="L52">
        <v>7122</v>
      </c>
      <c r="M52" s="3">
        <f t="shared" si="2"/>
        <v>0.44678461106430778</v>
      </c>
      <c r="N52">
        <v>1022</v>
      </c>
      <c r="O52">
        <v>3002</v>
      </c>
      <c r="P52" s="2">
        <f t="shared" si="3"/>
        <v>0.34043970686209196</v>
      </c>
      <c r="Q52">
        <v>1541</v>
      </c>
      <c r="R52">
        <v>2076</v>
      </c>
      <c r="S52" s="2">
        <f t="shared" si="4"/>
        <v>0.74229287090558771</v>
      </c>
      <c r="T52">
        <v>832</v>
      </c>
      <c r="U52">
        <v>2884</v>
      </c>
      <c r="V52">
        <v>8927</v>
      </c>
      <c r="W52">
        <v>3716</v>
      </c>
      <c r="X52">
        <v>1918</v>
      </c>
      <c r="Y52">
        <v>533</v>
      </c>
      <c r="Z52">
        <v>351</v>
      </c>
      <c r="AA52">
        <v>1167</v>
      </c>
      <c r="AB52">
        <v>1650</v>
      </c>
      <c r="AC52" s="3">
        <f t="shared" si="5"/>
        <v>0.44456768690012538</v>
      </c>
    </row>
    <row r="53" spans="1:29" x14ac:dyDescent="0.3">
      <c r="A53">
        <v>22</v>
      </c>
      <c r="B53" t="s">
        <v>82</v>
      </c>
      <c r="C53" t="s">
        <v>66</v>
      </c>
      <c r="D53" t="s">
        <v>103</v>
      </c>
      <c r="E53">
        <v>82</v>
      </c>
      <c r="F53">
        <v>48</v>
      </c>
      <c r="G53">
        <f t="shared" si="0"/>
        <v>34</v>
      </c>
      <c r="H53" s="1">
        <f t="shared" si="1"/>
        <v>0.58536585365853655</v>
      </c>
      <c r="I53" t="s">
        <v>285</v>
      </c>
      <c r="J53">
        <v>1</v>
      </c>
      <c r="K53">
        <v>3390</v>
      </c>
      <c r="L53">
        <v>7135</v>
      </c>
      <c r="M53" s="3">
        <f t="shared" si="2"/>
        <v>0.47512263489838824</v>
      </c>
      <c r="N53">
        <v>779</v>
      </c>
      <c r="O53">
        <v>2081</v>
      </c>
      <c r="P53" s="2">
        <f t="shared" si="3"/>
        <v>0.37433925997116768</v>
      </c>
      <c r="Q53">
        <v>1298</v>
      </c>
      <c r="R53">
        <v>1727</v>
      </c>
      <c r="S53" s="2">
        <f t="shared" si="4"/>
        <v>0.75159235668789814</v>
      </c>
      <c r="T53">
        <v>762</v>
      </c>
      <c r="U53">
        <v>2766</v>
      </c>
      <c r="V53">
        <v>8857</v>
      </c>
      <c r="W53">
        <v>3528</v>
      </c>
      <c r="X53">
        <v>2128</v>
      </c>
      <c r="Y53">
        <v>713</v>
      </c>
      <c r="Z53">
        <v>404</v>
      </c>
      <c r="AA53">
        <v>1122</v>
      </c>
      <c r="AB53">
        <v>1594</v>
      </c>
      <c r="AC53" s="3">
        <f t="shared" si="5"/>
        <v>0.59406448458534911</v>
      </c>
    </row>
    <row r="54" spans="1:29" x14ac:dyDescent="0.3">
      <c r="A54">
        <v>23</v>
      </c>
      <c r="B54" t="s">
        <v>82</v>
      </c>
      <c r="C54" t="s">
        <v>40</v>
      </c>
      <c r="D54" t="s">
        <v>104</v>
      </c>
      <c r="E54">
        <v>82</v>
      </c>
      <c r="F54">
        <v>19</v>
      </c>
      <c r="G54">
        <f t="shared" si="0"/>
        <v>63</v>
      </c>
      <c r="H54" s="1">
        <f t="shared" si="1"/>
        <v>0.23170731707317074</v>
      </c>
      <c r="J54">
        <v>0</v>
      </c>
      <c r="K54">
        <v>3289</v>
      </c>
      <c r="L54">
        <v>7164</v>
      </c>
      <c r="M54" s="3">
        <f t="shared" si="2"/>
        <v>0.4591010608598548</v>
      </c>
      <c r="N54">
        <v>790</v>
      </c>
      <c r="O54">
        <v>2400</v>
      </c>
      <c r="P54" s="2">
        <f t="shared" si="3"/>
        <v>0.32916666666666666</v>
      </c>
      <c r="Q54">
        <v>1447</v>
      </c>
      <c r="R54">
        <v>1858</v>
      </c>
      <c r="S54" s="2">
        <f t="shared" si="4"/>
        <v>0.77879440258342303</v>
      </c>
      <c r="T54">
        <v>748</v>
      </c>
      <c r="U54">
        <v>2563</v>
      </c>
      <c r="V54">
        <v>8815</v>
      </c>
      <c r="W54">
        <v>3311</v>
      </c>
      <c r="X54">
        <v>1957</v>
      </c>
      <c r="Y54">
        <v>735</v>
      </c>
      <c r="Z54">
        <v>418</v>
      </c>
      <c r="AA54">
        <v>1279</v>
      </c>
      <c r="AB54">
        <v>1932</v>
      </c>
      <c r="AC54" s="3">
        <f t="shared" si="5"/>
        <v>0.24290570936060085</v>
      </c>
    </row>
    <row r="55" spans="1:29" x14ac:dyDescent="0.3">
      <c r="A55">
        <v>24</v>
      </c>
      <c r="B55" t="s">
        <v>82</v>
      </c>
      <c r="C55" t="s">
        <v>68</v>
      </c>
      <c r="D55" t="s">
        <v>105</v>
      </c>
      <c r="E55">
        <v>82</v>
      </c>
      <c r="F55">
        <v>42</v>
      </c>
      <c r="G55">
        <f t="shared" si="0"/>
        <v>40</v>
      </c>
      <c r="H55" s="1">
        <f t="shared" si="1"/>
        <v>0.51219512195121952</v>
      </c>
      <c r="I55" t="s">
        <v>285</v>
      </c>
      <c r="J55">
        <v>1</v>
      </c>
      <c r="K55">
        <v>3316</v>
      </c>
      <c r="L55">
        <v>7307</v>
      </c>
      <c r="M55" s="3">
        <f t="shared" si="2"/>
        <v>0.45381141371287809</v>
      </c>
      <c r="N55">
        <v>937</v>
      </c>
      <c r="O55">
        <v>2633</v>
      </c>
      <c r="P55" s="2">
        <f t="shared" si="3"/>
        <v>0.35586783137105965</v>
      </c>
      <c r="Q55">
        <v>1231</v>
      </c>
      <c r="R55">
        <v>1575</v>
      </c>
      <c r="S55" s="2">
        <f t="shared" si="4"/>
        <v>0.78158730158730161</v>
      </c>
      <c r="T55">
        <v>822</v>
      </c>
      <c r="U55">
        <v>2902</v>
      </c>
      <c r="V55">
        <v>8800</v>
      </c>
      <c r="W55">
        <v>3724</v>
      </c>
      <c r="X55">
        <v>2095</v>
      </c>
      <c r="Y55">
        <v>543</v>
      </c>
      <c r="Z55">
        <v>445</v>
      </c>
      <c r="AA55">
        <v>1082</v>
      </c>
      <c r="AB55">
        <v>1526</v>
      </c>
      <c r="AC55" s="3">
        <f t="shared" si="5"/>
        <v>0.50824926449183394</v>
      </c>
    </row>
    <row r="56" spans="1:29" x14ac:dyDescent="0.3">
      <c r="A56">
        <v>25</v>
      </c>
      <c r="B56" t="s">
        <v>82</v>
      </c>
      <c r="C56" t="s">
        <v>70</v>
      </c>
      <c r="D56" t="s">
        <v>106</v>
      </c>
      <c r="E56">
        <v>82</v>
      </c>
      <c r="F56">
        <v>41</v>
      </c>
      <c r="G56">
        <f t="shared" si="0"/>
        <v>41</v>
      </c>
      <c r="H56" s="1">
        <f t="shared" si="1"/>
        <v>0.5</v>
      </c>
      <c r="I56" t="s">
        <v>285</v>
      </c>
      <c r="J56">
        <v>1</v>
      </c>
      <c r="K56">
        <v>3185</v>
      </c>
      <c r="L56">
        <v>7238</v>
      </c>
      <c r="M56" s="3">
        <f t="shared" si="2"/>
        <v>0.44003868471953578</v>
      </c>
      <c r="N56">
        <v>993</v>
      </c>
      <c r="O56">
        <v>2854</v>
      </c>
      <c r="P56" s="2">
        <f t="shared" si="3"/>
        <v>0.34793272599859848</v>
      </c>
      <c r="Q56">
        <v>1415</v>
      </c>
      <c r="R56">
        <v>1893</v>
      </c>
      <c r="S56" s="2">
        <f t="shared" si="4"/>
        <v>0.74749075541468568</v>
      </c>
      <c r="T56">
        <v>936</v>
      </c>
      <c r="U56">
        <v>2752</v>
      </c>
      <c r="V56">
        <v>8778</v>
      </c>
      <c r="W56">
        <v>3688</v>
      </c>
      <c r="X56">
        <v>1845</v>
      </c>
      <c r="Y56">
        <v>569</v>
      </c>
      <c r="Z56">
        <v>331</v>
      </c>
      <c r="AA56">
        <v>1135</v>
      </c>
      <c r="AB56">
        <v>1811</v>
      </c>
      <c r="AC56" s="3">
        <f t="shared" si="5"/>
        <v>0.43410466895411126</v>
      </c>
    </row>
    <row r="57" spans="1:29" x14ac:dyDescent="0.3">
      <c r="A57">
        <v>26</v>
      </c>
      <c r="B57" t="s">
        <v>82</v>
      </c>
      <c r="C57" t="s">
        <v>50</v>
      </c>
      <c r="D57" t="s">
        <v>107</v>
      </c>
      <c r="E57">
        <v>82</v>
      </c>
      <c r="F57">
        <v>39</v>
      </c>
      <c r="G57">
        <f t="shared" si="0"/>
        <v>43</v>
      </c>
      <c r="H57" s="1">
        <f t="shared" si="1"/>
        <v>0.47560975609756095</v>
      </c>
      <c r="J57">
        <v>0</v>
      </c>
      <c r="K57">
        <v>3251</v>
      </c>
      <c r="L57">
        <v>7218</v>
      </c>
      <c r="M57" s="3">
        <f t="shared" si="2"/>
        <v>0.45040177334441672</v>
      </c>
      <c r="N57">
        <v>928</v>
      </c>
      <c r="O57">
        <v>2658</v>
      </c>
      <c r="P57" s="2">
        <f t="shared" si="3"/>
        <v>0.34913468773513923</v>
      </c>
      <c r="Q57">
        <v>1238</v>
      </c>
      <c r="R57">
        <v>1782</v>
      </c>
      <c r="S57" s="2">
        <f t="shared" si="4"/>
        <v>0.69472502805836134</v>
      </c>
      <c r="T57">
        <v>921</v>
      </c>
      <c r="U57">
        <v>2879</v>
      </c>
      <c r="V57">
        <v>8668</v>
      </c>
      <c r="W57">
        <v>3800</v>
      </c>
      <c r="X57">
        <v>1991</v>
      </c>
      <c r="Y57">
        <v>627</v>
      </c>
      <c r="Z57">
        <v>448</v>
      </c>
      <c r="AA57">
        <v>1208</v>
      </c>
      <c r="AB57">
        <v>1712</v>
      </c>
      <c r="AC57" s="3">
        <f t="shared" si="5"/>
        <v>0.52624469815579644</v>
      </c>
    </row>
    <row r="58" spans="1:29" x14ac:dyDescent="0.3">
      <c r="A58">
        <v>27</v>
      </c>
      <c r="B58" t="s">
        <v>82</v>
      </c>
      <c r="C58" t="s">
        <v>74</v>
      </c>
      <c r="D58" t="s">
        <v>108</v>
      </c>
      <c r="E58">
        <v>82</v>
      </c>
      <c r="F58">
        <v>22</v>
      </c>
      <c r="G58">
        <f t="shared" si="0"/>
        <v>60</v>
      </c>
      <c r="H58" s="1">
        <f t="shared" si="1"/>
        <v>0.26829268292682928</v>
      </c>
      <c r="J58">
        <v>0</v>
      </c>
      <c r="K58">
        <v>3266</v>
      </c>
      <c r="L58">
        <v>7205</v>
      </c>
      <c r="M58" s="3">
        <f t="shared" si="2"/>
        <v>0.45329632199861208</v>
      </c>
      <c r="N58">
        <v>745</v>
      </c>
      <c r="O58">
        <v>2123</v>
      </c>
      <c r="P58" s="2">
        <f t="shared" si="3"/>
        <v>0.3509185115402732</v>
      </c>
      <c r="Q58">
        <v>1328</v>
      </c>
      <c r="R58">
        <v>1695</v>
      </c>
      <c r="S58" s="2">
        <f t="shared" si="4"/>
        <v>0.78348082595870205</v>
      </c>
      <c r="T58">
        <v>718</v>
      </c>
      <c r="U58">
        <v>2799</v>
      </c>
      <c r="V58">
        <v>8605</v>
      </c>
      <c r="W58">
        <v>3517</v>
      </c>
      <c r="X58">
        <v>1796</v>
      </c>
      <c r="Y58">
        <v>603</v>
      </c>
      <c r="Z58">
        <v>351</v>
      </c>
      <c r="AA58">
        <v>1159</v>
      </c>
      <c r="AB58">
        <v>1663</v>
      </c>
      <c r="AC58" s="3">
        <f t="shared" si="5"/>
        <v>0.32054203454854324</v>
      </c>
    </row>
    <row r="59" spans="1:29" x14ac:dyDescent="0.3">
      <c r="A59">
        <v>28</v>
      </c>
      <c r="B59" t="s">
        <v>82</v>
      </c>
      <c r="C59" t="s">
        <v>78</v>
      </c>
      <c r="D59" t="s">
        <v>109</v>
      </c>
      <c r="E59">
        <v>82</v>
      </c>
      <c r="F59">
        <v>17</v>
      </c>
      <c r="G59">
        <f t="shared" si="0"/>
        <v>65</v>
      </c>
      <c r="H59" s="1">
        <f t="shared" si="1"/>
        <v>0.2073170731707317</v>
      </c>
      <c r="J59">
        <v>0</v>
      </c>
      <c r="K59">
        <v>3134</v>
      </c>
      <c r="L59">
        <v>7241</v>
      </c>
      <c r="M59" s="3">
        <f t="shared" si="2"/>
        <v>0.43281314735533766</v>
      </c>
      <c r="N59">
        <v>823</v>
      </c>
      <c r="O59">
        <v>2421</v>
      </c>
      <c r="P59" s="2">
        <f t="shared" si="3"/>
        <v>0.3399421726559273</v>
      </c>
      <c r="Q59">
        <v>1484</v>
      </c>
      <c r="R59">
        <v>1956</v>
      </c>
      <c r="S59" s="2">
        <f t="shared" si="4"/>
        <v>0.75869120654396727</v>
      </c>
      <c r="T59">
        <v>857</v>
      </c>
      <c r="U59">
        <v>2811</v>
      </c>
      <c r="V59">
        <v>8575</v>
      </c>
      <c r="W59">
        <v>3668</v>
      </c>
      <c r="X59">
        <v>1646</v>
      </c>
      <c r="Y59">
        <v>557</v>
      </c>
      <c r="Z59">
        <v>422</v>
      </c>
      <c r="AA59">
        <v>1151</v>
      </c>
      <c r="AB59">
        <v>1713</v>
      </c>
      <c r="AC59" s="3">
        <f t="shared" si="5"/>
        <v>0.31789784746182903</v>
      </c>
    </row>
    <row r="60" spans="1:29" x14ac:dyDescent="0.3">
      <c r="A60">
        <v>29</v>
      </c>
      <c r="B60" t="s">
        <v>82</v>
      </c>
      <c r="C60" t="s">
        <v>72</v>
      </c>
      <c r="D60" t="s">
        <v>110</v>
      </c>
      <c r="E60">
        <v>82</v>
      </c>
      <c r="F60">
        <v>19</v>
      </c>
      <c r="G60">
        <f t="shared" si="0"/>
        <v>63</v>
      </c>
      <c r="H60" s="1">
        <f t="shared" si="1"/>
        <v>0.23170731707317074</v>
      </c>
      <c r="J60">
        <v>0</v>
      </c>
      <c r="K60">
        <v>3189</v>
      </c>
      <c r="L60">
        <v>7184</v>
      </c>
      <c r="M60" s="3">
        <f t="shared" si="2"/>
        <v>0.44390311804008908</v>
      </c>
      <c r="N60">
        <v>847</v>
      </c>
      <c r="O60">
        <v>2388</v>
      </c>
      <c r="P60" s="2">
        <f t="shared" si="3"/>
        <v>0.35469011725293131</v>
      </c>
      <c r="Q60">
        <v>1342</v>
      </c>
      <c r="R60">
        <v>1694</v>
      </c>
      <c r="S60" s="2">
        <f t="shared" si="4"/>
        <v>0.79220779220779225</v>
      </c>
      <c r="T60">
        <v>879</v>
      </c>
      <c r="U60">
        <v>2619</v>
      </c>
      <c r="V60">
        <v>8567</v>
      </c>
      <c r="W60">
        <v>3498</v>
      </c>
      <c r="X60">
        <v>1698</v>
      </c>
      <c r="Y60">
        <v>534</v>
      </c>
      <c r="Z60">
        <v>195</v>
      </c>
      <c r="AA60">
        <v>1106</v>
      </c>
      <c r="AB60">
        <v>1642</v>
      </c>
      <c r="AC60" s="3">
        <f t="shared" si="5"/>
        <v>0.29821495463223968</v>
      </c>
    </row>
    <row r="61" spans="1:29" x14ac:dyDescent="0.3">
      <c r="A61">
        <v>30</v>
      </c>
      <c r="B61" t="s">
        <v>82</v>
      </c>
      <c r="C61" t="s">
        <v>48</v>
      </c>
      <c r="D61" t="s">
        <v>111</v>
      </c>
      <c r="E61">
        <v>82</v>
      </c>
      <c r="F61">
        <v>33</v>
      </c>
      <c r="G61">
        <f t="shared" si="0"/>
        <v>49</v>
      </c>
      <c r="H61" s="1">
        <f t="shared" si="1"/>
        <v>0.40243902439024393</v>
      </c>
      <c r="J61">
        <v>0</v>
      </c>
      <c r="K61">
        <v>3113</v>
      </c>
      <c r="L61">
        <v>6924</v>
      </c>
      <c r="M61" s="3">
        <f t="shared" si="2"/>
        <v>0.44959560947429233</v>
      </c>
      <c r="N61">
        <v>811</v>
      </c>
      <c r="O61">
        <v>2368</v>
      </c>
      <c r="P61" s="2">
        <f t="shared" si="3"/>
        <v>0.34248310810810811</v>
      </c>
      <c r="Q61">
        <v>1453</v>
      </c>
      <c r="R61">
        <v>1882</v>
      </c>
      <c r="S61" s="2">
        <f t="shared" si="4"/>
        <v>0.77205100956429329</v>
      </c>
      <c r="T61">
        <v>723</v>
      </c>
      <c r="U61">
        <v>2703</v>
      </c>
      <c r="V61">
        <v>8490</v>
      </c>
      <c r="W61">
        <v>3426</v>
      </c>
      <c r="X61">
        <v>1963</v>
      </c>
      <c r="Y61">
        <v>684</v>
      </c>
      <c r="Z61">
        <v>448</v>
      </c>
      <c r="AA61">
        <v>1147</v>
      </c>
      <c r="AB61">
        <v>1801</v>
      </c>
      <c r="AC61" s="3">
        <f t="shared" si="5"/>
        <v>0.45205173216947081</v>
      </c>
    </row>
    <row r="62" spans="1:29" x14ac:dyDescent="0.3">
      <c r="A62">
        <v>1</v>
      </c>
      <c r="B62" t="s">
        <v>112</v>
      </c>
      <c r="C62" t="s">
        <v>76</v>
      </c>
      <c r="D62" t="s">
        <v>113</v>
      </c>
      <c r="E62">
        <v>82</v>
      </c>
      <c r="F62">
        <v>58</v>
      </c>
      <c r="G62">
        <f t="shared" si="0"/>
        <v>24</v>
      </c>
      <c r="H62" s="1">
        <f t="shared" si="1"/>
        <v>0.70731707317073167</v>
      </c>
      <c r="I62" t="s">
        <v>391</v>
      </c>
      <c r="J62">
        <v>5</v>
      </c>
      <c r="K62">
        <v>3509</v>
      </c>
      <c r="L62">
        <v>6979</v>
      </c>
      <c r="M62" s="3">
        <f t="shared" si="2"/>
        <v>0.50279409657544061</v>
      </c>
      <c r="N62">
        <v>926</v>
      </c>
      <c r="O62">
        <v>2369</v>
      </c>
      <c r="P62" s="2">
        <f t="shared" si="3"/>
        <v>0.39088222878851836</v>
      </c>
      <c r="Q62">
        <v>1360</v>
      </c>
      <c r="R62">
        <v>1668</v>
      </c>
      <c r="S62" s="2">
        <f t="shared" si="4"/>
        <v>0.815347721822542</v>
      </c>
      <c r="T62">
        <v>691</v>
      </c>
      <c r="U62">
        <v>2877</v>
      </c>
      <c r="V62">
        <v>9304</v>
      </c>
      <c r="W62">
        <v>3568</v>
      </c>
      <c r="X62">
        <v>2402</v>
      </c>
      <c r="Y62">
        <v>656</v>
      </c>
      <c r="Z62">
        <v>612</v>
      </c>
      <c r="AA62">
        <v>1265</v>
      </c>
      <c r="AB62">
        <v>1607</v>
      </c>
      <c r="AC62" s="3">
        <f t="shared" si="5"/>
        <v>0.74774976259923065</v>
      </c>
    </row>
    <row r="63" spans="1:29" x14ac:dyDescent="0.3">
      <c r="A63">
        <v>2</v>
      </c>
      <c r="B63" t="s">
        <v>112</v>
      </c>
      <c r="C63" t="s">
        <v>26</v>
      </c>
      <c r="D63" t="s">
        <v>114</v>
      </c>
      <c r="E63">
        <v>82</v>
      </c>
      <c r="F63">
        <v>65</v>
      </c>
      <c r="G63">
        <f t="shared" si="0"/>
        <v>17</v>
      </c>
      <c r="H63" s="1">
        <f t="shared" si="1"/>
        <v>0.79268292682926833</v>
      </c>
      <c r="I63" t="s">
        <v>369</v>
      </c>
      <c r="J63">
        <v>2</v>
      </c>
      <c r="K63">
        <v>3174</v>
      </c>
      <c r="L63">
        <v>6906</v>
      </c>
      <c r="M63" s="3">
        <f t="shared" si="2"/>
        <v>0.45960034752389228</v>
      </c>
      <c r="N63">
        <v>1256</v>
      </c>
      <c r="O63">
        <v>3470</v>
      </c>
      <c r="P63" s="2">
        <f t="shared" si="3"/>
        <v>0.36195965417867437</v>
      </c>
      <c r="Q63">
        <v>1609</v>
      </c>
      <c r="R63">
        <v>2061</v>
      </c>
      <c r="S63" s="2">
        <f t="shared" si="4"/>
        <v>0.78068898592916058</v>
      </c>
      <c r="T63">
        <v>739</v>
      </c>
      <c r="U63">
        <v>2825</v>
      </c>
      <c r="V63">
        <v>9213</v>
      </c>
      <c r="W63">
        <v>3564</v>
      </c>
      <c r="X63">
        <v>1767</v>
      </c>
      <c r="Y63">
        <v>699</v>
      </c>
      <c r="Z63">
        <v>392</v>
      </c>
      <c r="AA63">
        <v>1135</v>
      </c>
      <c r="AB63">
        <v>1597</v>
      </c>
      <c r="AC63" s="3">
        <f t="shared" si="5"/>
        <v>0.72543812761911752</v>
      </c>
    </row>
    <row r="64" spans="1:29" x14ac:dyDescent="0.3">
      <c r="A64">
        <v>3</v>
      </c>
      <c r="B64" t="s">
        <v>112</v>
      </c>
      <c r="C64" t="s">
        <v>30</v>
      </c>
      <c r="D64" t="s">
        <v>115</v>
      </c>
      <c r="E64">
        <v>82</v>
      </c>
      <c r="F64">
        <v>48</v>
      </c>
      <c r="G64">
        <f t="shared" si="0"/>
        <v>34</v>
      </c>
      <c r="H64" s="1">
        <f t="shared" si="1"/>
        <v>0.58536585365853655</v>
      </c>
      <c r="I64" t="s">
        <v>348</v>
      </c>
      <c r="J64">
        <v>3</v>
      </c>
      <c r="K64">
        <v>3500</v>
      </c>
      <c r="L64">
        <v>7241</v>
      </c>
      <c r="M64" s="3">
        <f t="shared" si="2"/>
        <v>0.48335865211987294</v>
      </c>
      <c r="N64">
        <v>837</v>
      </c>
      <c r="O64">
        <v>2312</v>
      </c>
      <c r="P64" s="2">
        <f t="shared" si="3"/>
        <v>0.36202422145328722</v>
      </c>
      <c r="Q64">
        <v>1324</v>
      </c>
      <c r="R64">
        <v>1716</v>
      </c>
      <c r="S64" s="2">
        <f t="shared" si="4"/>
        <v>0.77156177156177153</v>
      </c>
      <c r="T64">
        <v>712</v>
      </c>
      <c r="U64">
        <v>2923</v>
      </c>
      <c r="V64">
        <v>9161</v>
      </c>
      <c r="W64">
        <v>3635</v>
      </c>
      <c r="X64">
        <v>2195</v>
      </c>
      <c r="Y64">
        <v>657</v>
      </c>
      <c r="Z64">
        <v>485</v>
      </c>
      <c r="AA64">
        <v>1223</v>
      </c>
      <c r="AB64">
        <v>1570</v>
      </c>
      <c r="AC64" s="3">
        <f t="shared" si="5"/>
        <v>0.53392118785049014</v>
      </c>
    </row>
    <row r="65" spans="1:29" x14ac:dyDescent="0.3">
      <c r="A65">
        <v>4</v>
      </c>
      <c r="B65" t="s">
        <v>112</v>
      </c>
      <c r="C65" t="s">
        <v>46</v>
      </c>
      <c r="D65" t="s">
        <v>116</v>
      </c>
      <c r="E65">
        <v>82</v>
      </c>
      <c r="F65">
        <v>59</v>
      </c>
      <c r="G65">
        <f t="shared" si="0"/>
        <v>23</v>
      </c>
      <c r="H65" s="1">
        <f t="shared" si="1"/>
        <v>0.71951219512195119</v>
      </c>
      <c r="I65" t="s">
        <v>294</v>
      </c>
      <c r="J65">
        <v>2</v>
      </c>
      <c r="K65">
        <v>3383</v>
      </c>
      <c r="L65">
        <v>7169</v>
      </c>
      <c r="M65" s="3">
        <f t="shared" si="2"/>
        <v>0.47189287208815733</v>
      </c>
      <c r="N65">
        <v>968</v>
      </c>
      <c r="O65">
        <v>2705</v>
      </c>
      <c r="P65" s="2">
        <f t="shared" si="3"/>
        <v>0.35785582255083181</v>
      </c>
      <c r="Q65">
        <v>1422</v>
      </c>
      <c r="R65">
        <v>1790</v>
      </c>
      <c r="S65" s="2">
        <f t="shared" si="4"/>
        <v>0.79441340782122905</v>
      </c>
      <c r="T65">
        <v>800</v>
      </c>
      <c r="U65">
        <v>2807</v>
      </c>
      <c r="V65">
        <v>9156</v>
      </c>
      <c r="W65">
        <v>3607</v>
      </c>
      <c r="X65">
        <v>1995</v>
      </c>
      <c r="Y65">
        <v>626</v>
      </c>
      <c r="Z65">
        <v>500</v>
      </c>
      <c r="AA65">
        <v>1095</v>
      </c>
      <c r="AB65">
        <v>1783</v>
      </c>
      <c r="AC65" s="3">
        <f t="shared" si="5"/>
        <v>0.60400962372162503</v>
      </c>
    </row>
    <row r="66" spans="1:29" x14ac:dyDescent="0.3">
      <c r="A66">
        <v>5</v>
      </c>
      <c r="B66" t="s">
        <v>112</v>
      </c>
      <c r="C66" t="s">
        <v>72</v>
      </c>
      <c r="D66" t="s">
        <v>117</v>
      </c>
      <c r="E66">
        <v>82</v>
      </c>
      <c r="F66">
        <v>50</v>
      </c>
      <c r="G66">
        <f t="shared" si="0"/>
        <v>32</v>
      </c>
      <c r="H66" s="1">
        <f t="shared" si="1"/>
        <v>0.6097560975609756</v>
      </c>
      <c r="I66" t="s">
        <v>388</v>
      </c>
      <c r="J66">
        <v>4</v>
      </c>
      <c r="K66">
        <v>3311</v>
      </c>
      <c r="L66">
        <v>6950</v>
      </c>
      <c r="M66" s="3">
        <f t="shared" si="2"/>
        <v>0.47640287769784173</v>
      </c>
      <c r="N66">
        <v>981</v>
      </c>
      <c r="O66">
        <v>2636</v>
      </c>
      <c r="P66" s="2">
        <f t="shared" si="3"/>
        <v>0.37215477996965096</v>
      </c>
      <c r="Q66">
        <v>1488</v>
      </c>
      <c r="R66">
        <v>1909</v>
      </c>
      <c r="S66" s="2">
        <f t="shared" si="4"/>
        <v>0.77946568884232581</v>
      </c>
      <c r="T66">
        <v>694</v>
      </c>
      <c r="U66">
        <v>2761</v>
      </c>
      <c r="V66">
        <v>9091</v>
      </c>
      <c r="W66">
        <v>3455</v>
      </c>
      <c r="X66">
        <v>1916</v>
      </c>
      <c r="Y66">
        <v>582</v>
      </c>
      <c r="Z66">
        <v>312</v>
      </c>
      <c r="AA66">
        <v>1126</v>
      </c>
      <c r="AB66">
        <v>1524</v>
      </c>
      <c r="AC66" s="3">
        <f t="shared" si="5"/>
        <v>0.52883156516089258</v>
      </c>
    </row>
    <row r="67" spans="1:29" x14ac:dyDescent="0.3">
      <c r="A67">
        <v>6</v>
      </c>
      <c r="B67" t="s">
        <v>112</v>
      </c>
      <c r="C67" t="s">
        <v>58</v>
      </c>
      <c r="D67" t="s">
        <v>118</v>
      </c>
      <c r="E67">
        <v>82</v>
      </c>
      <c r="F67">
        <v>46</v>
      </c>
      <c r="G67">
        <f t="shared" si="0"/>
        <v>36</v>
      </c>
      <c r="H67" s="1">
        <f t="shared" ref="H67:H130" si="9">F67/E67</f>
        <v>0.56097560975609762</v>
      </c>
      <c r="J67">
        <v>0</v>
      </c>
      <c r="K67">
        <v>3338</v>
      </c>
      <c r="L67">
        <v>7102</v>
      </c>
      <c r="M67" s="3">
        <f t="shared" ref="M67:M130" si="10">K67/L67</f>
        <v>0.47000844832441568</v>
      </c>
      <c r="N67">
        <v>940</v>
      </c>
      <c r="O67">
        <v>2536</v>
      </c>
      <c r="P67" s="2">
        <f t="shared" ref="P67:P130" si="11">N67/O67</f>
        <v>0.37066246056782337</v>
      </c>
      <c r="Q67">
        <v>1404</v>
      </c>
      <c r="R67">
        <v>1830</v>
      </c>
      <c r="S67" s="2">
        <f t="shared" ref="S67:S130" si="12">Q67/R67</f>
        <v>0.76721311475409837</v>
      </c>
      <c r="T67">
        <v>902</v>
      </c>
      <c r="U67">
        <v>2748</v>
      </c>
      <c r="V67">
        <v>9020</v>
      </c>
      <c r="W67">
        <v>3650</v>
      </c>
      <c r="X67">
        <v>2059</v>
      </c>
      <c r="Y67">
        <v>627</v>
      </c>
      <c r="Z67">
        <v>404</v>
      </c>
      <c r="AA67">
        <v>1226</v>
      </c>
      <c r="AB67">
        <v>1533</v>
      </c>
      <c r="AC67" s="3">
        <f t="shared" ref="AC67:AC130" si="13">AA67*$AE$2+Z67*$AF$2+Y67*$AG$2+X67*$AH$2+W67*$AI$2+V67*$AJ$2+U67*$AK$2+T67*$AL$2+S67*$AM$2+R67*$AN$2+Q67*$AO$2+P67*$AP$2+O67*$AQ$2+N67*$AR$2+M67*$AS$2+L67*$AT$2+K67*$AU$2+$AV$2</f>
        <v>0.58438429717622142</v>
      </c>
    </row>
    <row r="68" spans="1:29" x14ac:dyDescent="0.3">
      <c r="A68">
        <v>7</v>
      </c>
      <c r="B68" t="s">
        <v>112</v>
      </c>
      <c r="C68" t="s">
        <v>60</v>
      </c>
      <c r="D68" t="s">
        <v>119</v>
      </c>
      <c r="E68">
        <v>82</v>
      </c>
      <c r="F68">
        <v>52</v>
      </c>
      <c r="G68">
        <f t="shared" si="0"/>
        <v>30</v>
      </c>
      <c r="H68" s="1">
        <f t="shared" si="9"/>
        <v>0.63414634146341464</v>
      </c>
      <c r="I68" t="s">
        <v>294</v>
      </c>
      <c r="J68">
        <v>2</v>
      </c>
      <c r="K68">
        <v>3349</v>
      </c>
      <c r="L68">
        <v>7098</v>
      </c>
      <c r="M68" s="3">
        <f t="shared" si="10"/>
        <v>0.47182304874612568</v>
      </c>
      <c r="N68">
        <v>901</v>
      </c>
      <c r="O68">
        <v>2445</v>
      </c>
      <c r="P68" s="2">
        <f t="shared" si="11"/>
        <v>0.3685071574642127</v>
      </c>
      <c r="Q68">
        <v>1405</v>
      </c>
      <c r="R68">
        <v>1868</v>
      </c>
      <c r="S68" s="2">
        <f t="shared" si="12"/>
        <v>0.75214132762312635</v>
      </c>
      <c r="T68">
        <v>893</v>
      </c>
      <c r="U68">
        <v>2996</v>
      </c>
      <c r="V68">
        <v>9004</v>
      </c>
      <c r="W68">
        <v>3889</v>
      </c>
      <c r="X68">
        <v>2221</v>
      </c>
      <c r="Y68">
        <v>682</v>
      </c>
      <c r="Z68">
        <v>420</v>
      </c>
      <c r="AA68">
        <v>1353</v>
      </c>
      <c r="AB68">
        <v>1811</v>
      </c>
      <c r="AC68" s="3">
        <f t="shared" si="13"/>
        <v>0.72846904682130287</v>
      </c>
    </row>
    <row r="69" spans="1:29" x14ac:dyDescent="0.3">
      <c r="A69">
        <v>8</v>
      </c>
      <c r="B69" t="s">
        <v>112</v>
      </c>
      <c r="C69" t="s">
        <v>44</v>
      </c>
      <c r="D69" t="s">
        <v>120</v>
      </c>
      <c r="E69">
        <v>82</v>
      </c>
      <c r="F69">
        <v>47</v>
      </c>
      <c r="G69">
        <f t="shared" si="0"/>
        <v>35</v>
      </c>
      <c r="H69" s="1">
        <f t="shared" si="9"/>
        <v>0.57317073170731703</v>
      </c>
      <c r="I69" t="s">
        <v>345</v>
      </c>
      <c r="J69">
        <v>1</v>
      </c>
      <c r="K69">
        <v>3365</v>
      </c>
      <c r="L69">
        <v>7063</v>
      </c>
      <c r="M69" s="3">
        <f t="shared" si="10"/>
        <v>0.47642644768511966</v>
      </c>
      <c r="N69">
        <v>658</v>
      </c>
      <c r="O69">
        <v>1845</v>
      </c>
      <c r="P69" s="2">
        <f t="shared" si="11"/>
        <v>0.35663956639566397</v>
      </c>
      <c r="Q69">
        <v>1592</v>
      </c>
      <c r="R69">
        <v>1980</v>
      </c>
      <c r="S69" s="2">
        <f t="shared" si="12"/>
        <v>0.804040404040404</v>
      </c>
      <c r="T69">
        <v>848</v>
      </c>
      <c r="U69">
        <v>2593</v>
      </c>
      <c r="V69">
        <v>8980</v>
      </c>
      <c r="W69">
        <v>3441</v>
      </c>
      <c r="X69">
        <v>1861</v>
      </c>
      <c r="Y69">
        <v>689</v>
      </c>
      <c r="Z69">
        <v>345</v>
      </c>
      <c r="AA69">
        <v>1021</v>
      </c>
      <c r="AB69">
        <v>1495</v>
      </c>
      <c r="AC69" s="3">
        <f t="shared" si="13"/>
        <v>0.57696441280170063</v>
      </c>
    </row>
    <row r="70" spans="1:29" x14ac:dyDescent="0.3">
      <c r="A70">
        <v>9</v>
      </c>
      <c r="B70" t="s">
        <v>112</v>
      </c>
      <c r="C70" t="s">
        <v>204</v>
      </c>
      <c r="D70" t="s">
        <v>447</v>
      </c>
      <c r="E70">
        <v>82</v>
      </c>
      <c r="F70">
        <v>42</v>
      </c>
      <c r="G70">
        <f t="shared" si="0"/>
        <v>40</v>
      </c>
      <c r="H70" s="1">
        <f t="shared" si="9"/>
        <v>0.51219512195121952</v>
      </c>
      <c r="J70">
        <v>0</v>
      </c>
      <c r="K70">
        <v>3302</v>
      </c>
      <c r="L70">
        <v>7004</v>
      </c>
      <c r="M70" s="3">
        <f t="shared" si="10"/>
        <v>0.47144488863506567</v>
      </c>
      <c r="N70">
        <v>777</v>
      </c>
      <c r="O70">
        <v>2196</v>
      </c>
      <c r="P70" s="2">
        <f t="shared" si="11"/>
        <v>0.35382513661202186</v>
      </c>
      <c r="Q70">
        <v>1556</v>
      </c>
      <c r="R70">
        <v>2095</v>
      </c>
      <c r="S70" s="2">
        <f t="shared" si="12"/>
        <v>0.74272076372315032</v>
      </c>
      <c r="T70">
        <v>832</v>
      </c>
      <c r="U70">
        <v>2766</v>
      </c>
      <c r="V70">
        <v>8937</v>
      </c>
      <c r="W70">
        <v>3598</v>
      </c>
      <c r="X70">
        <v>1832</v>
      </c>
      <c r="Y70">
        <v>628</v>
      </c>
      <c r="Z70">
        <v>372</v>
      </c>
      <c r="AA70">
        <v>1204</v>
      </c>
      <c r="AB70">
        <v>1638</v>
      </c>
      <c r="AC70" s="3">
        <f t="shared" si="13"/>
        <v>0.50476371194220349</v>
      </c>
    </row>
    <row r="71" spans="1:29" x14ac:dyDescent="0.3">
      <c r="A71">
        <v>10</v>
      </c>
      <c r="B71" t="s">
        <v>112</v>
      </c>
      <c r="C71" t="s">
        <v>80</v>
      </c>
      <c r="D71" t="s">
        <v>121</v>
      </c>
      <c r="E71">
        <v>82</v>
      </c>
      <c r="F71">
        <v>36</v>
      </c>
      <c r="G71">
        <f t="shared" si="0"/>
        <v>46</v>
      </c>
      <c r="H71" s="1">
        <f t="shared" si="9"/>
        <v>0.43902439024390244</v>
      </c>
      <c r="J71">
        <v>0</v>
      </c>
      <c r="K71">
        <v>3197</v>
      </c>
      <c r="L71">
        <v>7106</v>
      </c>
      <c r="M71" s="3">
        <f t="shared" si="10"/>
        <v>0.44990149169715732</v>
      </c>
      <c r="N71">
        <v>824</v>
      </c>
      <c r="O71">
        <v>2233</v>
      </c>
      <c r="P71" s="2">
        <f t="shared" si="11"/>
        <v>0.3690103000447828</v>
      </c>
      <c r="Q71">
        <v>1656</v>
      </c>
      <c r="R71">
        <v>2216</v>
      </c>
      <c r="S71" s="2">
        <f t="shared" si="12"/>
        <v>0.74729241877256314</v>
      </c>
      <c r="T71">
        <v>827</v>
      </c>
      <c r="U71">
        <v>2901</v>
      </c>
      <c r="V71">
        <v>8874</v>
      </c>
      <c r="W71">
        <v>3728</v>
      </c>
      <c r="X71">
        <v>1770</v>
      </c>
      <c r="Y71">
        <v>559</v>
      </c>
      <c r="Z71">
        <v>373</v>
      </c>
      <c r="AA71">
        <v>1041</v>
      </c>
      <c r="AB71">
        <v>1409</v>
      </c>
      <c r="AC71" s="3">
        <f t="shared" si="13"/>
        <v>0.56022060472349722</v>
      </c>
    </row>
    <row r="72" spans="1:29" x14ac:dyDescent="0.3">
      <c r="A72">
        <v>11</v>
      </c>
      <c r="B72" t="s">
        <v>112</v>
      </c>
      <c r="C72" t="s">
        <v>42</v>
      </c>
      <c r="D72" t="s">
        <v>122</v>
      </c>
      <c r="E72">
        <v>82</v>
      </c>
      <c r="F72">
        <v>35</v>
      </c>
      <c r="G72">
        <f t="shared" si="0"/>
        <v>47</v>
      </c>
      <c r="H72" s="1">
        <f t="shared" si="9"/>
        <v>0.42682926829268292</v>
      </c>
      <c r="J72">
        <v>0</v>
      </c>
      <c r="K72">
        <v>3338</v>
      </c>
      <c r="L72">
        <v>7248</v>
      </c>
      <c r="M72" s="3">
        <f t="shared" si="10"/>
        <v>0.46054083885209712</v>
      </c>
      <c r="N72">
        <v>822</v>
      </c>
      <c r="O72">
        <v>2384</v>
      </c>
      <c r="P72" s="2">
        <f t="shared" si="11"/>
        <v>0.34479865771812079</v>
      </c>
      <c r="Q72">
        <v>1364</v>
      </c>
      <c r="R72">
        <v>1910</v>
      </c>
      <c r="S72" s="2">
        <f t="shared" si="12"/>
        <v>0.71413612565445028</v>
      </c>
      <c r="T72">
        <v>876</v>
      </c>
      <c r="U72">
        <v>2927</v>
      </c>
      <c r="V72">
        <v>8862</v>
      </c>
      <c r="W72">
        <v>3803</v>
      </c>
      <c r="X72">
        <v>1949</v>
      </c>
      <c r="Y72">
        <v>633</v>
      </c>
      <c r="Z72">
        <v>388</v>
      </c>
      <c r="AA72">
        <v>1295</v>
      </c>
      <c r="AB72">
        <v>1736</v>
      </c>
      <c r="AC72" s="3">
        <f t="shared" si="13"/>
        <v>0.46100325904209782</v>
      </c>
    </row>
    <row r="73" spans="1:29" x14ac:dyDescent="0.3">
      <c r="A73">
        <v>12</v>
      </c>
      <c r="B73" t="s">
        <v>112</v>
      </c>
      <c r="C73" t="s">
        <v>62</v>
      </c>
      <c r="D73" t="s">
        <v>123</v>
      </c>
      <c r="E73">
        <v>82</v>
      </c>
      <c r="F73">
        <v>48</v>
      </c>
      <c r="G73">
        <f t="shared" si="0"/>
        <v>34</v>
      </c>
      <c r="H73" s="1">
        <f t="shared" si="9"/>
        <v>0.58536585365853655</v>
      </c>
      <c r="I73" t="s">
        <v>345</v>
      </c>
      <c r="J73">
        <v>1</v>
      </c>
      <c r="K73">
        <v>3271</v>
      </c>
      <c r="L73">
        <v>7221</v>
      </c>
      <c r="M73" s="3">
        <f t="shared" si="10"/>
        <v>0.45298435119789504</v>
      </c>
      <c r="N73">
        <v>881</v>
      </c>
      <c r="O73">
        <v>2491</v>
      </c>
      <c r="P73" s="2">
        <f t="shared" si="11"/>
        <v>0.35367322360497794</v>
      </c>
      <c r="Q73">
        <v>1421</v>
      </c>
      <c r="R73">
        <v>1985</v>
      </c>
      <c r="S73" s="2">
        <f t="shared" si="12"/>
        <v>0.71586901763224187</v>
      </c>
      <c r="T73">
        <v>1024</v>
      </c>
      <c r="U73">
        <v>2671</v>
      </c>
      <c r="V73">
        <v>8844</v>
      </c>
      <c r="W73">
        <v>3695</v>
      </c>
      <c r="X73">
        <v>1750</v>
      </c>
      <c r="Y73">
        <v>743</v>
      </c>
      <c r="Z73">
        <v>412</v>
      </c>
      <c r="AA73">
        <v>1147</v>
      </c>
      <c r="AB73">
        <v>1653</v>
      </c>
      <c r="AC73" s="3">
        <f t="shared" si="13"/>
        <v>0.60526136258698848</v>
      </c>
    </row>
    <row r="74" spans="1:29" x14ac:dyDescent="0.3">
      <c r="A74">
        <v>13</v>
      </c>
      <c r="B74" t="s">
        <v>112</v>
      </c>
      <c r="C74" t="s">
        <v>54</v>
      </c>
      <c r="D74" t="s">
        <v>124</v>
      </c>
      <c r="E74">
        <v>82</v>
      </c>
      <c r="F74">
        <v>28</v>
      </c>
      <c r="G74">
        <f t="shared" si="0"/>
        <v>54</v>
      </c>
      <c r="H74" s="1">
        <f t="shared" si="9"/>
        <v>0.34146341463414637</v>
      </c>
      <c r="I74">
        <v>0</v>
      </c>
      <c r="J74">
        <v>0</v>
      </c>
      <c r="K74">
        <v>3136</v>
      </c>
      <c r="L74">
        <v>7114</v>
      </c>
      <c r="M74" s="3">
        <f t="shared" si="10"/>
        <v>0.4408209165026708</v>
      </c>
      <c r="N74">
        <v>1041</v>
      </c>
      <c r="O74">
        <v>2924</v>
      </c>
      <c r="P74" s="2">
        <f t="shared" si="11"/>
        <v>0.35601915184678523</v>
      </c>
      <c r="Q74">
        <v>1428</v>
      </c>
      <c r="R74">
        <v>1850</v>
      </c>
      <c r="S74" s="2">
        <f t="shared" si="12"/>
        <v>0.77189189189189189</v>
      </c>
      <c r="T74">
        <v>792</v>
      </c>
      <c r="U74">
        <v>2852</v>
      </c>
      <c r="V74">
        <v>8741</v>
      </c>
      <c r="W74">
        <v>3644</v>
      </c>
      <c r="X74">
        <v>1941</v>
      </c>
      <c r="Y74">
        <v>512</v>
      </c>
      <c r="Z74">
        <v>390</v>
      </c>
      <c r="AA74">
        <v>1245</v>
      </c>
      <c r="AB74">
        <v>1688</v>
      </c>
      <c r="AC74" s="3">
        <f t="shared" si="13"/>
        <v>0.35587249465533155</v>
      </c>
    </row>
    <row r="75" spans="1:29" x14ac:dyDescent="0.3">
      <c r="A75">
        <v>14</v>
      </c>
      <c r="B75" t="s">
        <v>112</v>
      </c>
      <c r="C75" t="s">
        <v>34</v>
      </c>
      <c r="D75" t="s">
        <v>125</v>
      </c>
      <c r="E75">
        <v>82</v>
      </c>
      <c r="F75">
        <v>43</v>
      </c>
      <c r="G75">
        <f t="shared" si="0"/>
        <v>39</v>
      </c>
      <c r="H75" s="1">
        <f t="shared" si="9"/>
        <v>0.52439024390243905</v>
      </c>
      <c r="I75" t="s">
        <v>285</v>
      </c>
      <c r="J75">
        <v>1</v>
      </c>
      <c r="K75">
        <v>3275</v>
      </c>
      <c r="L75">
        <v>7018</v>
      </c>
      <c r="M75" s="3">
        <f t="shared" si="10"/>
        <v>0.46665716728412654</v>
      </c>
      <c r="N75">
        <v>814</v>
      </c>
      <c r="O75">
        <v>2173</v>
      </c>
      <c r="P75" s="2">
        <f t="shared" si="11"/>
        <v>0.37459733087896918</v>
      </c>
      <c r="Q75">
        <v>1378</v>
      </c>
      <c r="R75">
        <v>1786</v>
      </c>
      <c r="S75" s="2">
        <f t="shared" si="12"/>
        <v>0.77155655095184772</v>
      </c>
      <c r="T75">
        <v>823</v>
      </c>
      <c r="U75">
        <v>2713</v>
      </c>
      <c r="V75">
        <v>8742</v>
      </c>
      <c r="W75">
        <v>3536</v>
      </c>
      <c r="X75">
        <v>2065</v>
      </c>
      <c r="Y75">
        <v>645</v>
      </c>
      <c r="Z75">
        <v>353</v>
      </c>
      <c r="AA75">
        <v>1196</v>
      </c>
      <c r="AB75">
        <v>1746</v>
      </c>
      <c r="AC75" s="3">
        <f t="shared" si="13"/>
        <v>0.53772395703565579</v>
      </c>
    </row>
    <row r="76" spans="1:29" x14ac:dyDescent="0.3">
      <c r="A76">
        <v>15</v>
      </c>
      <c r="B76" t="s">
        <v>112</v>
      </c>
      <c r="C76" t="s">
        <v>24</v>
      </c>
      <c r="D76" t="s">
        <v>126</v>
      </c>
      <c r="E76">
        <v>82</v>
      </c>
      <c r="F76">
        <v>44</v>
      </c>
      <c r="G76">
        <f t="shared" si="0"/>
        <v>38</v>
      </c>
      <c r="H76" s="1">
        <f t="shared" si="9"/>
        <v>0.53658536585365857</v>
      </c>
      <c r="I76" t="s">
        <v>285</v>
      </c>
      <c r="J76">
        <v>1</v>
      </c>
      <c r="K76">
        <v>3257</v>
      </c>
      <c r="L76">
        <v>6807</v>
      </c>
      <c r="M76" s="3">
        <f t="shared" si="10"/>
        <v>0.47847803731452915</v>
      </c>
      <c r="N76">
        <v>718</v>
      </c>
      <c r="O76">
        <v>2024</v>
      </c>
      <c r="P76" s="2">
        <f t="shared" si="11"/>
        <v>0.35474308300395258</v>
      </c>
      <c r="Q76">
        <v>1499</v>
      </c>
      <c r="R76">
        <v>1915</v>
      </c>
      <c r="S76" s="2">
        <f t="shared" si="12"/>
        <v>0.78276762402088773</v>
      </c>
      <c r="T76">
        <v>688</v>
      </c>
      <c r="U76">
        <v>2579</v>
      </c>
      <c r="V76">
        <v>8731</v>
      </c>
      <c r="W76">
        <v>3267</v>
      </c>
      <c r="X76">
        <v>1905</v>
      </c>
      <c r="Y76">
        <v>722</v>
      </c>
      <c r="Z76">
        <v>443</v>
      </c>
      <c r="AA76">
        <v>1135</v>
      </c>
      <c r="AB76">
        <v>1752</v>
      </c>
      <c r="AC76" s="3">
        <f t="shared" si="13"/>
        <v>0.52016866265677564</v>
      </c>
    </row>
    <row r="77" spans="1:29" x14ac:dyDescent="0.3">
      <c r="A77">
        <v>16</v>
      </c>
      <c r="B77" t="s">
        <v>112</v>
      </c>
      <c r="C77" t="s">
        <v>32</v>
      </c>
      <c r="D77" t="s">
        <v>127</v>
      </c>
      <c r="E77">
        <v>82</v>
      </c>
      <c r="F77">
        <v>49</v>
      </c>
      <c r="G77">
        <f t="shared" si="0"/>
        <v>33</v>
      </c>
      <c r="H77" s="1">
        <f t="shared" si="9"/>
        <v>0.59756097560975607</v>
      </c>
      <c r="I77" t="s">
        <v>345</v>
      </c>
      <c r="J77">
        <v>1</v>
      </c>
      <c r="K77">
        <v>3222</v>
      </c>
      <c r="L77">
        <v>7132</v>
      </c>
      <c r="M77" s="3">
        <f t="shared" si="10"/>
        <v>0.45176668536174985</v>
      </c>
      <c r="N77">
        <v>845</v>
      </c>
      <c r="O77">
        <v>2308</v>
      </c>
      <c r="P77" s="2">
        <f t="shared" si="11"/>
        <v>0.36611785095320626</v>
      </c>
      <c r="Q77">
        <v>1372</v>
      </c>
      <c r="R77">
        <v>1715</v>
      </c>
      <c r="S77" s="2">
        <f t="shared" si="12"/>
        <v>0.8</v>
      </c>
      <c r="T77">
        <v>835</v>
      </c>
      <c r="U77">
        <v>2893</v>
      </c>
      <c r="V77">
        <v>8661</v>
      </c>
      <c r="W77">
        <v>3728</v>
      </c>
      <c r="X77">
        <v>1599</v>
      </c>
      <c r="Y77">
        <v>573</v>
      </c>
      <c r="Z77">
        <v>423</v>
      </c>
      <c r="AA77">
        <v>1109</v>
      </c>
      <c r="AB77">
        <v>1599</v>
      </c>
      <c r="AC77" s="3">
        <f t="shared" si="13"/>
        <v>0.56153869119509281</v>
      </c>
    </row>
    <row r="78" spans="1:29" x14ac:dyDescent="0.3">
      <c r="A78">
        <v>17</v>
      </c>
      <c r="B78" t="s">
        <v>112</v>
      </c>
      <c r="C78" t="s">
        <v>66</v>
      </c>
      <c r="D78" t="s">
        <v>128</v>
      </c>
      <c r="E78">
        <v>82</v>
      </c>
      <c r="F78">
        <v>48</v>
      </c>
      <c r="G78">
        <f t="shared" si="0"/>
        <v>34</v>
      </c>
      <c r="H78" s="1">
        <f t="shared" si="9"/>
        <v>0.58536585365853655</v>
      </c>
      <c r="I78" t="s">
        <v>285</v>
      </c>
      <c r="J78">
        <v>1</v>
      </c>
      <c r="K78">
        <v>3345</v>
      </c>
      <c r="L78">
        <v>7083</v>
      </c>
      <c r="M78" s="3">
        <f t="shared" si="10"/>
        <v>0.47225751800084709</v>
      </c>
      <c r="N78">
        <v>741</v>
      </c>
      <c r="O78">
        <v>2010</v>
      </c>
      <c r="P78" s="2">
        <f t="shared" si="11"/>
        <v>0.36865671641791042</v>
      </c>
      <c r="Q78">
        <v>1225</v>
      </c>
      <c r="R78">
        <v>1573</v>
      </c>
      <c r="S78" s="2">
        <f t="shared" si="12"/>
        <v>0.77876668785759695</v>
      </c>
      <c r="T78">
        <v>788</v>
      </c>
      <c r="U78">
        <v>2684</v>
      </c>
      <c r="V78">
        <v>8656</v>
      </c>
      <c r="W78">
        <v>3472</v>
      </c>
      <c r="X78">
        <v>1819</v>
      </c>
      <c r="Y78">
        <v>721</v>
      </c>
      <c r="Z78">
        <v>340</v>
      </c>
      <c r="AA78">
        <v>1088</v>
      </c>
      <c r="AB78">
        <v>1544</v>
      </c>
      <c r="AC78" s="3">
        <f t="shared" si="13"/>
        <v>0.58301233949263676</v>
      </c>
    </row>
    <row r="79" spans="1:29" x14ac:dyDescent="0.3">
      <c r="A79">
        <v>18</v>
      </c>
      <c r="B79" t="s">
        <v>112</v>
      </c>
      <c r="C79" t="s">
        <v>78</v>
      </c>
      <c r="D79" t="s">
        <v>129</v>
      </c>
      <c r="E79">
        <v>82</v>
      </c>
      <c r="F79">
        <v>29</v>
      </c>
      <c r="G79">
        <f t="shared" si="0"/>
        <v>53</v>
      </c>
      <c r="H79" s="1">
        <f t="shared" si="9"/>
        <v>0.35365853658536583</v>
      </c>
      <c r="I79">
        <v>0</v>
      </c>
      <c r="J79">
        <v>0</v>
      </c>
      <c r="K79">
        <v>3334</v>
      </c>
      <c r="L79">
        <v>7193</v>
      </c>
      <c r="M79" s="3">
        <f t="shared" si="10"/>
        <v>0.46350618657027665</v>
      </c>
      <c r="N79">
        <v>673</v>
      </c>
      <c r="O79">
        <v>1914</v>
      </c>
      <c r="P79" s="2">
        <f t="shared" si="11"/>
        <v>0.35161964472309298</v>
      </c>
      <c r="Q79">
        <v>1225</v>
      </c>
      <c r="R79">
        <v>1557</v>
      </c>
      <c r="S79" s="2">
        <f t="shared" si="12"/>
        <v>0.78676942838792552</v>
      </c>
      <c r="T79">
        <v>859</v>
      </c>
      <c r="U79">
        <v>2752</v>
      </c>
      <c r="V79">
        <v>8566</v>
      </c>
      <c r="W79">
        <v>3611</v>
      </c>
      <c r="X79">
        <v>1912</v>
      </c>
      <c r="Y79">
        <v>552</v>
      </c>
      <c r="Z79">
        <v>421</v>
      </c>
      <c r="AA79">
        <v>1208</v>
      </c>
      <c r="AB79">
        <v>1682</v>
      </c>
      <c r="AC79" s="3">
        <f t="shared" si="13"/>
        <v>0.35661904886580942</v>
      </c>
    </row>
    <row r="80" spans="1:29" x14ac:dyDescent="0.3">
      <c r="A80">
        <v>19</v>
      </c>
      <c r="B80" t="s">
        <v>112</v>
      </c>
      <c r="C80" t="s">
        <v>56</v>
      </c>
      <c r="D80" t="s">
        <v>130</v>
      </c>
      <c r="E80">
        <v>82</v>
      </c>
      <c r="F80">
        <v>48</v>
      </c>
      <c r="G80">
        <f t="shared" si="0"/>
        <v>34</v>
      </c>
      <c r="H80" s="1">
        <f t="shared" si="9"/>
        <v>0.58536585365853655</v>
      </c>
      <c r="I80" t="s">
        <v>369</v>
      </c>
      <c r="J80">
        <v>2</v>
      </c>
      <c r="K80">
        <v>3139</v>
      </c>
      <c r="L80">
        <v>6797</v>
      </c>
      <c r="M80" s="3">
        <f t="shared" si="10"/>
        <v>0.46182139179049581</v>
      </c>
      <c r="N80">
        <v>887</v>
      </c>
      <c r="O80">
        <v>2425</v>
      </c>
      <c r="P80" s="2">
        <f t="shared" si="11"/>
        <v>0.36577319587628865</v>
      </c>
      <c r="Q80">
        <v>1375</v>
      </c>
      <c r="R80">
        <v>1766</v>
      </c>
      <c r="S80" s="2">
        <f t="shared" si="12"/>
        <v>0.77859569648924121</v>
      </c>
      <c r="T80">
        <v>740</v>
      </c>
      <c r="U80">
        <v>2807</v>
      </c>
      <c r="V80">
        <v>8540</v>
      </c>
      <c r="W80">
        <v>3547</v>
      </c>
      <c r="X80">
        <v>1839</v>
      </c>
      <c r="Y80">
        <v>708</v>
      </c>
      <c r="Z80">
        <v>420</v>
      </c>
      <c r="AA80">
        <v>1205</v>
      </c>
      <c r="AB80">
        <v>1608</v>
      </c>
      <c r="AC80" s="3">
        <f t="shared" si="13"/>
        <v>0.66868145491138797</v>
      </c>
    </row>
    <row r="81" spans="1:29" x14ac:dyDescent="0.3">
      <c r="A81">
        <v>20</v>
      </c>
      <c r="B81" t="s">
        <v>112</v>
      </c>
      <c r="C81" t="s">
        <v>38</v>
      </c>
      <c r="D81" t="s">
        <v>131</v>
      </c>
      <c r="E81">
        <v>82</v>
      </c>
      <c r="F81">
        <v>55</v>
      </c>
      <c r="G81">
        <f t="shared" si="0"/>
        <v>27</v>
      </c>
      <c r="H81" s="1">
        <f t="shared" si="9"/>
        <v>0.67073170731707321</v>
      </c>
      <c r="I81" t="s">
        <v>282</v>
      </c>
      <c r="J81">
        <v>3</v>
      </c>
      <c r="K81">
        <v>3141</v>
      </c>
      <c r="L81">
        <v>6975</v>
      </c>
      <c r="M81" s="3">
        <f t="shared" si="10"/>
        <v>0.45032258064516129</v>
      </c>
      <c r="N81">
        <v>939</v>
      </c>
      <c r="O81">
        <v>2492</v>
      </c>
      <c r="P81" s="2">
        <f t="shared" si="11"/>
        <v>0.37680577849117175</v>
      </c>
      <c r="Q81">
        <v>1308</v>
      </c>
      <c r="R81">
        <v>1697</v>
      </c>
      <c r="S81" s="2">
        <f t="shared" si="12"/>
        <v>0.77077195050088387</v>
      </c>
      <c r="T81">
        <v>767</v>
      </c>
      <c r="U81">
        <v>2878</v>
      </c>
      <c r="V81">
        <v>8529</v>
      </c>
      <c r="W81">
        <v>3645</v>
      </c>
      <c r="X81">
        <v>1842</v>
      </c>
      <c r="Y81">
        <v>604</v>
      </c>
      <c r="Z81">
        <v>373</v>
      </c>
      <c r="AA81">
        <v>1148</v>
      </c>
      <c r="AB81">
        <v>1618</v>
      </c>
      <c r="AC81" s="3">
        <f t="shared" si="13"/>
        <v>0.58823169965066668</v>
      </c>
    </row>
    <row r="82" spans="1:29" x14ac:dyDescent="0.3">
      <c r="A82">
        <v>21</v>
      </c>
      <c r="B82" t="s">
        <v>112</v>
      </c>
      <c r="C82" t="s">
        <v>40</v>
      </c>
      <c r="D82" t="s">
        <v>132</v>
      </c>
      <c r="E82">
        <v>82</v>
      </c>
      <c r="F82">
        <v>21</v>
      </c>
      <c r="G82">
        <f t="shared" si="0"/>
        <v>61</v>
      </c>
      <c r="H82" s="1">
        <f t="shared" si="9"/>
        <v>0.25609756097560976</v>
      </c>
      <c r="J82">
        <v>0</v>
      </c>
      <c r="K82">
        <v>3153</v>
      </c>
      <c r="L82">
        <v>7141</v>
      </c>
      <c r="M82" s="3">
        <f t="shared" si="10"/>
        <v>0.44153479904775239</v>
      </c>
      <c r="N82">
        <v>763</v>
      </c>
      <c r="O82">
        <v>2286</v>
      </c>
      <c r="P82" s="2">
        <f t="shared" si="11"/>
        <v>0.33377077865266841</v>
      </c>
      <c r="Q82">
        <v>1453</v>
      </c>
      <c r="R82">
        <v>1962</v>
      </c>
      <c r="S82" s="2">
        <f t="shared" si="12"/>
        <v>0.74057084607543322</v>
      </c>
      <c r="T82">
        <v>842</v>
      </c>
      <c r="U82">
        <v>2776</v>
      </c>
      <c r="V82">
        <v>8522</v>
      </c>
      <c r="W82">
        <v>3618</v>
      </c>
      <c r="X82">
        <v>1743</v>
      </c>
      <c r="Y82">
        <v>569</v>
      </c>
      <c r="Z82">
        <v>370</v>
      </c>
      <c r="AA82">
        <v>1289</v>
      </c>
      <c r="AB82">
        <v>1807</v>
      </c>
      <c r="AC82" s="3">
        <f t="shared" si="13"/>
        <v>0.23281092829854799</v>
      </c>
    </row>
    <row r="83" spans="1:29" x14ac:dyDescent="0.3">
      <c r="A83">
        <v>22</v>
      </c>
      <c r="B83" t="s">
        <v>112</v>
      </c>
      <c r="C83" t="s">
        <v>70</v>
      </c>
      <c r="D83" t="s">
        <v>133</v>
      </c>
      <c r="E83">
        <v>82</v>
      </c>
      <c r="F83">
        <v>39</v>
      </c>
      <c r="G83">
        <f t="shared" si="0"/>
        <v>43</v>
      </c>
      <c r="H83" s="1">
        <f t="shared" si="9"/>
        <v>0.47560975609756095</v>
      </c>
      <c r="I83">
        <v>0</v>
      </c>
      <c r="J83">
        <v>0</v>
      </c>
      <c r="K83">
        <v>3208</v>
      </c>
      <c r="L83">
        <v>7129</v>
      </c>
      <c r="M83" s="3">
        <f t="shared" si="10"/>
        <v>0.44999298639360358</v>
      </c>
      <c r="N83">
        <v>886</v>
      </c>
      <c r="O83">
        <v>2373</v>
      </c>
      <c r="P83" s="2">
        <f t="shared" si="11"/>
        <v>0.37336704593341763</v>
      </c>
      <c r="Q83">
        <v>1207</v>
      </c>
      <c r="R83">
        <v>1621</v>
      </c>
      <c r="S83" s="2">
        <f t="shared" si="12"/>
        <v>0.74460209747069706</v>
      </c>
      <c r="T83">
        <v>830</v>
      </c>
      <c r="U83">
        <v>2756</v>
      </c>
      <c r="V83">
        <v>8509</v>
      </c>
      <c r="W83">
        <v>3586</v>
      </c>
      <c r="X83">
        <v>1868</v>
      </c>
      <c r="Y83">
        <v>628</v>
      </c>
      <c r="Z83">
        <v>317</v>
      </c>
      <c r="AA83">
        <v>1102</v>
      </c>
      <c r="AB83">
        <v>1508</v>
      </c>
      <c r="AC83" s="3">
        <f t="shared" si="13"/>
        <v>0.50919545629880858</v>
      </c>
    </row>
    <row r="84" spans="1:29" x14ac:dyDescent="0.3">
      <c r="A84">
        <v>23</v>
      </c>
      <c r="B84" t="s">
        <v>112</v>
      </c>
      <c r="C84" t="s">
        <v>68</v>
      </c>
      <c r="D84" t="s">
        <v>134</v>
      </c>
      <c r="E84">
        <v>82</v>
      </c>
      <c r="F84">
        <v>25</v>
      </c>
      <c r="G84">
        <f t="shared" si="0"/>
        <v>57</v>
      </c>
      <c r="H84" s="1">
        <f t="shared" si="9"/>
        <v>0.3048780487804878</v>
      </c>
      <c r="J84">
        <v>0</v>
      </c>
      <c r="K84">
        <v>3182</v>
      </c>
      <c r="L84">
        <v>7042</v>
      </c>
      <c r="M84" s="3">
        <f t="shared" si="10"/>
        <v>0.4518602669696109</v>
      </c>
      <c r="N84">
        <v>844</v>
      </c>
      <c r="O84">
        <v>2405</v>
      </c>
      <c r="P84" s="2">
        <f t="shared" si="11"/>
        <v>0.35093555093555096</v>
      </c>
      <c r="Q84">
        <v>1271</v>
      </c>
      <c r="R84">
        <v>1678</v>
      </c>
      <c r="S84" s="2">
        <f t="shared" si="12"/>
        <v>0.75744934445768775</v>
      </c>
      <c r="T84">
        <v>722</v>
      </c>
      <c r="U84">
        <v>2692</v>
      </c>
      <c r="V84">
        <v>8479</v>
      </c>
      <c r="W84">
        <v>3414</v>
      </c>
      <c r="X84">
        <v>1921</v>
      </c>
      <c r="Y84">
        <v>622</v>
      </c>
      <c r="Z84">
        <v>400</v>
      </c>
      <c r="AA84">
        <v>1192</v>
      </c>
      <c r="AB84">
        <v>1579</v>
      </c>
      <c r="AC84" s="3">
        <f t="shared" si="13"/>
        <v>0.32110079597333474</v>
      </c>
    </row>
    <row r="85" spans="1:29" x14ac:dyDescent="0.3">
      <c r="A85">
        <v>24</v>
      </c>
      <c r="B85" t="s">
        <v>112</v>
      </c>
      <c r="C85" t="s">
        <v>52</v>
      </c>
      <c r="D85" t="s">
        <v>135</v>
      </c>
      <c r="E85">
        <v>82</v>
      </c>
      <c r="F85">
        <v>24</v>
      </c>
      <c r="G85">
        <f t="shared" si="0"/>
        <v>58</v>
      </c>
      <c r="H85" s="1">
        <f t="shared" si="9"/>
        <v>0.29268292682926828</v>
      </c>
      <c r="J85">
        <v>0</v>
      </c>
      <c r="K85">
        <v>3130</v>
      </c>
      <c r="L85">
        <v>7015</v>
      </c>
      <c r="M85" s="3">
        <f t="shared" si="10"/>
        <v>0.44618674269422665</v>
      </c>
      <c r="N85">
        <v>917</v>
      </c>
      <c r="O85">
        <v>2544</v>
      </c>
      <c r="P85" s="2">
        <f t="shared" si="11"/>
        <v>0.36045597484276731</v>
      </c>
      <c r="Q85">
        <v>1298</v>
      </c>
      <c r="R85">
        <v>1654</v>
      </c>
      <c r="S85" s="2">
        <f t="shared" si="12"/>
        <v>0.78476420798065294</v>
      </c>
      <c r="T85">
        <v>743</v>
      </c>
      <c r="U85">
        <v>2693</v>
      </c>
      <c r="V85">
        <v>8475</v>
      </c>
      <c r="W85">
        <v>3436</v>
      </c>
      <c r="X85">
        <v>1946</v>
      </c>
      <c r="Y85">
        <v>638</v>
      </c>
      <c r="Z85">
        <v>348</v>
      </c>
      <c r="AA85">
        <v>1274</v>
      </c>
      <c r="AB85">
        <v>1606</v>
      </c>
      <c r="AC85" s="3">
        <f t="shared" si="13"/>
        <v>0.34491253850816861</v>
      </c>
    </row>
    <row r="86" spans="1:29" x14ac:dyDescent="0.3">
      <c r="A86">
        <v>25</v>
      </c>
      <c r="B86" t="s">
        <v>112</v>
      </c>
      <c r="C86" t="s">
        <v>50</v>
      </c>
      <c r="D86" t="s">
        <v>136</v>
      </c>
      <c r="E86">
        <v>82</v>
      </c>
      <c r="F86">
        <v>44</v>
      </c>
      <c r="G86">
        <f t="shared" si="0"/>
        <v>38</v>
      </c>
      <c r="H86" s="1">
        <f t="shared" si="9"/>
        <v>0.53658536585365857</v>
      </c>
      <c r="I86" t="s">
        <v>285</v>
      </c>
      <c r="J86">
        <v>1</v>
      </c>
      <c r="K86">
        <v>3184</v>
      </c>
      <c r="L86">
        <v>6997</v>
      </c>
      <c r="M86" s="3">
        <f t="shared" si="10"/>
        <v>0.45505216521366298</v>
      </c>
      <c r="N86">
        <v>903</v>
      </c>
      <c r="O86">
        <v>2506</v>
      </c>
      <c r="P86" s="2">
        <f t="shared" si="11"/>
        <v>0.36033519553072624</v>
      </c>
      <c r="Q86">
        <v>1209</v>
      </c>
      <c r="R86">
        <v>1601</v>
      </c>
      <c r="S86" s="2">
        <f t="shared" si="12"/>
        <v>0.75515302935665207</v>
      </c>
      <c r="T86">
        <v>763</v>
      </c>
      <c r="U86">
        <v>2801</v>
      </c>
      <c r="V86">
        <v>8480</v>
      </c>
      <c r="W86">
        <v>3564</v>
      </c>
      <c r="X86">
        <v>1862</v>
      </c>
      <c r="Y86">
        <v>620</v>
      </c>
      <c r="Z86">
        <v>437</v>
      </c>
      <c r="AA86">
        <v>1178</v>
      </c>
      <c r="AB86">
        <v>1648</v>
      </c>
      <c r="AC86" s="3">
        <f t="shared" si="13"/>
        <v>0.49438912238046129</v>
      </c>
    </row>
    <row r="87" spans="1:29" x14ac:dyDescent="0.3">
      <c r="A87">
        <v>26</v>
      </c>
      <c r="B87" t="s">
        <v>112</v>
      </c>
      <c r="C87" t="s">
        <v>74</v>
      </c>
      <c r="D87" t="s">
        <v>137</v>
      </c>
      <c r="E87">
        <v>82</v>
      </c>
      <c r="F87">
        <v>27</v>
      </c>
      <c r="G87">
        <f t="shared" si="0"/>
        <v>55</v>
      </c>
      <c r="H87" s="1">
        <f t="shared" si="9"/>
        <v>0.32926829268292684</v>
      </c>
      <c r="J87">
        <v>0</v>
      </c>
      <c r="K87">
        <v>3170</v>
      </c>
      <c r="L87">
        <v>7285</v>
      </c>
      <c r="M87" s="3">
        <f t="shared" si="10"/>
        <v>0.4351407000686342</v>
      </c>
      <c r="N87">
        <v>906</v>
      </c>
      <c r="O87">
        <v>2549</v>
      </c>
      <c r="P87" s="2">
        <f t="shared" si="11"/>
        <v>0.35543350333464102</v>
      </c>
      <c r="Q87">
        <v>1194</v>
      </c>
      <c r="R87">
        <v>1574</v>
      </c>
      <c r="S87" s="2">
        <f t="shared" si="12"/>
        <v>0.75857687420584496</v>
      </c>
      <c r="T87">
        <v>790</v>
      </c>
      <c r="U87">
        <v>2872</v>
      </c>
      <c r="V87">
        <v>8440</v>
      </c>
      <c r="W87">
        <v>3662</v>
      </c>
      <c r="X87">
        <v>1923</v>
      </c>
      <c r="Y87">
        <v>626</v>
      </c>
      <c r="Z87">
        <v>289</v>
      </c>
      <c r="AA87">
        <v>1147</v>
      </c>
      <c r="AB87">
        <v>1571</v>
      </c>
      <c r="AC87" s="3">
        <f t="shared" si="13"/>
        <v>0.42518474069550294</v>
      </c>
    </row>
    <row r="88" spans="1:29" x14ac:dyDescent="0.3">
      <c r="A88">
        <v>27</v>
      </c>
      <c r="B88" t="s">
        <v>112</v>
      </c>
      <c r="C88" t="s">
        <v>36</v>
      </c>
      <c r="D88" t="s">
        <v>138</v>
      </c>
      <c r="E88">
        <v>82</v>
      </c>
      <c r="F88">
        <v>47</v>
      </c>
      <c r="G88">
        <f t="shared" si="0"/>
        <v>35</v>
      </c>
      <c r="H88" s="1">
        <f t="shared" si="9"/>
        <v>0.57317073170731703</v>
      </c>
      <c r="I88" t="s">
        <v>345</v>
      </c>
      <c r="J88">
        <v>1</v>
      </c>
      <c r="K88">
        <v>3202</v>
      </c>
      <c r="L88">
        <v>6999</v>
      </c>
      <c r="M88" s="3">
        <f t="shared" si="10"/>
        <v>0.45749392770395769</v>
      </c>
      <c r="N88">
        <v>696</v>
      </c>
      <c r="O88">
        <v>1977</v>
      </c>
      <c r="P88" s="2">
        <f t="shared" si="11"/>
        <v>0.35204855842185129</v>
      </c>
      <c r="Q88">
        <v>1324</v>
      </c>
      <c r="R88">
        <v>1715</v>
      </c>
      <c r="S88" s="2">
        <f t="shared" si="12"/>
        <v>0.77201166180758019</v>
      </c>
      <c r="T88">
        <v>849</v>
      </c>
      <c r="U88">
        <v>2777</v>
      </c>
      <c r="V88">
        <v>8424</v>
      </c>
      <c r="W88">
        <v>3626</v>
      </c>
      <c r="X88">
        <v>1868</v>
      </c>
      <c r="Y88">
        <v>628</v>
      </c>
      <c r="Z88">
        <v>460</v>
      </c>
      <c r="AA88">
        <v>1078</v>
      </c>
      <c r="AB88">
        <v>1408</v>
      </c>
      <c r="AC88" s="3">
        <f t="shared" si="13"/>
        <v>0.58207186830325242</v>
      </c>
    </row>
    <row r="89" spans="1:29" x14ac:dyDescent="0.3">
      <c r="A89">
        <v>28</v>
      </c>
      <c r="B89" t="s">
        <v>112</v>
      </c>
      <c r="C89" t="s">
        <v>28</v>
      </c>
      <c r="D89" t="s">
        <v>139</v>
      </c>
      <c r="E89">
        <v>82</v>
      </c>
      <c r="F89">
        <v>24</v>
      </c>
      <c r="G89">
        <f t="shared" si="0"/>
        <v>58</v>
      </c>
      <c r="H89" s="1">
        <f t="shared" si="9"/>
        <v>0.29268292682926828</v>
      </c>
      <c r="J89">
        <v>0</v>
      </c>
      <c r="K89">
        <v>3128</v>
      </c>
      <c r="L89">
        <v>7042</v>
      </c>
      <c r="M89" s="3">
        <f t="shared" si="10"/>
        <v>0.44419199091167283</v>
      </c>
      <c r="N89">
        <v>967</v>
      </c>
      <c r="O89">
        <v>2688</v>
      </c>
      <c r="P89" s="2">
        <f t="shared" si="11"/>
        <v>0.35974702380952384</v>
      </c>
      <c r="Q89">
        <v>1167</v>
      </c>
      <c r="R89">
        <v>1530</v>
      </c>
      <c r="S89" s="2">
        <f t="shared" si="12"/>
        <v>0.76274509803921564</v>
      </c>
      <c r="T89">
        <v>666</v>
      </c>
      <c r="U89">
        <v>2717</v>
      </c>
      <c r="V89">
        <v>8390</v>
      </c>
      <c r="W89">
        <v>3383</v>
      </c>
      <c r="X89">
        <v>1858</v>
      </c>
      <c r="Y89">
        <v>578</v>
      </c>
      <c r="Z89">
        <v>310</v>
      </c>
      <c r="AA89">
        <v>1007</v>
      </c>
      <c r="AB89">
        <v>1578</v>
      </c>
      <c r="AC89" s="3">
        <f t="shared" si="13"/>
        <v>0.3822651111193931</v>
      </c>
    </row>
    <row r="90" spans="1:29" x14ac:dyDescent="0.3">
      <c r="A90">
        <v>29</v>
      </c>
      <c r="B90" t="s">
        <v>112</v>
      </c>
      <c r="C90" t="s">
        <v>48</v>
      </c>
      <c r="D90" t="s">
        <v>140</v>
      </c>
      <c r="E90">
        <v>82</v>
      </c>
      <c r="F90">
        <v>22</v>
      </c>
      <c r="G90">
        <f t="shared" si="0"/>
        <v>60</v>
      </c>
      <c r="H90" s="1">
        <f t="shared" si="9"/>
        <v>0.26829268292682928</v>
      </c>
      <c r="J90">
        <v>0</v>
      </c>
      <c r="K90">
        <v>3013</v>
      </c>
      <c r="L90">
        <v>6788</v>
      </c>
      <c r="M90" s="3">
        <f t="shared" si="10"/>
        <v>0.44387153800824986</v>
      </c>
      <c r="N90">
        <v>758</v>
      </c>
      <c r="O90">
        <v>2152</v>
      </c>
      <c r="P90" s="2">
        <f t="shared" si="11"/>
        <v>0.35223048327137546</v>
      </c>
      <c r="Q90">
        <v>1361</v>
      </c>
      <c r="R90">
        <v>1732</v>
      </c>
      <c r="S90" s="2">
        <f t="shared" si="12"/>
        <v>0.78579676674364896</v>
      </c>
      <c r="T90">
        <v>779</v>
      </c>
      <c r="U90">
        <v>2544</v>
      </c>
      <c r="V90">
        <v>8145</v>
      </c>
      <c r="W90">
        <v>3323</v>
      </c>
      <c r="X90">
        <v>1767</v>
      </c>
      <c r="Y90">
        <v>613</v>
      </c>
      <c r="Z90">
        <v>396</v>
      </c>
      <c r="AA90">
        <v>1227</v>
      </c>
      <c r="AB90">
        <v>1900</v>
      </c>
      <c r="AC90" s="3">
        <f t="shared" si="13"/>
        <v>0.29709108395591954</v>
      </c>
    </row>
    <row r="91" spans="1:29" x14ac:dyDescent="0.3">
      <c r="A91">
        <v>30</v>
      </c>
      <c r="B91" t="s">
        <v>112</v>
      </c>
      <c r="C91" t="s">
        <v>64</v>
      </c>
      <c r="D91" t="s">
        <v>141</v>
      </c>
      <c r="E91">
        <v>82</v>
      </c>
      <c r="F91">
        <v>27</v>
      </c>
      <c r="G91">
        <f t="shared" si="0"/>
        <v>55</v>
      </c>
      <c r="H91" s="1">
        <f t="shared" si="9"/>
        <v>0.32926829268292684</v>
      </c>
      <c r="I91">
        <v>0</v>
      </c>
      <c r="J91">
        <v>0</v>
      </c>
      <c r="K91">
        <v>3179</v>
      </c>
      <c r="L91">
        <v>7063</v>
      </c>
      <c r="M91" s="3">
        <f t="shared" si="10"/>
        <v>0.45009202888291094</v>
      </c>
      <c r="N91">
        <v>738</v>
      </c>
      <c r="O91">
        <v>1967</v>
      </c>
      <c r="P91" s="2">
        <f t="shared" si="11"/>
        <v>0.37519064565327909</v>
      </c>
      <c r="Q91">
        <v>1008</v>
      </c>
      <c r="R91">
        <v>1371</v>
      </c>
      <c r="S91" s="2">
        <f t="shared" si="12"/>
        <v>0.73522975929978118</v>
      </c>
      <c r="T91">
        <v>776</v>
      </c>
      <c r="U91">
        <v>2578</v>
      </c>
      <c r="V91">
        <v>8104</v>
      </c>
      <c r="W91">
        <v>3354</v>
      </c>
      <c r="X91">
        <v>1768</v>
      </c>
      <c r="Y91">
        <v>643</v>
      </c>
      <c r="Z91">
        <v>340</v>
      </c>
      <c r="AA91">
        <v>1125</v>
      </c>
      <c r="AB91">
        <v>1639</v>
      </c>
      <c r="AC91" s="3">
        <f t="shared" si="13"/>
        <v>0.32384958014606546</v>
      </c>
    </row>
    <row r="92" spans="1:29" x14ac:dyDescent="0.3">
      <c r="A92">
        <v>1</v>
      </c>
      <c r="B92" t="s">
        <v>142</v>
      </c>
      <c r="C92" t="s">
        <v>76</v>
      </c>
      <c r="D92" t="s">
        <v>143</v>
      </c>
      <c r="E92">
        <v>82</v>
      </c>
      <c r="F92">
        <f>VLOOKUP(D92,Sheet2!D:E,2,0)</f>
        <v>67</v>
      </c>
      <c r="G92">
        <f t="shared" ref="G92:G126" si="14">E92-F92</f>
        <v>15</v>
      </c>
      <c r="H92" s="1">
        <f t="shared" si="9"/>
        <v>0.81707317073170727</v>
      </c>
      <c r="I92" t="str">
        <f>VLOOKUP(D92,Sheet2!D:P,13,0)</f>
        <v>Won Finals</v>
      </c>
      <c r="J92">
        <v>5</v>
      </c>
      <c r="K92">
        <v>3532</v>
      </c>
      <c r="L92">
        <v>7140</v>
      </c>
      <c r="M92" s="3">
        <f t="shared" si="10"/>
        <v>0.4946778711484594</v>
      </c>
      <c r="N92">
        <v>982</v>
      </c>
      <c r="O92">
        <v>2562</v>
      </c>
      <c r="P92" s="2">
        <f t="shared" si="11"/>
        <v>0.38329430132708819</v>
      </c>
      <c r="Q92">
        <v>1457</v>
      </c>
      <c r="R92">
        <v>1850</v>
      </c>
      <c r="S92" s="2">
        <f t="shared" si="12"/>
        <v>0.78756756756756752</v>
      </c>
      <c r="T92">
        <v>770</v>
      </c>
      <c r="U92">
        <v>2873</v>
      </c>
      <c r="V92">
        <v>9503</v>
      </c>
      <c r="W92">
        <v>3643</v>
      </c>
      <c r="X92">
        <v>2491</v>
      </c>
      <c r="Y92">
        <v>785</v>
      </c>
      <c r="Z92">
        <v>555</v>
      </c>
      <c r="AA92">
        <v>1211</v>
      </c>
      <c r="AB92">
        <v>1585</v>
      </c>
      <c r="AC92" s="3">
        <f t="shared" si="13"/>
        <v>0.84818143735003204</v>
      </c>
    </row>
    <row r="93" spans="1:29" x14ac:dyDescent="0.3">
      <c r="A93">
        <v>2</v>
      </c>
      <c r="B93" t="s">
        <v>142</v>
      </c>
      <c r="C93" t="s">
        <v>26</v>
      </c>
      <c r="D93" t="s">
        <v>144</v>
      </c>
      <c r="E93">
        <v>82</v>
      </c>
      <c r="F93">
        <f>VLOOKUP(D93,Sheet2!D:E,2,0)</f>
        <v>55</v>
      </c>
      <c r="G93">
        <f t="shared" si="14"/>
        <v>27</v>
      </c>
      <c r="H93" s="1">
        <f t="shared" si="9"/>
        <v>0.67073170731707321</v>
      </c>
      <c r="I93" t="str">
        <f>VLOOKUP(D93,Sheet2!D:P,13,0)</f>
        <v>Lost W. Conf. Semis</v>
      </c>
      <c r="J93">
        <v>2</v>
      </c>
      <c r="K93">
        <v>3305</v>
      </c>
      <c r="L93">
        <v>7152</v>
      </c>
      <c r="M93" s="3">
        <f t="shared" si="10"/>
        <v>0.46210850111856822</v>
      </c>
      <c r="N93">
        <v>1181</v>
      </c>
      <c r="O93">
        <v>3306</v>
      </c>
      <c r="P93" s="2">
        <f t="shared" si="11"/>
        <v>0.35722928009679372</v>
      </c>
      <c r="Q93">
        <v>1667</v>
      </c>
      <c r="R93">
        <v>2177</v>
      </c>
      <c r="S93" s="2">
        <f t="shared" si="12"/>
        <v>0.76573265962333481</v>
      </c>
      <c r="T93">
        <v>892</v>
      </c>
      <c r="U93">
        <v>2746</v>
      </c>
      <c r="V93">
        <v>9458</v>
      </c>
      <c r="W93">
        <v>3638</v>
      </c>
      <c r="X93">
        <v>2070</v>
      </c>
      <c r="Y93">
        <v>670</v>
      </c>
      <c r="Z93">
        <v>352</v>
      </c>
      <c r="AA93">
        <v>1240</v>
      </c>
      <c r="AB93">
        <v>1634</v>
      </c>
      <c r="AC93" s="3">
        <f t="shared" si="13"/>
        <v>0.58852623727078957</v>
      </c>
    </row>
    <row r="94" spans="1:29" x14ac:dyDescent="0.3">
      <c r="A94">
        <v>3</v>
      </c>
      <c r="B94" t="s">
        <v>142</v>
      </c>
      <c r="C94" t="s">
        <v>58</v>
      </c>
      <c r="D94" t="s">
        <v>145</v>
      </c>
      <c r="E94">
        <v>82</v>
      </c>
      <c r="F94">
        <f>VLOOKUP(D94,Sheet2!D:E,2,0)</f>
        <v>40</v>
      </c>
      <c r="G94">
        <f t="shared" si="14"/>
        <v>42</v>
      </c>
      <c r="H94" s="1">
        <f t="shared" si="9"/>
        <v>0.48780487804878048</v>
      </c>
      <c r="I94">
        <f>VLOOKUP(D94,Sheet2!D:P,13,0)</f>
        <v>0</v>
      </c>
      <c r="J94">
        <v>0</v>
      </c>
      <c r="K94">
        <v>3377</v>
      </c>
      <c r="L94">
        <v>7194</v>
      </c>
      <c r="M94" s="3">
        <f t="shared" si="10"/>
        <v>0.4694189602446483</v>
      </c>
      <c r="N94">
        <v>870</v>
      </c>
      <c r="O94">
        <v>2365</v>
      </c>
      <c r="P94" s="2">
        <f t="shared" si="11"/>
        <v>0.3678646934460888</v>
      </c>
      <c r="Q94">
        <v>1537</v>
      </c>
      <c r="R94">
        <v>1986</v>
      </c>
      <c r="S94" s="2">
        <f t="shared" si="12"/>
        <v>0.77391742195367574</v>
      </c>
      <c r="T94">
        <v>966</v>
      </c>
      <c r="U94">
        <v>2837</v>
      </c>
      <c r="V94">
        <v>9161</v>
      </c>
      <c r="W94">
        <v>3803</v>
      </c>
      <c r="X94">
        <v>2077</v>
      </c>
      <c r="Y94">
        <v>568</v>
      </c>
      <c r="Z94">
        <v>323</v>
      </c>
      <c r="AA94">
        <v>1226</v>
      </c>
      <c r="AB94">
        <v>1567</v>
      </c>
      <c r="AC94" s="3">
        <f t="shared" si="13"/>
        <v>0.58527222848049476</v>
      </c>
    </row>
    <row r="95" spans="1:29" x14ac:dyDescent="0.3">
      <c r="A95">
        <v>4</v>
      </c>
      <c r="B95" t="s">
        <v>142</v>
      </c>
      <c r="C95" t="s">
        <v>72</v>
      </c>
      <c r="D95" t="s">
        <v>146</v>
      </c>
      <c r="E95">
        <v>82</v>
      </c>
      <c r="F95">
        <f>VLOOKUP(D95,Sheet2!D:E,2,0)</f>
        <v>51</v>
      </c>
      <c r="G95">
        <f t="shared" si="14"/>
        <v>31</v>
      </c>
      <c r="H95" s="1">
        <f t="shared" si="9"/>
        <v>0.62195121951219512</v>
      </c>
      <c r="I95" t="str">
        <f>VLOOKUP(D95,Sheet2!D:P,13,0)</f>
        <v>Lost Finals</v>
      </c>
      <c r="J95">
        <v>4</v>
      </c>
      <c r="K95">
        <v>3275</v>
      </c>
      <c r="L95">
        <v>6963</v>
      </c>
      <c r="M95" s="3">
        <f t="shared" si="10"/>
        <v>0.47034324285509121</v>
      </c>
      <c r="N95">
        <v>1067</v>
      </c>
      <c r="O95">
        <v>2779</v>
      </c>
      <c r="P95" s="2">
        <f t="shared" si="11"/>
        <v>0.38395106153292552</v>
      </c>
      <c r="Q95">
        <v>1431</v>
      </c>
      <c r="R95">
        <v>1913</v>
      </c>
      <c r="S95" s="2">
        <f t="shared" si="12"/>
        <v>0.74803972817564035</v>
      </c>
      <c r="T95">
        <v>766</v>
      </c>
      <c r="U95">
        <v>2821</v>
      </c>
      <c r="V95">
        <v>9048</v>
      </c>
      <c r="W95">
        <v>3587</v>
      </c>
      <c r="X95">
        <v>1858</v>
      </c>
      <c r="Y95">
        <v>539</v>
      </c>
      <c r="Z95">
        <v>327</v>
      </c>
      <c r="AA95">
        <v>1121</v>
      </c>
      <c r="AB95">
        <v>1486</v>
      </c>
      <c r="AC95" s="3">
        <f t="shared" si="13"/>
        <v>0.5807450203997675</v>
      </c>
    </row>
    <row r="96" spans="1:29" x14ac:dyDescent="0.3">
      <c r="A96">
        <v>5</v>
      </c>
      <c r="B96" t="s">
        <v>142</v>
      </c>
      <c r="C96" t="s">
        <v>34</v>
      </c>
      <c r="D96" t="s">
        <v>147</v>
      </c>
      <c r="E96">
        <v>82</v>
      </c>
      <c r="F96">
        <f>VLOOKUP(D96,Sheet2!D:E,2,0)</f>
        <v>49</v>
      </c>
      <c r="G96">
        <f t="shared" si="14"/>
        <v>33</v>
      </c>
      <c r="H96" s="1">
        <f t="shared" si="9"/>
        <v>0.59756097560975607</v>
      </c>
      <c r="I96" t="str">
        <f>VLOOKUP(D96,Sheet2!D:P,13,0)</f>
        <v>Lost E. Conf. Semis</v>
      </c>
      <c r="J96">
        <v>2</v>
      </c>
      <c r="K96">
        <v>3388</v>
      </c>
      <c r="L96">
        <v>7137</v>
      </c>
      <c r="M96" s="3">
        <f t="shared" si="10"/>
        <v>0.47470926159450749</v>
      </c>
      <c r="N96">
        <v>756</v>
      </c>
      <c r="O96">
        <v>2030</v>
      </c>
      <c r="P96" s="2">
        <f t="shared" si="11"/>
        <v>0.3724137931034483</v>
      </c>
      <c r="Q96">
        <v>1421</v>
      </c>
      <c r="R96">
        <v>1812</v>
      </c>
      <c r="S96" s="2">
        <f t="shared" si="12"/>
        <v>0.7842163355408388</v>
      </c>
      <c r="T96">
        <v>843</v>
      </c>
      <c r="U96">
        <v>2671</v>
      </c>
      <c r="V96">
        <v>8953</v>
      </c>
      <c r="W96">
        <v>3514</v>
      </c>
      <c r="X96">
        <v>1956</v>
      </c>
      <c r="Y96">
        <v>693</v>
      </c>
      <c r="Z96">
        <v>336</v>
      </c>
      <c r="AA96">
        <v>1162</v>
      </c>
      <c r="AB96">
        <v>1745</v>
      </c>
      <c r="AC96" s="3">
        <f t="shared" si="13"/>
        <v>0.54460834695969318</v>
      </c>
    </row>
    <row r="97" spans="1:29" x14ac:dyDescent="0.3">
      <c r="A97">
        <v>6</v>
      </c>
      <c r="B97" t="s">
        <v>142</v>
      </c>
      <c r="C97" t="s">
        <v>204</v>
      </c>
      <c r="D97" t="s">
        <v>450</v>
      </c>
      <c r="E97">
        <v>82</v>
      </c>
      <c r="F97">
        <f>VLOOKUP(D97,Sheet2!D:E,2,0)</f>
        <v>51</v>
      </c>
      <c r="G97">
        <f t="shared" si="14"/>
        <v>31</v>
      </c>
      <c r="H97" s="1">
        <f t="shared" si="9"/>
        <v>0.62195121951219512</v>
      </c>
      <c r="I97" t="str">
        <f>VLOOKUP(D97,Sheet2!D:P,13,0)</f>
        <v>Lost W. Conf. 1st Rnd.</v>
      </c>
      <c r="J97">
        <v>1</v>
      </c>
      <c r="K97">
        <v>3242</v>
      </c>
      <c r="L97">
        <v>6820</v>
      </c>
      <c r="M97" s="3">
        <f t="shared" si="10"/>
        <v>0.47536656891495599</v>
      </c>
      <c r="N97">
        <v>841</v>
      </c>
      <c r="O97">
        <v>2245</v>
      </c>
      <c r="P97" s="2">
        <f t="shared" si="11"/>
        <v>0.37461024498886414</v>
      </c>
      <c r="Q97">
        <v>1586</v>
      </c>
      <c r="R97">
        <v>2128</v>
      </c>
      <c r="S97" s="2">
        <f t="shared" si="12"/>
        <v>0.74530075187969924</v>
      </c>
      <c r="T97">
        <v>738</v>
      </c>
      <c r="U97">
        <v>2790</v>
      </c>
      <c r="V97">
        <v>8911</v>
      </c>
      <c r="W97">
        <v>3528</v>
      </c>
      <c r="X97">
        <v>1848</v>
      </c>
      <c r="Y97">
        <v>612</v>
      </c>
      <c r="Z97">
        <v>347</v>
      </c>
      <c r="AA97">
        <v>1062</v>
      </c>
      <c r="AB97">
        <v>1626</v>
      </c>
      <c r="AC97" s="3">
        <f t="shared" si="13"/>
        <v>0.65875501183585961</v>
      </c>
    </row>
    <row r="98" spans="1:29" x14ac:dyDescent="0.3">
      <c r="A98">
        <v>7</v>
      </c>
      <c r="B98" t="s">
        <v>142</v>
      </c>
      <c r="C98" t="s">
        <v>38</v>
      </c>
      <c r="D98" t="s">
        <v>148</v>
      </c>
      <c r="E98">
        <v>82</v>
      </c>
      <c r="F98">
        <f>VLOOKUP(D98,Sheet2!D:E,2,0)</f>
        <v>53</v>
      </c>
      <c r="G98">
        <f t="shared" si="14"/>
        <v>29</v>
      </c>
      <c r="H98" s="1">
        <f t="shared" si="9"/>
        <v>0.64634146341463417</v>
      </c>
      <c r="I98" t="str">
        <f>VLOOKUP(D98,Sheet2!D:P,13,0)</f>
        <v>Lost E. Conf. Finals</v>
      </c>
      <c r="J98">
        <v>3</v>
      </c>
      <c r="K98">
        <v>3168</v>
      </c>
      <c r="L98">
        <v>6977</v>
      </c>
      <c r="M98" s="3">
        <f t="shared" si="10"/>
        <v>0.45406335101046297</v>
      </c>
      <c r="N98">
        <v>985</v>
      </c>
      <c r="O98">
        <v>2741</v>
      </c>
      <c r="P98" s="2">
        <f t="shared" si="11"/>
        <v>0.35935789857716161</v>
      </c>
      <c r="Q98">
        <v>1536</v>
      </c>
      <c r="R98">
        <v>1903</v>
      </c>
      <c r="S98" s="2">
        <f t="shared" si="12"/>
        <v>0.80714661061481874</v>
      </c>
      <c r="T98">
        <v>743</v>
      </c>
      <c r="U98">
        <v>2698</v>
      </c>
      <c r="V98">
        <v>8857</v>
      </c>
      <c r="W98">
        <v>3441</v>
      </c>
      <c r="X98">
        <v>2069</v>
      </c>
      <c r="Y98">
        <v>617</v>
      </c>
      <c r="Z98">
        <v>340</v>
      </c>
      <c r="AA98">
        <v>1088</v>
      </c>
      <c r="AB98">
        <v>1686</v>
      </c>
      <c r="AC98" s="3">
        <f t="shared" si="13"/>
        <v>0.5169321939863778</v>
      </c>
    </row>
    <row r="99" spans="1:29" x14ac:dyDescent="0.3">
      <c r="A99">
        <v>8</v>
      </c>
      <c r="B99" t="s">
        <v>142</v>
      </c>
      <c r="C99" t="s">
        <v>32</v>
      </c>
      <c r="D99" t="s">
        <v>149</v>
      </c>
      <c r="E99">
        <v>82</v>
      </c>
      <c r="F99">
        <f>VLOOKUP(D99,Sheet2!D:E,2,0)</f>
        <v>41</v>
      </c>
      <c r="G99">
        <f t="shared" si="14"/>
        <v>41</v>
      </c>
      <c r="H99" s="1">
        <f t="shared" si="9"/>
        <v>0.5</v>
      </c>
      <c r="I99" t="str">
        <f>VLOOKUP(D99,Sheet2!D:P,13,0)</f>
        <v>Lost W. Conf. 1st Rnd.</v>
      </c>
      <c r="J99">
        <v>1</v>
      </c>
      <c r="K99">
        <v>3243</v>
      </c>
      <c r="L99">
        <v>7059</v>
      </c>
      <c r="M99" s="3">
        <f t="shared" si="10"/>
        <v>0.45941351466213343</v>
      </c>
      <c r="N99">
        <v>852</v>
      </c>
      <c r="O99">
        <v>2272</v>
      </c>
      <c r="P99" s="2">
        <f t="shared" si="11"/>
        <v>0.375</v>
      </c>
      <c r="Q99">
        <v>1513</v>
      </c>
      <c r="R99">
        <v>1940</v>
      </c>
      <c r="S99" s="2">
        <f t="shared" si="12"/>
        <v>0.77989690721649485</v>
      </c>
      <c r="T99">
        <v>830</v>
      </c>
      <c r="U99">
        <v>2750</v>
      </c>
      <c r="V99">
        <v>8851</v>
      </c>
      <c r="W99">
        <v>3580</v>
      </c>
      <c r="X99">
        <v>1733</v>
      </c>
      <c r="Y99">
        <v>574</v>
      </c>
      <c r="Z99">
        <v>408</v>
      </c>
      <c r="AA99">
        <v>1126</v>
      </c>
      <c r="AB99">
        <v>1736</v>
      </c>
      <c r="AC99" s="3">
        <f t="shared" si="13"/>
        <v>0.49841326153397603</v>
      </c>
    </row>
    <row r="100" spans="1:29" x14ac:dyDescent="0.3">
      <c r="A100">
        <v>9</v>
      </c>
      <c r="B100" t="s">
        <v>142</v>
      </c>
      <c r="C100" t="s">
        <v>40</v>
      </c>
      <c r="D100" t="s">
        <v>150</v>
      </c>
      <c r="E100">
        <v>82</v>
      </c>
      <c r="F100">
        <f>VLOOKUP(D100,Sheet2!D:E,2,0)</f>
        <v>24</v>
      </c>
      <c r="G100">
        <f t="shared" si="14"/>
        <v>58</v>
      </c>
      <c r="H100" s="1">
        <f t="shared" si="9"/>
        <v>0.29268292682926828</v>
      </c>
      <c r="I100">
        <f>VLOOKUP(D100,Sheet2!D:P,13,0)</f>
        <v>0</v>
      </c>
      <c r="J100">
        <v>0</v>
      </c>
      <c r="K100">
        <v>3270</v>
      </c>
      <c r="L100">
        <v>7260</v>
      </c>
      <c r="M100" s="3">
        <f t="shared" si="10"/>
        <v>0.45041322314049587</v>
      </c>
      <c r="N100">
        <v>615</v>
      </c>
      <c r="O100">
        <v>1854</v>
      </c>
      <c r="P100" s="2">
        <f t="shared" si="11"/>
        <v>0.33171521035598706</v>
      </c>
      <c r="Q100">
        <v>1676</v>
      </c>
      <c r="R100">
        <v>2159</v>
      </c>
      <c r="S100" s="2">
        <f t="shared" si="12"/>
        <v>0.77628531727651695</v>
      </c>
      <c r="T100">
        <v>976</v>
      </c>
      <c r="U100">
        <v>2712</v>
      </c>
      <c r="V100">
        <v>8831</v>
      </c>
      <c r="W100">
        <v>3688</v>
      </c>
      <c r="X100">
        <v>1604</v>
      </c>
      <c r="Y100">
        <v>673</v>
      </c>
      <c r="Z100">
        <v>399</v>
      </c>
      <c r="AA100">
        <v>1265</v>
      </c>
      <c r="AB100">
        <v>2030</v>
      </c>
      <c r="AC100" s="3">
        <f t="shared" si="13"/>
        <v>0.36677144888578894</v>
      </c>
    </row>
    <row r="101" spans="1:29" x14ac:dyDescent="0.3">
      <c r="A101">
        <v>10</v>
      </c>
      <c r="B101" t="s">
        <v>142</v>
      </c>
      <c r="C101" t="s">
        <v>46</v>
      </c>
      <c r="D101" t="s">
        <v>151</v>
      </c>
      <c r="E101">
        <v>82</v>
      </c>
      <c r="F101">
        <f>VLOOKUP(D101,Sheet2!D:E,2,0)</f>
        <v>51</v>
      </c>
      <c r="G101">
        <f t="shared" si="14"/>
        <v>31</v>
      </c>
      <c r="H101" s="1">
        <f t="shared" si="9"/>
        <v>0.62195121951219512</v>
      </c>
      <c r="I101" t="str">
        <f>VLOOKUP(D101,Sheet2!D:P,13,0)</f>
        <v>Lost E. Conf. Semis</v>
      </c>
      <c r="J101">
        <v>2</v>
      </c>
      <c r="K101">
        <v>3211</v>
      </c>
      <c r="L101">
        <v>6918</v>
      </c>
      <c r="M101" s="3">
        <f t="shared" si="10"/>
        <v>0.46415148886961549</v>
      </c>
      <c r="N101">
        <v>725</v>
      </c>
      <c r="O101">
        <v>1996</v>
      </c>
      <c r="P101" s="2">
        <f t="shared" si="11"/>
        <v>0.36322645290581163</v>
      </c>
      <c r="Q101">
        <v>1615</v>
      </c>
      <c r="R101">
        <v>2028</v>
      </c>
      <c r="S101" s="2">
        <f t="shared" si="12"/>
        <v>0.79635108481262329</v>
      </c>
      <c r="T101">
        <v>871</v>
      </c>
      <c r="U101">
        <v>2676</v>
      </c>
      <c r="V101">
        <v>8762</v>
      </c>
      <c r="W101">
        <v>3547</v>
      </c>
      <c r="X101">
        <v>1517</v>
      </c>
      <c r="Y101">
        <v>677</v>
      </c>
      <c r="Z101">
        <v>400</v>
      </c>
      <c r="AA101">
        <v>1041</v>
      </c>
      <c r="AB101">
        <v>1708</v>
      </c>
      <c r="AC101" s="3">
        <f t="shared" si="13"/>
        <v>0.65948393061362864</v>
      </c>
    </row>
    <row r="102" spans="1:29" x14ac:dyDescent="0.3">
      <c r="A102">
        <v>11</v>
      </c>
      <c r="B102" t="s">
        <v>142</v>
      </c>
      <c r="C102" t="s">
        <v>62</v>
      </c>
      <c r="D102" t="s">
        <v>152</v>
      </c>
      <c r="E102">
        <v>82</v>
      </c>
      <c r="F102">
        <f>VLOOKUP(D102,Sheet2!D:E,2,0)</f>
        <v>47</v>
      </c>
      <c r="G102">
        <f t="shared" si="14"/>
        <v>35</v>
      </c>
      <c r="H102" s="1">
        <f t="shared" si="9"/>
        <v>0.57317073170731703</v>
      </c>
      <c r="I102" t="str">
        <f>VLOOKUP(D102,Sheet2!D:P,13,0)</f>
        <v>Lost W. Conf. 1st Rnd.</v>
      </c>
      <c r="J102">
        <v>1</v>
      </c>
      <c r="K102">
        <v>3237</v>
      </c>
      <c r="L102">
        <v>7169</v>
      </c>
      <c r="M102" s="3">
        <f t="shared" si="10"/>
        <v>0.45152740968056909</v>
      </c>
      <c r="N102">
        <v>692</v>
      </c>
      <c r="O102">
        <v>2116</v>
      </c>
      <c r="P102" s="2">
        <f t="shared" si="11"/>
        <v>0.32703213610586013</v>
      </c>
      <c r="Q102">
        <v>1575</v>
      </c>
      <c r="R102">
        <v>2113</v>
      </c>
      <c r="S102" s="2">
        <f t="shared" si="12"/>
        <v>0.74538570752484623</v>
      </c>
      <c r="T102">
        <v>1002</v>
      </c>
      <c r="U102">
        <v>2821</v>
      </c>
      <c r="V102">
        <v>8741</v>
      </c>
      <c r="W102">
        <v>3823</v>
      </c>
      <c r="X102">
        <v>1721</v>
      </c>
      <c r="Y102">
        <v>648</v>
      </c>
      <c r="Z102">
        <v>408</v>
      </c>
      <c r="AA102">
        <v>1230</v>
      </c>
      <c r="AB102">
        <v>1715</v>
      </c>
      <c r="AC102" s="3">
        <f t="shared" si="13"/>
        <v>0.50622910543354749</v>
      </c>
    </row>
    <row r="103" spans="1:29" x14ac:dyDescent="0.3">
      <c r="A103">
        <v>12</v>
      </c>
      <c r="B103" t="s">
        <v>142</v>
      </c>
      <c r="C103" t="s">
        <v>54</v>
      </c>
      <c r="D103" t="s">
        <v>153</v>
      </c>
      <c r="E103">
        <v>82</v>
      </c>
      <c r="F103">
        <f>VLOOKUP(D103,Sheet2!D:E,2,0)</f>
        <v>20</v>
      </c>
      <c r="G103">
        <f t="shared" si="14"/>
        <v>62</v>
      </c>
      <c r="H103" s="1">
        <f t="shared" si="9"/>
        <v>0.24390243902439024</v>
      </c>
      <c r="I103">
        <f>VLOOKUP(D103,Sheet2!D:P,13,0)</f>
        <v>0</v>
      </c>
      <c r="J103">
        <v>0</v>
      </c>
      <c r="K103">
        <v>3102</v>
      </c>
      <c r="L103">
        <v>6987</v>
      </c>
      <c r="M103" s="3">
        <f t="shared" si="10"/>
        <v>0.44396736796908542</v>
      </c>
      <c r="N103">
        <v>877</v>
      </c>
      <c r="O103">
        <v>2591</v>
      </c>
      <c r="P103" s="2">
        <f t="shared" si="11"/>
        <v>0.33847935160169818</v>
      </c>
      <c r="Q103">
        <v>1592</v>
      </c>
      <c r="R103">
        <v>2020</v>
      </c>
      <c r="S103" s="2">
        <f t="shared" si="12"/>
        <v>0.78811881188118815</v>
      </c>
      <c r="T103">
        <v>721</v>
      </c>
      <c r="U103">
        <v>2879</v>
      </c>
      <c r="V103">
        <v>8673</v>
      </c>
      <c r="W103">
        <v>3600</v>
      </c>
      <c r="X103">
        <v>1756</v>
      </c>
      <c r="Y103">
        <v>593</v>
      </c>
      <c r="Z103">
        <v>387</v>
      </c>
      <c r="AA103">
        <v>1356</v>
      </c>
      <c r="AB103">
        <v>1726</v>
      </c>
      <c r="AC103" s="3">
        <f t="shared" si="13"/>
        <v>0.31728232160130077</v>
      </c>
    </row>
    <row r="104" spans="1:29" x14ac:dyDescent="0.3">
      <c r="A104">
        <v>13</v>
      </c>
      <c r="B104" t="s">
        <v>142</v>
      </c>
      <c r="C104" t="s">
        <v>44</v>
      </c>
      <c r="D104" t="s">
        <v>154</v>
      </c>
      <c r="E104">
        <v>82</v>
      </c>
      <c r="F104">
        <f>VLOOKUP(D104,Sheet2!D:E,2,0)</f>
        <v>31</v>
      </c>
      <c r="G104">
        <f t="shared" si="14"/>
        <v>51</v>
      </c>
      <c r="H104" s="1">
        <f t="shared" si="9"/>
        <v>0.37804878048780488</v>
      </c>
      <c r="I104">
        <f>VLOOKUP(D104,Sheet2!D:P,13,0)</f>
        <v>0</v>
      </c>
      <c r="J104">
        <v>0</v>
      </c>
      <c r="K104">
        <v>3235</v>
      </c>
      <c r="L104">
        <v>6922</v>
      </c>
      <c r="M104" s="3">
        <f t="shared" si="10"/>
        <v>0.46735047674082636</v>
      </c>
      <c r="N104">
        <v>601</v>
      </c>
      <c r="O104">
        <v>1723</v>
      </c>
      <c r="P104" s="2">
        <f t="shared" si="11"/>
        <v>0.34881021474172952</v>
      </c>
      <c r="Q104">
        <v>1586</v>
      </c>
      <c r="R104">
        <v>1986</v>
      </c>
      <c r="S104" s="2">
        <f t="shared" si="12"/>
        <v>0.79859013091641495</v>
      </c>
      <c r="T104">
        <v>938</v>
      </c>
      <c r="U104">
        <v>2540</v>
      </c>
      <c r="V104">
        <v>8657</v>
      </c>
      <c r="W104">
        <v>3478</v>
      </c>
      <c r="X104">
        <v>1940</v>
      </c>
      <c r="Y104">
        <v>654</v>
      </c>
      <c r="Z104">
        <v>370</v>
      </c>
      <c r="AA104">
        <v>1150</v>
      </c>
      <c r="AB104">
        <v>1646</v>
      </c>
      <c r="AC104" s="3">
        <f t="shared" si="13"/>
        <v>0.51538340932867044</v>
      </c>
    </row>
    <row r="105" spans="1:29" x14ac:dyDescent="0.3">
      <c r="A105">
        <v>14</v>
      </c>
      <c r="B105" t="s">
        <v>142</v>
      </c>
      <c r="C105" t="s">
        <v>36</v>
      </c>
      <c r="D105" t="s">
        <v>155</v>
      </c>
      <c r="E105">
        <v>82</v>
      </c>
      <c r="F105">
        <f>VLOOKUP(D105,Sheet2!D:E,2,0)</f>
        <v>61</v>
      </c>
      <c r="G105">
        <f t="shared" si="14"/>
        <v>21</v>
      </c>
      <c r="H105" s="1">
        <f t="shared" si="9"/>
        <v>0.74390243902439024</v>
      </c>
      <c r="I105" t="str">
        <f>VLOOKUP(D105,Sheet2!D:P,13,0)</f>
        <v>Lost W. Conf. Finals</v>
      </c>
      <c r="J105">
        <v>3</v>
      </c>
      <c r="K105">
        <v>3222</v>
      </c>
      <c r="L105">
        <v>6864</v>
      </c>
      <c r="M105" s="3">
        <f t="shared" si="10"/>
        <v>0.46940559440559443</v>
      </c>
      <c r="N105">
        <v>753</v>
      </c>
      <c r="O105">
        <v>1927</v>
      </c>
      <c r="P105" s="2">
        <f t="shared" si="11"/>
        <v>0.39076284379865073</v>
      </c>
      <c r="Q105">
        <v>1440</v>
      </c>
      <c r="R105">
        <v>1806</v>
      </c>
      <c r="S105" s="2">
        <f t="shared" si="12"/>
        <v>0.79734219269102991</v>
      </c>
      <c r="T105">
        <v>821</v>
      </c>
      <c r="U105">
        <v>2777</v>
      </c>
      <c r="V105">
        <v>8637</v>
      </c>
      <c r="W105">
        <v>3598</v>
      </c>
      <c r="X105">
        <v>1954</v>
      </c>
      <c r="Y105">
        <v>655</v>
      </c>
      <c r="Z105">
        <v>484</v>
      </c>
      <c r="AA105">
        <v>1101</v>
      </c>
      <c r="AB105">
        <v>1498</v>
      </c>
      <c r="AC105" s="3">
        <f t="shared" si="13"/>
        <v>0.75636533398206041</v>
      </c>
    </row>
    <row r="106" spans="1:29" x14ac:dyDescent="0.3">
      <c r="A106">
        <v>15</v>
      </c>
      <c r="B106" t="s">
        <v>142</v>
      </c>
      <c r="C106" t="s">
        <v>66</v>
      </c>
      <c r="D106" t="s">
        <v>156</v>
      </c>
      <c r="E106">
        <v>82</v>
      </c>
      <c r="F106">
        <f>VLOOKUP(D106,Sheet2!D:E,2,0)</f>
        <v>42</v>
      </c>
      <c r="G106">
        <f t="shared" si="14"/>
        <v>40</v>
      </c>
      <c r="H106" s="1">
        <f t="shared" si="9"/>
        <v>0.51219512195121952</v>
      </c>
      <c r="I106" t="str">
        <f>VLOOKUP(D106,Sheet2!D:P,13,0)</f>
        <v>Lost E. Conf. 1st Rnd.</v>
      </c>
      <c r="J106">
        <v>1</v>
      </c>
      <c r="K106">
        <v>3221</v>
      </c>
      <c r="L106">
        <v>6931</v>
      </c>
      <c r="M106" s="3">
        <f t="shared" si="10"/>
        <v>0.46472370509306016</v>
      </c>
      <c r="N106">
        <v>709</v>
      </c>
      <c r="O106">
        <v>1885</v>
      </c>
      <c r="P106" s="2">
        <f t="shared" si="11"/>
        <v>0.37612732095490714</v>
      </c>
      <c r="Q106">
        <v>1467</v>
      </c>
      <c r="R106">
        <v>1811</v>
      </c>
      <c r="S106" s="2">
        <f t="shared" si="12"/>
        <v>0.81004969630038648</v>
      </c>
      <c r="T106">
        <v>742</v>
      </c>
      <c r="U106">
        <v>2702</v>
      </c>
      <c r="V106">
        <v>8618</v>
      </c>
      <c r="W106">
        <v>3444</v>
      </c>
      <c r="X106">
        <v>1844</v>
      </c>
      <c r="Y106">
        <v>669</v>
      </c>
      <c r="Z106">
        <v>409</v>
      </c>
      <c r="AA106">
        <v>1130</v>
      </c>
      <c r="AB106">
        <v>1597</v>
      </c>
      <c r="AC106" s="3">
        <f t="shared" si="13"/>
        <v>0.55125016251676762</v>
      </c>
    </row>
    <row r="107" spans="1:29" x14ac:dyDescent="0.3">
      <c r="A107">
        <v>16</v>
      </c>
      <c r="B107" t="s">
        <v>142</v>
      </c>
      <c r="C107" t="s">
        <v>80</v>
      </c>
      <c r="D107" t="s">
        <v>157</v>
      </c>
      <c r="E107">
        <v>82</v>
      </c>
      <c r="F107">
        <f>VLOOKUP(D107,Sheet2!D:E,2,0)</f>
        <v>36</v>
      </c>
      <c r="G107">
        <f t="shared" si="14"/>
        <v>46</v>
      </c>
      <c r="H107" s="1">
        <f t="shared" si="9"/>
        <v>0.43902439024390244</v>
      </c>
      <c r="I107">
        <f>VLOOKUP(D107,Sheet2!D:P,13,0)</f>
        <v>0</v>
      </c>
      <c r="J107">
        <v>0</v>
      </c>
      <c r="K107">
        <v>3093</v>
      </c>
      <c r="L107">
        <v>7000</v>
      </c>
      <c r="M107" s="3">
        <f t="shared" si="10"/>
        <v>0.44185714285714284</v>
      </c>
      <c r="N107">
        <v>824</v>
      </c>
      <c r="O107">
        <v>2347</v>
      </c>
      <c r="P107" s="2">
        <f t="shared" si="11"/>
        <v>0.35108649339582448</v>
      </c>
      <c r="Q107">
        <v>1591</v>
      </c>
      <c r="R107">
        <v>1953</v>
      </c>
      <c r="S107" s="2">
        <f t="shared" si="12"/>
        <v>0.81464413722478235</v>
      </c>
      <c r="T107">
        <v>721</v>
      </c>
      <c r="U107">
        <v>2853</v>
      </c>
      <c r="V107">
        <v>8601</v>
      </c>
      <c r="W107">
        <v>3574</v>
      </c>
      <c r="X107">
        <v>1891</v>
      </c>
      <c r="Y107">
        <v>571</v>
      </c>
      <c r="Z107">
        <v>390</v>
      </c>
      <c r="AA107">
        <v>942</v>
      </c>
      <c r="AB107">
        <v>1360</v>
      </c>
      <c r="AC107" s="3">
        <f t="shared" si="13"/>
        <v>0.5632240546273195</v>
      </c>
    </row>
    <row r="108" spans="1:29" x14ac:dyDescent="0.3">
      <c r="A108">
        <v>17</v>
      </c>
      <c r="B108" t="s">
        <v>142</v>
      </c>
      <c r="C108" t="s">
        <v>42</v>
      </c>
      <c r="D108" t="s">
        <v>158</v>
      </c>
      <c r="E108">
        <v>82</v>
      </c>
      <c r="F108">
        <f>VLOOKUP(D108,Sheet2!D:E,2,0)</f>
        <v>26</v>
      </c>
      <c r="G108">
        <f t="shared" si="14"/>
        <v>56</v>
      </c>
      <c r="H108" s="1">
        <f t="shared" si="9"/>
        <v>0.31707317073170732</v>
      </c>
      <c r="I108">
        <f>VLOOKUP(D108,Sheet2!D:P,13,0)</f>
        <v>0</v>
      </c>
      <c r="J108">
        <v>0</v>
      </c>
      <c r="K108">
        <v>3224</v>
      </c>
      <c r="L108">
        <v>7164</v>
      </c>
      <c r="M108" s="3">
        <f t="shared" si="10"/>
        <v>0.45002791736460079</v>
      </c>
      <c r="N108">
        <v>730</v>
      </c>
      <c r="O108">
        <v>2110</v>
      </c>
      <c r="P108" s="2">
        <f t="shared" si="11"/>
        <v>0.34597156398104267</v>
      </c>
      <c r="Q108">
        <v>1397</v>
      </c>
      <c r="R108">
        <v>1853</v>
      </c>
      <c r="S108" s="2">
        <f t="shared" si="12"/>
        <v>0.75391257420399349</v>
      </c>
      <c r="T108">
        <v>933</v>
      </c>
      <c r="U108">
        <v>2636</v>
      </c>
      <c r="V108">
        <v>8575</v>
      </c>
      <c r="W108">
        <v>3569</v>
      </c>
      <c r="X108">
        <v>1716</v>
      </c>
      <c r="Y108">
        <v>674</v>
      </c>
      <c r="Z108">
        <v>320</v>
      </c>
      <c r="AA108">
        <v>1243</v>
      </c>
      <c r="AB108">
        <v>1698</v>
      </c>
      <c r="AC108" s="3">
        <f t="shared" si="13"/>
        <v>0.36872751670715509</v>
      </c>
    </row>
    <row r="109" spans="1:29" x14ac:dyDescent="0.3">
      <c r="A109">
        <v>18</v>
      </c>
      <c r="B109" t="s">
        <v>142</v>
      </c>
      <c r="C109" t="s">
        <v>78</v>
      </c>
      <c r="D109" t="s">
        <v>159</v>
      </c>
      <c r="E109">
        <v>82</v>
      </c>
      <c r="F109">
        <f>VLOOKUP(D109,Sheet2!D:E,2,0)</f>
        <v>31</v>
      </c>
      <c r="G109">
        <f t="shared" si="14"/>
        <v>51</v>
      </c>
      <c r="H109" s="1">
        <f t="shared" si="9"/>
        <v>0.37804878048780488</v>
      </c>
      <c r="I109">
        <f>VLOOKUP(D109,Sheet2!D:P,13,0)</f>
        <v>0</v>
      </c>
      <c r="J109">
        <v>0</v>
      </c>
      <c r="K109">
        <v>3244</v>
      </c>
      <c r="L109">
        <v>7256</v>
      </c>
      <c r="M109" s="3">
        <f t="shared" si="10"/>
        <v>0.44707828004410144</v>
      </c>
      <c r="N109">
        <v>704</v>
      </c>
      <c r="O109">
        <v>2022</v>
      </c>
      <c r="P109" s="2">
        <f t="shared" si="11"/>
        <v>0.34817012858555885</v>
      </c>
      <c r="Q109">
        <v>1364</v>
      </c>
      <c r="R109">
        <v>1731</v>
      </c>
      <c r="S109" s="2">
        <f t="shared" si="12"/>
        <v>0.78798382437897174</v>
      </c>
      <c r="T109">
        <v>983</v>
      </c>
      <c r="U109">
        <v>2723</v>
      </c>
      <c r="V109">
        <v>8556</v>
      </c>
      <c r="W109">
        <v>3706</v>
      </c>
      <c r="X109">
        <v>1786</v>
      </c>
      <c r="Y109">
        <v>581</v>
      </c>
      <c r="Z109">
        <v>455</v>
      </c>
      <c r="AA109">
        <v>1139</v>
      </c>
      <c r="AB109">
        <v>1668</v>
      </c>
      <c r="AC109" s="3">
        <f t="shared" si="13"/>
        <v>0.43952887035713673</v>
      </c>
    </row>
    <row r="110" spans="1:29" x14ac:dyDescent="0.3">
      <c r="A110">
        <v>19</v>
      </c>
      <c r="B110" t="s">
        <v>142</v>
      </c>
      <c r="C110" t="s">
        <v>30</v>
      </c>
      <c r="D110" t="s">
        <v>160</v>
      </c>
      <c r="E110">
        <v>82</v>
      </c>
      <c r="F110">
        <f>VLOOKUP(D110,Sheet2!D:E,2,0)</f>
        <v>34</v>
      </c>
      <c r="G110">
        <f t="shared" si="14"/>
        <v>48</v>
      </c>
      <c r="H110" s="1">
        <f t="shared" si="9"/>
        <v>0.41463414634146339</v>
      </c>
      <c r="I110">
        <f>VLOOKUP(D110,Sheet2!D:P,13,0)</f>
        <v>0</v>
      </c>
      <c r="J110">
        <v>0</v>
      </c>
      <c r="K110">
        <v>3210</v>
      </c>
      <c r="L110">
        <v>7130</v>
      </c>
      <c r="M110" s="3">
        <f t="shared" si="10"/>
        <v>0.45021037868162694</v>
      </c>
      <c r="N110">
        <v>768</v>
      </c>
      <c r="O110">
        <v>2196</v>
      </c>
      <c r="P110" s="2">
        <f t="shared" si="11"/>
        <v>0.34972677595628415</v>
      </c>
      <c r="Q110">
        <v>1368</v>
      </c>
      <c r="R110">
        <v>1825</v>
      </c>
      <c r="S110" s="2">
        <f t="shared" si="12"/>
        <v>0.74958904109589042</v>
      </c>
      <c r="T110">
        <v>703</v>
      </c>
      <c r="U110">
        <v>2879</v>
      </c>
      <c r="V110">
        <v>8556</v>
      </c>
      <c r="W110">
        <v>3582</v>
      </c>
      <c r="X110">
        <v>1869</v>
      </c>
      <c r="Y110">
        <v>638</v>
      </c>
      <c r="Z110">
        <v>453</v>
      </c>
      <c r="AA110">
        <v>1054</v>
      </c>
      <c r="AB110">
        <v>1490</v>
      </c>
      <c r="AC110" s="3">
        <f t="shared" si="13"/>
        <v>0.47757041492188002</v>
      </c>
    </row>
    <row r="111" spans="1:29" x14ac:dyDescent="0.3">
      <c r="A111">
        <v>20</v>
      </c>
      <c r="B111" t="s">
        <v>142</v>
      </c>
      <c r="C111" t="s">
        <v>24</v>
      </c>
      <c r="D111" t="s">
        <v>161</v>
      </c>
      <c r="E111">
        <v>82</v>
      </c>
      <c r="F111">
        <f>VLOOKUP(D111,Sheet2!D:E,2,0)</f>
        <v>42</v>
      </c>
      <c r="G111">
        <f t="shared" si="14"/>
        <v>40</v>
      </c>
      <c r="H111" s="1">
        <f t="shared" si="9"/>
        <v>0.51219512195121952</v>
      </c>
      <c r="I111" t="str">
        <f>VLOOKUP(D111,Sheet2!D:P,13,0)</f>
        <v>Lost E. Conf. 1st Rnd.</v>
      </c>
      <c r="J111">
        <v>1</v>
      </c>
      <c r="K111">
        <v>3182</v>
      </c>
      <c r="L111">
        <v>6715</v>
      </c>
      <c r="M111" s="3">
        <f t="shared" si="10"/>
        <v>0.47386448250186153</v>
      </c>
      <c r="N111">
        <v>720</v>
      </c>
      <c r="O111">
        <v>1946</v>
      </c>
      <c r="P111" s="2">
        <f t="shared" si="11"/>
        <v>0.36998972250770812</v>
      </c>
      <c r="Q111">
        <v>1413</v>
      </c>
      <c r="R111">
        <v>1839</v>
      </c>
      <c r="S111" s="2">
        <f t="shared" si="12"/>
        <v>0.76835236541598695</v>
      </c>
      <c r="T111">
        <v>723</v>
      </c>
      <c r="U111">
        <v>2589</v>
      </c>
      <c r="V111">
        <v>8497</v>
      </c>
      <c r="W111">
        <v>3312</v>
      </c>
      <c r="X111">
        <v>1984</v>
      </c>
      <c r="Y111">
        <v>666</v>
      </c>
      <c r="Z111">
        <v>436</v>
      </c>
      <c r="AA111">
        <v>1145</v>
      </c>
      <c r="AB111">
        <v>1660</v>
      </c>
      <c r="AC111" s="3">
        <f t="shared" si="13"/>
        <v>0.54319890662658921</v>
      </c>
    </row>
    <row r="112" spans="1:29" x14ac:dyDescent="0.3">
      <c r="A112">
        <v>21</v>
      </c>
      <c r="B112" t="s">
        <v>142</v>
      </c>
      <c r="C112" t="s">
        <v>52</v>
      </c>
      <c r="D112" t="s">
        <v>162</v>
      </c>
      <c r="E112">
        <v>82</v>
      </c>
      <c r="F112">
        <f>VLOOKUP(D112,Sheet2!D:E,2,0)</f>
        <v>43</v>
      </c>
      <c r="G112">
        <f t="shared" si="14"/>
        <v>39</v>
      </c>
      <c r="H112" s="1">
        <f t="shared" si="9"/>
        <v>0.52439024390243905</v>
      </c>
      <c r="I112" t="str">
        <f>VLOOKUP(D112,Sheet2!D:P,13,0)</f>
        <v>Lost E. Conf. 1st Rnd.</v>
      </c>
      <c r="J112">
        <v>1</v>
      </c>
      <c r="K112">
        <v>3123</v>
      </c>
      <c r="L112">
        <v>6918</v>
      </c>
      <c r="M112" s="3">
        <f t="shared" si="10"/>
        <v>0.45143104943625323</v>
      </c>
      <c r="N112">
        <v>729</v>
      </c>
      <c r="O112">
        <v>2137</v>
      </c>
      <c r="P112" s="2">
        <f t="shared" si="11"/>
        <v>0.34113242863827797</v>
      </c>
      <c r="Q112">
        <v>1484</v>
      </c>
      <c r="R112">
        <v>2039</v>
      </c>
      <c r="S112" s="2">
        <f t="shared" si="12"/>
        <v>0.72780774889651789</v>
      </c>
      <c r="T112">
        <v>842</v>
      </c>
      <c r="U112">
        <v>2793</v>
      </c>
      <c r="V112">
        <v>8459</v>
      </c>
      <c r="W112">
        <v>3635</v>
      </c>
      <c r="X112">
        <v>1938</v>
      </c>
      <c r="Y112">
        <v>672</v>
      </c>
      <c r="Z112">
        <v>397</v>
      </c>
      <c r="AA112">
        <v>1294</v>
      </c>
      <c r="AB112">
        <v>1491</v>
      </c>
      <c r="AC112" s="3">
        <f t="shared" si="13"/>
        <v>0.46630142027059662</v>
      </c>
    </row>
    <row r="113" spans="1:29" x14ac:dyDescent="0.3">
      <c r="A113">
        <v>22</v>
      </c>
      <c r="B113" t="s">
        <v>142</v>
      </c>
      <c r="C113" t="s">
        <v>50</v>
      </c>
      <c r="D113" t="s">
        <v>163</v>
      </c>
      <c r="E113">
        <v>82</v>
      </c>
      <c r="F113">
        <f>VLOOKUP(D113,Sheet2!D:E,2,0)</f>
        <v>41</v>
      </c>
      <c r="G113">
        <f t="shared" si="14"/>
        <v>41</v>
      </c>
      <c r="H113" s="1">
        <f t="shared" si="9"/>
        <v>0.5</v>
      </c>
      <c r="I113">
        <f>VLOOKUP(D113,Sheet2!D:P,13,0)</f>
        <v>0</v>
      </c>
      <c r="J113">
        <v>0</v>
      </c>
      <c r="K113">
        <v>3202</v>
      </c>
      <c r="L113">
        <v>7037</v>
      </c>
      <c r="M113" s="3">
        <f t="shared" si="10"/>
        <v>0.45502344749182888</v>
      </c>
      <c r="N113">
        <v>808</v>
      </c>
      <c r="O113">
        <v>2213</v>
      </c>
      <c r="P113" s="2">
        <f t="shared" si="11"/>
        <v>0.36511522819701764</v>
      </c>
      <c r="Q113">
        <v>1248</v>
      </c>
      <c r="R113">
        <v>1768</v>
      </c>
      <c r="S113" s="2">
        <f t="shared" si="12"/>
        <v>0.70588235294117652</v>
      </c>
      <c r="T113">
        <v>872</v>
      </c>
      <c r="U113">
        <v>2705</v>
      </c>
      <c r="V113">
        <v>8460</v>
      </c>
      <c r="W113">
        <v>3577</v>
      </c>
      <c r="X113">
        <v>1742</v>
      </c>
      <c r="Y113">
        <v>588</v>
      </c>
      <c r="Z113">
        <v>469</v>
      </c>
      <c r="AA113">
        <v>1102</v>
      </c>
      <c r="AB113">
        <v>1680</v>
      </c>
      <c r="AC113" s="3">
        <f t="shared" si="13"/>
        <v>0.4605155690725784</v>
      </c>
    </row>
    <row r="114" spans="1:29" x14ac:dyDescent="0.3">
      <c r="A114">
        <v>23</v>
      </c>
      <c r="B114" t="s">
        <v>142</v>
      </c>
      <c r="C114" t="s">
        <v>74</v>
      </c>
      <c r="D114" t="s">
        <v>164</v>
      </c>
      <c r="E114">
        <v>82</v>
      </c>
      <c r="F114">
        <f>VLOOKUP(D114,Sheet2!D:E,2,0)</f>
        <v>41</v>
      </c>
      <c r="G114">
        <f t="shared" si="14"/>
        <v>41</v>
      </c>
      <c r="H114" s="1">
        <f t="shared" si="9"/>
        <v>0.5</v>
      </c>
      <c r="I114" t="str">
        <f>VLOOKUP(D114,Sheet2!D:P,13,0)</f>
        <v>Lost E. Conf. 1st Rnd.</v>
      </c>
      <c r="J114">
        <v>1</v>
      </c>
      <c r="K114">
        <v>3169</v>
      </c>
      <c r="L114">
        <v>7141</v>
      </c>
      <c r="M114" s="3">
        <f t="shared" si="10"/>
        <v>0.44377538159921581</v>
      </c>
      <c r="N114">
        <v>623</v>
      </c>
      <c r="O114">
        <v>1831</v>
      </c>
      <c r="P114" s="2">
        <f t="shared" si="11"/>
        <v>0.34025122883670128</v>
      </c>
      <c r="Q114">
        <v>1474</v>
      </c>
      <c r="R114">
        <v>1848</v>
      </c>
      <c r="S114" s="2">
        <f t="shared" si="12"/>
        <v>0.79761904761904767</v>
      </c>
      <c r="T114">
        <v>999</v>
      </c>
      <c r="U114">
        <v>2797</v>
      </c>
      <c r="V114">
        <v>8435</v>
      </c>
      <c r="W114">
        <v>3796</v>
      </c>
      <c r="X114">
        <v>1851</v>
      </c>
      <c r="Y114">
        <v>643</v>
      </c>
      <c r="Z114">
        <v>393</v>
      </c>
      <c r="AA114">
        <v>1112</v>
      </c>
      <c r="AB114">
        <v>1455</v>
      </c>
      <c r="AC114" s="3">
        <f t="shared" si="13"/>
        <v>0.59992207945630582</v>
      </c>
    </row>
    <row r="115" spans="1:29" x14ac:dyDescent="0.3">
      <c r="A115">
        <v>24</v>
      </c>
      <c r="B115" t="s">
        <v>142</v>
      </c>
      <c r="C115" t="s">
        <v>64</v>
      </c>
      <c r="D115" t="s">
        <v>165</v>
      </c>
      <c r="E115">
        <v>82</v>
      </c>
      <c r="F115">
        <f>VLOOKUP(D115,Sheet2!D:E,2,0)</f>
        <v>32</v>
      </c>
      <c r="G115">
        <f t="shared" si="14"/>
        <v>50</v>
      </c>
      <c r="H115" s="1">
        <f t="shared" si="9"/>
        <v>0.3902439024390244</v>
      </c>
      <c r="I115">
        <f>VLOOKUP(D115,Sheet2!D:P,13,0)</f>
        <v>0</v>
      </c>
      <c r="J115">
        <v>0</v>
      </c>
      <c r="K115">
        <v>3105</v>
      </c>
      <c r="L115">
        <v>6734</v>
      </c>
      <c r="M115" s="3">
        <f t="shared" si="10"/>
        <v>0.46109296109296111</v>
      </c>
      <c r="N115">
        <v>737</v>
      </c>
      <c r="O115">
        <v>1960</v>
      </c>
      <c r="P115" s="2">
        <f t="shared" si="11"/>
        <v>0.37602040816326532</v>
      </c>
      <c r="Q115">
        <v>1483</v>
      </c>
      <c r="R115">
        <v>1913</v>
      </c>
      <c r="S115" s="2">
        <f t="shared" si="12"/>
        <v>0.77522216414009404</v>
      </c>
      <c r="T115">
        <v>715</v>
      </c>
      <c r="U115">
        <v>2652</v>
      </c>
      <c r="V115">
        <v>8430</v>
      </c>
      <c r="W115">
        <v>3367</v>
      </c>
      <c r="X115">
        <v>1844</v>
      </c>
      <c r="Y115">
        <v>627</v>
      </c>
      <c r="Z115">
        <v>324</v>
      </c>
      <c r="AA115">
        <v>1201</v>
      </c>
      <c r="AB115">
        <v>1667</v>
      </c>
      <c r="AC115" s="3">
        <f t="shared" si="13"/>
        <v>0.45671292609084091</v>
      </c>
    </row>
    <row r="116" spans="1:29" x14ac:dyDescent="0.3">
      <c r="A116">
        <v>25</v>
      </c>
      <c r="B116" t="s">
        <v>142</v>
      </c>
      <c r="C116" t="s">
        <v>60</v>
      </c>
      <c r="D116" t="s">
        <v>166</v>
      </c>
      <c r="E116">
        <v>82</v>
      </c>
      <c r="F116">
        <f>VLOOKUP(D116,Sheet2!D:E,2,0)</f>
        <v>28</v>
      </c>
      <c r="G116">
        <f t="shared" si="14"/>
        <v>54</v>
      </c>
      <c r="H116" s="1">
        <f t="shared" si="9"/>
        <v>0.34146341463414637</v>
      </c>
      <c r="I116">
        <f>VLOOKUP(D116,Sheet2!D:P,13,0)</f>
        <v>0</v>
      </c>
      <c r="J116">
        <v>0</v>
      </c>
      <c r="K116">
        <v>3088</v>
      </c>
      <c r="L116">
        <v>6992</v>
      </c>
      <c r="M116" s="3">
        <f t="shared" si="10"/>
        <v>0.4416475972540046</v>
      </c>
      <c r="N116">
        <v>831</v>
      </c>
      <c r="O116">
        <v>2443</v>
      </c>
      <c r="P116" s="2">
        <f t="shared" si="11"/>
        <v>0.34015554645927137</v>
      </c>
      <c r="Q116">
        <v>1393</v>
      </c>
      <c r="R116">
        <v>1806</v>
      </c>
      <c r="S116" s="2">
        <f t="shared" si="12"/>
        <v>0.77131782945736438</v>
      </c>
      <c r="T116">
        <v>807</v>
      </c>
      <c r="U116">
        <v>2706</v>
      </c>
      <c r="V116">
        <v>8400</v>
      </c>
      <c r="W116">
        <v>3513</v>
      </c>
      <c r="X116">
        <v>1949</v>
      </c>
      <c r="Y116">
        <v>692</v>
      </c>
      <c r="Z116">
        <v>420</v>
      </c>
      <c r="AA116">
        <v>1366</v>
      </c>
      <c r="AB116">
        <v>1793</v>
      </c>
      <c r="AC116" s="3">
        <f t="shared" si="13"/>
        <v>0.34352087344064408</v>
      </c>
    </row>
    <row r="117" spans="1:29" x14ac:dyDescent="0.3">
      <c r="A117">
        <v>26</v>
      </c>
      <c r="B117" t="s">
        <v>142</v>
      </c>
      <c r="C117" t="s">
        <v>70</v>
      </c>
      <c r="D117" t="s">
        <v>167</v>
      </c>
      <c r="E117">
        <v>82</v>
      </c>
      <c r="F117">
        <f>VLOOKUP(D117,Sheet2!D:E,2,0)</f>
        <v>37</v>
      </c>
      <c r="G117">
        <f t="shared" si="14"/>
        <v>45</v>
      </c>
      <c r="H117" s="1">
        <f t="shared" si="9"/>
        <v>0.45121951219512196</v>
      </c>
      <c r="I117">
        <f>VLOOKUP(D117,Sheet2!D:P,13,0)</f>
        <v>0</v>
      </c>
      <c r="J117">
        <v>0</v>
      </c>
      <c r="K117">
        <v>3269</v>
      </c>
      <c r="L117">
        <v>7282</v>
      </c>
      <c r="M117" s="3">
        <f t="shared" si="10"/>
        <v>0.44891513320516341</v>
      </c>
      <c r="N117">
        <v>631</v>
      </c>
      <c r="O117">
        <v>1915</v>
      </c>
      <c r="P117" s="2">
        <f t="shared" si="11"/>
        <v>0.32950391644908616</v>
      </c>
      <c r="Q117">
        <v>1140</v>
      </c>
      <c r="R117">
        <v>1586</v>
      </c>
      <c r="S117" s="2">
        <f t="shared" si="12"/>
        <v>0.71878940731399743</v>
      </c>
      <c r="T117">
        <v>908</v>
      </c>
      <c r="U117">
        <v>2838</v>
      </c>
      <c r="V117">
        <v>8309</v>
      </c>
      <c r="W117">
        <v>3746</v>
      </c>
      <c r="X117">
        <v>1732</v>
      </c>
      <c r="Y117">
        <v>574</v>
      </c>
      <c r="Z117">
        <v>310</v>
      </c>
      <c r="AA117">
        <v>973</v>
      </c>
      <c r="AB117">
        <v>1467</v>
      </c>
      <c r="AC117" s="3">
        <f t="shared" si="13"/>
        <v>0.45798336273529827</v>
      </c>
    </row>
    <row r="118" spans="1:29" x14ac:dyDescent="0.3">
      <c r="A118">
        <v>27</v>
      </c>
      <c r="B118" t="s">
        <v>142</v>
      </c>
      <c r="C118" t="s">
        <v>68</v>
      </c>
      <c r="D118" t="s">
        <v>168</v>
      </c>
      <c r="E118">
        <v>82</v>
      </c>
      <c r="F118">
        <f>VLOOKUP(D118,Sheet2!D:E,2,0)</f>
        <v>29</v>
      </c>
      <c r="G118">
        <f t="shared" si="14"/>
        <v>53</v>
      </c>
      <c r="H118" s="1">
        <f t="shared" si="9"/>
        <v>0.35365853658536583</v>
      </c>
      <c r="I118">
        <f>VLOOKUP(D118,Sheet2!D:P,13,0)</f>
        <v>0</v>
      </c>
      <c r="J118">
        <v>0</v>
      </c>
      <c r="K118">
        <v>3139</v>
      </c>
      <c r="L118">
        <v>7133</v>
      </c>
      <c r="M118" s="3">
        <f t="shared" si="10"/>
        <v>0.44006729286415253</v>
      </c>
      <c r="N118">
        <v>701</v>
      </c>
      <c r="O118">
        <v>2139</v>
      </c>
      <c r="P118" s="2">
        <f t="shared" si="11"/>
        <v>0.32772323515661522</v>
      </c>
      <c r="Q118">
        <v>1309</v>
      </c>
      <c r="R118">
        <v>1753</v>
      </c>
      <c r="S118" s="2">
        <f t="shared" si="12"/>
        <v>0.74671990872789507</v>
      </c>
      <c r="T118">
        <v>807</v>
      </c>
      <c r="U118">
        <v>2734</v>
      </c>
      <c r="V118">
        <v>8288</v>
      </c>
      <c r="W118">
        <v>3541</v>
      </c>
      <c r="X118">
        <v>1820</v>
      </c>
      <c r="Y118">
        <v>580</v>
      </c>
      <c r="Z118">
        <v>396</v>
      </c>
      <c r="AA118">
        <v>1091</v>
      </c>
      <c r="AB118">
        <v>1584</v>
      </c>
      <c r="AC118" s="3">
        <f t="shared" si="13"/>
        <v>0.30028478752344512</v>
      </c>
    </row>
    <row r="119" spans="1:29" x14ac:dyDescent="0.3">
      <c r="A119">
        <v>28</v>
      </c>
      <c r="B119" t="s">
        <v>142</v>
      </c>
      <c r="C119" t="s">
        <v>56</v>
      </c>
      <c r="D119" t="s">
        <v>169</v>
      </c>
      <c r="E119">
        <v>82</v>
      </c>
      <c r="F119">
        <f>VLOOKUP(D119,Sheet2!D:E,2,0)</f>
        <v>51</v>
      </c>
      <c r="G119">
        <f t="shared" si="14"/>
        <v>31</v>
      </c>
      <c r="H119" s="1">
        <f t="shared" si="9"/>
        <v>0.62195121951219512</v>
      </c>
      <c r="I119" t="str">
        <f>VLOOKUP(D119,Sheet2!D:P,13,0)</f>
        <v>Lost W. Conf. Semis</v>
      </c>
      <c r="J119">
        <v>2</v>
      </c>
      <c r="K119">
        <v>3033</v>
      </c>
      <c r="L119">
        <v>6515</v>
      </c>
      <c r="M119" s="3">
        <f t="shared" si="10"/>
        <v>0.46554105909439752</v>
      </c>
      <c r="N119">
        <v>791</v>
      </c>
      <c r="O119">
        <v>2128</v>
      </c>
      <c r="P119" s="2">
        <f t="shared" si="11"/>
        <v>0.37171052631578949</v>
      </c>
      <c r="Q119">
        <v>1401</v>
      </c>
      <c r="R119">
        <v>1875</v>
      </c>
      <c r="S119" s="2">
        <f t="shared" si="12"/>
        <v>0.74719999999999998</v>
      </c>
      <c r="T119">
        <v>771</v>
      </c>
      <c r="U119">
        <v>2774</v>
      </c>
      <c r="V119">
        <v>8258</v>
      </c>
      <c r="W119">
        <v>3545</v>
      </c>
      <c r="X119">
        <v>1651</v>
      </c>
      <c r="Y119">
        <v>550</v>
      </c>
      <c r="Z119">
        <v>410</v>
      </c>
      <c r="AA119">
        <v>1118</v>
      </c>
      <c r="AB119">
        <v>1545</v>
      </c>
      <c r="AC119" s="3">
        <f t="shared" si="13"/>
        <v>0.66256230766024871</v>
      </c>
    </row>
    <row r="120" spans="1:29" x14ac:dyDescent="0.3">
      <c r="A120">
        <v>29</v>
      </c>
      <c r="B120" t="s">
        <v>142</v>
      </c>
      <c r="C120" t="s">
        <v>48</v>
      </c>
      <c r="D120" t="s">
        <v>170</v>
      </c>
      <c r="E120">
        <v>82</v>
      </c>
      <c r="F120">
        <f>VLOOKUP(D120,Sheet2!D:E,2,0)</f>
        <v>43</v>
      </c>
      <c r="G120">
        <f t="shared" si="14"/>
        <v>39</v>
      </c>
      <c r="H120" s="1">
        <f t="shared" si="9"/>
        <v>0.52439024390243905</v>
      </c>
      <c r="I120" t="str">
        <f>VLOOKUP(D120,Sheet2!D:P,13,0)</f>
        <v>Lost W. Conf. 1st Rnd.</v>
      </c>
      <c r="J120">
        <v>1</v>
      </c>
      <c r="K120">
        <v>2984</v>
      </c>
      <c r="L120">
        <v>6854</v>
      </c>
      <c r="M120" s="3">
        <f t="shared" si="10"/>
        <v>0.43536620951269334</v>
      </c>
      <c r="N120">
        <v>767</v>
      </c>
      <c r="O120">
        <v>2169</v>
      </c>
      <c r="P120" s="2">
        <f t="shared" si="11"/>
        <v>0.35361917934532044</v>
      </c>
      <c r="Q120">
        <v>1504</v>
      </c>
      <c r="R120">
        <v>1918</v>
      </c>
      <c r="S120" s="2">
        <f t="shared" si="12"/>
        <v>0.78415015641293018</v>
      </c>
      <c r="T120">
        <v>886</v>
      </c>
      <c r="U120">
        <v>2621</v>
      </c>
      <c r="V120">
        <v>8239</v>
      </c>
      <c r="W120">
        <v>3507</v>
      </c>
      <c r="X120">
        <v>1744</v>
      </c>
      <c r="Y120">
        <v>653</v>
      </c>
      <c r="Z120">
        <v>344</v>
      </c>
      <c r="AA120">
        <v>1059</v>
      </c>
      <c r="AB120">
        <v>1840</v>
      </c>
      <c r="AC120" s="3">
        <f t="shared" si="13"/>
        <v>0.53328434963441751</v>
      </c>
    </row>
    <row r="121" spans="1:29" x14ac:dyDescent="0.3">
      <c r="A121">
        <v>30</v>
      </c>
      <c r="B121" t="s">
        <v>142</v>
      </c>
      <c r="C121" t="s">
        <v>28</v>
      </c>
      <c r="D121" t="s">
        <v>171</v>
      </c>
      <c r="E121">
        <v>82</v>
      </c>
      <c r="F121">
        <f>VLOOKUP(D121,Sheet2!D:E,2,0)</f>
        <v>33</v>
      </c>
      <c r="G121">
        <f t="shared" si="14"/>
        <v>49</v>
      </c>
      <c r="H121" s="1">
        <f t="shared" si="9"/>
        <v>0.40243902439024393</v>
      </c>
      <c r="I121">
        <f>VLOOKUP(D121,Sheet2!D:P,13,0)</f>
        <v>0</v>
      </c>
      <c r="J121">
        <v>0</v>
      </c>
      <c r="K121">
        <v>2968</v>
      </c>
      <c r="L121">
        <v>6750</v>
      </c>
      <c r="M121" s="3">
        <f t="shared" si="10"/>
        <v>0.43970370370370371</v>
      </c>
      <c r="N121">
        <v>878</v>
      </c>
      <c r="O121">
        <v>2473</v>
      </c>
      <c r="P121" s="2">
        <f t="shared" si="11"/>
        <v>0.35503437120905784</v>
      </c>
      <c r="Q121">
        <v>1215</v>
      </c>
      <c r="R121">
        <v>1516</v>
      </c>
      <c r="S121" s="2">
        <f t="shared" si="12"/>
        <v>0.80145118733509235</v>
      </c>
      <c r="T121">
        <v>647</v>
      </c>
      <c r="U121">
        <v>2516</v>
      </c>
      <c r="V121">
        <v>8029</v>
      </c>
      <c r="W121">
        <v>3163</v>
      </c>
      <c r="X121">
        <v>1705</v>
      </c>
      <c r="Y121">
        <v>614</v>
      </c>
      <c r="Z121">
        <v>307</v>
      </c>
      <c r="AA121">
        <v>972</v>
      </c>
      <c r="AB121">
        <v>1567</v>
      </c>
      <c r="AC121" s="3">
        <f t="shared" si="13"/>
        <v>0.36371646318001538</v>
      </c>
    </row>
    <row r="122" spans="1:29" x14ac:dyDescent="0.3">
      <c r="A122">
        <v>1</v>
      </c>
      <c r="B122" t="s">
        <v>172</v>
      </c>
      <c r="C122" t="s">
        <v>76</v>
      </c>
      <c r="D122" t="s">
        <v>173</v>
      </c>
      <c r="E122">
        <v>82</v>
      </c>
      <c r="F122">
        <f>VLOOKUP(D122,Sheet2!D:E,2,0)</f>
        <v>73</v>
      </c>
      <c r="G122">
        <f t="shared" si="14"/>
        <v>9</v>
      </c>
      <c r="H122" s="1">
        <f t="shared" si="9"/>
        <v>0.8902439024390244</v>
      </c>
      <c r="I122" t="str">
        <f>VLOOKUP(D122,Sheet2!D:P,13,0)</f>
        <v>Lost Finals</v>
      </c>
      <c r="J122">
        <v>4</v>
      </c>
      <c r="K122">
        <v>3489</v>
      </c>
      <c r="L122">
        <v>7159</v>
      </c>
      <c r="M122" s="3">
        <f t="shared" si="10"/>
        <v>0.48735856963263025</v>
      </c>
      <c r="N122">
        <v>1077</v>
      </c>
      <c r="O122">
        <v>2592</v>
      </c>
      <c r="P122" s="2">
        <f t="shared" si="11"/>
        <v>0.41550925925925924</v>
      </c>
      <c r="Q122">
        <v>1366</v>
      </c>
      <c r="R122">
        <v>1790</v>
      </c>
      <c r="S122" s="2">
        <f t="shared" si="12"/>
        <v>0.76312849162011176</v>
      </c>
      <c r="T122">
        <v>816</v>
      </c>
      <c r="U122">
        <v>2972</v>
      </c>
      <c r="V122">
        <v>9421</v>
      </c>
      <c r="W122">
        <v>3788</v>
      </c>
      <c r="X122">
        <v>2373</v>
      </c>
      <c r="Y122">
        <v>689</v>
      </c>
      <c r="Z122">
        <v>498</v>
      </c>
      <c r="AA122">
        <v>1245</v>
      </c>
      <c r="AB122">
        <v>1701</v>
      </c>
      <c r="AC122" s="3">
        <f t="shared" si="13"/>
        <v>0.85567470147270086</v>
      </c>
    </row>
    <row r="123" spans="1:29" x14ac:dyDescent="0.3">
      <c r="A123">
        <v>2</v>
      </c>
      <c r="B123" t="s">
        <v>172</v>
      </c>
      <c r="C123" t="s">
        <v>62</v>
      </c>
      <c r="D123" t="s">
        <v>174</v>
      </c>
      <c r="E123">
        <v>82</v>
      </c>
      <c r="F123">
        <f>VLOOKUP(D123,Sheet2!D:E,2,0)</f>
        <v>55</v>
      </c>
      <c r="G123">
        <f t="shared" si="14"/>
        <v>27</v>
      </c>
      <c r="H123" s="1">
        <f t="shared" si="9"/>
        <v>0.67073170731707321</v>
      </c>
      <c r="I123" t="str">
        <f>VLOOKUP(D123,Sheet2!D:P,13,0)</f>
        <v>Lost W. Conf. Finals</v>
      </c>
      <c r="J123">
        <v>3</v>
      </c>
      <c r="K123">
        <v>3372</v>
      </c>
      <c r="L123">
        <v>7082</v>
      </c>
      <c r="M123" s="3">
        <f t="shared" si="10"/>
        <v>0.47613668455238634</v>
      </c>
      <c r="N123">
        <v>678</v>
      </c>
      <c r="O123">
        <v>1945</v>
      </c>
      <c r="P123" s="2">
        <f t="shared" si="11"/>
        <v>0.34858611825192803</v>
      </c>
      <c r="Q123">
        <v>1616</v>
      </c>
      <c r="R123">
        <v>2067</v>
      </c>
      <c r="S123" s="2">
        <f t="shared" si="12"/>
        <v>0.78180938558297053</v>
      </c>
      <c r="T123">
        <v>1071</v>
      </c>
      <c r="U123">
        <v>2916</v>
      </c>
      <c r="V123">
        <v>9038</v>
      </c>
      <c r="W123">
        <v>3987</v>
      </c>
      <c r="X123">
        <v>1883</v>
      </c>
      <c r="Y123">
        <v>603</v>
      </c>
      <c r="Z123">
        <v>487</v>
      </c>
      <c r="AA123">
        <v>1305</v>
      </c>
      <c r="AB123">
        <v>1691</v>
      </c>
      <c r="AC123" s="3">
        <f t="shared" si="13"/>
        <v>0.71427797935279713</v>
      </c>
    </row>
    <row r="124" spans="1:29" x14ac:dyDescent="0.3">
      <c r="A124">
        <v>3</v>
      </c>
      <c r="B124" t="s">
        <v>172</v>
      </c>
      <c r="C124" t="s">
        <v>64</v>
      </c>
      <c r="D124" t="s">
        <v>175</v>
      </c>
      <c r="E124">
        <v>82</v>
      </c>
      <c r="F124">
        <f>VLOOKUP(D124,Sheet2!D:E,2,0)</f>
        <v>33</v>
      </c>
      <c r="G124">
        <f t="shared" si="14"/>
        <v>49</v>
      </c>
      <c r="H124" s="1">
        <f t="shared" si="9"/>
        <v>0.40243902439024393</v>
      </c>
      <c r="I124">
        <f>VLOOKUP(D124,Sheet2!D:P,13,0)</f>
        <v>0</v>
      </c>
      <c r="J124">
        <v>0</v>
      </c>
      <c r="K124">
        <v>3283</v>
      </c>
      <c r="L124">
        <v>7083</v>
      </c>
      <c r="M124" s="3">
        <f t="shared" si="10"/>
        <v>0.46350416490187774</v>
      </c>
      <c r="N124">
        <v>660</v>
      </c>
      <c r="O124">
        <v>1839</v>
      </c>
      <c r="P124" s="2">
        <f t="shared" si="11"/>
        <v>0.35889070146818924</v>
      </c>
      <c r="Q124">
        <v>1514</v>
      </c>
      <c r="R124">
        <v>2089</v>
      </c>
      <c r="S124" s="2">
        <f t="shared" si="12"/>
        <v>0.72474868358066058</v>
      </c>
      <c r="T124">
        <v>868</v>
      </c>
      <c r="U124">
        <v>2760</v>
      </c>
      <c r="V124">
        <v>8740</v>
      </c>
      <c r="W124">
        <v>3628</v>
      </c>
      <c r="X124">
        <v>2009</v>
      </c>
      <c r="Y124">
        <v>733</v>
      </c>
      <c r="Z124">
        <v>368</v>
      </c>
      <c r="AA124">
        <v>1326</v>
      </c>
      <c r="AB124">
        <v>1676</v>
      </c>
      <c r="AC124" s="3">
        <f t="shared" si="13"/>
        <v>0.47952176657217294</v>
      </c>
    </row>
    <row r="125" spans="1:29" x14ac:dyDescent="0.3">
      <c r="A125">
        <v>4</v>
      </c>
      <c r="B125" t="s">
        <v>172</v>
      </c>
      <c r="C125" t="s">
        <v>26</v>
      </c>
      <c r="D125" t="s">
        <v>176</v>
      </c>
      <c r="E125">
        <v>82</v>
      </c>
      <c r="F125">
        <f>VLOOKUP(D125,Sheet2!D:E,2,0)</f>
        <v>41</v>
      </c>
      <c r="G125">
        <f t="shared" si="14"/>
        <v>41</v>
      </c>
      <c r="H125" s="1">
        <f t="shared" si="9"/>
        <v>0.5</v>
      </c>
      <c r="I125" t="str">
        <f>VLOOKUP(D125,Sheet2!D:P,13,0)</f>
        <v>Lost W. Conf. 1st Rnd.</v>
      </c>
      <c r="J125">
        <v>1</v>
      </c>
      <c r="K125">
        <v>3094</v>
      </c>
      <c r="L125">
        <v>6847</v>
      </c>
      <c r="M125" s="3">
        <f t="shared" si="10"/>
        <v>0.45187673433620562</v>
      </c>
      <c r="N125">
        <v>878</v>
      </c>
      <c r="O125">
        <v>2533</v>
      </c>
      <c r="P125" s="2">
        <f t="shared" si="11"/>
        <v>0.34662455586261348</v>
      </c>
      <c r="Q125">
        <v>1671</v>
      </c>
      <c r="R125">
        <v>2407</v>
      </c>
      <c r="S125" s="2">
        <f t="shared" si="12"/>
        <v>0.69422517656834237</v>
      </c>
      <c r="T125">
        <v>930</v>
      </c>
      <c r="U125">
        <v>2601</v>
      </c>
      <c r="V125">
        <v>8737</v>
      </c>
      <c r="W125">
        <v>3531</v>
      </c>
      <c r="X125">
        <v>1821</v>
      </c>
      <c r="Y125">
        <v>821</v>
      </c>
      <c r="Z125">
        <v>430</v>
      </c>
      <c r="AA125">
        <v>1307</v>
      </c>
      <c r="AB125">
        <v>1790</v>
      </c>
      <c r="AC125" s="3">
        <f t="shared" si="13"/>
        <v>0.56926494639669478</v>
      </c>
    </row>
    <row r="126" spans="1:29" x14ac:dyDescent="0.3">
      <c r="A126">
        <v>5</v>
      </c>
      <c r="B126" t="s">
        <v>172</v>
      </c>
      <c r="C126" t="s">
        <v>38</v>
      </c>
      <c r="D126" t="s">
        <v>177</v>
      </c>
      <c r="E126">
        <v>82</v>
      </c>
      <c r="F126">
        <f>VLOOKUP(D126,Sheet2!D:E,2,0)</f>
        <v>48</v>
      </c>
      <c r="G126">
        <f t="shared" si="14"/>
        <v>34</v>
      </c>
      <c r="H126" s="1">
        <f t="shared" si="9"/>
        <v>0.58536585365853655</v>
      </c>
      <c r="I126" t="str">
        <f>VLOOKUP(D126,Sheet2!D:P,13,0)</f>
        <v>Lost E. Conf. 1st Rnd.</v>
      </c>
      <c r="J126">
        <v>1</v>
      </c>
      <c r="K126">
        <v>3216</v>
      </c>
      <c r="L126">
        <v>7318</v>
      </c>
      <c r="M126" s="3">
        <f t="shared" si="10"/>
        <v>0.43946433451762779</v>
      </c>
      <c r="N126">
        <v>717</v>
      </c>
      <c r="O126">
        <v>2142</v>
      </c>
      <c r="P126" s="2">
        <f t="shared" si="11"/>
        <v>0.33473389355742295</v>
      </c>
      <c r="Q126">
        <v>1520</v>
      </c>
      <c r="R126">
        <v>1929</v>
      </c>
      <c r="S126" s="2">
        <f t="shared" si="12"/>
        <v>0.78797304302747539</v>
      </c>
      <c r="T126">
        <v>950</v>
      </c>
      <c r="U126">
        <v>2733</v>
      </c>
      <c r="V126">
        <v>8669</v>
      </c>
      <c r="W126">
        <v>3683</v>
      </c>
      <c r="X126">
        <v>1981</v>
      </c>
      <c r="Y126">
        <v>752</v>
      </c>
      <c r="Z126">
        <v>348</v>
      </c>
      <c r="AA126">
        <v>1127</v>
      </c>
      <c r="AB126">
        <v>1796</v>
      </c>
      <c r="AC126" s="3">
        <f t="shared" si="13"/>
        <v>0.54067911921332623</v>
      </c>
    </row>
    <row r="127" spans="1:29" x14ac:dyDescent="0.3">
      <c r="A127">
        <v>6</v>
      </c>
      <c r="B127" t="s">
        <v>172</v>
      </c>
      <c r="C127" t="s">
        <v>32</v>
      </c>
      <c r="D127" t="s">
        <v>178</v>
      </c>
      <c r="E127">
        <v>82</v>
      </c>
      <c r="F127">
        <f>VLOOKUP(D127,Sheet2!D:E,2,0)</f>
        <v>44</v>
      </c>
      <c r="G127">
        <f t="shared" ref="G127:G190" si="15">E127-F127</f>
        <v>38</v>
      </c>
      <c r="H127" s="1">
        <f t="shared" si="9"/>
        <v>0.53658536585365857</v>
      </c>
      <c r="I127" t="str">
        <f>VLOOKUP(D127,Sheet2!D:P,13,0)</f>
        <v>Lost W. Conf. Semis</v>
      </c>
      <c r="J127">
        <v>2</v>
      </c>
      <c r="K127">
        <v>3167</v>
      </c>
      <c r="L127">
        <v>7040</v>
      </c>
      <c r="M127" s="3">
        <f t="shared" si="10"/>
        <v>0.44985795454545452</v>
      </c>
      <c r="N127">
        <v>864</v>
      </c>
      <c r="O127">
        <v>2336</v>
      </c>
      <c r="P127" s="2">
        <f t="shared" si="11"/>
        <v>0.36986301369863012</v>
      </c>
      <c r="Q127">
        <v>1424</v>
      </c>
      <c r="R127">
        <v>1889</v>
      </c>
      <c r="S127" s="2">
        <f t="shared" si="12"/>
        <v>0.75383800952885127</v>
      </c>
      <c r="T127">
        <v>948</v>
      </c>
      <c r="U127">
        <v>2782</v>
      </c>
      <c r="V127">
        <v>8622</v>
      </c>
      <c r="W127">
        <v>3730</v>
      </c>
      <c r="X127">
        <v>1748</v>
      </c>
      <c r="Y127">
        <v>562</v>
      </c>
      <c r="Z127">
        <v>380</v>
      </c>
      <c r="AA127">
        <v>1200</v>
      </c>
      <c r="AB127">
        <v>1782</v>
      </c>
      <c r="AC127" s="3">
        <f t="shared" si="13"/>
        <v>0.52384816016710367</v>
      </c>
    </row>
    <row r="128" spans="1:29" x14ac:dyDescent="0.3">
      <c r="A128">
        <v>7</v>
      </c>
      <c r="B128" t="s">
        <v>172</v>
      </c>
      <c r="C128" t="s">
        <v>204</v>
      </c>
      <c r="D128" t="s">
        <v>453</v>
      </c>
      <c r="E128">
        <v>82</v>
      </c>
      <c r="F128">
        <f>VLOOKUP(D128,Sheet2!D:E,2,0)</f>
        <v>53</v>
      </c>
      <c r="G128">
        <f t="shared" si="15"/>
        <v>29</v>
      </c>
      <c r="H128" s="1">
        <f t="shared" si="9"/>
        <v>0.64634146341463417</v>
      </c>
      <c r="I128" t="str">
        <f>VLOOKUP(D128,Sheet2!D:P,13,0)</f>
        <v>Lost W. Conf. 1st Rnd.</v>
      </c>
      <c r="J128">
        <v>1</v>
      </c>
      <c r="K128">
        <v>3141</v>
      </c>
      <c r="L128">
        <v>6759</v>
      </c>
      <c r="M128" s="3">
        <f t="shared" si="10"/>
        <v>0.46471371504660453</v>
      </c>
      <c r="N128">
        <v>797</v>
      </c>
      <c r="O128">
        <v>2190</v>
      </c>
      <c r="P128" s="2">
        <f t="shared" si="11"/>
        <v>0.36392694063926939</v>
      </c>
      <c r="Q128">
        <v>1490</v>
      </c>
      <c r="R128">
        <v>2152</v>
      </c>
      <c r="S128" s="2">
        <f t="shared" si="12"/>
        <v>0.69237918215613381</v>
      </c>
      <c r="T128">
        <v>721</v>
      </c>
      <c r="U128">
        <v>2727</v>
      </c>
      <c r="V128">
        <v>8569</v>
      </c>
      <c r="W128">
        <v>3448</v>
      </c>
      <c r="X128">
        <v>1873</v>
      </c>
      <c r="Y128">
        <v>709</v>
      </c>
      <c r="Z128">
        <v>460</v>
      </c>
      <c r="AA128">
        <v>1063</v>
      </c>
      <c r="AB128">
        <v>1746</v>
      </c>
      <c r="AC128" s="3">
        <f t="shared" si="13"/>
        <v>0.62718474117722423</v>
      </c>
    </row>
    <row r="129" spans="1:29" x14ac:dyDescent="0.3">
      <c r="A129">
        <v>8</v>
      </c>
      <c r="B129" t="s">
        <v>172</v>
      </c>
      <c r="C129" t="s">
        <v>72</v>
      </c>
      <c r="D129" t="s">
        <v>179</v>
      </c>
      <c r="E129">
        <v>82</v>
      </c>
      <c r="F129">
        <f>VLOOKUP(D129,Sheet2!D:E,2,0)</f>
        <v>57</v>
      </c>
      <c r="G129">
        <f t="shared" si="15"/>
        <v>25</v>
      </c>
      <c r="H129" s="1">
        <f t="shared" si="9"/>
        <v>0.69512195121951215</v>
      </c>
      <c r="I129" t="str">
        <f>VLOOKUP(D129,Sheet2!D:P,13,0)</f>
        <v>Won Finals</v>
      </c>
      <c r="J129">
        <v>5</v>
      </c>
      <c r="K129">
        <v>3171</v>
      </c>
      <c r="L129">
        <v>6888</v>
      </c>
      <c r="M129" s="3">
        <f t="shared" si="10"/>
        <v>0.46036585365853661</v>
      </c>
      <c r="N129">
        <v>880</v>
      </c>
      <c r="O129">
        <v>2428</v>
      </c>
      <c r="P129" s="2">
        <f t="shared" si="11"/>
        <v>0.36243822075782539</v>
      </c>
      <c r="Q129">
        <v>1333</v>
      </c>
      <c r="R129">
        <v>1783</v>
      </c>
      <c r="S129" s="2">
        <f t="shared" si="12"/>
        <v>0.74761637689287719</v>
      </c>
      <c r="T129">
        <v>873</v>
      </c>
      <c r="U129">
        <v>2777</v>
      </c>
      <c r="V129">
        <v>8555</v>
      </c>
      <c r="W129">
        <v>3650</v>
      </c>
      <c r="X129">
        <v>1861</v>
      </c>
      <c r="Y129">
        <v>551</v>
      </c>
      <c r="Z129">
        <v>317</v>
      </c>
      <c r="AA129">
        <v>1114</v>
      </c>
      <c r="AB129">
        <v>1666</v>
      </c>
      <c r="AC129" s="3">
        <f t="shared" si="13"/>
        <v>0.59201210256970072</v>
      </c>
    </row>
    <row r="130" spans="1:29" x14ac:dyDescent="0.3">
      <c r="A130">
        <v>9</v>
      </c>
      <c r="B130" t="s">
        <v>172</v>
      </c>
      <c r="C130" t="s">
        <v>34</v>
      </c>
      <c r="D130" t="s">
        <v>180</v>
      </c>
      <c r="E130">
        <v>82</v>
      </c>
      <c r="F130">
        <f>VLOOKUP(D130,Sheet2!D:E,2,0)</f>
        <v>41</v>
      </c>
      <c r="G130">
        <f t="shared" si="15"/>
        <v>41</v>
      </c>
      <c r="H130" s="1">
        <f t="shared" si="9"/>
        <v>0.5</v>
      </c>
      <c r="I130">
        <f>VLOOKUP(D130,Sheet2!D:P,13,0)</f>
        <v>0</v>
      </c>
      <c r="J130">
        <v>0</v>
      </c>
      <c r="K130">
        <v>3238</v>
      </c>
      <c r="L130">
        <v>7033</v>
      </c>
      <c r="M130" s="3">
        <f t="shared" si="10"/>
        <v>0.46040096687046778</v>
      </c>
      <c r="N130">
        <v>709</v>
      </c>
      <c r="O130">
        <v>1983</v>
      </c>
      <c r="P130" s="2">
        <f t="shared" si="11"/>
        <v>0.35753908219868885</v>
      </c>
      <c r="Q130">
        <v>1349</v>
      </c>
      <c r="R130">
        <v>1849</v>
      </c>
      <c r="S130" s="2">
        <f t="shared" si="12"/>
        <v>0.72958355868036773</v>
      </c>
      <c r="T130">
        <v>743</v>
      </c>
      <c r="U130">
        <v>2688</v>
      </c>
      <c r="V130">
        <v>8534</v>
      </c>
      <c r="W130">
        <v>3431</v>
      </c>
      <c r="X130">
        <v>2005</v>
      </c>
      <c r="Y130">
        <v>708</v>
      </c>
      <c r="Z130">
        <v>323</v>
      </c>
      <c r="AA130">
        <v>1186</v>
      </c>
      <c r="AB130">
        <v>1708</v>
      </c>
      <c r="AC130" s="3">
        <f t="shared" si="13"/>
        <v>0.41257995739429987</v>
      </c>
    </row>
    <row r="131" spans="1:29" x14ac:dyDescent="0.3">
      <c r="A131">
        <v>10</v>
      </c>
      <c r="B131" t="s">
        <v>172</v>
      </c>
      <c r="C131" t="s">
        <v>36</v>
      </c>
      <c r="D131" t="s">
        <v>181</v>
      </c>
      <c r="E131">
        <v>82</v>
      </c>
      <c r="F131">
        <f>VLOOKUP(D131,Sheet2!D:E,2,0)</f>
        <v>67</v>
      </c>
      <c r="G131">
        <f t="shared" si="15"/>
        <v>15</v>
      </c>
      <c r="H131" s="1">
        <f t="shared" ref="H131:H194" si="16">F131/E131</f>
        <v>0.81707317073170727</v>
      </c>
      <c r="I131" t="str">
        <f>VLOOKUP(D131,Sheet2!D:P,13,0)</f>
        <v>Lost W. Conf. Semis</v>
      </c>
      <c r="J131">
        <v>2</v>
      </c>
      <c r="K131">
        <v>3289</v>
      </c>
      <c r="L131">
        <v>6797</v>
      </c>
      <c r="M131" s="3">
        <f t="shared" ref="M131:M194" si="17">K131/L131</f>
        <v>0.48388995144916874</v>
      </c>
      <c r="N131">
        <v>570</v>
      </c>
      <c r="O131">
        <v>1518</v>
      </c>
      <c r="P131" s="2">
        <f t="shared" ref="P131:P194" si="18">N131/O131</f>
        <v>0.37549407114624506</v>
      </c>
      <c r="Q131">
        <v>1342</v>
      </c>
      <c r="R131">
        <v>1672</v>
      </c>
      <c r="S131" s="2">
        <f t="shared" ref="S131:S194" si="19">Q131/R131</f>
        <v>0.80263157894736847</v>
      </c>
      <c r="T131">
        <v>770</v>
      </c>
      <c r="U131">
        <v>2831</v>
      </c>
      <c r="V131">
        <v>8490</v>
      </c>
      <c r="W131">
        <v>3601</v>
      </c>
      <c r="X131">
        <v>2010</v>
      </c>
      <c r="Y131">
        <v>677</v>
      </c>
      <c r="Z131">
        <v>485</v>
      </c>
      <c r="AA131">
        <v>1071</v>
      </c>
      <c r="AB131">
        <v>1433</v>
      </c>
      <c r="AC131" s="3">
        <f t="shared" ref="AC131:AC194" si="20">AA131*$AE$2+Z131*$AF$2+Y131*$AG$2+X131*$AH$2+W131*$AI$2+V131*$AJ$2+U131*$AK$2+T131*$AL$2+S131*$AM$2+R131*$AN$2+Q131*$AO$2+P131*$AP$2+O131*$AQ$2+N131*$AR$2+M131*$AS$2+L131*$AT$2+K131*$AU$2+$AV$2</f>
        <v>0.82233870345170956</v>
      </c>
    </row>
    <row r="132" spans="1:29" x14ac:dyDescent="0.3">
      <c r="A132">
        <v>11</v>
      </c>
      <c r="B132" t="s">
        <v>172</v>
      </c>
      <c r="C132" t="s">
        <v>80</v>
      </c>
      <c r="D132" t="s">
        <v>182</v>
      </c>
      <c r="E132">
        <v>82</v>
      </c>
      <c r="F132">
        <f>VLOOKUP(D132,Sheet2!D:E,2,0)</f>
        <v>48</v>
      </c>
      <c r="G132">
        <f t="shared" si="15"/>
        <v>34</v>
      </c>
      <c r="H132" s="1">
        <f t="shared" si="16"/>
        <v>0.58536585365853655</v>
      </c>
      <c r="I132" t="str">
        <f>VLOOKUP(D132,Sheet2!D:P,13,0)</f>
        <v>Lost E. Conf. 1st Rnd.</v>
      </c>
      <c r="J132">
        <v>1</v>
      </c>
      <c r="K132">
        <v>3036</v>
      </c>
      <c r="L132">
        <v>6922</v>
      </c>
      <c r="M132" s="3">
        <f t="shared" si="17"/>
        <v>0.43860156024270441</v>
      </c>
      <c r="N132">
        <v>873</v>
      </c>
      <c r="O132">
        <v>2410</v>
      </c>
      <c r="P132" s="2">
        <f t="shared" si="18"/>
        <v>0.36224066390041493</v>
      </c>
      <c r="Q132">
        <v>1534</v>
      </c>
      <c r="R132">
        <v>1941</v>
      </c>
      <c r="S132" s="2">
        <f t="shared" si="19"/>
        <v>0.79031427099433282</v>
      </c>
      <c r="T132">
        <v>734</v>
      </c>
      <c r="U132">
        <v>2869</v>
      </c>
      <c r="V132">
        <v>8479</v>
      </c>
      <c r="W132">
        <v>3603</v>
      </c>
      <c r="X132">
        <v>1778</v>
      </c>
      <c r="Y132">
        <v>595</v>
      </c>
      <c r="Z132">
        <v>438</v>
      </c>
      <c r="AA132">
        <v>1029</v>
      </c>
      <c r="AB132">
        <v>1487</v>
      </c>
      <c r="AC132" s="3">
        <f t="shared" si="20"/>
        <v>0.57793799050165084</v>
      </c>
    </row>
    <row r="133" spans="1:29" x14ac:dyDescent="0.3">
      <c r="A133">
        <v>12</v>
      </c>
      <c r="B133" t="s">
        <v>172</v>
      </c>
      <c r="C133" t="s">
        <v>52</v>
      </c>
      <c r="D133" t="s">
        <v>183</v>
      </c>
      <c r="E133">
        <v>82</v>
      </c>
      <c r="F133">
        <f>VLOOKUP(D133,Sheet2!D:E,2,0)</f>
        <v>48</v>
      </c>
      <c r="G133">
        <f t="shared" si="15"/>
        <v>34</v>
      </c>
      <c r="H133" s="1">
        <f t="shared" si="16"/>
        <v>0.58536585365853655</v>
      </c>
      <c r="I133" t="str">
        <f>VLOOKUP(D133,Sheet2!D:P,13,0)</f>
        <v>Lost E. Conf. Semis</v>
      </c>
      <c r="J133">
        <v>2</v>
      </c>
      <c r="K133">
        <v>3168</v>
      </c>
      <c r="L133">
        <v>6923</v>
      </c>
      <c r="M133" s="3">
        <f t="shared" si="17"/>
        <v>0.4576050845009389</v>
      </c>
      <c r="N133">
        <v>815</v>
      </c>
      <c r="O133">
        <v>2326</v>
      </c>
      <c r="P133" s="2">
        <f t="shared" si="18"/>
        <v>0.35038693035253654</v>
      </c>
      <c r="Q133">
        <v>1282</v>
      </c>
      <c r="R133">
        <v>1638</v>
      </c>
      <c r="S133" s="2">
        <f t="shared" si="19"/>
        <v>0.78266178266178266</v>
      </c>
      <c r="T133">
        <v>679</v>
      </c>
      <c r="U133">
        <v>2772</v>
      </c>
      <c r="V133">
        <v>8433</v>
      </c>
      <c r="W133">
        <v>3451</v>
      </c>
      <c r="X133">
        <v>2100</v>
      </c>
      <c r="Y133">
        <v>747</v>
      </c>
      <c r="Z133">
        <v>486</v>
      </c>
      <c r="AA133">
        <v>1226</v>
      </c>
      <c r="AB133">
        <v>1570</v>
      </c>
      <c r="AC133" s="3">
        <f t="shared" si="20"/>
        <v>0.53586722442756951</v>
      </c>
    </row>
    <row r="134" spans="1:29" x14ac:dyDescent="0.3">
      <c r="A134">
        <v>13</v>
      </c>
      <c r="B134" t="s">
        <v>172</v>
      </c>
      <c r="C134" t="s">
        <v>30</v>
      </c>
      <c r="D134" t="s">
        <v>184</v>
      </c>
      <c r="E134">
        <v>82</v>
      </c>
      <c r="F134">
        <f>VLOOKUP(D134,Sheet2!D:E,2,0)</f>
        <v>30</v>
      </c>
      <c r="G134">
        <f t="shared" si="15"/>
        <v>52</v>
      </c>
      <c r="H134" s="1">
        <f t="shared" si="16"/>
        <v>0.36585365853658536</v>
      </c>
      <c r="I134">
        <f>VLOOKUP(D134,Sheet2!D:P,13,0)</f>
        <v>0</v>
      </c>
      <c r="J134">
        <v>0</v>
      </c>
      <c r="K134">
        <v>3153</v>
      </c>
      <c r="L134">
        <v>7040</v>
      </c>
      <c r="M134" s="3">
        <f t="shared" si="17"/>
        <v>0.44786931818181819</v>
      </c>
      <c r="N134">
        <v>702</v>
      </c>
      <c r="O134">
        <v>1951</v>
      </c>
      <c r="P134" s="2">
        <f t="shared" si="18"/>
        <v>0.35981547924141466</v>
      </c>
      <c r="Q134">
        <v>1415</v>
      </c>
      <c r="R134">
        <v>1823</v>
      </c>
      <c r="S134" s="2">
        <f t="shared" si="19"/>
        <v>0.77619308831596268</v>
      </c>
      <c r="T134">
        <v>782</v>
      </c>
      <c r="U134">
        <v>2712</v>
      </c>
      <c r="V134">
        <v>8423</v>
      </c>
      <c r="W134">
        <v>3494</v>
      </c>
      <c r="X134">
        <v>1818</v>
      </c>
      <c r="Y134">
        <v>633</v>
      </c>
      <c r="Z134">
        <v>342</v>
      </c>
      <c r="AA134">
        <v>1102</v>
      </c>
      <c r="AB134">
        <v>1713</v>
      </c>
      <c r="AC134" s="3">
        <f t="shared" si="20"/>
        <v>0.42714805059224759</v>
      </c>
    </row>
    <row r="135" spans="1:29" x14ac:dyDescent="0.3">
      <c r="A135">
        <v>14</v>
      </c>
      <c r="B135" t="s">
        <v>172</v>
      </c>
      <c r="C135" t="s">
        <v>46</v>
      </c>
      <c r="D135" t="s">
        <v>185</v>
      </c>
      <c r="E135">
        <v>82</v>
      </c>
      <c r="F135">
        <f>VLOOKUP(D135,Sheet2!D:E,2,0)</f>
        <v>56</v>
      </c>
      <c r="G135">
        <f t="shared" si="15"/>
        <v>26</v>
      </c>
      <c r="H135" s="1">
        <f t="shared" si="16"/>
        <v>0.68292682926829273</v>
      </c>
      <c r="I135" t="str">
        <f>VLOOKUP(D135,Sheet2!D:P,13,0)</f>
        <v>Lost E. Conf. Finals</v>
      </c>
      <c r="J135">
        <v>3</v>
      </c>
      <c r="K135">
        <v>3006</v>
      </c>
      <c r="L135">
        <v>6669</v>
      </c>
      <c r="M135" s="3">
        <f t="shared" si="17"/>
        <v>0.45074224021592441</v>
      </c>
      <c r="N135">
        <v>708</v>
      </c>
      <c r="O135">
        <v>1915</v>
      </c>
      <c r="P135" s="2">
        <f t="shared" si="18"/>
        <v>0.36971279373368149</v>
      </c>
      <c r="Q135">
        <v>1702</v>
      </c>
      <c r="R135">
        <v>2190</v>
      </c>
      <c r="S135" s="2">
        <f t="shared" si="19"/>
        <v>0.77716894977168949</v>
      </c>
      <c r="T135">
        <v>836</v>
      </c>
      <c r="U135">
        <v>2724</v>
      </c>
      <c r="V135">
        <v>8422</v>
      </c>
      <c r="W135">
        <v>3560</v>
      </c>
      <c r="X135">
        <v>1536</v>
      </c>
      <c r="Y135">
        <v>636</v>
      </c>
      <c r="Z135">
        <v>449</v>
      </c>
      <c r="AA135">
        <v>1073</v>
      </c>
      <c r="AB135">
        <v>1610</v>
      </c>
      <c r="AC135" s="3">
        <f t="shared" si="20"/>
        <v>0.65750856786847578</v>
      </c>
    </row>
    <row r="136" spans="1:29" x14ac:dyDescent="0.3">
      <c r="A136">
        <v>15</v>
      </c>
      <c r="B136" t="s">
        <v>172</v>
      </c>
      <c r="C136" t="s">
        <v>44</v>
      </c>
      <c r="D136" t="s">
        <v>186</v>
      </c>
      <c r="E136">
        <v>82</v>
      </c>
      <c r="F136">
        <f>VLOOKUP(D136,Sheet2!D:E,2,0)</f>
        <v>29</v>
      </c>
      <c r="G136">
        <f t="shared" si="15"/>
        <v>53</v>
      </c>
      <c r="H136" s="1">
        <f t="shared" si="16"/>
        <v>0.35365853658536583</v>
      </c>
      <c r="I136">
        <f>VLOOKUP(D136,Sheet2!D:P,13,0)</f>
        <v>0</v>
      </c>
      <c r="J136">
        <v>0</v>
      </c>
      <c r="K136">
        <v>3095</v>
      </c>
      <c r="L136">
        <v>6668</v>
      </c>
      <c r="M136" s="3">
        <f t="shared" si="17"/>
        <v>0.46415716856628675</v>
      </c>
      <c r="N136">
        <v>455</v>
      </c>
      <c r="O136">
        <v>1347</v>
      </c>
      <c r="P136" s="2">
        <f t="shared" si="18"/>
        <v>0.33778767631774315</v>
      </c>
      <c r="Q136">
        <v>1753</v>
      </c>
      <c r="R136">
        <v>2213</v>
      </c>
      <c r="S136" s="2">
        <f t="shared" si="19"/>
        <v>0.79213737008585627</v>
      </c>
      <c r="T136">
        <v>821</v>
      </c>
      <c r="U136">
        <v>2587</v>
      </c>
      <c r="V136">
        <v>8398</v>
      </c>
      <c r="W136">
        <v>3408</v>
      </c>
      <c r="X136">
        <v>1916</v>
      </c>
      <c r="Y136">
        <v>656</v>
      </c>
      <c r="Z136">
        <v>375</v>
      </c>
      <c r="AA136">
        <v>1231</v>
      </c>
      <c r="AB136">
        <v>1696</v>
      </c>
      <c r="AC136" s="3">
        <f t="shared" si="20"/>
        <v>0.44367180841067722</v>
      </c>
    </row>
    <row r="137" spans="1:29" x14ac:dyDescent="0.3">
      <c r="A137">
        <v>16</v>
      </c>
      <c r="B137" t="s">
        <v>172</v>
      </c>
      <c r="C137" t="s">
        <v>28</v>
      </c>
      <c r="D137" t="s">
        <v>187</v>
      </c>
      <c r="E137">
        <v>82</v>
      </c>
      <c r="F137">
        <f>VLOOKUP(D137,Sheet2!D:E,2,0)</f>
        <v>42</v>
      </c>
      <c r="G137">
        <f t="shared" si="15"/>
        <v>40</v>
      </c>
      <c r="H137" s="1">
        <f t="shared" si="16"/>
        <v>0.51219512195121952</v>
      </c>
      <c r="I137" t="str">
        <f>VLOOKUP(D137,Sheet2!D:P,13,0)</f>
        <v>Lost W. Conf. 1st Rnd.</v>
      </c>
      <c r="J137">
        <v>1</v>
      </c>
      <c r="K137">
        <v>3064</v>
      </c>
      <c r="L137">
        <v>6900</v>
      </c>
      <c r="M137" s="3">
        <f t="shared" si="17"/>
        <v>0.44405797101449274</v>
      </c>
      <c r="N137">
        <v>806</v>
      </c>
      <c r="O137">
        <v>2342</v>
      </c>
      <c r="P137" s="2">
        <f t="shared" si="18"/>
        <v>0.34415029888983772</v>
      </c>
      <c r="Q137">
        <v>1454</v>
      </c>
      <c r="R137">
        <v>1831</v>
      </c>
      <c r="S137" s="2">
        <f t="shared" si="19"/>
        <v>0.79410158383397056</v>
      </c>
      <c r="T137">
        <v>751</v>
      </c>
      <c r="U137">
        <v>2781</v>
      </c>
      <c r="V137">
        <v>8388</v>
      </c>
      <c r="W137">
        <v>3532</v>
      </c>
      <c r="X137">
        <v>1813</v>
      </c>
      <c r="Y137">
        <v>560</v>
      </c>
      <c r="Z137">
        <v>306</v>
      </c>
      <c r="AA137">
        <v>1047</v>
      </c>
      <c r="AB137">
        <v>1595</v>
      </c>
      <c r="AC137" s="3">
        <f t="shared" si="20"/>
        <v>0.47034922313469529</v>
      </c>
    </row>
    <row r="138" spans="1:29" x14ac:dyDescent="0.3">
      <c r="A138">
        <v>17</v>
      </c>
      <c r="B138" t="s">
        <v>172</v>
      </c>
      <c r="C138" t="s">
        <v>66</v>
      </c>
      <c r="D138" t="s">
        <v>188</v>
      </c>
      <c r="E138">
        <v>82</v>
      </c>
      <c r="F138">
        <f>VLOOKUP(D138,Sheet2!D:E,2,0)</f>
        <v>45</v>
      </c>
      <c r="G138">
        <f t="shared" si="15"/>
        <v>37</v>
      </c>
      <c r="H138" s="1">
        <f t="shared" si="16"/>
        <v>0.54878048780487809</v>
      </c>
      <c r="I138" t="str">
        <f>VLOOKUP(D138,Sheet2!D:P,13,0)</f>
        <v>Lost E. Conf. 1st Rnd.</v>
      </c>
      <c r="J138">
        <v>1</v>
      </c>
      <c r="K138">
        <v>3142</v>
      </c>
      <c r="L138">
        <v>6985</v>
      </c>
      <c r="M138" s="3">
        <f t="shared" si="17"/>
        <v>0.44982104509663567</v>
      </c>
      <c r="N138">
        <v>663</v>
      </c>
      <c r="O138">
        <v>1889</v>
      </c>
      <c r="P138" s="2">
        <f t="shared" si="18"/>
        <v>0.35097935415563791</v>
      </c>
      <c r="Q138">
        <v>1430</v>
      </c>
      <c r="R138">
        <v>1872</v>
      </c>
      <c r="S138" s="2">
        <f t="shared" si="19"/>
        <v>0.76388888888888884</v>
      </c>
      <c r="T138">
        <v>847</v>
      </c>
      <c r="U138">
        <v>2779</v>
      </c>
      <c r="V138">
        <v>8377</v>
      </c>
      <c r="W138">
        <v>3626</v>
      </c>
      <c r="X138">
        <v>1741</v>
      </c>
      <c r="Y138">
        <v>742</v>
      </c>
      <c r="Z138">
        <v>391</v>
      </c>
      <c r="AA138">
        <v>1219</v>
      </c>
      <c r="AB138">
        <v>1641</v>
      </c>
      <c r="AC138" s="3">
        <f t="shared" si="20"/>
        <v>0.55753357743538778</v>
      </c>
    </row>
    <row r="139" spans="1:29" x14ac:dyDescent="0.3">
      <c r="A139">
        <v>18</v>
      </c>
      <c r="B139" t="s">
        <v>172</v>
      </c>
      <c r="C139" t="s">
        <v>68</v>
      </c>
      <c r="D139" t="s">
        <v>189</v>
      </c>
      <c r="E139">
        <v>82</v>
      </c>
      <c r="F139">
        <f>VLOOKUP(D139,Sheet2!D:E,2,0)</f>
        <v>35</v>
      </c>
      <c r="G139">
        <f t="shared" si="15"/>
        <v>47</v>
      </c>
      <c r="H139" s="1">
        <f t="shared" si="16"/>
        <v>0.42682926829268292</v>
      </c>
      <c r="I139">
        <f>VLOOKUP(D139,Sheet2!D:P,13,0)</f>
        <v>0</v>
      </c>
      <c r="J139">
        <v>0</v>
      </c>
      <c r="K139">
        <v>3242</v>
      </c>
      <c r="L139">
        <v>7120</v>
      </c>
      <c r="M139" s="3">
        <f t="shared" si="17"/>
        <v>0.45533707865168538</v>
      </c>
      <c r="N139">
        <v>636</v>
      </c>
      <c r="O139">
        <v>1818</v>
      </c>
      <c r="P139" s="2">
        <f t="shared" si="18"/>
        <v>0.34983498349834985</v>
      </c>
      <c r="Q139">
        <v>1249</v>
      </c>
      <c r="R139">
        <v>1649</v>
      </c>
      <c r="S139" s="2">
        <f t="shared" si="19"/>
        <v>0.75742874469375376</v>
      </c>
      <c r="T139">
        <v>843</v>
      </c>
      <c r="U139">
        <v>2709</v>
      </c>
      <c r="V139">
        <v>8369</v>
      </c>
      <c r="W139">
        <v>3552</v>
      </c>
      <c r="X139">
        <v>1933</v>
      </c>
      <c r="Y139">
        <v>673</v>
      </c>
      <c r="Z139">
        <v>417</v>
      </c>
      <c r="AA139">
        <v>1155</v>
      </c>
      <c r="AB139">
        <v>1701</v>
      </c>
      <c r="AC139" s="3">
        <f t="shared" si="20"/>
        <v>0.44259284016505518</v>
      </c>
    </row>
    <row r="140" spans="1:29" x14ac:dyDescent="0.3">
      <c r="A140">
        <v>19</v>
      </c>
      <c r="B140" t="s">
        <v>172</v>
      </c>
      <c r="C140" t="s">
        <v>70</v>
      </c>
      <c r="D140" t="s">
        <v>190</v>
      </c>
      <c r="E140">
        <v>82</v>
      </c>
      <c r="F140">
        <f>VLOOKUP(D140,Sheet2!D:E,2,0)</f>
        <v>44</v>
      </c>
      <c r="G140">
        <f t="shared" si="15"/>
        <v>38</v>
      </c>
      <c r="H140" s="1">
        <f t="shared" si="16"/>
        <v>0.53658536585365857</v>
      </c>
      <c r="I140" t="str">
        <f>VLOOKUP(D140,Sheet2!D:P,13,0)</f>
        <v>Lost E. Conf. 1st Rnd.</v>
      </c>
      <c r="J140">
        <v>1</v>
      </c>
      <c r="K140">
        <v>3111</v>
      </c>
      <c r="L140">
        <v>7087</v>
      </c>
      <c r="M140" s="3">
        <f t="shared" si="17"/>
        <v>0.43897276703823901</v>
      </c>
      <c r="N140">
        <v>740</v>
      </c>
      <c r="O140">
        <v>2148</v>
      </c>
      <c r="P140" s="2">
        <f t="shared" si="18"/>
        <v>0.34450651769087526</v>
      </c>
      <c r="Q140">
        <v>1399</v>
      </c>
      <c r="R140">
        <v>2095</v>
      </c>
      <c r="S140" s="2">
        <f t="shared" si="19"/>
        <v>0.66778042959427208</v>
      </c>
      <c r="T140">
        <v>1021</v>
      </c>
      <c r="U140">
        <v>2777</v>
      </c>
      <c r="V140">
        <v>8361</v>
      </c>
      <c r="W140">
        <v>3798</v>
      </c>
      <c r="X140">
        <v>1594</v>
      </c>
      <c r="Y140">
        <v>573</v>
      </c>
      <c r="Z140">
        <v>304</v>
      </c>
      <c r="AA140">
        <v>1110</v>
      </c>
      <c r="AB140">
        <v>1557</v>
      </c>
      <c r="AC140" s="3">
        <f t="shared" si="20"/>
        <v>0.46310915167166655</v>
      </c>
    </row>
    <row r="141" spans="1:29" x14ac:dyDescent="0.3">
      <c r="A141">
        <v>20</v>
      </c>
      <c r="B141" t="s">
        <v>172</v>
      </c>
      <c r="C141" t="s">
        <v>58</v>
      </c>
      <c r="D141" t="s">
        <v>191</v>
      </c>
      <c r="E141">
        <v>82</v>
      </c>
      <c r="F141">
        <f>VLOOKUP(D141,Sheet2!D:E,2,0)</f>
        <v>33</v>
      </c>
      <c r="G141">
        <f t="shared" si="15"/>
        <v>49</v>
      </c>
      <c r="H141" s="1">
        <f t="shared" si="16"/>
        <v>0.40243902439024393</v>
      </c>
      <c r="I141">
        <f>VLOOKUP(D141,Sheet2!D:P,13,0)</f>
        <v>0</v>
      </c>
      <c r="J141">
        <v>0</v>
      </c>
      <c r="K141">
        <v>3093</v>
      </c>
      <c r="L141">
        <v>7003</v>
      </c>
      <c r="M141" s="3">
        <f t="shared" si="17"/>
        <v>0.44166785663287161</v>
      </c>
      <c r="N141">
        <v>656</v>
      </c>
      <c r="O141">
        <v>1943</v>
      </c>
      <c r="P141" s="2">
        <f t="shared" si="18"/>
        <v>0.33762223365928978</v>
      </c>
      <c r="Q141">
        <v>1513</v>
      </c>
      <c r="R141">
        <v>1974</v>
      </c>
      <c r="S141" s="2">
        <f t="shared" si="19"/>
        <v>0.7664640324214792</v>
      </c>
      <c r="T141">
        <v>941</v>
      </c>
      <c r="U141">
        <v>2718</v>
      </c>
      <c r="V141">
        <v>8355</v>
      </c>
      <c r="W141">
        <v>3659</v>
      </c>
      <c r="X141">
        <v>1858</v>
      </c>
      <c r="Y141">
        <v>609</v>
      </c>
      <c r="Z141">
        <v>395</v>
      </c>
      <c r="AA141">
        <v>1202</v>
      </c>
      <c r="AB141">
        <v>1723</v>
      </c>
      <c r="AC141" s="3">
        <f t="shared" si="20"/>
        <v>0.43042538454473345</v>
      </c>
    </row>
    <row r="142" spans="1:29" x14ac:dyDescent="0.3">
      <c r="A142">
        <v>21</v>
      </c>
      <c r="B142" t="s">
        <v>172</v>
      </c>
      <c r="C142" t="s">
        <v>74</v>
      </c>
      <c r="D142" t="s">
        <v>192</v>
      </c>
      <c r="E142">
        <v>82</v>
      </c>
      <c r="F142">
        <f>VLOOKUP(D142,Sheet2!D:E,2,0)</f>
        <v>42</v>
      </c>
      <c r="G142">
        <f t="shared" si="15"/>
        <v>40</v>
      </c>
      <c r="H142" s="1">
        <f t="shared" si="16"/>
        <v>0.51219512195121952</v>
      </c>
      <c r="I142">
        <f>VLOOKUP(D142,Sheet2!D:P,13,0)</f>
        <v>0</v>
      </c>
      <c r="J142">
        <v>0</v>
      </c>
      <c r="K142">
        <v>3165</v>
      </c>
      <c r="L142">
        <v>7170</v>
      </c>
      <c r="M142" s="3">
        <f t="shared" si="17"/>
        <v>0.44142259414225943</v>
      </c>
      <c r="N142">
        <v>651</v>
      </c>
      <c r="O142">
        <v>1753</v>
      </c>
      <c r="P142" s="2">
        <f t="shared" si="18"/>
        <v>0.37136337706788364</v>
      </c>
      <c r="Q142">
        <v>1354</v>
      </c>
      <c r="R142">
        <v>1720</v>
      </c>
      <c r="S142" s="2">
        <f t="shared" si="19"/>
        <v>0.78720930232558139</v>
      </c>
      <c r="T142">
        <v>907</v>
      </c>
      <c r="U142">
        <v>2889</v>
      </c>
      <c r="V142">
        <v>8335</v>
      </c>
      <c r="W142">
        <v>3796</v>
      </c>
      <c r="X142">
        <v>1870</v>
      </c>
      <c r="Y142">
        <v>495</v>
      </c>
      <c r="Z142">
        <v>470</v>
      </c>
      <c r="AA142">
        <v>1141</v>
      </c>
      <c r="AB142">
        <v>1545</v>
      </c>
      <c r="AC142" s="3">
        <f t="shared" si="20"/>
        <v>0.46082190834256309</v>
      </c>
    </row>
    <row r="143" spans="1:29" x14ac:dyDescent="0.3">
      <c r="A143">
        <v>22</v>
      </c>
      <c r="B143" t="s">
        <v>172</v>
      </c>
      <c r="C143" t="s">
        <v>40</v>
      </c>
      <c r="D143" t="s">
        <v>193</v>
      </c>
      <c r="E143">
        <v>82</v>
      </c>
      <c r="F143">
        <f>VLOOKUP(D143,Sheet2!D:E,2,0)</f>
        <v>23</v>
      </c>
      <c r="G143">
        <f t="shared" si="15"/>
        <v>59</v>
      </c>
      <c r="H143" s="1">
        <f t="shared" si="16"/>
        <v>0.28048780487804881</v>
      </c>
      <c r="I143">
        <f>VLOOKUP(D143,Sheet2!D:P,13,0)</f>
        <v>0</v>
      </c>
      <c r="J143">
        <v>0</v>
      </c>
      <c r="K143">
        <v>3051</v>
      </c>
      <c r="L143">
        <v>7018</v>
      </c>
      <c r="M143" s="3">
        <f t="shared" si="17"/>
        <v>0.43473924194927327</v>
      </c>
      <c r="N143">
        <v>738</v>
      </c>
      <c r="O143">
        <v>2118</v>
      </c>
      <c r="P143" s="2">
        <f t="shared" si="18"/>
        <v>0.34844192634560905</v>
      </c>
      <c r="Q143">
        <v>1431</v>
      </c>
      <c r="R143">
        <v>1905</v>
      </c>
      <c r="S143" s="2">
        <f t="shared" si="19"/>
        <v>0.7511811023622047</v>
      </c>
      <c r="T143">
        <v>943</v>
      </c>
      <c r="U143">
        <v>2733</v>
      </c>
      <c r="V143">
        <v>8271</v>
      </c>
      <c r="W143">
        <v>3676</v>
      </c>
      <c r="X143">
        <v>1701</v>
      </c>
      <c r="Y143">
        <v>632</v>
      </c>
      <c r="Z143">
        <v>313</v>
      </c>
      <c r="AA143">
        <v>1410</v>
      </c>
      <c r="AB143">
        <v>1858</v>
      </c>
      <c r="AC143" s="3">
        <f t="shared" si="20"/>
        <v>0.31800244927066323</v>
      </c>
    </row>
    <row r="144" spans="1:29" x14ac:dyDescent="0.3">
      <c r="A144">
        <v>23</v>
      </c>
      <c r="B144" t="s">
        <v>172</v>
      </c>
      <c r="C144" t="s">
        <v>50</v>
      </c>
      <c r="D144" t="s">
        <v>194</v>
      </c>
      <c r="E144">
        <v>82</v>
      </c>
      <c r="F144">
        <f>VLOOKUP(D144,Sheet2!D:E,2,0)</f>
        <v>48</v>
      </c>
      <c r="G144">
        <f t="shared" si="15"/>
        <v>34</v>
      </c>
      <c r="H144" s="1">
        <f t="shared" si="16"/>
        <v>0.58536585365853655</v>
      </c>
      <c r="I144" t="str">
        <f>VLOOKUP(D144,Sheet2!D:P,13,0)</f>
        <v>Lost E. Conf. Semis</v>
      </c>
      <c r="J144">
        <v>2</v>
      </c>
      <c r="K144">
        <v>3150</v>
      </c>
      <c r="L144">
        <v>6697</v>
      </c>
      <c r="M144" s="3">
        <f t="shared" si="17"/>
        <v>0.47035986262505597</v>
      </c>
      <c r="N144">
        <v>498</v>
      </c>
      <c r="O144">
        <v>1480</v>
      </c>
      <c r="P144" s="2">
        <f t="shared" si="18"/>
        <v>0.33648648648648649</v>
      </c>
      <c r="Q144">
        <v>1406</v>
      </c>
      <c r="R144">
        <v>1889</v>
      </c>
      <c r="S144" s="2">
        <f t="shared" si="19"/>
        <v>0.74430915828480682</v>
      </c>
      <c r="T144">
        <v>807</v>
      </c>
      <c r="U144">
        <v>2811</v>
      </c>
      <c r="V144">
        <v>8204</v>
      </c>
      <c r="W144">
        <v>3618</v>
      </c>
      <c r="X144">
        <v>1709</v>
      </c>
      <c r="Y144">
        <v>553</v>
      </c>
      <c r="Z144">
        <v>531</v>
      </c>
      <c r="AA144">
        <v>1155</v>
      </c>
      <c r="AB144">
        <v>1502</v>
      </c>
      <c r="AC144" s="3">
        <f t="shared" si="20"/>
        <v>0.52792026384842039</v>
      </c>
    </row>
    <row r="145" spans="1:29" x14ac:dyDescent="0.3">
      <c r="A145">
        <v>24</v>
      </c>
      <c r="B145" t="s">
        <v>172</v>
      </c>
      <c r="C145" t="s">
        <v>48</v>
      </c>
      <c r="D145" t="s">
        <v>195</v>
      </c>
      <c r="E145">
        <v>82</v>
      </c>
      <c r="F145">
        <f>VLOOKUP(D145,Sheet2!D:E,2,0)</f>
        <v>42</v>
      </c>
      <c r="G145">
        <f t="shared" si="15"/>
        <v>40</v>
      </c>
      <c r="H145" s="1">
        <f t="shared" si="16"/>
        <v>0.51219512195121952</v>
      </c>
      <c r="I145" t="str">
        <f>VLOOKUP(D145,Sheet2!D:P,13,0)</f>
        <v>Lost W. Conf. 1st Rnd.</v>
      </c>
      <c r="J145">
        <v>1</v>
      </c>
      <c r="K145">
        <v>3019</v>
      </c>
      <c r="L145">
        <v>6859</v>
      </c>
      <c r="M145" s="3">
        <f t="shared" si="17"/>
        <v>0.44015162560139964</v>
      </c>
      <c r="N145">
        <v>504</v>
      </c>
      <c r="O145">
        <v>1521</v>
      </c>
      <c r="P145" s="2">
        <f t="shared" si="18"/>
        <v>0.33136094674556216</v>
      </c>
      <c r="Q145">
        <v>1584</v>
      </c>
      <c r="R145">
        <v>2024</v>
      </c>
      <c r="S145" s="2">
        <f t="shared" si="19"/>
        <v>0.78260869565217395</v>
      </c>
      <c r="T145">
        <v>916</v>
      </c>
      <c r="U145">
        <v>2497</v>
      </c>
      <c r="V145">
        <v>8126</v>
      </c>
      <c r="W145">
        <v>3413</v>
      </c>
      <c r="X145">
        <v>1697</v>
      </c>
      <c r="Y145">
        <v>724</v>
      </c>
      <c r="Z145">
        <v>350</v>
      </c>
      <c r="AA145">
        <v>1090</v>
      </c>
      <c r="AB145">
        <v>1783</v>
      </c>
      <c r="AC145" s="3">
        <f t="shared" si="20"/>
        <v>0.43407951276122958</v>
      </c>
    </row>
    <row r="146" spans="1:29" x14ac:dyDescent="0.3">
      <c r="A146">
        <v>25</v>
      </c>
      <c r="B146" t="s">
        <v>172</v>
      </c>
      <c r="C146" t="s">
        <v>24</v>
      </c>
      <c r="D146" t="s">
        <v>196</v>
      </c>
      <c r="E146">
        <v>82</v>
      </c>
      <c r="F146">
        <f>VLOOKUP(D146,Sheet2!D:E,2,0)</f>
        <v>33</v>
      </c>
      <c r="G146">
        <f t="shared" si="15"/>
        <v>49</v>
      </c>
      <c r="H146" s="1">
        <f t="shared" si="16"/>
        <v>0.40243902439024393</v>
      </c>
      <c r="I146">
        <f>VLOOKUP(D146,Sheet2!D:P,13,0)</f>
        <v>0</v>
      </c>
      <c r="J146">
        <v>0</v>
      </c>
      <c r="K146">
        <v>3145</v>
      </c>
      <c r="L146">
        <v>6740</v>
      </c>
      <c r="M146" s="3">
        <f t="shared" si="17"/>
        <v>0.46661721068249257</v>
      </c>
      <c r="N146">
        <v>440</v>
      </c>
      <c r="O146">
        <v>1277</v>
      </c>
      <c r="P146" s="2">
        <f t="shared" si="18"/>
        <v>0.34455755677368832</v>
      </c>
      <c r="Q146">
        <v>1392</v>
      </c>
      <c r="R146">
        <v>1863</v>
      </c>
      <c r="S146" s="2">
        <f t="shared" si="19"/>
        <v>0.74718196457326891</v>
      </c>
      <c r="T146">
        <v>858</v>
      </c>
      <c r="U146">
        <v>2559</v>
      </c>
      <c r="V146">
        <v>8122</v>
      </c>
      <c r="W146">
        <v>3417</v>
      </c>
      <c r="X146">
        <v>1895</v>
      </c>
      <c r="Y146">
        <v>672</v>
      </c>
      <c r="Z146">
        <v>475</v>
      </c>
      <c r="AA146">
        <v>1247</v>
      </c>
      <c r="AB146">
        <v>1695</v>
      </c>
      <c r="AC146" s="3">
        <f t="shared" si="20"/>
        <v>0.42251326360453945</v>
      </c>
    </row>
    <row r="147" spans="1:29" x14ac:dyDescent="0.3">
      <c r="A147">
        <v>26</v>
      </c>
      <c r="B147" t="s">
        <v>172</v>
      </c>
      <c r="C147" t="s">
        <v>54</v>
      </c>
      <c r="D147" t="s">
        <v>197</v>
      </c>
      <c r="E147">
        <v>82</v>
      </c>
      <c r="F147">
        <f>VLOOKUP(D147,Sheet2!D:E,2,0)</f>
        <v>21</v>
      </c>
      <c r="G147">
        <f t="shared" si="15"/>
        <v>61</v>
      </c>
      <c r="H147" s="1">
        <f t="shared" si="16"/>
        <v>0.25609756097560976</v>
      </c>
      <c r="I147">
        <f>VLOOKUP(D147,Sheet2!D:P,13,0)</f>
        <v>0</v>
      </c>
      <c r="J147">
        <v>0</v>
      </c>
      <c r="K147">
        <v>3136</v>
      </c>
      <c r="L147">
        <v>6920</v>
      </c>
      <c r="M147" s="3">
        <f t="shared" si="17"/>
        <v>0.45317919075144508</v>
      </c>
      <c r="N147">
        <v>531</v>
      </c>
      <c r="O147">
        <v>1508</v>
      </c>
      <c r="P147" s="2">
        <f t="shared" si="18"/>
        <v>0.35212201591511938</v>
      </c>
      <c r="Q147">
        <v>1286</v>
      </c>
      <c r="R147">
        <v>1699</v>
      </c>
      <c r="S147" s="2">
        <f t="shared" si="19"/>
        <v>0.75691583284284869</v>
      </c>
      <c r="T147">
        <v>863</v>
      </c>
      <c r="U147">
        <v>2614</v>
      </c>
      <c r="V147">
        <v>8089</v>
      </c>
      <c r="W147">
        <v>3477</v>
      </c>
      <c r="X147">
        <v>1829</v>
      </c>
      <c r="Y147">
        <v>627</v>
      </c>
      <c r="Z147">
        <v>332</v>
      </c>
      <c r="AA147">
        <v>1212</v>
      </c>
      <c r="AB147">
        <v>1476</v>
      </c>
      <c r="AC147" s="3">
        <f t="shared" si="20"/>
        <v>0.35494411576523532</v>
      </c>
    </row>
    <row r="148" spans="1:29" x14ac:dyDescent="0.3">
      <c r="A148">
        <v>27</v>
      </c>
      <c r="B148" t="s">
        <v>172</v>
      </c>
      <c r="C148" t="s">
        <v>78</v>
      </c>
      <c r="D148" t="s">
        <v>198</v>
      </c>
      <c r="E148">
        <v>82</v>
      </c>
      <c r="F148">
        <f>VLOOKUP(D148,Sheet2!D:E,2,0)</f>
        <v>32</v>
      </c>
      <c r="G148">
        <f t="shared" si="15"/>
        <v>50</v>
      </c>
      <c r="H148" s="1">
        <f t="shared" si="16"/>
        <v>0.3902439024390244</v>
      </c>
      <c r="I148">
        <f>VLOOKUP(D148,Sheet2!D:P,13,0)</f>
        <v>0</v>
      </c>
      <c r="J148">
        <v>0</v>
      </c>
      <c r="K148">
        <v>3022</v>
      </c>
      <c r="L148">
        <v>6886</v>
      </c>
      <c r="M148" s="3">
        <f t="shared" si="17"/>
        <v>0.43886145803078708</v>
      </c>
      <c r="N148">
        <v>610</v>
      </c>
      <c r="O148">
        <v>1762</v>
      </c>
      <c r="P148" s="2">
        <f t="shared" si="18"/>
        <v>0.34619750283768447</v>
      </c>
      <c r="Q148">
        <v>1411</v>
      </c>
      <c r="R148">
        <v>1753</v>
      </c>
      <c r="S148" s="2">
        <f t="shared" si="19"/>
        <v>0.80490587564175697</v>
      </c>
      <c r="T148">
        <v>850</v>
      </c>
      <c r="U148">
        <v>2788</v>
      </c>
      <c r="V148">
        <v>8065</v>
      </c>
      <c r="W148">
        <v>3638</v>
      </c>
      <c r="X148">
        <v>1682</v>
      </c>
      <c r="Y148">
        <v>467</v>
      </c>
      <c r="Z148">
        <v>466</v>
      </c>
      <c r="AA148">
        <v>1099</v>
      </c>
      <c r="AB148">
        <v>1616</v>
      </c>
      <c r="AC148" s="3">
        <f t="shared" si="20"/>
        <v>0.39097756525357852</v>
      </c>
    </row>
    <row r="149" spans="1:29" x14ac:dyDescent="0.3">
      <c r="A149">
        <v>28</v>
      </c>
      <c r="B149" t="s">
        <v>172</v>
      </c>
      <c r="C149" t="s">
        <v>56</v>
      </c>
      <c r="D149" t="s">
        <v>199</v>
      </c>
      <c r="E149">
        <v>82</v>
      </c>
      <c r="F149">
        <f>VLOOKUP(D149,Sheet2!D:E,2,0)</f>
        <v>40</v>
      </c>
      <c r="G149">
        <f t="shared" si="15"/>
        <v>42</v>
      </c>
      <c r="H149" s="1">
        <f t="shared" si="16"/>
        <v>0.48780487804878048</v>
      </c>
      <c r="I149">
        <f>VLOOKUP(D149,Sheet2!D:P,13,0)</f>
        <v>0</v>
      </c>
      <c r="J149">
        <v>0</v>
      </c>
      <c r="K149">
        <v>2957</v>
      </c>
      <c r="L149">
        <v>6593</v>
      </c>
      <c r="M149" s="3">
        <f t="shared" si="17"/>
        <v>0.44850599120279083</v>
      </c>
      <c r="N149">
        <v>694</v>
      </c>
      <c r="O149">
        <v>1956</v>
      </c>
      <c r="P149" s="2">
        <f t="shared" si="18"/>
        <v>0.35480572597137017</v>
      </c>
      <c r="Q149">
        <v>1402</v>
      </c>
      <c r="R149">
        <v>1885</v>
      </c>
      <c r="S149" s="2">
        <f t="shared" si="19"/>
        <v>0.7437665782493369</v>
      </c>
      <c r="T149">
        <v>880</v>
      </c>
      <c r="U149">
        <v>2665</v>
      </c>
      <c r="V149">
        <v>8010</v>
      </c>
      <c r="W149">
        <v>3545</v>
      </c>
      <c r="X149">
        <v>1554</v>
      </c>
      <c r="Y149">
        <v>631</v>
      </c>
      <c r="Z149">
        <v>425</v>
      </c>
      <c r="AA149">
        <v>1224</v>
      </c>
      <c r="AB149">
        <v>1655</v>
      </c>
      <c r="AC149" s="3">
        <f t="shared" si="20"/>
        <v>0.53195721974686805</v>
      </c>
    </row>
    <row r="150" spans="1:29" x14ac:dyDescent="0.3">
      <c r="A150">
        <v>29</v>
      </c>
      <c r="B150" t="s">
        <v>172</v>
      </c>
      <c r="C150" t="s">
        <v>60</v>
      </c>
      <c r="D150" t="s">
        <v>200</v>
      </c>
      <c r="E150">
        <v>82</v>
      </c>
      <c r="F150">
        <f>VLOOKUP(D150,Sheet2!D:E,2,0)</f>
        <v>10</v>
      </c>
      <c r="G150">
        <f t="shared" si="15"/>
        <v>72</v>
      </c>
      <c r="H150" s="1">
        <f t="shared" si="16"/>
        <v>0.12195121951219512</v>
      </c>
      <c r="I150">
        <f>VLOOKUP(D150,Sheet2!D:P,13,0)</f>
        <v>0</v>
      </c>
      <c r="J150">
        <v>0</v>
      </c>
      <c r="K150">
        <v>2970</v>
      </c>
      <c r="L150">
        <v>6887</v>
      </c>
      <c r="M150" s="3">
        <f t="shared" si="17"/>
        <v>0.43124727747930885</v>
      </c>
      <c r="N150">
        <v>764</v>
      </c>
      <c r="O150">
        <v>2255</v>
      </c>
      <c r="P150" s="2">
        <f t="shared" si="18"/>
        <v>0.33880266075388027</v>
      </c>
      <c r="Q150">
        <v>1284</v>
      </c>
      <c r="R150">
        <v>1850</v>
      </c>
      <c r="S150" s="2">
        <f t="shared" si="19"/>
        <v>0.69405405405405407</v>
      </c>
      <c r="T150">
        <v>777</v>
      </c>
      <c r="U150">
        <v>2605</v>
      </c>
      <c r="V150">
        <v>7988</v>
      </c>
      <c r="W150">
        <v>3382</v>
      </c>
      <c r="X150">
        <v>1765</v>
      </c>
      <c r="Y150">
        <v>680</v>
      </c>
      <c r="Z150">
        <v>495</v>
      </c>
      <c r="AA150">
        <v>1343</v>
      </c>
      <c r="AB150">
        <v>1780</v>
      </c>
      <c r="AC150" s="3">
        <f t="shared" si="20"/>
        <v>0.17447095244516753</v>
      </c>
    </row>
    <row r="151" spans="1:29" x14ac:dyDescent="0.3">
      <c r="A151">
        <v>30</v>
      </c>
      <c r="B151" t="s">
        <v>172</v>
      </c>
      <c r="C151" t="s">
        <v>42</v>
      </c>
      <c r="D151" t="s">
        <v>201</v>
      </c>
      <c r="E151">
        <v>82</v>
      </c>
      <c r="F151">
        <f>VLOOKUP(D151,Sheet2!D:E,2,0)</f>
        <v>17</v>
      </c>
      <c r="G151">
        <f t="shared" si="15"/>
        <v>65</v>
      </c>
      <c r="H151" s="1">
        <f t="shared" si="16"/>
        <v>0.2073170731707317</v>
      </c>
      <c r="I151">
        <f>VLOOKUP(D151,Sheet2!D:P,13,0)</f>
        <v>0</v>
      </c>
      <c r="J151">
        <v>0</v>
      </c>
      <c r="K151">
        <v>2880</v>
      </c>
      <c r="L151">
        <v>6956</v>
      </c>
      <c r="M151" s="3">
        <f t="shared" si="17"/>
        <v>0.41403105232892468</v>
      </c>
      <c r="N151">
        <v>639</v>
      </c>
      <c r="O151">
        <v>2016</v>
      </c>
      <c r="P151" s="2">
        <f t="shared" si="18"/>
        <v>0.3169642857142857</v>
      </c>
      <c r="Q151">
        <v>1583</v>
      </c>
      <c r="R151">
        <v>2028</v>
      </c>
      <c r="S151" s="2">
        <f t="shared" si="19"/>
        <v>0.78057199211045369</v>
      </c>
      <c r="T151">
        <v>878</v>
      </c>
      <c r="U151">
        <v>2645</v>
      </c>
      <c r="V151">
        <v>7982</v>
      </c>
      <c r="W151">
        <v>3523</v>
      </c>
      <c r="X151">
        <v>1478</v>
      </c>
      <c r="Y151">
        <v>593</v>
      </c>
      <c r="Z151">
        <v>337</v>
      </c>
      <c r="AA151">
        <v>1124</v>
      </c>
      <c r="AB151">
        <v>1662</v>
      </c>
      <c r="AC151" s="3">
        <f t="shared" si="20"/>
        <v>0.23828081789444155</v>
      </c>
    </row>
    <row r="152" spans="1:29" x14ac:dyDescent="0.3">
      <c r="A152">
        <v>1</v>
      </c>
      <c r="B152" t="s">
        <v>202</v>
      </c>
      <c r="C152" t="s">
        <v>76</v>
      </c>
      <c r="D152" t="s">
        <v>203</v>
      </c>
      <c r="E152">
        <v>82</v>
      </c>
      <c r="F152">
        <f>VLOOKUP(D152,Sheet2!D:E,2,0)</f>
        <v>67</v>
      </c>
      <c r="G152">
        <f t="shared" si="15"/>
        <v>15</v>
      </c>
      <c r="H152" s="1">
        <f t="shared" si="16"/>
        <v>0.81707317073170727</v>
      </c>
      <c r="I152" t="str">
        <f>VLOOKUP(D152,Sheet2!D:P,13,0)</f>
        <v>Won Finals</v>
      </c>
      <c r="J152">
        <v>5</v>
      </c>
      <c r="K152">
        <v>3410</v>
      </c>
      <c r="L152">
        <v>7137</v>
      </c>
      <c r="M152" s="3">
        <f t="shared" si="17"/>
        <v>0.47779178926719912</v>
      </c>
      <c r="N152">
        <v>883</v>
      </c>
      <c r="O152">
        <v>2217</v>
      </c>
      <c r="P152" s="2">
        <f t="shared" si="18"/>
        <v>0.39828597203428057</v>
      </c>
      <c r="Q152">
        <v>1313</v>
      </c>
      <c r="R152">
        <v>1709</v>
      </c>
      <c r="S152" s="2">
        <f t="shared" si="19"/>
        <v>0.76828554710356933</v>
      </c>
      <c r="T152">
        <v>853</v>
      </c>
      <c r="U152">
        <v>2814</v>
      </c>
      <c r="V152">
        <v>9016</v>
      </c>
      <c r="W152">
        <v>3667</v>
      </c>
      <c r="X152">
        <v>2248</v>
      </c>
      <c r="Y152">
        <v>762</v>
      </c>
      <c r="Z152">
        <v>496</v>
      </c>
      <c r="AA152">
        <v>1185</v>
      </c>
      <c r="AB152">
        <v>1628</v>
      </c>
      <c r="AC152" s="3">
        <f t="shared" si="20"/>
        <v>0.79964140758707991</v>
      </c>
    </row>
    <row r="153" spans="1:29" x14ac:dyDescent="0.3">
      <c r="A153">
        <v>2</v>
      </c>
      <c r="B153" t="s">
        <v>202</v>
      </c>
      <c r="C153" t="s">
        <v>204</v>
      </c>
      <c r="D153" t="s">
        <v>205</v>
      </c>
      <c r="E153">
        <v>82</v>
      </c>
      <c r="F153">
        <f>VLOOKUP(D153,Sheet2!D:E,2,0)</f>
        <v>56</v>
      </c>
      <c r="G153">
        <f t="shared" si="15"/>
        <v>26</v>
      </c>
      <c r="H153" s="1">
        <f t="shared" si="16"/>
        <v>0.68292682926829273</v>
      </c>
      <c r="I153" t="str">
        <f>VLOOKUP(D153,Sheet2!D:P,13,0)</f>
        <v>Lost W. Conf. Semis</v>
      </c>
      <c r="J153">
        <v>2</v>
      </c>
      <c r="K153">
        <v>3228</v>
      </c>
      <c r="L153">
        <v>6830</v>
      </c>
      <c r="M153" s="3">
        <f t="shared" si="17"/>
        <v>0.4726207906295754</v>
      </c>
      <c r="N153">
        <v>827</v>
      </c>
      <c r="O153">
        <v>2202</v>
      </c>
      <c r="P153" s="2">
        <f t="shared" si="18"/>
        <v>0.37556766575840145</v>
      </c>
      <c r="Q153">
        <v>1468</v>
      </c>
      <c r="R153">
        <v>2067</v>
      </c>
      <c r="S153" s="2">
        <f t="shared" si="19"/>
        <v>0.71020803096274798</v>
      </c>
      <c r="T153">
        <v>784</v>
      </c>
      <c r="U153">
        <v>2711</v>
      </c>
      <c r="V153">
        <v>8751</v>
      </c>
      <c r="W153">
        <v>3495</v>
      </c>
      <c r="X153">
        <v>2031</v>
      </c>
      <c r="Y153">
        <v>640</v>
      </c>
      <c r="Z153">
        <v>409</v>
      </c>
      <c r="AA153">
        <v>1012</v>
      </c>
      <c r="AB153">
        <v>1749</v>
      </c>
      <c r="AC153" s="3">
        <f t="shared" si="20"/>
        <v>0.67567712880805786</v>
      </c>
    </row>
    <row r="154" spans="1:29" x14ac:dyDescent="0.3">
      <c r="A154">
        <v>3</v>
      </c>
      <c r="B154" t="s">
        <v>202</v>
      </c>
      <c r="C154" t="s">
        <v>28</v>
      </c>
      <c r="D154" t="s">
        <v>206</v>
      </c>
      <c r="E154">
        <v>82</v>
      </c>
      <c r="F154">
        <f>VLOOKUP(D154,Sheet2!D:E,2,0)</f>
        <v>50</v>
      </c>
      <c r="G154">
        <f t="shared" si="15"/>
        <v>32</v>
      </c>
      <c r="H154" s="1">
        <f t="shared" si="16"/>
        <v>0.6097560975609756</v>
      </c>
      <c r="I154" t="str">
        <f>VLOOKUP(D154,Sheet2!D:P,13,0)</f>
        <v>Lost W. Conf. 1st Rnd.</v>
      </c>
      <c r="J154">
        <v>1</v>
      </c>
      <c r="K154">
        <v>3255</v>
      </c>
      <c r="L154">
        <v>7036</v>
      </c>
      <c r="M154" s="3">
        <f t="shared" si="17"/>
        <v>0.46262080727686183</v>
      </c>
      <c r="N154">
        <v>732</v>
      </c>
      <c r="O154">
        <v>2082</v>
      </c>
      <c r="P154" s="2">
        <f t="shared" si="18"/>
        <v>0.35158501440922191</v>
      </c>
      <c r="Q154">
        <v>1386</v>
      </c>
      <c r="R154">
        <v>1843</v>
      </c>
      <c r="S154" s="2">
        <f t="shared" si="19"/>
        <v>0.75203472599023335</v>
      </c>
      <c r="T154">
        <v>858</v>
      </c>
      <c r="U154">
        <v>2608</v>
      </c>
      <c r="V154">
        <v>8628</v>
      </c>
      <c r="W154">
        <v>3466</v>
      </c>
      <c r="X154">
        <v>1846</v>
      </c>
      <c r="Y154">
        <v>663</v>
      </c>
      <c r="Z154">
        <v>371</v>
      </c>
      <c r="AA154">
        <v>1062</v>
      </c>
      <c r="AB154">
        <v>1644</v>
      </c>
      <c r="AC154" s="3">
        <f t="shared" si="20"/>
        <v>0.49469708097636911</v>
      </c>
    </row>
    <row r="155" spans="1:29" x14ac:dyDescent="0.3">
      <c r="A155">
        <v>4</v>
      </c>
      <c r="B155" t="s">
        <v>202</v>
      </c>
      <c r="C155" t="s">
        <v>62</v>
      </c>
      <c r="D155" t="s">
        <v>207</v>
      </c>
      <c r="E155">
        <v>82</v>
      </c>
      <c r="F155">
        <f>VLOOKUP(D155,Sheet2!D:E,2,0)</f>
        <v>45</v>
      </c>
      <c r="G155">
        <f t="shared" si="15"/>
        <v>37</v>
      </c>
      <c r="H155" s="1">
        <f t="shared" si="16"/>
        <v>0.54878048780487809</v>
      </c>
      <c r="I155">
        <f>VLOOKUP(D155,Sheet2!D:P,13,0)</f>
        <v>0</v>
      </c>
      <c r="J155">
        <v>0</v>
      </c>
      <c r="K155">
        <v>3184</v>
      </c>
      <c r="L155">
        <v>7119</v>
      </c>
      <c r="M155" s="3">
        <f t="shared" si="17"/>
        <v>0.44725382778480122</v>
      </c>
      <c r="N155">
        <v>632</v>
      </c>
      <c r="O155">
        <v>1864</v>
      </c>
      <c r="P155" s="2">
        <f t="shared" si="18"/>
        <v>0.33905579399141633</v>
      </c>
      <c r="Q155">
        <v>1524</v>
      </c>
      <c r="R155">
        <v>2020</v>
      </c>
      <c r="S155" s="2">
        <f t="shared" si="19"/>
        <v>0.75445544554455446</v>
      </c>
      <c r="T155">
        <v>1052</v>
      </c>
      <c r="U155">
        <v>2844</v>
      </c>
      <c r="V155">
        <v>8524</v>
      </c>
      <c r="W155">
        <v>3896</v>
      </c>
      <c r="X155">
        <v>1681</v>
      </c>
      <c r="Y155">
        <v>598</v>
      </c>
      <c r="Z155">
        <v>454</v>
      </c>
      <c r="AA155">
        <v>1205</v>
      </c>
      <c r="AB155">
        <v>1829</v>
      </c>
      <c r="AC155" s="3">
        <f t="shared" si="20"/>
        <v>0.55318805156202266</v>
      </c>
    </row>
    <row r="156" spans="1:29" x14ac:dyDescent="0.3">
      <c r="A156">
        <v>5</v>
      </c>
      <c r="B156" t="s">
        <v>202</v>
      </c>
      <c r="C156" t="s">
        <v>46</v>
      </c>
      <c r="D156" t="s">
        <v>208</v>
      </c>
      <c r="E156">
        <v>82</v>
      </c>
      <c r="F156">
        <f>VLOOKUP(D156,Sheet2!D:E,2,0)</f>
        <v>49</v>
      </c>
      <c r="G156">
        <f t="shared" si="15"/>
        <v>33</v>
      </c>
      <c r="H156" s="1">
        <f t="shared" si="16"/>
        <v>0.59756097560975607</v>
      </c>
      <c r="I156" t="str">
        <f>VLOOKUP(D156,Sheet2!D:P,13,0)</f>
        <v>Lost E. Conf. 1st Rnd.</v>
      </c>
      <c r="J156">
        <v>1</v>
      </c>
      <c r="K156">
        <v>3108</v>
      </c>
      <c r="L156">
        <v>6829</v>
      </c>
      <c r="M156" s="3">
        <f t="shared" si="17"/>
        <v>0.45511787963098549</v>
      </c>
      <c r="N156">
        <v>726</v>
      </c>
      <c r="O156">
        <v>2060</v>
      </c>
      <c r="P156" s="2">
        <f t="shared" si="18"/>
        <v>0.35242718446601939</v>
      </c>
      <c r="Q156">
        <v>1585</v>
      </c>
      <c r="R156">
        <v>2014</v>
      </c>
      <c r="S156" s="2">
        <f t="shared" si="19"/>
        <v>0.78699106256206552</v>
      </c>
      <c r="T156">
        <v>881</v>
      </c>
      <c r="U156">
        <v>2526</v>
      </c>
      <c r="V156">
        <v>8527</v>
      </c>
      <c r="W156">
        <v>3407</v>
      </c>
      <c r="X156">
        <v>1701</v>
      </c>
      <c r="Y156">
        <v>615</v>
      </c>
      <c r="Z156">
        <v>357</v>
      </c>
      <c r="AA156">
        <v>1057</v>
      </c>
      <c r="AB156">
        <v>1712</v>
      </c>
      <c r="AC156" s="3">
        <f t="shared" si="20"/>
        <v>0.48568359365496683</v>
      </c>
    </row>
    <row r="157" spans="1:29" x14ac:dyDescent="0.3">
      <c r="A157">
        <v>6</v>
      </c>
      <c r="B157" t="s">
        <v>202</v>
      </c>
      <c r="C157" t="s">
        <v>26</v>
      </c>
      <c r="D157" t="s">
        <v>209</v>
      </c>
      <c r="E157">
        <v>82</v>
      </c>
      <c r="F157">
        <f>VLOOKUP(D157,Sheet2!D:E,2,0)</f>
        <v>56</v>
      </c>
      <c r="G157">
        <f t="shared" si="15"/>
        <v>26</v>
      </c>
      <c r="H157" s="1">
        <f t="shared" si="16"/>
        <v>0.68292682926829273</v>
      </c>
      <c r="I157" t="str">
        <f>VLOOKUP(D157,Sheet2!D:P,13,0)</f>
        <v>Lost W. Conf. Finals</v>
      </c>
      <c r="J157">
        <v>3</v>
      </c>
      <c r="K157">
        <v>3032</v>
      </c>
      <c r="L157">
        <v>6832</v>
      </c>
      <c r="M157" s="3">
        <f t="shared" si="17"/>
        <v>0.44379391100702575</v>
      </c>
      <c r="N157">
        <v>933</v>
      </c>
      <c r="O157">
        <v>2680</v>
      </c>
      <c r="P157" s="2">
        <f t="shared" si="18"/>
        <v>0.34813432835820896</v>
      </c>
      <c r="Q157">
        <v>1525</v>
      </c>
      <c r="R157">
        <v>2133</v>
      </c>
      <c r="S157" s="2">
        <f t="shared" si="19"/>
        <v>0.71495546179090486</v>
      </c>
      <c r="T157">
        <v>958</v>
      </c>
      <c r="U157">
        <v>2624</v>
      </c>
      <c r="V157">
        <v>8522</v>
      </c>
      <c r="W157">
        <v>3582</v>
      </c>
      <c r="X157">
        <v>1820</v>
      </c>
      <c r="Y157">
        <v>777</v>
      </c>
      <c r="Z157">
        <v>407</v>
      </c>
      <c r="AA157">
        <v>1366</v>
      </c>
      <c r="AB157">
        <v>1803</v>
      </c>
      <c r="AC157" s="3">
        <f t="shared" si="20"/>
        <v>0.54283652811366245</v>
      </c>
    </row>
    <row r="158" spans="1:29" x14ac:dyDescent="0.3">
      <c r="A158">
        <v>7</v>
      </c>
      <c r="B158" t="s">
        <v>202</v>
      </c>
      <c r="C158" t="s">
        <v>36</v>
      </c>
      <c r="D158" t="s">
        <v>210</v>
      </c>
      <c r="E158">
        <v>82</v>
      </c>
      <c r="F158">
        <f>VLOOKUP(D158,Sheet2!D:E,2,0)</f>
        <v>55</v>
      </c>
      <c r="G158">
        <f t="shared" si="15"/>
        <v>27</v>
      </c>
      <c r="H158" s="1">
        <f t="shared" si="16"/>
        <v>0.67073170731707321</v>
      </c>
      <c r="I158" t="str">
        <f>VLOOKUP(D158,Sheet2!D:P,13,0)</f>
        <v>Lost W. Conf. 1st Rnd.</v>
      </c>
      <c r="J158">
        <v>1</v>
      </c>
      <c r="K158">
        <v>3208</v>
      </c>
      <c r="L158">
        <v>6854</v>
      </c>
      <c r="M158" s="3">
        <f t="shared" si="17"/>
        <v>0.46804785526699738</v>
      </c>
      <c r="N158">
        <v>677</v>
      </c>
      <c r="O158">
        <v>1847</v>
      </c>
      <c r="P158" s="2">
        <f t="shared" si="18"/>
        <v>0.36654033567948024</v>
      </c>
      <c r="Q158">
        <v>1368</v>
      </c>
      <c r="R158">
        <v>1754</v>
      </c>
      <c r="S158" s="2">
        <f t="shared" si="19"/>
        <v>0.77993158494868875</v>
      </c>
      <c r="T158">
        <v>806</v>
      </c>
      <c r="U158">
        <v>2772</v>
      </c>
      <c r="V158">
        <v>8461</v>
      </c>
      <c r="W158">
        <v>3578</v>
      </c>
      <c r="X158">
        <v>2000</v>
      </c>
      <c r="Y158">
        <v>657</v>
      </c>
      <c r="Z158">
        <v>444</v>
      </c>
      <c r="AA158">
        <v>1146</v>
      </c>
      <c r="AB158">
        <v>1564</v>
      </c>
      <c r="AC158" s="3">
        <f t="shared" si="20"/>
        <v>0.65280786490635734</v>
      </c>
    </row>
    <row r="159" spans="1:29" x14ac:dyDescent="0.3">
      <c r="A159">
        <v>8</v>
      </c>
      <c r="B159" t="s">
        <v>202</v>
      </c>
      <c r="C159" t="s">
        <v>72</v>
      </c>
      <c r="D159" t="s">
        <v>211</v>
      </c>
      <c r="E159">
        <v>82</v>
      </c>
      <c r="F159">
        <f>VLOOKUP(D159,Sheet2!D:E,2,0)</f>
        <v>53</v>
      </c>
      <c r="G159">
        <f t="shared" si="15"/>
        <v>29</v>
      </c>
      <c r="H159" s="1">
        <f t="shared" si="16"/>
        <v>0.64634146341463417</v>
      </c>
      <c r="I159" t="str">
        <f>VLOOKUP(D159,Sheet2!D:P,13,0)</f>
        <v>Lost Finals</v>
      </c>
      <c r="J159">
        <v>4</v>
      </c>
      <c r="K159">
        <v>3089</v>
      </c>
      <c r="L159">
        <v>6739</v>
      </c>
      <c r="M159" s="3">
        <f t="shared" si="17"/>
        <v>0.4583766137409111</v>
      </c>
      <c r="N159">
        <v>826</v>
      </c>
      <c r="O159">
        <v>2253</v>
      </c>
      <c r="P159" s="2">
        <f t="shared" si="18"/>
        <v>0.36662228140257436</v>
      </c>
      <c r="Q159">
        <v>1453</v>
      </c>
      <c r="R159">
        <v>1934</v>
      </c>
      <c r="S159" s="2">
        <f t="shared" si="19"/>
        <v>0.75129265770423992</v>
      </c>
      <c r="T159">
        <v>911</v>
      </c>
      <c r="U159">
        <v>2612</v>
      </c>
      <c r="V159">
        <v>8457</v>
      </c>
      <c r="W159">
        <v>3523</v>
      </c>
      <c r="X159">
        <v>1814</v>
      </c>
      <c r="Y159">
        <v>603</v>
      </c>
      <c r="Z159">
        <v>340</v>
      </c>
      <c r="AA159">
        <v>1171</v>
      </c>
      <c r="AB159">
        <v>1510</v>
      </c>
      <c r="AC159" s="3">
        <f t="shared" si="20"/>
        <v>0.56584254525617617</v>
      </c>
    </row>
    <row r="160" spans="1:29" x14ac:dyDescent="0.3">
      <c r="A160">
        <v>9</v>
      </c>
      <c r="B160" t="s">
        <v>202</v>
      </c>
      <c r="C160" t="s">
        <v>32</v>
      </c>
      <c r="D160" t="s">
        <v>212</v>
      </c>
      <c r="E160">
        <v>82</v>
      </c>
      <c r="F160">
        <f>VLOOKUP(D160,Sheet2!D:E,2,0)</f>
        <v>51</v>
      </c>
      <c r="G160">
        <f t="shared" si="15"/>
        <v>31</v>
      </c>
      <c r="H160" s="1">
        <f t="shared" si="16"/>
        <v>0.62195121951219512</v>
      </c>
      <c r="I160" t="str">
        <f>VLOOKUP(D160,Sheet2!D:P,13,0)</f>
        <v>Lost W. Conf. 1st Rnd.</v>
      </c>
      <c r="J160">
        <v>1</v>
      </c>
      <c r="K160">
        <v>3175</v>
      </c>
      <c r="L160">
        <v>7049</v>
      </c>
      <c r="M160" s="3">
        <f t="shared" si="17"/>
        <v>0.45041849907788339</v>
      </c>
      <c r="N160">
        <v>807</v>
      </c>
      <c r="O160">
        <v>2231</v>
      </c>
      <c r="P160" s="2">
        <f t="shared" si="18"/>
        <v>0.36172120125504259</v>
      </c>
      <c r="Q160">
        <v>1272</v>
      </c>
      <c r="R160">
        <v>1589</v>
      </c>
      <c r="S160" s="2">
        <f t="shared" si="19"/>
        <v>0.80050346129641281</v>
      </c>
      <c r="T160">
        <v>879</v>
      </c>
      <c r="U160">
        <v>2881</v>
      </c>
      <c r="V160">
        <v>8429</v>
      </c>
      <c r="W160">
        <v>3760</v>
      </c>
      <c r="X160">
        <v>1799</v>
      </c>
      <c r="Y160">
        <v>525</v>
      </c>
      <c r="Z160">
        <v>372</v>
      </c>
      <c r="AA160">
        <v>1117</v>
      </c>
      <c r="AB160">
        <v>1494</v>
      </c>
      <c r="AC160" s="3">
        <f t="shared" si="20"/>
        <v>0.56912565770915791</v>
      </c>
    </row>
    <row r="161" spans="1:29" x14ac:dyDescent="0.3">
      <c r="A161">
        <v>10</v>
      </c>
      <c r="B161" t="s">
        <v>202</v>
      </c>
      <c r="C161" t="s">
        <v>52</v>
      </c>
      <c r="D161" t="s">
        <v>213</v>
      </c>
      <c r="E161">
        <v>82</v>
      </c>
      <c r="F161">
        <f>VLOOKUP(D161,Sheet2!D:E,2,0)</f>
        <v>60</v>
      </c>
      <c r="G161">
        <f t="shared" si="15"/>
        <v>22</v>
      </c>
      <c r="H161" s="1">
        <f t="shared" si="16"/>
        <v>0.73170731707317072</v>
      </c>
      <c r="I161" t="str">
        <f>VLOOKUP(D161,Sheet2!D:P,13,0)</f>
        <v>Lost E. Conf. Finals</v>
      </c>
      <c r="J161">
        <v>3</v>
      </c>
      <c r="K161">
        <v>3121</v>
      </c>
      <c r="L161">
        <v>6699</v>
      </c>
      <c r="M161" s="3">
        <f t="shared" si="17"/>
        <v>0.46589043140767278</v>
      </c>
      <c r="N161">
        <v>818</v>
      </c>
      <c r="O161">
        <v>2152</v>
      </c>
      <c r="P161" s="2">
        <f t="shared" si="18"/>
        <v>0.38011152416356875</v>
      </c>
      <c r="Q161">
        <v>1349</v>
      </c>
      <c r="R161">
        <v>1735</v>
      </c>
      <c r="S161" s="2">
        <f t="shared" si="19"/>
        <v>0.77752161383285301</v>
      </c>
      <c r="T161">
        <v>715</v>
      </c>
      <c r="U161">
        <v>2611</v>
      </c>
      <c r="V161">
        <v>8409</v>
      </c>
      <c r="W161">
        <v>3326</v>
      </c>
      <c r="X161">
        <v>2111</v>
      </c>
      <c r="Y161">
        <v>744</v>
      </c>
      <c r="Z161">
        <v>380</v>
      </c>
      <c r="AA161">
        <v>1167</v>
      </c>
      <c r="AB161">
        <v>1457</v>
      </c>
      <c r="AC161" s="3">
        <f t="shared" si="20"/>
        <v>0.64248892907611932</v>
      </c>
    </row>
    <row r="162" spans="1:29" x14ac:dyDescent="0.3">
      <c r="A162">
        <v>11</v>
      </c>
      <c r="B162" t="s">
        <v>202</v>
      </c>
      <c r="C162" t="s">
        <v>40</v>
      </c>
      <c r="D162" t="s">
        <v>214</v>
      </c>
      <c r="E162">
        <v>82</v>
      </c>
      <c r="F162">
        <f>VLOOKUP(D162,Sheet2!D:E,2,0)</f>
        <v>39</v>
      </c>
      <c r="G162">
        <f t="shared" si="15"/>
        <v>43</v>
      </c>
      <c r="H162" s="1">
        <f t="shared" si="16"/>
        <v>0.47560975609756095</v>
      </c>
      <c r="I162">
        <f>VLOOKUP(D162,Sheet2!D:P,13,0)</f>
        <v>0</v>
      </c>
      <c r="J162">
        <v>0</v>
      </c>
      <c r="K162">
        <v>3178</v>
      </c>
      <c r="L162">
        <v>7038</v>
      </c>
      <c r="M162" s="3">
        <f t="shared" si="17"/>
        <v>0.45154873543620344</v>
      </c>
      <c r="N162">
        <v>698</v>
      </c>
      <c r="O162">
        <v>2048</v>
      </c>
      <c r="P162" s="2">
        <f t="shared" si="18"/>
        <v>0.3408203125</v>
      </c>
      <c r="Q162">
        <v>1343</v>
      </c>
      <c r="R162">
        <v>1767</v>
      </c>
      <c r="S162" s="2">
        <f t="shared" si="19"/>
        <v>0.76004527447651382</v>
      </c>
      <c r="T162">
        <v>896</v>
      </c>
      <c r="U162">
        <v>2643</v>
      </c>
      <c r="V162">
        <v>8397</v>
      </c>
      <c r="W162">
        <v>3539</v>
      </c>
      <c r="X162">
        <v>1659</v>
      </c>
      <c r="Y162">
        <v>700</v>
      </c>
      <c r="Z162">
        <v>385</v>
      </c>
      <c r="AA162">
        <v>1238</v>
      </c>
      <c r="AB162">
        <v>1744</v>
      </c>
      <c r="AC162" s="3">
        <f t="shared" si="20"/>
        <v>0.41631449331232062</v>
      </c>
    </row>
    <row r="163" spans="1:29" x14ac:dyDescent="0.3">
      <c r="A163">
        <v>12</v>
      </c>
      <c r="B163" t="s">
        <v>202</v>
      </c>
      <c r="C163" t="s">
        <v>58</v>
      </c>
      <c r="D163" t="s">
        <v>215</v>
      </c>
      <c r="E163">
        <v>82</v>
      </c>
      <c r="F163">
        <f>VLOOKUP(D163,Sheet2!D:E,2,0)</f>
        <v>30</v>
      </c>
      <c r="G163">
        <f t="shared" si="15"/>
        <v>52</v>
      </c>
      <c r="H163" s="1">
        <f t="shared" si="16"/>
        <v>0.36585365853658536</v>
      </c>
      <c r="I163">
        <f>VLOOKUP(D163,Sheet2!D:P,13,0)</f>
        <v>0</v>
      </c>
      <c r="J163">
        <v>0</v>
      </c>
      <c r="K163">
        <v>3099</v>
      </c>
      <c r="L163">
        <v>7158</v>
      </c>
      <c r="M163" s="3">
        <f t="shared" si="17"/>
        <v>0.43294216261525564</v>
      </c>
      <c r="N163">
        <v>660</v>
      </c>
      <c r="O163">
        <v>2032</v>
      </c>
      <c r="P163" s="2">
        <f t="shared" si="18"/>
        <v>0.32480314960629919</v>
      </c>
      <c r="Q163">
        <v>1462</v>
      </c>
      <c r="R163">
        <v>1991</v>
      </c>
      <c r="S163" s="2">
        <f t="shared" si="19"/>
        <v>0.73430436966348567</v>
      </c>
      <c r="T163">
        <v>1012</v>
      </c>
      <c r="U163">
        <v>2653</v>
      </c>
      <c r="V163">
        <v>8320</v>
      </c>
      <c r="W163">
        <v>3665</v>
      </c>
      <c r="X163">
        <v>1788</v>
      </c>
      <c r="Y163">
        <v>641</v>
      </c>
      <c r="Z163">
        <v>367</v>
      </c>
      <c r="AA163">
        <v>1166</v>
      </c>
      <c r="AB163">
        <v>1882</v>
      </c>
      <c r="AC163" s="3">
        <f t="shared" si="20"/>
        <v>0.36954306059686459</v>
      </c>
    </row>
    <row r="164" spans="1:29" x14ac:dyDescent="0.3">
      <c r="A164">
        <v>13</v>
      </c>
      <c r="B164" t="s">
        <v>202</v>
      </c>
      <c r="C164" t="s">
        <v>38</v>
      </c>
      <c r="D164" t="s">
        <v>216</v>
      </c>
      <c r="E164">
        <v>82</v>
      </c>
      <c r="F164">
        <f>VLOOKUP(D164,Sheet2!D:E,2,0)</f>
        <v>40</v>
      </c>
      <c r="G164">
        <f t="shared" si="15"/>
        <v>42</v>
      </c>
      <c r="H164" s="1">
        <f t="shared" si="16"/>
        <v>0.48780487804878048</v>
      </c>
      <c r="I164" t="str">
        <f>VLOOKUP(D164,Sheet2!D:P,13,0)</f>
        <v>Lost E. Conf. 1st Rnd.</v>
      </c>
      <c r="J164">
        <v>1</v>
      </c>
      <c r="K164">
        <v>3193</v>
      </c>
      <c r="L164">
        <v>7211</v>
      </c>
      <c r="M164" s="3">
        <f t="shared" si="17"/>
        <v>0.44279572874774648</v>
      </c>
      <c r="N164">
        <v>660</v>
      </c>
      <c r="O164">
        <v>2021</v>
      </c>
      <c r="P164" s="2">
        <f t="shared" si="18"/>
        <v>0.32657100445324094</v>
      </c>
      <c r="Q164">
        <v>1266</v>
      </c>
      <c r="R164">
        <v>1678</v>
      </c>
      <c r="S164" s="2">
        <f t="shared" si="19"/>
        <v>0.7544696066746126</v>
      </c>
      <c r="T164">
        <v>910</v>
      </c>
      <c r="U164">
        <v>2685</v>
      </c>
      <c r="V164">
        <v>8312</v>
      </c>
      <c r="W164">
        <v>3595</v>
      </c>
      <c r="X164">
        <v>2009</v>
      </c>
      <c r="Y164">
        <v>674</v>
      </c>
      <c r="Z164">
        <v>294</v>
      </c>
      <c r="AA164">
        <v>1133</v>
      </c>
      <c r="AB164">
        <v>1738</v>
      </c>
      <c r="AC164" s="3">
        <f t="shared" si="20"/>
        <v>0.398461933537817</v>
      </c>
    </row>
    <row r="165" spans="1:29" x14ac:dyDescent="0.3">
      <c r="A165">
        <v>14</v>
      </c>
      <c r="B165" t="s">
        <v>202</v>
      </c>
      <c r="C165" t="s">
        <v>64</v>
      </c>
      <c r="D165" t="s">
        <v>217</v>
      </c>
      <c r="E165">
        <v>82</v>
      </c>
      <c r="F165">
        <f>VLOOKUP(D165,Sheet2!D:E,2,0)</f>
        <v>29</v>
      </c>
      <c r="G165">
        <f t="shared" si="15"/>
        <v>53</v>
      </c>
      <c r="H165" s="1">
        <f t="shared" si="16"/>
        <v>0.35365853658536583</v>
      </c>
      <c r="I165">
        <f>VLOOKUP(D165,Sheet2!D:P,13,0)</f>
        <v>0</v>
      </c>
      <c r="J165">
        <v>0</v>
      </c>
      <c r="K165">
        <v>3010</v>
      </c>
      <c r="L165">
        <v>6617</v>
      </c>
      <c r="M165" s="3">
        <f t="shared" si="17"/>
        <v>0.45488892247241952</v>
      </c>
      <c r="N165">
        <v>461</v>
      </c>
      <c r="O165">
        <v>1350</v>
      </c>
      <c r="P165" s="2">
        <f t="shared" si="18"/>
        <v>0.3414814814814815</v>
      </c>
      <c r="Q165">
        <v>1829</v>
      </c>
      <c r="R165">
        <v>2400</v>
      </c>
      <c r="S165" s="2">
        <f t="shared" si="19"/>
        <v>0.76208333333333333</v>
      </c>
      <c r="T165">
        <v>895</v>
      </c>
      <c r="U165">
        <v>2728</v>
      </c>
      <c r="V165">
        <v>8310</v>
      </c>
      <c r="W165">
        <v>3623</v>
      </c>
      <c r="X165">
        <v>1667</v>
      </c>
      <c r="Y165">
        <v>550</v>
      </c>
      <c r="Z165">
        <v>324</v>
      </c>
      <c r="AA165">
        <v>1333</v>
      </c>
      <c r="AB165">
        <v>1696</v>
      </c>
      <c r="AC165" s="3">
        <f t="shared" si="20"/>
        <v>0.39339368873389446</v>
      </c>
    </row>
    <row r="166" spans="1:29" x14ac:dyDescent="0.3">
      <c r="A166">
        <v>15</v>
      </c>
      <c r="B166" t="s">
        <v>202</v>
      </c>
      <c r="C166" t="s">
        <v>74</v>
      </c>
      <c r="D166" t="s">
        <v>218</v>
      </c>
      <c r="E166">
        <v>82</v>
      </c>
      <c r="F166">
        <f>VLOOKUP(D166,Sheet2!D:E,2,0)</f>
        <v>50</v>
      </c>
      <c r="G166">
        <f t="shared" si="15"/>
        <v>32</v>
      </c>
      <c r="H166" s="1">
        <f t="shared" si="16"/>
        <v>0.6097560975609756</v>
      </c>
      <c r="I166" t="str">
        <f>VLOOKUP(D166,Sheet2!D:P,13,0)</f>
        <v>Lost E. Conf. Semis</v>
      </c>
      <c r="J166">
        <v>2</v>
      </c>
      <c r="K166">
        <v>3001</v>
      </c>
      <c r="L166">
        <v>6797</v>
      </c>
      <c r="M166" s="3">
        <f t="shared" si="17"/>
        <v>0.44151831690451671</v>
      </c>
      <c r="N166">
        <v>645</v>
      </c>
      <c r="O166">
        <v>1825</v>
      </c>
      <c r="P166" s="2">
        <f t="shared" si="18"/>
        <v>0.35342465753424657</v>
      </c>
      <c r="Q166">
        <v>1618</v>
      </c>
      <c r="R166">
        <v>2067</v>
      </c>
      <c r="S166" s="2">
        <f t="shared" si="19"/>
        <v>0.78277697145621672</v>
      </c>
      <c r="T166">
        <v>959</v>
      </c>
      <c r="U166">
        <v>2792</v>
      </c>
      <c r="V166">
        <v>8265</v>
      </c>
      <c r="W166">
        <v>3751</v>
      </c>
      <c r="X166">
        <v>1781</v>
      </c>
      <c r="Y166">
        <v>514</v>
      </c>
      <c r="Z166">
        <v>476</v>
      </c>
      <c r="AA166">
        <v>1145</v>
      </c>
      <c r="AB166">
        <v>1495</v>
      </c>
      <c r="AC166" s="3">
        <f t="shared" si="20"/>
        <v>0.55124811240412264</v>
      </c>
    </row>
    <row r="167" spans="1:29" x14ac:dyDescent="0.3">
      <c r="A167">
        <v>16</v>
      </c>
      <c r="B167" t="s">
        <v>202</v>
      </c>
      <c r="C167" t="s">
        <v>30</v>
      </c>
      <c r="D167" t="s">
        <v>219</v>
      </c>
      <c r="E167">
        <v>82</v>
      </c>
      <c r="F167">
        <f>VLOOKUP(D167,Sheet2!D:E,2,0)</f>
        <v>45</v>
      </c>
      <c r="G167">
        <f t="shared" si="15"/>
        <v>37</v>
      </c>
      <c r="H167" s="1">
        <f t="shared" si="16"/>
        <v>0.54878048780487809</v>
      </c>
      <c r="I167" t="str">
        <f>VLOOKUP(D167,Sheet2!D:P,13,0)</f>
        <v>Lost W. Conf. 1st Rnd.</v>
      </c>
      <c r="J167">
        <v>1</v>
      </c>
      <c r="K167">
        <v>3108</v>
      </c>
      <c r="L167">
        <v>6795</v>
      </c>
      <c r="M167" s="3">
        <f t="shared" si="17"/>
        <v>0.4573951434878587</v>
      </c>
      <c r="N167">
        <v>586</v>
      </c>
      <c r="O167">
        <v>1583</v>
      </c>
      <c r="P167" s="2">
        <f t="shared" si="18"/>
        <v>0.37018319646241316</v>
      </c>
      <c r="Q167">
        <v>1345</v>
      </c>
      <c r="R167">
        <v>1790</v>
      </c>
      <c r="S167" s="2">
        <f t="shared" si="19"/>
        <v>0.75139664804469275</v>
      </c>
      <c r="T167">
        <v>942</v>
      </c>
      <c r="U167">
        <v>2621</v>
      </c>
      <c r="V167">
        <v>8147</v>
      </c>
      <c r="W167">
        <v>3563</v>
      </c>
      <c r="X167">
        <v>1806</v>
      </c>
      <c r="Y167">
        <v>553</v>
      </c>
      <c r="Z167">
        <v>510</v>
      </c>
      <c r="AA167">
        <v>1087</v>
      </c>
      <c r="AB167">
        <v>1530</v>
      </c>
      <c r="AC167" s="3">
        <f t="shared" si="20"/>
        <v>0.54017178683320566</v>
      </c>
    </row>
    <row r="168" spans="1:29" x14ac:dyDescent="0.3">
      <c r="A168">
        <v>17</v>
      </c>
      <c r="B168" t="s">
        <v>202</v>
      </c>
      <c r="C168" t="s">
        <v>42</v>
      </c>
      <c r="D168" t="s">
        <v>220</v>
      </c>
      <c r="E168">
        <v>82</v>
      </c>
      <c r="F168">
        <f>VLOOKUP(D168,Sheet2!D:E,2,0)</f>
        <v>21</v>
      </c>
      <c r="G168">
        <f t="shared" si="15"/>
        <v>61</v>
      </c>
      <c r="H168" s="1">
        <f t="shared" si="16"/>
        <v>0.25609756097560976</v>
      </c>
      <c r="I168">
        <f>VLOOKUP(D168,Sheet2!D:P,13,0)</f>
        <v>0</v>
      </c>
      <c r="J168">
        <v>0</v>
      </c>
      <c r="K168">
        <v>3054</v>
      </c>
      <c r="L168">
        <v>7020</v>
      </c>
      <c r="M168" s="3">
        <f t="shared" si="17"/>
        <v>0.43504273504273505</v>
      </c>
      <c r="N168">
        <v>532</v>
      </c>
      <c r="O168">
        <v>1546</v>
      </c>
      <c r="P168" s="2">
        <f t="shared" si="18"/>
        <v>0.34411384217335056</v>
      </c>
      <c r="Q168">
        <v>1433</v>
      </c>
      <c r="R168">
        <v>1935</v>
      </c>
      <c r="S168" s="2">
        <f t="shared" si="19"/>
        <v>0.7405684754521964</v>
      </c>
      <c r="T168">
        <v>952</v>
      </c>
      <c r="U168">
        <v>2647</v>
      </c>
      <c r="V168">
        <v>8073</v>
      </c>
      <c r="W168">
        <v>3599</v>
      </c>
      <c r="X168">
        <v>1715</v>
      </c>
      <c r="Y168">
        <v>578</v>
      </c>
      <c r="Z168">
        <v>366</v>
      </c>
      <c r="AA168">
        <v>1086</v>
      </c>
      <c r="AB168">
        <v>1741</v>
      </c>
      <c r="AC168" s="3">
        <f t="shared" si="20"/>
        <v>0.36001652453634136</v>
      </c>
    </row>
    <row r="169" spans="1:29" x14ac:dyDescent="0.3">
      <c r="A169">
        <v>18</v>
      </c>
      <c r="B169" t="s">
        <v>202</v>
      </c>
      <c r="C169" t="s">
        <v>70</v>
      </c>
      <c r="D169" t="s">
        <v>221</v>
      </c>
      <c r="E169">
        <v>82</v>
      </c>
      <c r="F169">
        <f>VLOOKUP(D169,Sheet2!D:E,2,0)</f>
        <v>32</v>
      </c>
      <c r="G169">
        <f t="shared" si="15"/>
        <v>50</v>
      </c>
      <c r="H169" s="1">
        <f t="shared" si="16"/>
        <v>0.3902439024390244</v>
      </c>
      <c r="I169">
        <f>VLOOKUP(D169,Sheet2!D:P,13,0)</f>
        <v>0</v>
      </c>
      <c r="J169">
        <v>0</v>
      </c>
      <c r="K169">
        <v>3041</v>
      </c>
      <c r="L169">
        <v>7038</v>
      </c>
      <c r="M169" s="3">
        <f t="shared" si="17"/>
        <v>0.43208297811878377</v>
      </c>
      <c r="N169">
        <v>703</v>
      </c>
      <c r="O169">
        <v>2043</v>
      </c>
      <c r="P169" s="2">
        <f t="shared" si="18"/>
        <v>0.34410181106216348</v>
      </c>
      <c r="Q169">
        <v>1292</v>
      </c>
      <c r="R169">
        <v>1838</v>
      </c>
      <c r="S169" s="2">
        <f t="shared" si="19"/>
        <v>0.70293797606093578</v>
      </c>
      <c r="T169">
        <v>1051</v>
      </c>
      <c r="U169">
        <v>2630</v>
      </c>
      <c r="V169">
        <v>8077</v>
      </c>
      <c r="W169">
        <v>3681</v>
      </c>
      <c r="X169">
        <v>1771</v>
      </c>
      <c r="Y169">
        <v>623</v>
      </c>
      <c r="Z169">
        <v>383</v>
      </c>
      <c r="AA169">
        <v>1099</v>
      </c>
      <c r="AB169">
        <v>1559</v>
      </c>
      <c r="AC169" s="3">
        <f t="shared" si="20"/>
        <v>0.47136040524042144</v>
      </c>
    </row>
    <row r="170" spans="1:29" x14ac:dyDescent="0.3">
      <c r="A170">
        <v>19</v>
      </c>
      <c r="B170" t="s">
        <v>202</v>
      </c>
      <c r="C170" t="s">
        <v>34</v>
      </c>
      <c r="D170" t="s">
        <v>222</v>
      </c>
      <c r="E170">
        <v>82</v>
      </c>
      <c r="F170">
        <f>VLOOKUP(D170,Sheet2!D:E,2,0)</f>
        <v>46</v>
      </c>
      <c r="G170">
        <f t="shared" si="15"/>
        <v>36</v>
      </c>
      <c r="H170" s="1">
        <f t="shared" si="16"/>
        <v>0.56097560975609762</v>
      </c>
      <c r="I170" t="str">
        <f>VLOOKUP(D170,Sheet2!D:P,13,0)</f>
        <v>Lost E. Conf. Semis</v>
      </c>
      <c r="J170">
        <v>2</v>
      </c>
      <c r="K170">
        <v>3139</v>
      </c>
      <c r="L170">
        <v>6790</v>
      </c>
      <c r="M170" s="3">
        <f t="shared" si="17"/>
        <v>0.4622974963181149</v>
      </c>
      <c r="N170">
        <v>497</v>
      </c>
      <c r="O170">
        <v>1381</v>
      </c>
      <c r="P170" s="2">
        <f t="shared" si="18"/>
        <v>0.35988414192614049</v>
      </c>
      <c r="Q170">
        <v>1305</v>
      </c>
      <c r="R170">
        <v>1758</v>
      </c>
      <c r="S170" s="2">
        <f t="shared" si="19"/>
        <v>0.74232081911262804</v>
      </c>
      <c r="T170">
        <v>862</v>
      </c>
      <c r="U170">
        <v>2801</v>
      </c>
      <c r="V170">
        <v>8080</v>
      </c>
      <c r="W170">
        <v>3663</v>
      </c>
      <c r="X170">
        <v>1969</v>
      </c>
      <c r="Y170">
        <v>601</v>
      </c>
      <c r="Z170">
        <v>378</v>
      </c>
      <c r="AA170">
        <v>1233</v>
      </c>
      <c r="AB170">
        <v>1707</v>
      </c>
      <c r="AC170" s="3">
        <f t="shared" si="20"/>
        <v>0.54346206203882019</v>
      </c>
    </row>
    <row r="171" spans="1:29" x14ac:dyDescent="0.3">
      <c r="A171">
        <v>20</v>
      </c>
      <c r="B171" t="s">
        <v>202</v>
      </c>
      <c r="C171" t="s">
        <v>48</v>
      </c>
      <c r="D171" t="s">
        <v>223</v>
      </c>
      <c r="E171">
        <v>82</v>
      </c>
      <c r="F171">
        <f>VLOOKUP(D171,Sheet2!D:E,2,0)</f>
        <v>55</v>
      </c>
      <c r="G171">
        <f t="shared" si="15"/>
        <v>27</v>
      </c>
      <c r="H171" s="1">
        <f t="shared" si="16"/>
        <v>0.67073170731707321</v>
      </c>
      <c r="I171" t="str">
        <f>VLOOKUP(D171,Sheet2!D:P,13,0)</f>
        <v>Lost W. Conf. Semis</v>
      </c>
      <c r="J171">
        <v>2</v>
      </c>
      <c r="K171">
        <v>3097</v>
      </c>
      <c r="L171">
        <v>6763</v>
      </c>
      <c r="M171" s="3">
        <f t="shared" si="17"/>
        <v>0.45793287002809402</v>
      </c>
      <c r="N171">
        <v>423</v>
      </c>
      <c r="O171">
        <v>1246</v>
      </c>
      <c r="P171" s="2">
        <f t="shared" si="18"/>
        <v>0.3394863563402889</v>
      </c>
      <c r="Q171">
        <v>1445</v>
      </c>
      <c r="R171">
        <v>1869</v>
      </c>
      <c r="S171" s="2">
        <f t="shared" si="19"/>
        <v>0.77314071696094167</v>
      </c>
      <c r="T171">
        <v>856</v>
      </c>
      <c r="U171">
        <v>2634</v>
      </c>
      <c r="V171">
        <v>8062</v>
      </c>
      <c r="W171">
        <v>3490</v>
      </c>
      <c r="X171">
        <v>1777</v>
      </c>
      <c r="Y171">
        <v>700</v>
      </c>
      <c r="Z171">
        <v>347</v>
      </c>
      <c r="AA171">
        <v>1094</v>
      </c>
      <c r="AB171">
        <v>1567</v>
      </c>
      <c r="AC171" s="3">
        <f t="shared" si="20"/>
        <v>0.55305870522869505</v>
      </c>
    </row>
    <row r="172" spans="1:29" x14ac:dyDescent="0.3">
      <c r="A172">
        <v>21</v>
      </c>
      <c r="B172" t="s">
        <v>202</v>
      </c>
      <c r="C172" t="s">
        <v>54</v>
      </c>
      <c r="D172" t="s">
        <v>224</v>
      </c>
      <c r="E172">
        <v>82</v>
      </c>
      <c r="F172">
        <f>VLOOKUP(D172,Sheet2!D:E,2,0)</f>
        <v>38</v>
      </c>
      <c r="G172">
        <f t="shared" si="15"/>
        <v>44</v>
      </c>
      <c r="H172" s="1">
        <f t="shared" si="16"/>
        <v>0.46341463414634149</v>
      </c>
      <c r="I172" t="str">
        <f>VLOOKUP(D172,Sheet2!D:P,13,0)</f>
        <v>Lost E. Conf. 1st Rnd.</v>
      </c>
      <c r="J172">
        <v>1</v>
      </c>
      <c r="K172">
        <v>3069</v>
      </c>
      <c r="L172">
        <v>6804</v>
      </c>
      <c r="M172" s="3">
        <f t="shared" si="17"/>
        <v>0.45105820105820105</v>
      </c>
      <c r="N172">
        <v>541</v>
      </c>
      <c r="O172">
        <v>1633</v>
      </c>
      <c r="P172" s="2">
        <f t="shared" si="18"/>
        <v>0.33129210042865892</v>
      </c>
      <c r="Q172">
        <v>1359</v>
      </c>
      <c r="R172">
        <v>1817</v>
      </c>
      <c r="S172" s="2">
        <f t="shared" si="19"/>
        <v>0.74793615850302697</v>
      </c>
      <c r="T172">
        <v>846</v>
      </c>
      <c r="U172">
        <v>2627</v>
      </c>
      <c r="V172">
        <v>8038</v>
      </c>
      <c r="W172">
        <v>3473</v>
      </c>
      <c r="X172">
        <v>1716</v>
      </c>
      <c r="Y172">
        <v>576</v>
      </c>
      <c r="Z172">
        <v>340</v>
      </c>
      <c r="AA172">
        <v>1133</v>
      </c>
      <c r="AB172">
        <v>1579</v>
      </c>
      <c r="AC172" s="3">
        <f t="shared" si="20"/>
        <v>0.3468817695786921</v>
      </c>
    </row>
    <row r="173" spans="1:29" x14ac:dyDescent="0.3">
      <c r="A173">
        <v>22</v>
      </c>
      <c r="B173" t="s">
        <v>202</v>
      </c>
      <c r="C173" t="s">
        <v>24</v>
      </c>
      <c r="D173" t="s">
        <v>225</v>
      </c>
      <c r="E173">
        <v>82</v>
      </c>
      <c r="F173">
        <f>VLOOKUP(D173,Sheet2!D:E,2,0)</f>
        <v>41</v>
      </c>
      <c r="G173">
        <f t="shared" si="15"/>
        <v>41</v>
      </c>
      <c r="H173" s="1">
        <f t="shared" si="16"/>
        <v>0.5</v>
      </c>
      <c r="I173" t="str">
        <f>VLOOKUP(D173,Sheet2!D:P,13,0)</f>
        <v>Lost E. Conf. 1st Rnd.</v>
      </c>
      <c r="J173">
        <v>1</v>
      </c>
      <c r="K173">
        <v>3083</v>
      </c>
      <c r="L173">
        <v>6722</v>
      </c>
      <c r="M173" s="3">
        <f t="shared" si="17"/>
        <v>0.45864326093424573</v>
      </c>
      <c r="N173">
        <v>545</v>
      </c>
      <c r="O173">
        <v>1500</v>
      </c>
      <c r="P173" s="2">
        <f t="shared" si="18"/>
        <v>0.36333333333333334</v>
      </c>
      <c r="Q173">
        <v>1312</v>
      </c>
      <c r="R173">
        <v>1734</v>
      </c>
      <c r="S173" s="2">
        <f t="shared" si="19"/>
        <v>0.75663206459054211</v>
      </c>
      <c r="T173">
        <v>876</v>
      </c>
      <c r="U173">
        <v>2574</v>
      </c>
      <c r="V173">
        <v>8023</v>
      </c>
      <c r="W173">
        <v>3450</v>
      </c>
      <c r="X173">
        <v>1932</v>
      </c>
      <c r="Y173">
        <v>789</v>
      </c>
      <c r="Z173">
        <v>403</v>
      </c>
      <c r="AA173">
        <v>1373</v>
      </c>
      <c r="AB173">
        <v>1814</v>
      </c>
      <c r="AC173" s="3">
        <f t="shared" si="20"/>
        <v>0.52203931653130198</v>
      </c>
    </row>
    <row r="174" spans="1:29" x14ac:dyDescent="0.3">
      <c r="A174">
        <v>23</v>
      </c>
      <c r="B174" t="s">
        <v>202</v>
      </c>
      <c r="C174" t="s">
        <v>44</v>
      </c>
      <c r="D174" t="s">
        <v>226</v>
      </c>
      <c r="E174">
        <v>82</v>
      </c>
      <c r="F174">
        <f>VLOOKUP(D174,Sheet2!D:E,2,0)</f>
        <v>16</v>
      </c>
      <c r="G174">
        <f t="shared" si="15"/>
        <v>66</v>
      </c>
      <c r="H174" s="1">
        <f t="shared" si="16"/>
        <v>0.1951219512195122</v>
      </c>
      <c r="I174">
        <f>VLOOKUP(D174,Sheet2!D:P,13,0)</f>
        <v>0</v>
      </c>
      <c r="J174">
        <v>0</v>
      </c>
      <c r="K174">
        <v>2986</v>
      </c>
      <c r="L174">
        <v>6820</v>
      </c>
      <c r="M174" s="3">
        <f t="shared" si="17"/>
        <v>0.43782991202346039</v>
      </c>
      <c r="N174">
        <v>406</v>
      </c>
      <c r="O174">
        <v>1223</v>
      </c>
      <c r="P174" s="2">
        <f t="shared" si="18"/>
        <v>0.33197056418642684</v>
      </c>
      <c r="Q174">
        <v>1638</v>
      </c>
      <c r="R174">
        <v>2110</v>
      </c>
      <c r="S174" s="2">
        <f t="shared" si="19"/>
        <v>0.77630331753554505</v>
      </c>
      <c r="T174">
        <v>949</v>
      </c>
      <c r="U174">
        <v>2406</v>
      </c>
      <c r="V174">
        <v>8016</v>
      </c>
      <c r="W174">
        <v>3355</v>
      </c>
      <c r="X174">
        <v>1771</v>
      </c>
      <c r="Y174">
        <v>668</v>
      </c>
      <c r="Z174">
        <v>327</v>
      </c>
      <c r="AA174">
        <v>1231</v>
      </c>
      <c r="AB174">
        <v>1571</v>
      </c>
      <c r="AC174" s="3">
        <f t="shared" si="20"/>
        <v>0.23526008375490548</v>
      </c>
    </row>
    <row r="175" spans="1:29" x14ac:dyDescent="0.3">
      <c r="A175">
        <v>24</v>
      </c>
      <c r="B175" t="s">
        <v>202</v>
      </c>
      <c r="C175" t="s">
        <v>66</v>
      </c>
      <c r="D175" t="s">
        <v>227</v>
      </c>
      <c r="E175">
        <v>82</v>
      </c>
      <c r="F175">
        <f>VLOOKUP(D175,Sheet2!D:E,2,0)</f>
        <v>38</v>
      </c>
      <c r="G175">
        <f t="shared" si="15"/>
        <v>44</v>
      </c>
      <c r="H175" s="1">
        <f t="shared" si="16"/>
        <v>0.46341463414634149</v>
      </c>
      <c r="I175">
        <f>VLOOKUP(D175,Sheet2!D:P,13,0)</f>
        <v>0</v>
      </c>
      <c r="J175">
        <v>0</v>
      </c>
      <c r="K175">
        <v>2998</v>
      </c>
      <c r="L175">
        <v>6824</v>
      </c>
      <c r="M175" s="3">
        <f t="shared" si="17"/>
        <v>0.43933177022274328</v>
      </c>
      <c r="N175">
        <v>612</v>
      </c>
      <c r="O175">
        <v>1740</v>
      </c>
      <c r="P175" s="2">
        <f t="shared" si="18"/>
        <v>0.35172413793103446</v>
      </c>
      <c r="Q175">
        <v>1373</v>
      </c>
      <c r="R175">
        <v>1817</v>
      </c>
      <c r="S175" s="2">
        <f t="shared" si="19"/>
        <v>0.75564116675839299</v>
      </c>
      <c r="T175">
        <v>856</v>
      </c>
      <c r="U175">
        <v>2822</v>
      </c>
      <c r="V175">
        <v>7981</v>
      </c>
      <c r="W175">
        <v>3678</v>
      </c>
      <c r="X175">
        <v>1757</v>
      </c>
      <c r="Y175">
        <v>505</v>
      </c>
      <c r="Z175">
        <v>375</v>
      </c>
      <c r="AA175">
        <v>1147</v>
      </c>
      <c r="AB175">
        <v>1742</v>
      </c>
      <c r="AC175" s="3">
        <f t="shared" si="20"/>
        <v>0.42897293003650461</v>
      </c>
    </row>
    <row r="176" spans="1:29" x14ac:dyDescent="0.3">
      <c r="A176">
        <v>25</v>
      </c>
      <c r="B176" t="s">
        <v>202</v>
      </c>
      <c r="C176" t="s">
        <v>68</v>
      </c>
      <c r="D176" t="s">
        <v>228</v>
      </c>
      <c r="E176">
        <v>82</v>
      </c>
      <c r="F176">
        <f>VLOOKUP(D176,Sheet2!D:E,2,0)</f>
        <v>25</v>
      </c>
      <c r="G176">
        <f t="shared" si="15"/>
        <v>57</v>
      </c>
      <c r="H176" s="1">
        <f t="shared" si="16"/>
        <v>0.3048780487804878</v>
      </c>
      <c r="I176">
        <f>VLOOKUP(D176,Sheet2!D:P,13,0)</f>
        <v>0</v>
      </c>
      <c r="J176">
        <v>0</v>
      </c>
      <c r="K176">
        <v>3076</v>
      </c>
      <c r="L176">
        <v>6792</v>
      </c>
      <c r="M176" s="3">
        <f t="shared" si="17"/>
        <v>0.45288574793875147</v>
      </c>
      <c r="N176">
        <v>554</v>
      </c>
      <c r="O176">
        <v>1598</v>
      </c>
      <c r="P176" s="2">
        <f t="shared" si="18"/>
        <v>0.34668335419274093</v>
      </c>
      <c r="Q176">
        <v>1141</v>
      </c>
      <c r="R176">
        <v>1565</v>
      </c>
      <c r="S176" s="2">
        <f t="shared" si="19"/>
        <v>0.72907348242811498</v>
      </c>
      <c r="T176">
        <v>822</v>
      </c>
      <c r="U176">
        <v>2607</v>
      </c>
      <c r="V176">
        <v>7847</v>
      </c>
      <c r="W176">
        <v>3429</v>
      </c>
      <c r="X176">
        <v>1692</v>
      </c>
      <c r="Y176">
        <v>647</v>
      </c>
      <c r="Z176">
        <v>314</v>
      </c>
      <c r="AA176">
        <v>1221</v>
      </c>
      <c r="AB176">
        <v>1714</v>
      </c>
      <c r="AC176" s="3">
        <f t="shared" si="20"/>
        <v>0.35170797699761636</v>
      </c>
    </row>
    <row r="177" spans="1:29" x14ac:dyDescent="0.3">
      <c r="A177">
        <v>26</v>
      </c>
      <c r="B177" t="s">
        <v>202</v>
      </c>
      <c r="C177" t="s">
        <v>56</v>
      </c>
      <c r="D177" t="s">
        <v>229</v>
      </c>
      <c r="E177">
        <v>82</v>
      </c>
      <c r="F177">
        <f>VLOOKUP(D177,Sheet2!D:E,2,0)</f>
        <v>38</v>
      </c>
      <c r="G177">
        <f t="shared" si="15"/>
        <v>44</v>
      </c>
      <c r="H177" s="1">
        <f t="shared" si="16"/>
        <v>0.46341463414634149</v>
      </c>
      <c r="I177">
        <f>VLOOKUP(D177,Sheet2!D:P,13,0)</f>
        <v>0</v>
      </c>
      <c r="J177">
        <v>0</v>
      </c>
      <c r="K177">
        <v>2900</v>
      </c>
      <c r="L177">
        <v>6492</v>
      </c>
      <c r="M177" s="3">
        <f t="shared" si="17"/>
        <v>0.44670363524337647</v>
      </c>
      <c r="N177">
        <v>610</v>
      </c>
      <c r="O177">
        <v>1781</v>
      </c>
      <c r="P177" s="2">
        <f t="shared" si="18"/>
        <v>0.3425042111173498</v>
      </c>
      <c r="Q177">
        <v>1391</v>
      </c>
      <c r="R177">
        <v>1929</v>
      </c>
      <c r="S177" s="2">
        <f t="shared" si="19"/>
        <v>0.72109901503369622</v>
      </c>
      <c r="T177">
        <v>988</v>
      </c>
      <c r="U177">
        <v>2617</v>
      </c>
      <c r="V177">
        <v>7801</v>
      </c>
      <c r="W177">
        <v>3605</v>
      </c>
      <c r="X177">
        <v>1632</v>
      </c>
      <c r="Y177">
        <v>623</v>
      </c>
      <c r="Z177">
        <v>489</v>
      </c>
      <c r="AA177">
        <v>1256</v>
      </c>
      <c r="AB177">
        <v>1583</v>
      </c>
      <c r="AC177" s="3">
        <f t="shared" si="20"/>
        <v>0.5493666777824977</v>
      </c>
    </row>
    <row r="178" spans="1:29" x14ac:dyDescent="0.3">
      <c r="A178">
        <v>27</v>
      </c>
      <c r="B178" t="s">
        <v>202</v>
      </c>
      <c r="C178" t="s">
        <v>50</v>
      </c>
      <c r="D178" t="s">
        <v>230</v>
      </c>
      <c r="E178">
        <v>82</v>
      </c>
      <c r="F178">
        <f>VLOOKUP(D178,Sheet2!D:E,2,0)</f>
        <v>37</v>
      </c>
      <c r="G178">
        <f t="shared" si="15"/>
        <v>45</v>
      </c>
      <c r="H178" s="1">
        <f t="shared" si="16"/>
        <v>0.45121951219512196</v>
      </c>
      <c r="I178">
        <f>VLOOKUP(D178,Sheet2!D:P,13,0)</f>
        <v>0</v>
      </c>
      <c r="J178">
        <v>0</v>
      </c>
      <c r="K178">
        <v>2885</v>
      </c>
      <c r="L178">
        <v>6330</v>
      </c>
      <c r="M178" s="3">
        <f t="shared" si="17"/>
        <v>0.45576619273301738</v>
      </c>
      <c r="N178">
        <v>556</v>
      </c>
      <c r="O178">
        <v>1659</v>
      </c>
      <c r="P178" s="2">
        <f t="shared" si="18"/>
        <v>0.33514165159734782</v>
      </c>
      <c r="Q178">
        <v>1438</v>
      </c>
      <c r="R178">
        <v>1940</v>
      </c>
      <c r="S178" s="2">
        <f t="shared" si="19"/>
        <v>0.74123711340206189</v>
      </c>
      <c r="T178">
        <v>747</v>
      </c>
      <c r="U178">
        <v>2461</v>
      </c>
      <c r="V178">
        <v>7764</v>
      </c>
      <c r="W178">
        <v>3208</v>
      </c>
      <c r="X178">
        <v>1626</v>
      </c>
      <c r="Y178">
        <v>642</v>
      </c>
      <c r="Z178">
        <v>372</v>
      </c>
      <c r="AA178">
        <v>1214</v>
      </c>
      <c r="AB178">
        <v>1636</v>
      </c>
      <c r="AC178" s="3">
        <f t="shared" si="20"/>
        <v>0.36499270065506373</v>
      </c>
    </row>
    <row r="179" spans="1:29" x14ac:dyDescent="0.3">
      <c r="A179">
        <v>28</v>
      </c>
      <c r="B179" t="s">
        <v>202</v>
      </c>
      <c r="C179" t="s">
        <v>80</v>
      </c>
      <c r="D179" t="s">
        <v>231</v>
      </c>
      <c r="E179">
        <v>82</v>
      </c>
      <c r="F179">
        <f>VLOOKUP(D179,Sheet2!D:E,2,0)</f>
        <v>33</v>
      </c>
      <c r="G179">
        <f t="shared" si="15"/>
        <v>49</v>
      </c>
      <c r="H179" s="1">
        <f t="shared" si="16"/>
        <v>0.40243902439024393</v>
      </c>
      <c r="I179">
        <f>VLOOKUP(D179,Sheet2!D:P,13,0)</f>
        <v>0</v>
      </c>
      <c r="J179">
        <v>0</v>
      </c>
      <c r="K179">
        <v>2913</v>
      </c>
      <c r="L179">
        <v>6932</v>
      </c>
      <c r="M179" s="3">
        <f t="shared" si="17"/>
        <v>0.42022504327755339</v>
      </c>
      <c r="N179">
        <v>498</v>
      </c>
      <c r="O179">
        <v>1566</v>
      </c>
      <c r="P179" s="2">
        <f t="shared" si="18"/>
        <v>0.31800766283524906</v>
      </c>
      <c r="Q179">
        <v>1397</v>
      </c>
      <c r="R179">
        <v>1867</v>
      </c>
      <c r="S179" s="2">
        <f t="shared" si="19"/>
        <v>0.74825923942153183</v>
      </c>
      <c r="T179">
        <v>820</v>
      </c>
      <c r="U179">
        <v>2793</v>
      </c>
      <c r="V179">
        <v>7721</v>
      </c>
      <c r="W179">
        <v>3613</v>
      </c>
      <c r="X179">
        <v>1654</v>
      </c>
      <c r="Y179">
        <v>499</v>
      </c>
      <c r="Z179">
        <v>448</v>
      </c>
      <c r="AA179">
        <v>976</v>
      </c>
      <c r="AB179">
        <v>1494</v>
      </c>
      <c r="AC179" s="3">
        <f t="shared" si="20"/>
        <v>0.29376700897334374</v>
      </c>
    </row>
    <row r="180" spans="1:29" x14ac:dyDescent="0.3">
      <c r="A180">
        <v>29</v>
      </c>
      <c r="B180" t="s">
        <v>202</v>
      </c>
      <c r="C180" t="s">
        <v>60</v>
      </c>
      <c r="D180" t="s">
        <v>232</v>
      </c>
      <c r="E180">
        <v>82</v>
      </c>
      <c r="F180">
        <f>VLOOKUP(D180,Sheet2!D:E,2,0)</f>
        <v>18</v>
      </c>
      <c r="G180">
        <f t="shared" si="15"/>
        <v>64</v>
      </c>
      <c r="H180" s="1">
        <f t="shared" si="16"/>
        <v>0.21951219512195122</v>
      </c>
      <c r="I180">
        <f>VLOOKUP(D180,Sheet2!D:P,13,0)</f>
        <v>0</v>
      </c>
      <c r="J180">
        <v>0</v>
      </c>
      <c r="K180">
        <v>2765</v>
      </c>
      <c r="L180">
        <v>6777</v>
      </c>
      <c r="M180" s="3">
        <f t="shared" si="17"/>
        <v>0.4079976390733363</v>
      </c>
      <c r="N180">
        <v>692</v>
      </c>
      <c r="O180">
        <v>2160</v>
      </c>
      <c r="P180" s="2">
        <f t="shared" si="18"/>
        <v>0.32037037037037036</v>
      </c>
      <c r="Q180">
        <v>1320</v>
      </c>
      <c r="R180">
        <v>1953</v>
      </c>
      <c r="S180" s="2">
        <f t="shared" si="19"/>
        <v>0.67588325652841785</v>
      </c>
      <c r="T180">
        <v>978</v>
      </c>
      <c r="U180">
        <v>2536</v>
      </c>
      <c r="V180">
        <v>7542</v>
      </c>
      <c r="W180">
        <v>3514</v>
      </c>
      <c r="X180">
        <v>1683</v>
      </c>
      <c r="Y180">
        <v>789</v>
      </c>
      <c r="Z180">
        <v>487</v>
      </c>
      <c r="AA180">
        <v>1453</v>
      </c>
      <c r="AB180">
        <v>1778</v>
      </c>
      <c r="AC180" s="3">
        <f t="shared" si="20"/>
        <v>0.22828531072968872</v>
      </c>
    </row>
    <row r="181" spans="1:29" x14ac:dyDescent="0.3">
      <c r="A181">
        <v>30</v>
      </c>
      <c r="B181" t="s">
        <v>202</v>
      </c>
      <c r="C181" t="s">
        <v>78</v>
      </c>
      <c r="D181" t="s">
        <v>233</v>
      </c>
      <c r="E181">
        <v>82</v>
      </c>
      <c r="F181">
        <f>VLOOKUP(D181,Sheet2!D:E,2,0)</f>
        <v>17</v>
      </c>
      <c r="G181">
        <f t="shared" si="15"/>
        <v>65</v>
      </c>
      <c r="H181" s="1">
        <f t="shared" si="16"/>
        <v>0.2073170731707317</v>
      </c>
      <c r="I181">
        <f>VLOOKUP(D181,Sheet2!D:P,13,0)</f>
        <v>0</v>
      </c>
      <c r="J181">
        <v>0</v>
      </c>
      <c r="K181">
        <v>2882</v>
      </c>
      <c r="L181">
        <v>6726</v>
      </c>
      <c r="M181" s="3">
        <f t="shared" si="17"/>
        <v>0.42848647041332144</v>
      </c>
      <c r="N181">
        <v>560</v>
      </c>
      <c r="O181">
        <v>1614</v>
      </c>
      <c r="P181" s="2">
        <f t="shared" si="18"/>
        <v>0.34696406443618338</v>
      </c>
      <c r="Q181">
        <v>1211</v>
      </c>
      <c r="R181">
        <v>1575</v>
      </c>
      <c r="S181" s="2">
        <f t="shared" si="19"/>
        <v>0.76888888888888884</v>
      </c>
      <c r="T181">
        <v>867</v>
      </c>
      <c r="U181">
        <v>2443</v>
      </c>
      <c r="V181">
        <v>7535</v>
      </c>
      <c r="W181">
        <v>3310</v>
      </c>
      <c r="X181">
        <v>1746</v>
      </c>
      <c r="Y181">
        <v>575</v>
      </c>
      <c r="Z181">
        <v>382</v>
      </c>
      <c r="AA181">
        <v>1206</v>
      </c>
      <c r="AB181">
        <v>1768</v>
      </c>
      <c r="AC181" s="3">
        <f t="shared" si="20"/>
        <v>0.1826689215303503</v>
      </c>
    </row>
    <row r="182" spans="1:29" x14ac:dyDescent="0.3">
      <c r="A182">
        <v>1</v>
      </c>
      <c r="B182" t="s">
        <v>234</v>
      </c>
      <c r="C182" t="s">
        <v>204</v>
      </c>
      <c r="D182" t="s">
        <v>235</v>
      </c>
      <c r="E182">
        <v>82</v>
      </c>
      <c r="F182">
        <f>VLOOKUP(D182,Sheet2!D:E,2,0)</f>
        <v>57</v>
      </c>
      <c r="G182">
        <f t="shared" si="15"/>
        <v>25</v>
      </c>
      <c r="H182" s="1">
        <f t="shared" si="16"/>
        <v>0.69512195121951215</v>
      </c>
      <c r="I182" t="str">
        <f>VLOOKUP(D182,Sheet2!D:P,13,0)</f>
        <v>Lost W. Conf. Semis</v>
      </c>
      <c r="J182">
        <v>2</v>
      </c>
      <c r="K182">
        <v>3208</v>
      </c>
      <c r="L182">
        <v>6761</v>
      </c>
      <c r="M182" s="3">
        <f t="shared" si="17"/>
        <v>0.47448602277769558</v>
      </c>
      <c r="N182">
        <v>693</v>
      </c>
      <c r="O182">
        <v>1966</v>
      </c>
      <c r="P182" s="2">
        <f t="shared" si="18"/>
        <v>0.35249237029501523</v>
      </c>
      <c r="Q182">
        <v>1741</v>
      </c>
      <c r="R182">
        <v>2384</v>
      </c>
      <c r="S182" s="2">
        <f t="shared" si="19"/>
        <v>0.73028523489932884</v>
      </c>
      <c r="T182">
        <v>858</v>
      </c>
      <c r="U182">
        <v>2668</v>
      </c>
      <c r="V182">
        <v>8850</v>
      </c>
      <c r="W182">
        <v>3526</v>
      </c>
      <c r="X182">
        <v>2016</v>
      </c>
      <c r="Y182">
        <v>703</v>
      </c>
      <c r="Z182">
        <v>397</v>
      </c>
      <c r="AA182">
        <v>1136</v>
      </c>
      <c r="AB182">
        <v>1767</v>
      </c>
      <c r="AC182" s="3">
        <f t="shared" si="20"/>
        <v>0.67175500569593183</v>
      </c>
    </row>
    <row r="183" spans="1:29" x14ac:dyDescent="0.3">
      <c r="A183">
        <v>2</v>
      </c>
      <c r="B183" t="s">
        <v>234</v>
      </c>
      <c r="C183" t="s">
        <v>26</v>
      </c>
      <c r="D183" t="s">
        <v>236</v>
      </c>
      <c r="E183">
        <v>82</v>
      </c>
      <c r="F183">
        <f>VLOOKUP(D183,Sheet2!D:E,2,0)</f>
        <v>54</v>
      </c>
      <c r="G183">
        <f t="shared" si="15"/>
        <v>28</v>
      </c>
      <c r="H183" s="1">
        <f t="shared" si="16"/>
        <v>0.65853658536585369</v>
      </c>
      <c r="I183" t="str">
        <f>VLOOKUP(D183,Sheet2!D:P,13,0)</f>
        <v>Lost W. Conf. 1st Rnd.</v>
      </c>
      <c r="J183">
        <v>1</v>
      </c>
      <c r="K183">
        <v>3118</v>
      </c>
      <c r="L183">
        <v>6603</v>
      </c>
      <c r="M183" s="3">
        <f t="shared" si="17"/>
        <v>0.47220960169619869</v>
      </c>
      <c r="N183">
        <v>779</v>
      </c>
      <c r="O183">
        <v>2179</v>
      </c>
      <c r="P183" s="2">
        <f t="shared" si="18"/>
        <v>0.35750344194584671</v>
      </c>
      <c r="Q183">
        <v>1814</v>
      </c>
      <c r="R183">
        <v>2549</v>
      </c>
      <c r="S183" s="2">
        <f t="shared" si="19"/>
        <v>0.71165162808944682</v>
      </c>
      <c r="T183">
        <v>920</v>
      </c>
      <c r="U183">
        <v>2797</v>
      </c>
      <c r="V183">
        <v>8829</v>
      </c>
      <c r="W183">
        <v>3717</v>
      </c>
      <c r="X183">
        <v>1755</v>
      </c>
      <c r="Y183">
        <v>621</v>
      </c>
      <c r="Z183">
        <v>461</v>
      </c>
      <c r="AA183">
        <v>1323</v>
      </c>
      <c r="AB183">
        <v>1676</v>
      </c>
      <c r="AC183" s="3">
        <f t="shared" si="20"/>
        <v>0.67926954417445806</v>
      </c>
    </row>
    <row r="184" spans="1:29" x14ac:dyDescent="0.3">
      <c r="A184">
        <v>3</v>
      </c>
      <c r="B184" t="s">
        <v>234</v>
      </c>
      <c r="C184" t="s">
        <v>44</v>
      </c>
      <c r="D184" t="s">
        <v>237</v>
      </c>
      <c r="E184">
        <v>82</v>
      </c>
      <c r="F184">
        <f>VLOOKUP(D184,Sheet2!D:E,2,0)</f>
        <v>40</v>
      </c>
      <c r="G184">
        <f t="shared" si="15"/>
        <v>42</v>
      </c>
      <c r="H184" s="1">
        <f t="shared" si="16"/>
        <v>0.48780487804878048</v>
      </c>
      <c r="I184">
        <f>VLOOKUP(D184,Sheet2!D:P,13,0)</f>
        <v>0</v>
      </c>
      <c r="J184">
        <v>0</v>
      </c>
      <c r="K184">
        <v>3189</v>
      </c>
      <c r="L184">
        <v>7175</v>
      </c>
      <c r="M184" s="3">
        <f t="shared" si="17"/>
        <v>0.44445993031358882</v>
      </c>
      <c r="N184">
        <v>600</v>
      </c>
      <c r="O184">
        <v>1757</v>
      </c>
      <c r="P184" s="2">
        <f t="shared" si="18"/>
        <v>0.34149117814456459</v>
      </c>
      <c r="Q184">
        <v>1790</v>
      </c>
      <c r="R184">
        <v>2301</v>
      </c>
      <c r="S184" s="2">
        <f t="shared" si="19"/>
        <v>0.77792264232942199</v>
      </c>
      <c r="T184">
        <v>1024</v>
      </c>
      <c r="U184">
        <v>2644</v>
      </c>
      <c r="V184">
        <v>8768</v>
      </c>
      <c r="W184">
        <v>3668</v>
      </c>
      <c r="X184">
        <v>1963</v>
      </c>
      <c r="Y184">
        <v>718</v>
      </c>
      <c r="Z184">
        <v>297</v>
      </c>
      <c r="AA184">
        <v>1142</v>
      </c>
      <c r="AB184">
        <v>1504</v>
      </c>
      <c r="AC184" s="3">
        <f t="shared" si="20"/>
        <v>0.52967083625305733</v>
      </c>
    </row>
    <row r="185" spans="1:29" x14ac:dyDescent="0.3">
      <c r="A185">
        <v>4</v>
      </c>
      <c r="B185" t="s">
        <v>234</v>
      </c>
      <c r="C185" t="s">
        <v>32</v>
      </c>
      <c r="D185" t="s">
        <v>238</v>
      </c>
      <c r="E185">
        <v>82</v>
      </c>
      <c r="F185">
        <f>VLOOKUP(D185,Sheet2!D:E,2,0)</f>
        <v>54</v>
      </c>
      <c r="G185">
        <f t="shared" si="15"/>
        <v>28</v>
      </c>
      <c r="H185" s="1">
        <f t="shared" si="16"/>
        <v>0.65853658536585369</v>
      </c>
      <c r="I185" t="str">
        <f>VLOOKUP(D185,Sheet2!D:P,13,0)</f>
        <v>Lost W. Conf. Semis</v>
      </c>
      <c r="J185">
        <v>2</v>
      </c>
      <c r="K185">
        <v>3207</v>
      </c>
      <c r="L185">
        <v>7134</v>
      </c>
      <c r="M185" s="3">
        <f t="shared" si="17"/>
        <v>0.44953742640874683</v>
      </c>
      <c r="N185">
        <v>770</v>
      </c>
      <c r="O185">
        <v>2071</v>
      </c>
      <c r="P185" s="2">
        <f t="shared" si="18"/>
        <v>0.37180106228874937</v>
      </c>
      <c r="Q185">
        <v>1569</v>
      </c>
      <c r="R185">
        <v>1926</v>
      </c>
      <c r="S185" s="2">
        <f t="shared" si="19"/>
        <v>0.81464174454828664</v>
      </c>
      <c r="T185">
        <v>1022</v>
      </c>
      <c r="U185">
        <v>2786</v>
      </c>
      <c r="V185">
        <v>8753</v>
      </c>
      <c r="W185">
        <v>3808</v>
      </c>
      <c r="X185">
        <v>1904</v>
      </c>
      <c r="Y185">
        <v>454</v>
      </c>
      <c r="Z185">
        <v>387</v>
      </c>
      <c r="AA185">
        <v>1125</v>
      </c>
      <c r="AB185">
        <v>1576</v>
      </c>
      <c r="AC185" s="3">
        <f t="shared" si="20"/>
        <v>0.52819431755551349</v>
      </c>
    </row>
    <row r="186" spans="1:29" x14ac:dyDescent="0.3">
      <c r="A186">
        <v>5</v>
      </c>
      <c r="B186" t="s">
        <v>234</v>
      </c>
      <c r="C186" t="s">
        <v>62</v>
      </c>
      <c r="D186" t="s">
        <v>239</v>
      </c>
      <c r="E186">
        <v>82</v>
      </c>
      <c r="F186">
        <f>VLOOKUP(D186,Sheet2!D:E,2,0)</f>
        <v>59</v>
      </c>
      <c r="G186">
        <f t="shared" si="15"/>
        <v>23</v>
      </c>
      <c r="H186" s="1">
        <f t="shared" si="16"/>
        <v>0.71951219512195119</v>
      </c>
      <c r="I186" t="str">
        <f>VLOOKUP(D186,Sheet2!D:P,13,0)</f>
        <v>Lost W. Conf. Finals</v>
      </c>
      <c r="J186">
        <v>3</v>
      </c>
      <c r="K186">
        <v>3194</v>
      </c>
      <c r="L186">
        <v>6782</v>
      </c>
      <c r="M186" s="3">
        <f t="shared" si="17"/>
        <v>0.47095252138012383</v>
      </c>
      <c r="N186">
        <v>664</v>
      </c>
      <c r="O186">
        <v>1839</v>
      </c>
      <c r="P186" s="2">
        <f t="shared" si="18"/>
        <v>0.3610657966286025</v>
      </c>
      <c r="Q186">
        <v>1653</v>
      </c>
      <c r="R186">
        <v>2052</v>
      </c>
      <c r="S186" s="2">
        <f t="shared" si="19"/>
        <v>0.80555555555555558</v>
      </c>
      <c r="T186">
        <v>887</v>
      </c>
      <c r="U186">
        <v>2781</v>
      </c>
      <c r="V186">
        <v>8705</v>
      </c>
      <c r="W186">
        <v>3668</v>
      </c>
      <c r="X186">
        <v>1794</v>
      </c>
      <c r="Y186">
        <v>678</v>
      </c>
      <c r="Z186">
        <v>501</v>
      </c>
      <c r="AA186">
        <v>1256</v>
      </c>
      <c r="AB186">
        <v>1858</v>
      </c>
      <c r="AC186" s="3">
        <f t="shared" si="20"/>
        <v>0.71051410290949235</v>
      </c>
    </row>
    <row r="187" spans="1:29" x14ac:dyDescent="0.3">
      <c r="A187">
        <v>6</v>
      </c>
      <c r="B187" t="s">
        <v>234</v>
      </c>
      <c r="C187" t="s">
        <v>36</v>
      </c>
      <c r="D187" t="s">
        <v>240</v>
      </c>
      <c r="E187">
        <v>82</v>
      </c>
      <c r="F187">
        <f>VLOOKUP(D187,Sheet2!D:E,2,0)</f>
        <v>62</v>
      </c>
      <c r="G187">
        <f t="shared" si="15"/>
        <v>20</v>
      </c>
      <c r="H187" s="1">
        <f t="shared" si="16"/>
        <v>0.75609756097560976</v>
      </c>
      <c r="I187" t="str">
        <f>VLOOKUP(D187,Sheet2!D:P,13,0)</f>
        <v>Won Finals</v>
      </c>
      <c r="J187">
        <v>5</v>
      </c>
      <c r="K187">
        <v>3326</v>
      </c>
      <c r="L187">
        <v>6844</v>
      </c>
      <c r="M187" s="3">
        <f t="shared" si="17"/>
        <v>0.48597311513734659</v>
      </c>
      <c r="N187">
        <v>698</v>
      </c>
      <c r="O187">
        <v>1757</v>
      </c>
      <c r="P187" s="2">
        <f t="shared" si="18"/>
        <v>0.39726807057484348</v>
      </c>
      <c r="Q187">
        <v>1289</v>
      </c>
      <c r="R187">
        <v>1642</v>
      </c>
      <c r="S187" s="2">
        <f t="shared" si="19"/>
        <v>0.78501827040194883</v>
      </c>
      <c r="T187">
        <v>762</v>
      </c>
      <c r="U187">
        <v>2786</v>
      </c>
      <c r="V187">
        <v>8639</v>
      </c>
      <c r="W187">
        <v>3548</v>
      </c>
      <c r="X187">
        <v>2064</v>
      </c>
      <c r="Y187">
        <v>604</v>
      </c>
      <c r="Z187">
        <v>420</v>
      </c>
      <c r="AA187">
        <v>1180</v>
      </c>
      <c r="AB187">
        <v>1495</v>
      </c>
      <c r="AC187" s="3">
        <f t="shared" si="20"/>
        <v>0.67511596637898919</v>
      </c>
    </row>
    <row r="188" spans="1:29" x14ac:dyDescent="0.3">
      <c r="A188">
        <v>7</v>
      </c>
      <c r="B188" t="s">
        <v>234</v>
      </c>
      <c r="C188" t="s">
        <v>40</v>
      </c>
      <c r="D188" t="s">
        <v>241</v>
      </c>
      <c r="E188">
        <v>82</v>
      </c>
      <c r="F188">
        <f>VLOOKUP(D188,Sheet2!D:E,2,0)</f>
        <v>48</v>
      </c>
      <c r="G188">
        <f t="shared" si="15"/>
        <v>34</v>
      </c>
      <c r="H188" s="1">
        <f t="shared" si="16"/>
        <v>0.58536585365853655</v>
      </c>
      <c r="I188">
        <f>VLOOKUP(D188,Sheet2!D:P,13,0)</f>
        <v>0</v>
      </c>
      <c r="J188">
        <v>0</v>
      </c>
      <c r="K188">
        <v>3172</v>
      </c>
      <c r="L188">
        <v>6845</v>
      </c>
      <c r="M188" s="3">
        <f t="shared" si="17"/>
        <v>0.46340394448502559</v>
      </c>
      <c r="N188">
        <v>765</v>
      </c>
      <c r="O188">
        <v>2055</v>
      </c>
      <c r="P188" s="2">
        <f t="shared" si="18"/>
        <v>0.37226277372262773</v>
      </c>
      <c r="Q188">
        <v>1520</v>
      </c>
      <c r="R188">
        <v>2004</v>
      </c>
      <c r="S188" s="2">
        <f t="shared" si="19"/>
        <v>0.75848303393213568</v>
      </c>
      <c r="T188">
        <v>928</v>
      </c>
      <c r="U188">
        <v>2601</v>
      </c>
      <c r="V188">
        <v>8629</v>
      </c>
      <c r="W188">
        <v>3529</v>
      </c>
      <c r="X188">
        <v>1563</v>
      </c>
      <c r="Y188">
        <v>688</v>
      </c>
      <c r="Z188">
        <v>374</v>
      </c>
      <c r="AA188">
        <v>1258</v>
      </c>
      <c r="AB188">
        <v>1798</v>
      </c>
      <c r="AC188" s="3">
        <f t="shared" si="20"/>
        <v>0.5535417665806861</v>
      </c>
    </row>
    <row r="189" spans="1:29" x14ac:dyDescent="0.3">
      <c r="A189">
        <v>8</v>
      </c>
      <c r="B189" t="s">
        <v>234</v>
      </c>
      <c r="C189" t="s">
        <v>28</v>
      </c>
      <c r="D189" t="s">
        <v>242</v>
      </c>
      <c r="E189">
        <v>82</v>
      </c>
      <c r="F189">
        <f>VLOOKUP(D189,Sheet2!D:E,2,0)</f>
        <v>49</v>
      </c>
      <c r="G189">
        <f t="shared" si="15"/>
        <v>33</v>
      </c>
      <c r="H189" s="1">
        <f t="shared" si="16"/>
        <v>0.59756097560975607</v>
      </c>
      <c r="I189" t="str">
        <f>VLOOKUP(D189,Sheet2!D:P,13,0)</f>
        <v>Lost W. Conf. 1st Rnd.</v>
      </c>
      <c r="J189">
        <v>1</v>
      </c>
      <c r="K189">
        <v>3249</v>
      </c>
      <c r="L189">
        <v>6858</v>
      </c>
      <c r="M189" s="3">
        <f t="shared" si="17"/>
        <v>0.47375328083989499</v>
      </c>
      <c r="N189">
        <v>721</v>
      </c>
      <c r="O189">
        <v>1877</v>
      </c>
      <c r="P189" s="2">
        <f t="shared" si="18"/>
        <v>0.38412360149174213</v>
      </c>
      <c r="Q189">
        <v>1378</v>
      </c>
      <c r="R189">
        <v>1733</v>
      </c>
      <c r="S189" s="2">
        <f t="shared" si="19"/>
        <v>0.79515291402192734</v>
      </c>
      <c r="T189">
        <v>840</v>
      </c>
      <c r="U189">
        <v>2514</v>
      </c>
      <c r="V189">
        <v>8597</v>
      </c>
      <c r="W189">
        <v>3354</v>
      </c>
      <c r="X189">
        <v>1935</v>
      </c>
      <c r="Y189">
        <v>704</v>
      </c>
      <c r="Z189">
        <v>356</v>
      </c>
      <c r="AA189">
        <v>1110</v>
      </c>
      <c r="AB189">
        <v>1636</v>
      </c>
      <c r="AC189" s="3">
        <f t="shared" si="20"/>
        <v>0.61504755406441447</v>
      </c>
    </row>
    <row r="190" spans="1:29" x14ac:dyDescent="0.3">
      <c r="A190">
        <v>9</v>
      </c>
      <c r="B190" t="s">
        <v>234</v>
      </c>
      <c r="C190" t="s">
        <v>58</v>
      </c>
      <c r="D190" t="s">
        <v>243</v>
      </c>
      <c r="E190">
        <v>82</v>
      </c>
      <c r="F190">
        <f>VLOOKUP(D190,Sheet2!D:E,2,0)</f>
        <v>36</v>
      </c>
      <c r="G190">
        <f t="shared" si="15"/>
        <v>46</v>
      </c>
      <c r="H190" s="1">
        <f t="shared" si="16"/>
        <v>0.43902439024390244</v>
      </c>
      <c r="I190">
        <f>VLOOKUP(D190,Sheet2!D:P,13,0)</f>
        <v>0</v>
      </c>
      <c r="J190">
        <v>0</v>
      </c>
      <c r="K190">
        <v>3147</v>
      </c>
      <c r="L190">
        <v>7042</v>
      </c>
      <c r="M190" s="3">
        <f t="shared" si="17"/>
        <v>0.44689008804316954</v>
      </c>
      <c r="N190">
        <v>702</v>
      </c>
      <c r="O190">
        <v>1959</v>
      </c>
      <c r="P190" s="2">
        <f t="shared" si="18"/>
        <v>0.35834609494640124</v>
      </c>
      <c r="Q190">
        <v>1563</v>
      </c>
      <c r="R190">
        <v>2154</v>
      </c>
      <c r="S190" s="2">
        <f t="shared" si="19"/>
        <v>0.72562674094707524</v>
      </c>
      <c r="T190">
        <v>1009</v>
      </c>
      <c r="U190">
        <v>2717</v>
      </c>
      <c r="V190">
        <v>8559</v>
      </c>
      <c r="W190">
        <v>3726</v>
      </c>
      <c r="X190">
        <v>1838</v>
      </c>
      <c r="Y190">
        <v>615</v>
      </c>
      <c r="Z190">
        <v>459</v>
      </c>
      <c r="AA190">
        <v>1305</v>
      </c>
      <c r="AB190">
        <v>1890</v>
      </c>
      <c r="AC190" s="3">
        <f t="shared" si="20"/>
        <v>0.43709790540104265</v>
      </c>
    </row>
    <row r="191" spans="1:29" x14ac:dyDescent="0.3">
      <c r="A191">
        <v>10</v>
      </c>
      <c r="B191" t="s">
        <v>234</v>
      </c>
      <c r="C191" t="s">
        <v>76</v>
      </c>
      <c r="D191" t="s">
        <v>244</v>
      </c>
      <c r="E191">
        <v>82</v>
      </c>
      <c r="F191">
        <f>VLOOKUP(D191,Sheet2!D:E,2,0)</f>
        <v>51</v>
      </c>
      <c r="G191">
        <f t="shared" ref="G191:G211" si="21">E191-F191</f>
        <v>31</v>
      </c>
      <c r="H191" s="1">
        <f t="shared" si="16"/>
        <v>0.62195121951219512</v>
      </c>
      <c r="I191" t="str">
        <f>VLOOKUP(D191,Sheet2!D:P,13,0)</f>
        <v>Lost W. Conf. 1st Rnd.</v>
      </c>
      <c r="J191">
        <v>1</v>
      </c>
      <c r="K191">
        <v>3236</v>
      </c>
      <c r="L191">
        <v>7005</v>
      </c>
      <c r="M191" s="3">
        <f t="shared" si="17"/>
        <v>0.46195574589578875</v>
      </c>
      <c r="N191">
        <v>774</v>
      </c>
      <c r="O191">
        <v>2037</v>
      </c>
      <c r="P191" s="2">
        <f t="shared" si="18"/>
        <v>0.37997054491899851</v>
      </c>
      <c r="Q191">
        <v>1303</v>
      </c>
      <c r="R191">
        <v>1731</v>
      </c>
      <c r="S191" s="2">
        <f t="shared" si="19"/>
        <v>0.75274407856730219</v>
      </c>
      <c r="T191">
        <v>896</v>
      </c>
      <c r="U191">
        <v>2819</v>
      </c>
      <c r="V191">
        <v>8549</v>
      </c>
      <c r="W191">
        <v>3715</v>
      </c>
      <c r="X191">
        <v>1912</v>
      </c>
      <c r="Y191">
        <v>642</v>
      </c>
      <c r="Z191">
        <v>407</v>
      </c>
      <c r="AA191">
        <v>1247</v>
      </c>
      <c r="AB191">
        <v>1784</v>
      </c>
      <c r="AC191" s="3">
        <f t="shared" si="20"/>
        <v>0.61454125725662223</v>
      </c>
    </row>
    <row r="192" spans="1:29" x14ac:dyDescent="0.3">
      <c r="A192">
        <v>11</v>
      </c>
      <c r="B192" t="s">
        <v>234</v>
      </c>
      <c r="C192" t="s">
        <v>42</v>
      </c>
      <c r="D192" t="s">
        <v>245</v>
      </c>
      <c r="E192">
        <v>82</v>
      </c>
      <c r="F192">
        <f>VLOOKUP(D192,Sheet2!D:E,2,0)</f>
        <v>27</v>
      </c>
      <c r="G192">
        <f t="shared" si="21"/>
        <v>55</v>
      </c>
      <c r="H192" s="1">
        <f t="shared" si="16"/>
        <v>0.32926829268292684</v>
      </c>
      <c r="I192">
        <f>VLOOKUP(D192,Sheet2!D:P,13,0)</f>
        <v>0</v>
      </c>
      <c r="J192">
        <v>0</v>
      </c>
      <c r="K192">
        <v>3139</v>
      </c>
      <c r="L192">
        <v>6980</v>
      </c>
      <c r="M192" s="3">
        <f t="shared" si="17"/>
        <v>0.44971346704871062</v>
      </c>
      <c r="N192">
        <v>774</v>
      </c>
      <c r="O192">
        <v>2032</v>
      </c>
      <c r="P192" s="2">
        <f t="shared" si="18"/>
        <v>0.38090551181102361</v>
      </c>
      <c r="Q192">
        <v>1390</v>
      </c>
      <c r="R192">
        <v>1835</v>
      </c>
      <c r="S192" s="2">
        <f t="shared" si="19"/>
        <v>0.75749318801089915</v>
      </c>
      <c r="T192">
        <v>745</v>
      </c>
      <c r="U192">
        <v>2620</v>
      </c>
      <c r="V192">
        <v>8442</v>
      </c>
      <c r="W192">
        <v>3365</v>
      </c>
      <c r="X192">
        <v>2006</v>
      </c>
      <c r="Y192">
        <v>611</v>
      </c>
      <c r="Z192">
        <v>446</v>
      </c>
      <c r="AA192">
        <v>1239</v>
      </c>
      <c r="AB192">
        <v>1627</v>
      </c>
      <c r="AC192" s="3">
        <f t="shared" si="20"/>
        <v>0.29838220860658282</v>
      </c>
    </row>
    <row r="193" spans="1:29" x14ac:dyDescent="0.3">
      <c r="A193">
        <v>12</v>
      </c>
      <c r="B193" t="s">
        <v>234</v>
      </c>
      <c r="C193" t="s">
        <v>50</v>
      </c>
      <c r="D193" t="s">
        <v>246</v>
      </c>
      <c r="E193">
        <v>82</v>
      </c>
      <c r="F193">
        <f>VLOOKUP(D193,Sheet2!D:E,2,0)</f>
        <v>54</v>
      </c>
      <c r="G193">
        <f t="shared" si="21"/>
        <v>28</v>
      </c>
      <c r="H193" s="1">
        <f t="shared" si="16"/>
        <v>0.65853658536585369</v>
      </c>
      <c r="I193" t="str">
        <f>VLOOKUP(D193,Sheet2!D:P,13,0)</f>
        <v>Lost Finals</v>
      </c>
      <c r="J193">
        <v>4</v>
      </c>
      <c r="K193">
        <v>3142</v>
      </c>
      <c r="L193">
        <v>6272</v>
      </c>
      <c r="M193" s="3">
        <f t="shared" si="17"/>
        <v>0.50095663265306123</v>
      </c>
      <c r="N193">
        <v>665</v>
      </c>
      <c r="O193">
        <v>1829</v>
      </c>
      <c r="P193" s="2">
        <f t="shared" si="18"/>
        <v>0.36358665937670859</v>
      </c>
      <c r="Q193">
        <v>1431</v>
      </c>
      <c r="R193">
        <v>1884</v>
      </c>
      <c r="S193" s="2">
        <f t="shared" si="19"/>
        <v>0.75955414012738853</v>
      </c>
      <c r="T193">
        <v>627</v>
      </c>
      <c r="U193">
        <v>2397</v>
      </c>
      <c r="V193">
        <v>8380</v>
      </c>
      <c r="W193">
        <v>3024</v>
      </c>
      <c r="X193">
        <v>1847</v>
      </c>
      <c r="Y193">
        <v>732</v>
      </c>
      <c r="Z193">
        <v>367</v>
      </c>
      <c r="AA193">
        <v>1212</v>
      </c>
      <c r="AB193">
        <v>1596</v>
      </c>
      <c r="AC193" s="3">
        <f t="shared" si="20"/>
        <v>0.63324917635816291</v>
      </c>
    </row>
    <row r="194" spans="1:29" x14ac:dyDescent="0.3">
      <c r="A194">
        <v>13</v>
      </c>
      <c r="B194" t="s">
        <v>234</v>
      </c>
      <c r="C194" t="s">
        <v>46</v>
      </c>
      <c r="D194" t="s">
        <v>247</v>
      </c>
      <c r="E194">
        <v>82</v>
      </c>
      <c r="F194">
        <f>VLOOKUP(D194,Sheet2!D:E,2,0)</f>
        <v>48</v>
      </c>
      <c r="G194">
        <f t="shared" si="21"/>
        <v>34</v>
      </c>
      <c r="H194" s="1">
        <f t="shared" si="16"/>
        <v>0.58536585365853655</v>
      </c>
      <c r="I194" t="str">
        <f>VLOOKUP(D194,Sheet2!D:P,13,0)</f>
        <v>Lost E. Conf. 1st Rnd.</v>
      </c>
      <c r="J194">
        <v>1</v>
      </c>
      <c r="K194">
        <v>2992</v>
      </c>
      <c r="L194">
        <v>6718</v>
      </c>
      <c r="M194" s="3">
        <f t="shared" si="17"/>
        <v>0.44537064602560283</v>
      </c>
      <c r="N194">
        <v>713</v>
      </c>
      <c r="O194">
        <v>1917</v>
      </c>
      <c r="P194" s="2">
        <f t="shared" si="18"/>
        <v>0.37193531559728743</v>
      </c>
      <c r="Q194">
        <v>1608</v>
      </c>
      <c r="R194">
        <v>2055</v>
      </c>
      <c r="S194" s="2">
        <f t="shared" si="19"/>
        <v>0.7824817518248175</v>
      </c>
      <c r="T194">
        <v>935</v>
      </c>
      <c r="U194">
        <v>2552</v>
      </c>
      <c r="V194">
        <v>8305</v>
      </c>
      <c r="W194">
        <v>3487</v>
      </c>
      <c r="X194">
        <v>1737</v>
      </c>
      <c r="Y194">
        <v>577</v>
      </c>
      <c r="Z194">
        <v>343</v>
      </c>
      <c r="AA194">
        <v>1159</v>
      </c>
      <c r="AB194">
        <v>1882</v>
      </c>
      <c r="AC194" s="3">
        <f t="shared" si="20"/>
        <v>0.48423375934447677</v>
      </c>
    </row>
    <row r="195" spans="1:29" x14ac:dyDescent="0.3">
      <c r="A195">
        <v>14</v>
      </c>
      <c r="B195" t="s">
        <v>234</v>
      </c>
      <c r="C195" t="s">
        <v>52</v>
      </c>
      <c r="D195" t="s">
        <v>248</v>
      </c>
      <c r="E195">
        <v>82</v>
      </c>
      <c r="F195">
        <f>VLOOKUP(D195,Sheet2!D:E,2,0)</f>
        <v>38</v>
      </c>
      <c r="G195">
        <f t="shared" si="21"/>
        <v>44</v>
      </c>
      <c r="H195" s="1">
        <f t="shared" ref="H195:H211" si="22">F195/E195</f>
        <v>0.46341463414634149</v>
      </c>
      <c r="I195" t="str">
        <f>VLOOKUP(D195,Sheet2!D:P,13,0)</f>
        <v>Lost E. Conf. 1st Rnd.</v>
      </c>
      <c r="J195">
        <v>1</v>
      </c>
      <c r="K195">
        <v>3061</v>
      </c>
      <c r="L195">
        <v>6688</v>
      </c>
      <c r="M195" s="3">
        <f t="shared" ref="M195:M211" si="23">K195/L195</f>
        <v>0.45768540669856461</v>
      </c>
      <c r="N195">
        <v>768</v>
      </c>
      <c r="O195">
        <v>2116</v>
      </c>
      <c r="P195" s="2">
        <f t="shared" ref="P195:P211" si="24">N195/O195</f>
        <v>0.36294896030245749</v>
      </c>
      <c r="Q195">
        <v>1392</v>
      </c>
      <c r="R195">
        <v>1782</v>
      </c>
      <c r="S195" s="2">
        <f t="shared" ref="S195:S211" si="25">Q195/R195</f>
        <v>0.78114478114478114</v>
      </c>
      <c r="T195">
        <v>713</v>
      </c>
      <c r="U195">
        <v>2565</v>
      </c>
      <c r="V195">
        <v>8282</v>
      </c>
      <c r="W195">
        <v>3278</v>
      </c>
      <c r="X195">
        <v>2041</v>
      </c>
      <c r="Y195">
        <v>680</v>
      </c>
      <c r="Z195">
        <v>326</v>
      </c>
      <c r="AA195">
        <v>1251</v>
      </c>
      <c r="AB195">
        <v>1577</v>
      </c>
      <c r="AC195" s="3">
        <f t="shared" ref="AC195:AC211" si="26">AA195*$AE$2+Z195*$AF$2+Y195*$AG$2+X195*$AH$2+W195*$AI$2+V195*$AJ$2+U195*$AK$2+T195*$AL$2+S195*$AM$2+R195*$AN$2+Q195*$AO$2+P195*$AP$2+O195*$AQ$2+N195*$AR$2+M195*$AS$2+L195*$AT$2+K195*$AU$2+$AV$2</f>
        <v>0.42556459533088997</v>
      </c>
    </row>
    <row r="196" spans="1:29" x14ac:dyDescent="0.3">
      <c r="A196">
        <v>15</v>
      </c>
      <c r="B196" t="s">
        <v>234</v>
      </c>
      <c r="C196" t="s">
        <v>70</v>
      </c>
      <c r="D196" t="s">
        <v>249</v>
      </c>
      <c r="E196">
        <v>82</v>
      </c>
      <c r="F196">
        <f>VLOOKUP(D196,Sheet2!D:E,2,0)</f>
        <v>29</v>
      </c>
      <c r="G196">
        <f t="shared" si="21"/>
        <v>53</v>
      </c>
      <c r="H196" s="1">
        <f t="shared" si="22"/>
        <v>0.35365853658536583</v>
      </c>
      <c r="I196">
        <f>VLOOKUP(D196,Sheet2!D:P,13,0)</f>
        <v>0</v>
      </c>
      <c r="J196">
        <v>0</v>
      </c>
      <c r="K196">
        <v>3182</v>
      </c>
      <c r="L196">
        <v>7124</v>
      </c>
      <c r="M196" s="3">
        <f t="shared" si="23"/>
        <v>0.44665918023582257</v>
      </c>
      <c r="N196">
        <v>507</v>
      </c>
      <c r="O196">
        <v>1580</v>
      </c>
      <c r="P196" s="2">
        <f t="shared" si="24"/>
        <v>0.32088607594936708</v>
      </c>
      <c r="Q196">
        <v>1415</v>
      </c>
      <c r="R196">
        <v>2111</v>
      </c>
      <c r="S196" s="2">
        <f t="shared" si="25"/>
        <v>0.67029843675982947</v>
      </c>
      <c r="T196">
        <v>1196</v>
      </c>
      <c r="U196">
        <v>2525</v>
      </c>
      <c r="V196">
        <v>8286</v>
      </c>
      <c r="W196">
        <v>3721</v>
      </c>
      <c r="X196">
        <v>1714</v>
      </c>
      <c r="Y196">
        <v>687</v>
      </c>
      <c r="Z196">
        <v>395</v>
      </c>
      <c r="AA196">
        <v>1193</v>
      </c>
      <c r="AB196">
        <v>1666</v>
      </c>
      <c r="AC196" s="3">
        <f t="shared" si="26"/>
        <v>0.41741276876500422</v>
      </c>
    </row>
    <row r="197" spans="1:29" x14ac:dyDescent="0.3">
      <c r="A197">
        <v>16</v>
      </c>
      <c r="B197" t="s">
        <v>234</v>
      </c>
      <c r="C197" t="s">
        <v>34</v>
      </c>
      <c r="D197" t="s">
        <v>250</v>
      </c>
      <c r="E197">
        <v>82</v>
      </c>
      <c r="F197">
        <f>VLOOKUP(D197,Sheet2!D:E,2,0)</f>
        <v>44</v>
      </c>
      <c r="G197">
        <f t="shared" si="21"/>
        <v>38</v>
      </c>
      <c r="H197" s="1">
        <f t="shared" si="22"/>
        <v>0.53658536585365857</v>
      </c>
      <c r="I197" t="str">
        <f>VLOOKUP(D197,Sheet2!D:P,13,0)</f>
        <v>Lost E. Conf. Semis</v>
      </c>
      <c r="J197">
        <v>2</v>
      </c>
      <c r="K197">
        <v>3177</v>
      </c>
      <c r="L197">
        <v>6920</v>
      </c>
      <c r="M197" s="3">
        <f t="shared" si="23"/>
        <v>0.45910404624277457</v>
      </c>
      <c r="N197">
        <v>647</v>
      </c>
      <c r="O197">
        <v>1704</v>
      </c>
      <c r="P197" s="2">
        <f t="shared" si="24"/>
        <v>0.37969483568075119</v>
      </c>
      <c r="Q197">
        <v>1253</v>
      </c>
      <c r="R197">
        <v>1715</v>
      </c>
      <c r="S197" s="2">
        <f t="shared" si="25"/>
        <v>0.73061224489795917</v>
      </c>
      <c r="T197">
        <v>886</v>
      </c>
      <c r="U197">
        <v>2573</v>
      </c>
      <c r="V197">
        <v>8254</v>
      </c>
      <c r="W197">
        <v>3459</v>
      </c>
      <c r="X197">
        <v>1909</v>
      </c>
      <c r="Y197">
        <v>668</v>
      </c>
      <c r="Z197">
        <v>377</v>
      </c>
      <c r="AA197">
        <v>1204</v>
      </c>
      <c r="AB197">
        <v>1675</v>
      </c>
      <c r="AC197" s="3">
        <f t="shared" si="26"/>
        <v>0.46319554091752124</v>
      </c>
    </row>
    <row r="198" spans="1:29" x14ac:dyDescent="0.3">
      <c r="A198">
        <v>17</v>
      </c>
      <c r="B198" t="s">
        <v>234</v>
      </c>
      <c r="C198" t="s">
        <v>64</v>
      </c>
      <c r="D198" t="s">
        <v>251</v>
      </c>
      <c r="E198">
        <v>82</v>
      </c>
      <c r="F198">
        <f>VLOOKUP(D198,Sheet2!D:E,2,0)</f>
        <v>28</v>
      </c>
      <c r="G198">
        <f t="shared" si="21"/>
        <v>54</v>
      </c>
      <c r="H198" s="1">
        <f t="shared" si="22"/>
        <v>0.34146341463414637</v>
      </c>
      <c r="I198">
        <f>VLOOKUP(D198,Sheet2!D:P,13,0)</f>
        <v>0</v>
      </c>
      <c r="J198">
        <v>0</v>
      </c>
      <c r="K198">
        <v>3026</v>
      </c>
      <c r="L198">
        <v>6766</v>
      </c>
      <c r="M198" s="3">
        <f t="shared" si="23"/>
        <v>0.44723618090452261</v>
      </c>
      <c r="N198">
        <v>491</v>
      </c>
      <c r="O198">
        <v>1475</v>
      </c>
      <c r="P198" s="2">
        <f t="shared" si="24"/>
        <v>0.33288135593220342</v>
      </c>
      <c r="Q198">
        <v>1698</v>
      </c>
      <c r="R198">
        <v>2237</v>
      </c>
      <c r="S198" s="2">
        <f t="shared" si="25"/>
        <v>0.75905230219043363</v>
      </c>
      <c r="T198">
        <v>990</v>
      </c>
      <c r="U198">
        <v>2656</v>
      </c>
      <c r="V198">
        <v>8241</v>
      </c>
      <c r="W198">
        <v>3646</v>
      </c>
      <c r="X198">
        <v>1547</v>
      </c>
      <c r="Y198">
        <v>587</v>
      </c>
      <c r="Z198">
        <v>318</v>
      </c>
      <c r="AA198">
        <v>1249</v>
      </c>
      <c r="AB198">
        <v>1849</v>
      </c>
      <c r="AC198" s="3">
        <f t="shared" si="26"/>
        <v>0.40821621642802342</v>
      </c>
    </row>
    <row r="199" spans="1:29" x14ac:dyDescent="0.3">
      <c r="A199">
        <v>18</v>
      </c>
      <c r="B199" t="s">
        <v>234</v>
      </c>
      <c r="C199" t="s">
        <v>30</v>
      </c>
      <c r="D199" t="s">
        <v>252</v>
      </c>
      <c r="E199">
        <v>82</v>
      </c>
      <c r="F199">
        <f>VLOOKUP(D199,Sheet2!D:E,2,0)</f>
        <v>34</v>
      </c>
      <c r="G199">
        <f t="shared" si="21"/>
        <v>48</v>
      </c>
      <c r="H199" s="1">
        <f t="shared" si="22"/>
        <v>0.41463414634146339</v>
      </c>
      <c r="I199">
        <f>VLOOKUP(D199,Sheet2!D:P,13,0)</f>
        <v>0</v>
      </c>
      <c r="J199">
        <v>0</v>
      </c>
      <c r="K199">
        <v>3101</v>
      </c>
      <c r="L199">
        <v>6761</v>
      </c>
      <c r="M199" s="3">
        <f t="shared" si="23"/>
        <v>0.45865996154415029</v>
      </c>
      <c r="N199">
        <v>486</v>
      </c>
      <c r="O199">
        <v>1303</v>
      </c>
      <c r="P199" s="2">
        <f t="shared" si="24"/>
        <v>0.37298541826554105</v>
      </c>
      <c r="Q199">
        <v>1489</v>
      </c>
      <c r="R199">
        <v>1936</v>
      </c>
      <c r="S199" s="2">
        <f t="shared" si="25"/>
        <v>0.76911157024793386</v>
      </c>
      <c r="T199">
        <v>933</v>
      </c>
      <c r="U199">
        <v>2486</v>
      </c>
      <c r="V199">
        <v>8177</v>
      </c>
      <c r="W199">
        <v>3419</v>
      </c>
      <c r="X199">
        <v>1745</v>
      </c>
      <c r="Y199">
        <v>647</v>
      </c>
      <c r="Z199">
        <v>523</v>
      </c>
      <c r="AA199">
        <v>1129</v>
      </c>
      <c r="AB199">
        <v>1857</v>
      </c>
      <c r="AC199" s="3">
        <f t="shared" si="26"/>
        <v>0.50512776462245768</v>
      </c>
    </row>
    <row r="200" spans="1:29" x14ac:dyDescent="0.3">
      <c r="A200">
        <v>19</v>
      </c>
      <c r="B200" t="s">
        <v>234</v>
      </c>
      <c r="C200" t="s">
        <v>60</v>
      </c>
      <c r="D200" t="s">
        <v>253</v>
      </c>
      <c r="E200">
        <v>82</v>
      </c>
      <c r="F200">
        <f>VLOOKUP(D200,Sheet2!D:E,2,0)</f>
        <v>19</v>
      </c>
      <c r="G200">
        <f t="shared" si="21"/>
        <v>63</v>
      </c>
      <c r="H200" s="1">
        <f t="shared" si="22"/>
        <v>0.23170731707317074</v>
      </c>
      <c r="I200">
        <f>VLOOKUP(D200,Sheet2!D:P,13,0)</f>
        <v>0</v>
      </c>
      <c r="J200">
        <v>0</v>
      </c>
      <c r="K200">
        <v>3108</v>
      </c>
      <c r="L200">
        <v>7150</v>
      </c>
      <c r="M200" s="3">
        <f t="shared" si="23"/>
        <v>0.43468531468531468</v>
      </c>
      <c r="N200">
        <v>577</v>
      </c>
      <c r="O200">
        <v>1847</v>
      </c>
      <c r="P200" s="2">
        <f t="shared" si="24"/>
        <v>0.31239848402815379</v>
      </c>
      <c r="Q200">
        <v>1362</v>
      </c>
      <c r="R200">
        <v>1918</v>
      </c>
      <c r="S200" s="2">
        <f t="shared" si="25"/>
        <v>0.71011470281543276</v>
      </c>
      <c r="T200">
        <v>949</v>
      </c>
      <c r="U200">
        <v>2556</v>
      </c>
      <c r="V200">
        <v>8155</v>
      </c>
      <c r="W200">
        <v>3505</v>
      </c>
      <c r="X200">
        <v>1791</v>
      </c>
      <c r="Y200">
        <v>765</v>
      </c>
      <c r="Z200">
        <v>330</v>
      </c>
      <c r="AA200">
        <v>1384</v>
      </c>
      <c r="AB200">
        <v>1844</v>
      </c>
      <c r="AC200" s="3">
        <f t="shared" si="26"/>
        <v>0.18041203886568269</v>
      </c>
    </row>
    <row r="201" spans="1:29" x14ac:dyDescent="0.3">
      <c r="A201">
        <v>20</v>
      </c>
      <c r="B201" t="s">
        <v>234</v>
      </c>
      <c r="C201" t="s">
        <v>78</v>
      </c>
      <c r="D201" t="s">
        <v>254</v>
      </c>
      <c r="E201">
        <v>82</v>
      </c>
      <c r="F201">
        <f>VLOOKUP(D201,Sheet2!D:E,2,0)</f>
        <v>37</v>
      </c>
      <c r="G201">
        <f t="shared" si="21"/>
        <v>45</v>
      </c>
      <c r="H201" s="1">
        <f t="shared" si="22"/>
        <v>0.45121951219512196</v>
      </c>
      <c r="I201">
        <f>VLOOKUP(D201,Sheet2!D:P,13,0)</f>
        <v>0</v>
      </c>
      <c r="J201">
        <v>0</v>
      </c>
      <c r="K201">
        <v>3027</v>
      </c>
      <c r="L201">
        <v>6739</v>
      </c>
      <c r="M201" s="3">
        <f t="shared" si="23"/>
        <v>0.44917643567294852</v>
      </c>
      <c r="N201">
        <v>759</v>
      </c>
      <c r="O201">
        <v>2038</v>
      </c>
      <c r="P201" s="2">
        <f t="shared" si="24"/>
        <v>0.37242394504416093</v>
      </c>
      <c r="Q201">
        <v>1271</v>
      </c>
      <c r="R201">
        <v>1670</v>
      </c>
      <c r="S201" s="2">
        <f t="shared" si="25"/>
        <v>0.76107784431137726</v>
      </c>
      <c r="T201">
        <v>870</v>
      </c>
      <c r="U201">
        <v>2437</v>
      </c>
      <c r="V201">
        <v>8084</v>
      </c>
      <c r="W201">
        <v>3307</v>
      </c>
      <c r="X201">
        <v>1641</v>
      </c>
      <c r="Y201">
        <v>631</v>
      </c>
      <c r="Z201">
        <v>367</v>
      </c>
      <c r="AA201">
        <v>1063</v>
      </c>
      <c r="AB201">
        <v>1815</v>
      </c>
      <c r="AC201" s="3">
        <f t="shared" si="26"/>
        <v>0.46033590356844023</v>
      </c>
    </row>
    <row r="202" spans="1:29" x14ac:dyDescent="0.3">
      <c r="A202">
        <v>21</v>
      </c>
      <c r="B202" t="s">
        <v>234</v>
      </c>
      <c r="C202" t="s">
        <v>54</v>
      </c>
      <c r="D202" t="s">
        <v>255</v>
      </c>
      <c r="E202">
        <v>82</v>
      </c>
      <c r="F202">
        <f>VLOOKUP(D202,Sheet2!D:E,2,0)</f>
        <v>44</v>
      </c>
      <c r="G202">
        <f t="shared" si="21"/>
        <v>38</v>
      </c>
      <c r="H202" s="1">
        <f t="shared" si="22"/>
        <v>0.53658536585365857</v>
      </c>
      <c r="I202" t="str">
        <f>VLOOKUP(D202,Sheet2!D:P,13,0)</f>
        <v>Lost E. Conf. Semis</v>
      </c>
      <c r="J202">
        <v>2</v>
      </c>
      <c r="K202">
        <v>2931</v>
      </c>
      <c r="L202">
        <v>6391</v>
      </c>
      <c r="M202" s="3">
        <f t="shared" si="23"/>
        <v>0.45861367548114534</v>
      </c>
      <c r="N202">
        <v>709</v>
      </c>
      <c r="O202">
        <v>1922</v>
      </c>
      <c r="P202" s="2">
        <f t="shared" si="24"/>
        <v>0.36888657648283041</v>
      </c>
      <c r="Q202">
        <v>1508</v>
      </c>
      <c r="R202">
        <v>2002</v>
      </c>
      <c r="S202" s="2">
        <f t="shared" si="25"/>
        <v>0.75324675324675328</v>
      </c>
      <c r="T202">
        <v>721</v>
      </c>
      <c r="U202">
        <v>2407</v>
      </c>
      <c r="V202">
        <v>8079</v>
      </c>
      <c r="W202">
        <v>3128</v>
      </c>
      <c r="X202">
        <v>1714</v>
      </c>
      <c r="Y202">
        <v>705</v>
      </c>
      <c r="Z202">
        <v>311</v>
      </c>
      <c r="AA202">
        <v>1191</v>
      </c>
      <c r="AB202">
        <v>1777</v>
      </c>
      <c r="AC202" s="3">
        <f t="shared" si="26"/>
        <v>0.45900616682089357</v>
      </c>
    </row>
    <row r="203" spans="1:29" x14ac:dyDescent="0.3">
      <c r="A203">
        <v>22</v>
      </c>
      <c r="B203" t="s">
        <v>234</v>
      </c>
      <c r="C203" t="s">
        <v>72</v>
      </c>
      <c r="D203" t="s">
        <v>256</v>
      </c>
      <c r="E203">
        <v>82</v>
      </c>
      <c r="F203">
        <f>VLOOKUP(D203,Sheet2!D:E,2,0)</f>
        <v>33</v>
      </c>
      <c r="G203">
        <f t="shared" si="21"/>
        <v>49</v>
      </c>
      <c r="H203" s="1">
        <f t="shared" si="22"/>
        <v>0.40243902439024393</v>
      </c>
      <c r="I203">
        <f>VLOOKUP(D203,Sheet2!D:P,13,0)</f>
        <v>0</v>
      </c>
      <c r="J203">
        <v>0</v>
      </c>
      <c r="K203">
        <v>3036</v>
      </c>
      <c r="L203">
        <v>6955</v>
      </c>
      <c r="M203" s="3">
        <f t="shared" si="23"/>
        <v>0.43652048885693745</v>
      </c>
      <c r="N203">
        <v>584</v>
      </c>
      <c r="O203">
        <v>1640</v>
      </c>
      <c r="P203" s="2">
        <f t="shared" si="24"/>
        <v>0.35609756097560974</v>
      </c>
      <c r="Q203">
        <v>1398</v>
      </c>
      <c r="R203">
        <v>1861</v>
      </c>
      <c r="S203" s="2">
        <f t="shared" si="25"/>
        <v>0.75120902740462114</v>
      </c>
      <c r="T203">
        <v>989</v>
      </c>
      <c r="U203">
        <v>2629</v>
      </c>
      <c r="V203">
        <v>8054</v>
      </c>
      <c r="W203">
        <v>3618</v>
      </c>
      <c r="X203">
        <v>1738</v>
      </c>
      <c r="Y203">
        <v>579</v>
      </c>
      <c r="Z203">
        <v>304</v>
      </c>
      <c r="AA203">
        <v>1163</v>
      </c>
      <c r="AB203">
        <v>1640</v>
      </c>
      <c r="AC203" s="3">
        <f t="shared" si="26"/>
        <v>0.39623494483399213</v>
      </c>
    </row>
    <row r="204" spans="1:29" x14ac:dyDescent="0.3">
      <c r="A204">
        <v>23</v>
      </c>
      <c r="B204" t="s">
        <v>234</v>
      </c>
      <c r="C204" t="s">
        <v>257</v>
      </c>
      <c r="D204" t="s">
        <v>258</v>
      </c>
      <c r="E204">
        <v>82</v>
      </c>
      <c r="F204">
        <f>VLOOKUP(D204,Sheet2!D:E,2,0)</f>
        <v>43</v>
      </c>
      <c r="G204">
        <f t="shared" si="21"/>
        <v>39</v>
      </c>
      <c r="H204" s="1">
        <f t="shared" si="22"/>
        <v>0.52439024390243905</v>
      </c>
      <c r="I204" t="str">
        <f>VLOOKUP(D204,Sheet2!D:P,13,0)</f>
        <v>Lost E. Conf. 1st Rnd.</v>
      </c>
      <c r="J204">
        <v>1</v>
      </c>
      <c r="K204">
        <v>2976</v>
      </c>
      <c r="L204">
        <v>6730</v>
      </c>
      <c r="M204" s="3">
        <f t="shared" si="23"/>
        <v>0.44219910846953936</v>
      </c>
      <c r="N204">
        <v>516</v>
      </c>
      <c r="O204">
        <v>1471</v>
      </c>
      <c r="P204" s="2">
        <f t="shared" si="24"/>
        <v>0.35078178110129166</v>
      </c>
      <c r="Q204">
        <v>1474</v>
      </c>
      <c r="R204">
        <v>2000</v>
      </c>
      <c r="S204" s="2">
        <f t="shared" si="25"/>
        <v>0.73699999999999999</v>
      </c>
      <c r="T204">
        <v>776</v>
      </c>
      <c r="U204">
        <v>2724</v>
      </c>
      <c r="V204">
        <v>7942</v>
      </c>
      <c r="W204">
        <v>3500</v>
      </c>
      <c r="X204">
        <v>1778</v>
      </c>
      <c r="Y204">
        <v>499</v>
      </c>
      <c r="Z204">
        <v>421</v>
      </c>
      <c r="AA204">
        <v>1010</v>
      </c>
      <c r="AB204">
        <v>1493</v>
      </c>
      <c r="AC204" s="3">
        <f t="shared" si="26"/>
        <v>0.38044034817813355</v>
      </c>
    </row>
    <row r="205" spans="1:29" x14ac:dyDescent="0.3">
      <c r="A205">
        <v>24</v>
      </c>
      <c r="B205" t="s">
        <v>234</v>
      </c>
      <c r="C205" t="s">
        <v>66</v>
      </c>
      <c r="D205" t="s">
        <v>259</v>
      </c>
      <c r="E205">
        <v>82</v>
      </c>
      <c r="F205">
        <f>VLOOKUP(D205,Sheet2!D:E,2,0)</f>
        <v>56</v>
      </c>
      <c r="G205">
        <f t="shared" si="21"/>
        <v>26</v>
      </c>
      <c r="H205" s="1">
        <f t="shared" si="22"/>
        <v>0.68292682926829273</v>
      </c>
      <c r="I205" t="str">
        <f>VLOOKUP(D205,Sheet2!D:P,13,0)</f>
        <v>Lost E. Conf. Finals</v>
      </c>
      <c r="J205">
        <v>3</v>
      </c>
      <c r="K205">
        <v>2949</v>
      </c>
      <c r="L205">
        <v>6573</v>
      </c>
      <c r="M205" s="3">
        <f t="shared" si="23"/>
        <v>0.44865358283888634</v>
      </c>
      <c r="N205">
        <v>550</v>
      </c>
      <c r="O205">
        <v>1542</v>
      </c>
      <c r="P205" s="2">
        <f t="shared" si="24"/>
        <v>0.35667963683527887</v>
      </c>
      <c r="Q205">
        <v>1485</v>
      </c>
      <c r="R205">
        <v>1907</v>
      </c>
      <c r="S205" s="2">
        <f t="shared" si="25"/>
        <v>0.77871001573151544</v>
      </c>
      <c r="T205">
        <v>834</v>
      </c>
      <c r="U205">
        <v>2831</v>
      </c>
      <c r="V205">
        <v>7933</v>
      </c>
      <c r="W205">
        <v>3665</v>
      </c>
      <c r="X205">
        <v>1651</v>
      </c>
      <c r="Y205">
        <v>550</v>
      </c>
      <c r="Z205">
        <v>446</v>
      </c>
      <c r="AA205">
        <v>1237</v>
      </c>
      <c r="AB205">
        <v>1675</v>
      </c>
      <c r="AC205" s="3">
        <f t="shared" si="26"/>
        <v>0.53901255255919622</v>
      </c>
    </row>
    <row r="206" spans="1:29" x14ac:dyDescent="0.3">
      <c r="A206">
        <v>25</v>
      </c>
      <c r="B206" t="s">
        <v>234</v>
      </c>
      <c r="C206" t="s">
        <v>68</v>
      </c>
      <c r="D206" t="s">
        <v>260</v>
      </c>
      <c r="E206">
        <v>82</v>
      </c>
      <c r="F206">
        <f>VLOOKUP(D206,Sheet2!D:E,2,0)</f>
        <v>23</v>
      </c>
      <c r="G206">
        <f t="shared" si="21"/>
        <v>59</v>
      </c>
      <c r="H206" s="1">
        <f t="shared" si="22"/>
        <v>0.28048780487804881</v>
      </c>
      <c r="I206">
        <f>VLOOKUP(D206,Sheet2!D:P,13,0)</f>
        <v>0</v>
      </c>
      <c r="J206">
        <v>0</v>
      </c>
      <c r="K206">
        <v>3022</v>
      </c>
      <c r="L206">
        <v>6784</v>
      </c>
      <c r="M206" s="3">
        <f t="shared" si="23"/>
        <v>0.44545990566037735</v>
      </c>
      <c r="N206">
        <v>563</v>
      </c>
      <c r="O206">
        <v>1596</v>
      </c>
      <c r="P206" s="2">
        <f t="shared" si="24"/>
        <v>0.35275689223057644</v>
      </c>
      <c r="Q206">
        <v>1307</v>
      </c>
      <c r="R206">
        <v>1714</v>
      </c>
      <c r="S206" s="2">
        <f t="shared" si="25"/>
        <v>0.76254375729288215</v>
      </c>
      <c r="T206">
        <v>794</v>
      </c>
      <c r="U206">
        <v>2654</v>
      </c>
      <c r="V206">
        <v>7914</v>
      </c>
      <c r="W206">
        <v>3448</v>
      </c>
      <c r="X206">
        <v>1726</v>
      </c>
      <c r="Y206">
        <v>630</v>
      </c>
      <c r="Z206">
        <v>350</v>
      </c>
      <c r="AA206">
        <v>1222</v>
      </c>
      <c r="AB206">
        <v>1678</v>
      </c>
      <c r="AC206" s="3">
        <f t="shared" si="26"/>
        <v>0.35672274180659436</v>
      </c>
    </row>
    <row r="207" spans="1:29" x14ac:dyDescent="0.3">
      <c r="A207">
        <v>26</v>
      </c>
      <c r="B207" t="s">
        <v>234</v>
      </c>
      <c r="C207" t="s">
        <v>38</v>
      </c>
      <c r="D207" t="s">
        <v>261</v>
      </c>
      <c r="E207">
        <v>82</v>
      </c>
      <c r="F207">
        <f>VLOOKUP(D207,Sheet2!D:E,2,0)</f>
        <v>25</v>
      </c>
      <c r="G207">
        <f t="shared" si="21"/>
        <v>57</v>
      </c>
      <c r="H207" s="1">
        <f t="shared" si="22"/>
        <v>0.3048780487804878</v>
      </c>
      <c r="I207">
        <f>VLOOKUP(D207,Sheet2!D:P,13,0)</f>
        <v>0</v>
      </c>
      <c r="J207">
        <v>0</v>
      </c>
      <c r="K207">
        <v>2996</v>
      </c>
      <c r="L207">
        <v>6883</v>
      </c>
      <c r="M207" s="3">
        <f t="shared" si="23"/>
        <v>0.435275315995932</v>
      </c>
      <c r="N207">
        <v>575</v>
      </c>
      <c r="O207">
        <v>1729</v>
      </c>
      <c r="P207" s="2">
        <f t="shared" si="24"/>
        <v>0.33256217466743782</v>
      </c>
      <c r="Q207">
        <v>1325</v>
      </c>
      <c r="R207">
        <v>1706</v>
      </c>
      <c r="S207" s="2">
        <f t="shared" si="25"/>
        <v>0.7766705744431418</v>
      </c>
      <c r="T207">
        <v>980</v>
      </c>
      <c r="U207">
        <v>2505</v>
      </c>
      <c r="V207">
        <v>7892</v>
      </c>
      <c r="W207">
        <v>3485</v>
      </c>
      <c r="X207">
        <v>1726</v>
      </c>
      <c r="Y207">
        <v>584</v>
      </c>
      <c r="Z207">
        <v>343</v>
      </c>
      <c r="AA207">
        <v>1261</v>
      </c>
      <c r="AB207">
        <v>1743</v>
      </c>
      <c r="AC207" s="3">
        <f t="shared" si="26"/>
        <v>0.24643273077854388</v>
      </c>
    </row>
    <row r="208" spans="1:29" x14ac:dyDescent="0.3">
      <c r="A208">
        <v>27</v>
      </c>
      <c r="B208" t="s">
        <v>234</v>
      </c>
      <c r="C208" t="s">
        <v>48</v>
      </c>
      <c r="D208" t="s">
        <v>262</v>
      </c>
      <c r="E208">
        <v>82</v>
      </c>
      <c r="F208">
        <f>VLOOKUP(D208,Sheet2!D:E,2,0)</f>
        <v>50</v>
      </c>
      <c r="G208">
        <f t="shared" si="21"/>
        <v>32</v>
      </c>
      <c r="H208" s="1">
        <f t="shared" si="22"/>
        <v>0.6097560975609756</v>
      </c>
      <c r="I208" t="str">
        <f>VLOOKUP(D208,Sheet2!D:P,13,0)</f>
        <v>Lost W. Conf. 1st Rnd.</v>
      </c>
      <c r="J208">
        <v>1</v>
      </c>
      <c r="K208">
        <v>3122</v>
      </c>
      <c r="L208">
        <v>6723</v>
      </c>
      <c r="M208" s="3">
        <f t="shared" si="23"/>
        <v>0.46437602260895433</v>
      </c>
      <c r="N208">
        <v>405</v>
      </c>
      <c r="O208">
        <v>1147</v>
      </c>
      <c r="P208" s="2">
        <f t="shared" si="24"/>
        <v>0.35309503051438534</v>
      </c>
      <c r="Q208">
        <v>1235</v>
      </c>
      <c r="R208">
        <v>1666</v>
      </c>
      <c r="S208" s="2">
        <f t="shared" si="25"/>
        <v>0.74129651860744294</v>
      </c>
      <c r="T208">
        <v>950</v>
      </c>
      <c r="U208">
        <v>2526</v>
      </c>
      <c r="V208">
        <v>7884</v>
      </c>
      <c r="W208">
        <v>3476</v>
      </c>
      <c r="X208">
        <v>1792</v>
      </c>
      <c r="Y208">
        <v>631</v>
      </c>
      <c r="Z208">
        <v>375</v>
      </c>
      <c r="AA208">
        <v>1124</v>
      </c>
      <c r="AB208">
        <v>1568</v>
      </c>
      <c r="AC208" s="3">
        <f t="shared" si="26"/>
        <v>0.50998667180209623</v>
      </c>
    </row>
    <row r="209" spans="1:29" x14ac:dyDescent="0.3">
      <c r="A209">
        <v>28</v>
      </c>
      <c r="B209" t="s">
        <v>234</v>
      </c>
      <c r="C209" t="s">
        <v>24</v>
      </c>
      <c r="D209" t="s">
        <v>263</v>
      </c>
      <c r="E209">
        <v>82</v>
      </c>
      <c r="F209">
        <f>VLOOKUP(D209,Sheet2!D:E,2,0)</f>
        <v>15</v>
      </c>
      <c r="G209">
        <f t="shared" si="21"/>
        <v>67</v>
      </c>
      <c r="H209" s="1">
        <f t="shared" si="22"/>
        <v>0.18292682926829268</v>
      </c>
      <c r="I209">
        <f>VLOOKUP(D209,Sheet2!D:P,13,0)</f>
        <v>0</v>
      </c>
      <c r="J209">
        <v>0</v>
      </c>
      <c r="K209">
        <v>2952</v>
      </c>
      <c r="L209">
        <v>6737</v>
      </c>
      <c r="M209" s="3">
        <f t="shared" si="23"/>
        <v>0.43817723022116667</v>
      </c>
      <c r="N209">
        <v>548</v>
      </c>
      <c r="O209">
        <v>1553</v>
      </c>
      <c r="P209" s="2">
        <f t="shared" si="24"/>
        <v>0.35286542176432711</v>
      </c>
      <c r="Q209">
        <v>1377</v>
      </c>
      <c r="R209">
        <v>1843</v>
      </c>
      <c r="S209" s="2">
        <f t="shared" si="25"/>
        <v>0.74715138361367339</v>
      </c>
      <c r="T209">
        <v>971</v>
      </c>
      <c r="U209">
        <v>2399</v>
      </c>
      <c r="V209">
        <v>7829</v>
      </c>
      <c r="W209">
        <v>3370</v>
      </c>
      <c r="X209">
        <v>1760</v>
      </c>
      <c r="Y209">
        <v>541</v>
      </c>
      <c r="Z209">
        <v>403</v>
      </c>
      <c r="AA209">
        <v>1238</v>
      </c>
      <c r="AB209">
        <v>1713</v>
      </c>
      <c r="AC209" s="3">
        <f t="shared" si="26"/>
        <v>0.20448300175518597</v>
      </c>
    </row>
    <row r="210" spans="1:29" x14ac:dyDescent="0.3">
      <c r="A210">
        <v>29</v>
      </c>
      <c r="B210" t="s">
        <v>234</v>
      </c>
      <c r="C210" t="s">
        <v>56</v>
      </c>
      <c r="D210" t="s">
        <v>264</v>
      </c>
      <c r="E210">
        <v>82</v>
      </c>
      <c r="F210">
        <f>VLOOKUP(D210,Sheet2!D:E,2,0)</f>
        <v>25</v>
      </c>
      <c r="G210">
        <f t="shared" si="21"/>
        <v>57</v>
      </c>
      <c r="H210" s="1">
        <f t="shared" si="22"/>
        <v>0.3048780487804878</v>
      </c>
      <c r="I210">
        <f>VLOOKUP(D210,Sheet2!D:P,13,0)</f>
        <v>0</v>
      </c>
      <c r="J210">
        <v>0</v>
      </c>
      <c r="K210">
        <v>2951</v>
      </c>
      <c r="L210">
        <v>6652</v>
      </c>
      <c r="M210" s="3">
        <f t="shared" si="23"/>
        <v>0.4436259771497294</v>
      </c>
      <c r="N210">
        <v>543</v>
      </c>
      <c r="O210">
        <v>1577</v>
      </c>
      <c r="P210" s="2">
        <f t="shared" si="24"/>
        <v>0.34432466708941029</v>
      </c>
      <c r="Q210">
        <v>1346</v>
      </c>
      <c r="R210">
        <v>1803</v>
      </c>
      <c r="S210" s="2">
        <f t="shared" si="25"/>
        <v>0.74653355518580145</v>
      </c>
      <c r="T210">
        <v>904</v>
      </c>
      <c r="U210">
        <v>2477</v>
      </c>
      <c r="V210">
        <v>7791</v>
      </c>
      <c r="W210">
        <v>3381</v>
      </c>
      <c r="X210">
        <v>1664</v>
      </c>
      <c r="Y210">
        <v>570</v>
      </c>
      <c r="Z210">
        <v>366</v>
      </c>
      <c r="AA210">
        <v>1200</v>
      </c>
      <c r="AB210">
        <v>1699</v>
      </c>
      <c r="AC210" s="3">
        <f t="shared" si="26"/>
        <v>0.28834228445831833</v>
      </c>
    </row>
    <row r="211" spans="1:29" x14ac:dyDescent="0.3">
      <c r="A211">
        <v>30</v>
      </c>
      <c r="B211" t="s">
        <v>234</v>
      </c>
      <c r="C211" t="s">
        <v>74</v>
      </c>
      <c r="D211" t="s">
        <v>265</v>
      </c>
      <c r="E211">
        <v>82</v>
      </c>
      <c r="F211">
        <f>VLOOKUP(D211,Sheet2!D:E,2,0)</f>
        <v>48</v>
      </c>
      <c r="G211">
        <f t="shared" si="21"/>
        <v>34</v>
      </c>
      <c r="H211" s="1">
        <f t="shared" si="22"/>
        <v>0.58536585365853655</v>
      </c>
      <c r="I211" t="str">
        <f>VLOOKUP(D211,Sheet2!D:P,13,0)</f>
        <v>Lost E. Conf. 1st Rnd.</v>
      </c>
      <c r="J211">
        <v>1</v>
      </c>
      <c r="K211">
        <v>2843</v>
      </c>
      <c r="L211">
        <v>6577</v>
      </c>
      <c r="M211" s="3">
        <f t="shared" si="23"/>
        <v>0.43226395012923824</v>
      </c>
      <c r="N211">
        <v>508</v>
      </c>
      <c r="O211">
        <v>1459</v>
      </c>
      <c r="P211" s="2">
        <f t="shared" si="24"/>
        <v>0.34818368745716244</v>
      </c>
      <c r="Q211">
        <v>1486</v>
      </c>
      <c r="R211">
        <v>1908</v>
      </c>
      <c r="S211" s="2">
        <f t="shared" si="25"/>
        <v>0.77882599580712786</v>
      </c>
      <c r="T211">
        <v>937</v>
      </c>
      <c r="U211">
        <v>2683</v>
      </c>
      <c r="V211">
        <v>7680</v>
      </c>
      <c r="W211">
        <v>3620</v>
      </c>
      <c r="X211">
        <v>1860</v>
      </c>
      <c r="Y211">
        <v>594</v>
      </c>
      <c r="Z211">
        <v>424</v>
      </c>
      <c r="AA211">
        <v>1223</v>
      </c>
      <c r="AB211">
        <v>1565</v>
      </c>
      <c r="AC211" s="3">
        <f t="shared" si="26"/>
        <v>0.49513496553718994</v>
      </c>
    </row>
  </sheetData>
  <autoFilter ref="A1:AB211" xr:uid="{F92639D7-10DC-45BB-88EB-D55616D07279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A794-E9FF-4951-85EF-CA24D2A03C7F}">
  <dimension ref="A1:AV211"/>
  <sheetViews>
    <sheetView tabSelected="1" topLeftCell="AB1" workbookViewId="0">
      <selection activeCell="AQ19" sqref="AQ19"/>
    </sheetView>
  </sheetViews>
  <sheetFormatPr defaultRowHeight="14.4" x14ac:dyDescent="0.3"/>
  <cols>
    <col min="1" max="1" width="7.21875" bestFit="1" customWidth="1"/>
    <col min="2" max="2" width="9.6640625" bestFit="1" customWidth="1"/>
    <col min="3" max="3" width="21.77734375" bestFit="1" customWidth="1"/>
    <col min="4" max="4" width="31.6640625" bestFit="1" customWidth="1"/>
    <col min="8" max="8" width="15.88671875" bestFit="1" customWidth="1"/>
    <col min="9" max="9" width="19.33203125" bestFit="1" customWidth="1"/>
    <col min="10" max="10" width="19.33203125" customWidth="1"/>
    <col min="11" max="12" width="11.5546875" bestFit="1" customWidth="1"/>
    <col min="13" max="13" width="9" bestFit="1" customWidth="1"/>
    <col min="14" max="15" width="11.5546875" bestFit="1" customWidth="1"/>
    <col min="16" max="16" width="9" bestFit="1" customWidth="1"/>
    <col min="17" max="18" width="11.5546875" bestFit="1" customWidth="1"/>
    <col min="19" max="19" width="9" bestFit="1" customWidth="1"/>
    <col min="20" max="24" width="11.5546875" bestFit="1" customWidth="1"/>
    <col min="25" max="26" width="10.5546875" bestFit="1" customWidth="1"/>
    <col min="27" max="28" width="11.5546875" bestFit="1" customWidth="1"/>
    <col min="29" max="29" width="17.5546875" bestFit="1" customWidth="1"/>
    <col min="30" max="30" width="9.88671875" bestFit="1" customWidth="1"/>
    <col min="31" max="31" width="10.109375" customWidth="1"/>
    <col min="32" max="32" width="9.21875" customWidth="1"/>
    <col min="33" max="33" width="10.33203125" customWidth="1"/>
    <col min="34" max="34" width="9.33203125" customWidth="1"/>
    <col min="35" max="35" width="10.21875" customWidth="1"/>
    <col min="36" max="36" width="8.5546875" customWidth="1"/>
    <col min="37" max="37" width="7.88671875" customWidth="1"/>
    <col min="38" max="38" width="9.33203125" customWidth="1"/>
    <col min="39" max="39" width="8.109375" customWidth="1"/>
    <col min="40" max="40" width="8.5546875" customWidth="1"/>
    <col min="41" max="41" width="9.44140625" customWidth="1"/>
    <col min="42" max="42" width="8.33203125" customWidth="1"/>
    <col min="43" max="43" width="8" customWidth="1"/>
    <col min="44" max="45" width="8.44140625" customWidth="1"/>
    <col min="46" max="46" width="8.77734375" customWidth="1"/>
    <col min="47" max="47" width="7.88671875" customWidth="1"/>
    <col min="48" max="48" width="9.3320312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593</v>
      </c>
      <c r="I1" t="s">
        <v>7</v>
      </c>
      <c r="J1" t="s">
        <v>592</v>
      </c>
      <c r="K1" t="s">
        <v>8</v>
      </c>
      <c r="L1" t="s">
        <v>9</v>
      </c>
      <c r="M1" t="s">
        <v>594</v>
      </c>
      <c r="N1" t="s">
        <v>10</v>
      </c>
      <c r="O1" t="s">
        <v>11</v>
      </c>
      <c r="P1" t="s">
        <v>595</v>
      </c>
      <c r="Q1" t="s">
        <v>12</v>
      </c>
      <c r="R1" t="s">
        <v>13</v>
      </c>
      <c r="S1" t="s">
        <v>596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604</v>
      </c>
      <c r="AD1" s="8"/>
      <c r="AE1" s="9" t="s">
        <v>21</v>
      </c>
      <c r="AF1" s="8" t="s">
        <v>20</v>
      </c>
      <c r="AG1" s="9" t="s">
        <v>19</v>
      </c>
      <c r="AH1" s="10" t="s">
        <v>18</v>
      </c>
      <c r="AI1" s="9" t="s">
        <v>17</v>
      </c>
      <c r="AJ1" s="8" t="s">
        <v>16</v>
      </c>
      <c r="AK1" s="8" t="s">
        <v>15</v>
      </c>
      <c r="AL1" s="9" t="s">
        <v>14</v>
      </c>
      <c r="AM1" s="8" t="s">
        <v>596</v>
      </c>
      <c r="AN1" s="8" t="s">
        <v>13</v>
      </c>
      <c r="AO1" s="8" t="s">
        <v>12</v>
      </c>
      <c r="AP1" s="10" t="s">
        <v>595</v>
      </c>
      <c r="AQ1" s="10" t="s">
        <v>11</v>
      </c>
      <c r="AR1" s="8" t="s">
        <v>10</v>
      </c>
      <c r="AS1" s="8" t="s">
        <v>594</v>
      </c>
      <c r="AT1" s="8" t="s">
        <v>9</v>
      </c>
      <c r="AU1" s="8" t="s">
        <v>8</v>
      </c>
      <c r="AV1" s="8" t="s">
        <v>597</v>
      </c>
    </row>
    <row r="2" spans="1:48" x14ac:dyDescent="0.3">
      <c r="A2">
        <v>1</v>
      </c>
      <c r="B2" t="s">
        <v>23</v>
      </c>
      <c r="C2" t="s">
        <v>24</v>
      </c>
      <c r="D2" t="s">
        <v>25</v>
      </c>
      <c r="E2">
        <v>73</v>
      </c>
      <c r="F2">
        <v>56</v>
      </c>
      <c r="G2">
        <f>E2-F2</f>
        <v>17</v>
      </c>
      <c r="H2" s="1">
        <f>F2/E2</f>
        <v>0.76712328767123283</v>
      </c>
      <c r="I2" t="s">
        <v>294</v>
      </c>
      <c r="J2">
        <v>2</v>
      </c>
      <c r="K2" s="5">
        <f>Team_record!K2/LINEST!$E2</f>
        <v>43.287671232876711</v>
      </c>
      <c r="L2" s="5">
        <f>Team_record!L2/LINEST!$E2</f>
        <v>90.93150684931507</v>
      </c>
      <c r="M2" s="4">
        <f>K2/L2</f>
        <v>0.47604700210906897</v>
      </c>
      <c r="N2" s="5">
        <f>Team_record!N2/LINEST!$E2</f>
        <v>13.794520547945206</v>
      </c>
      <c r="O2" s="5">
        <f>Team_record!O2/LINEST!$E2</f>
        <v>38.904109589041099</v>
      </c>
      <c r="P2" s="4">
        <f>N2/O2</f>
        <v>0.35457746478873237</v>
      </c>
      <c r="Q2" s="5">
        <f>Team_record!Q2/LINEST!$E2</f>
        <v>18.301369863013697</v>
      </c>
      <c r="R2" s="5">
        <f>Team_record!R2/LINEST!$E2</f>
        <v>24.657534246575342</v>
      </c>
      <c r="S2" s="4">
        <f>Q2/R2</f>
        <v>0.74222222222222223</v>
      </c>
      <c r="T2" s="5">
        <f>Team_record!T2/LINEST!$E2</f>
        <v>9.4657534246575334</v>
      </c>
      <c r="U2" s="5">
        <f>Team_record!U2/LINEST!$E2</f>
        <v>42.232876712328768</v>
      </c>
      <c r="V2" s="5">
        <f>Team_record!V2/LINEST!$E2</f>
        <v>118.67123287671232</v>
      </c>
      <c r="W2" s="5">
        <f>Team_record!W2/LINEST!$E2</f>
        <v>51.698630136986303</v>
      </c>
      <c r="X2" s="5">
        <f>Team_record!X2/LINEST!$E2</f>
        <v>25.876712328767123</v>
      </c>
      <c r="Y2" s="5">
        <f>Team_record!Y2/LINEST!$E2</f>
        <v>7.2054794520547949</v>
      </c>
      <c r="Z2" s="5">
        <f>Team_record!Z2/LINEST!$E2</f>
        <v>5.8767123287671232</v>
      </c>
      <c r="AA2" s="5">
        <f>Team_record!AA2/LINEST!$E2</f>
        <v>15.095890410958905</v>
      </c>
      <c r="AB2" s="5">
        <f>Team_record!AB2/LINEST!$E2</f>
        <v>19.602739726027398</v>
      </c>
      <c r="AC2" s="3">
        <f t="shared" ref="AC2:AC33" si="0">AA2*$AE$2+Z2*$AF$2+Y2*$AG$2+X2*$AH$2+W2*$AI$2+V2*$AJ$2+U2*$AK$2+T2*$AL$2+S2*$AM$2+R2*$AN$2+Q2*$AO$2+P2*$AP$2+O2*$AQ$2+N2*$AR$2+M2*$AS$2+L2*$AT$2+K2*$AU$2+$AV$2</f>
        <v>0.81467204183323461</v>
      </c>
      <c r="AD2" s="8" t="s">
        <v>598</v>
      </c>
      <c r="AE2" s="9">
        <f t="array" ref="AE2:AV6">LINEST(H2:H211,K2:AA211,TRUE,TRUE)</f>
        <v>-5.7579572825027646E-2</v>
      </c>
      <c r="AF2" s="8">
        <v>-5.264552040507843E-4</v>
      </c>
      <c r="AG2" s="9">
        <v>6.9875749469580112E-2</v>
      </c>
      <c r="AH2" s="10">
        <v>5.9156485654029527E-3</v>
      </c>
      <c r="AI2" s="9">
        <v>5.6049180094180452E-2</v>
      </c>
      <c r="AJ2" s="8">
        <v>5.3079271456025591E-3</v>
      </c>
      <c r="AK2" s="8">
        <v>0</v>
      </c>
      <c r="AL2" s="9">
        <v>1.8764670231021685E-2</v>
      </c>
      <c r="AM2" s="8">
        <v>4.8421300783734834E-2</v>
      </c>
      <c r="AN2" s="8">
        <v>-2.3807231242203655E-2</v>
      </c>
      <c r="AO2" s="8">
        <v>1.9461860306701436E-2</v>
      </c>
      <c r="AP2" s="10">
        <v>1.896940072869022</v>
      </c>
      <c r="AQ2" s="10">
        <v>1.8422135450257705E-2</v>
      </c>
      <c r="AR2" s="8">
        <v>-3.0760862715166971E-2</v>
      </c>
      <c r="AS2" s="8">
        <v>3.0962288388396426</v>
      </c>
      <c r="AT2" s="8">
        <v>-4.6610260204775919E-2</v>
      </c>
      <c r="AU2" s="8">
        <v>0</v>
      </c>
      <c r="AV2" s="8">
        <v>-0.68044819185532102</v>
      </c>
    </row>
    <row r="3" spans="1:48" x14ac:dyDescent="0.3">
      <c r="A3">
        <v>2</v>
      </c>
      <c r="B3" t="s">
        <v>23</v>
      </c>
      <c r="C3" t="s">
        <v>26</v>
      </c>
      <c r="D3" t="s">
        <v>27</v>
      </c>
      <c r="E3">
        <v>72</v>
      </c>
      <c r="F3">
        <v>44</v>
      </c>
      <c r="G3">
        <f t="shared" ref="G3:G91" si="1">E3-F3</f>
        <v>28</v>
      </c>
      <c r="H3" s="1">
        <f t="shared" ref="H3:H66" si="2">F3/E3</f>
        <v>0.61111111111111116</v>
      </c>
      <c r="I3" t="s">
        <v>369</v>
      </c>
      <c r="J3">
        <v>2</v>
      </c>
      <c r="K3" s="5">
        <f>Team_record!K3/LINEST!$E3</f>
        <v>40.777777777777779</v>
      </c>
      <c r="L3" s="5">
        <f>Team_record!L3/LINEST!$E3</f>
        <v>90.444444444444443</v>
      </c>
      <c r="M3" s="4">
        <f t="shared" ref="M3:M66" si="3">K3/L3</f>
        <v>0.4508599508599509</v>
      </c>
      <c r="N3" s="5">
        <f>Team_record!N3/LINEST!$E3</f>
        <v>15.638888888888889</v>
      </c>
      <c r="O3" s="5">
        <f>Team_record!O3/LINEST!$E3</f>
        <v>45.291666666666664</v>
      </c>
      <c r="P3" s="4">
        <f t="shared" ref="P3:P66" si="4">N3/O3</f>
        <v>0.34529285495246859</v>
      </c>
      <c r="Q3" s="5">
        <f>Team_record!Q3/LINEST!$E3</f>
        <v>20.611111111111111</v>
      </c>
      <c r="R3" s="5">
        <f>Team_record!R3/LINEST!$E3</f>
        <v>26.055555555555557</v>
      </c>
      <c r="S3" s="4">
        <f t="shared" ref="S3:S66" si="5">Q3/R3</f>
        <v>0.79104477611940294</v>
      </c>
      <c r="T3" s="5">
        <f>Team_record!T3/LINEST!$E3</f>
        <v>9.7777777777777786</v>
      </c>
      <c r="U3" s="5">
        <f>Team_record!U3/LINEST!$E3</f>
        <v>34.5</v>
      </c>
      <c r="V3" s="5">
        <f>Team_record!V3/LINEST!$E3</f>
        <v>117.80555555555556</v>
      </c>
      <c r="W3" s="5">
        <f>Team_record!W3/LINEST!$E3</f>
        <v>44.277777777777779</v>
      </c>
      <c r="X3" s="5">
        <f>Team_record!X3/LINEST!$E3</f>
        <v>21.625</v>
      </c>
      <c r="Y3" s="5">
        <f>Team_record!Y3/LINEST!$E3</f>
        <v>8.7083333333333339</v>
      </c>
      <c r="Z3" s="5">
        <f>Team_record!Z3/LINEST!$E3</f>
        <v>5.1527777777777777</v>
      </c>
      <c r="AA3" s="5">
        <f>Team_record!AA3/LINEST!$E3</f>
        <v>14.680555555555555</v>
      </c>
      <c r="AB3" s="5">
        <f>Team_record!AB3/LINEST!$E3</f>
        <v>21.75</v>
      </c>
      <c r="AC3" s="3">
        <f t="shared" si="0"/>
        <v>0.50623262083337306</v>
      </c>
      <c r="AD3" s="8" t="s">
        <v>599</v>
      </c>
      <c r="AE3" s="9">
        <v>4.7391936427331194E-3</v>
      </c>
      <c r="AF3" s="8">
        <v>7.2923436995736704E-3</v>
      </c>
      <c r="AG3" s="9">
        <v>6.9829381744096553E-3</v>
      </c>
      <c r="AH3" s="10">
        <v>3.3559297222674864E-3</v>
      </c>
      <c r="AI3" s="9">
        <v>4.2173723830848889E-3</v>
      </c>
      <c r="AJ3" s="8">
        <v>5.3905030959509846E-2</v>
      </c>
      <c r="AK3" s="8">
        <v>0</v>
      </c>
      <c r="AL3" s="9">
        <v>6.3853196958554015E-3</v>
      </c>
      <c r="AM3" s="8">
        <v>1.5984783034115866</v>
      </c>
      <c r="AN3" s="8">
        <v>5.12491307030703E-2</v>
      </c>
      <c r="AO3" s="8">
        <v>8.6372521958976975E-2</v>
      </c>
      <c r="AP3" s="10">
        <v>1.5043695428802082</v>
      </c>
      <c r="AQ3" s="10">
        <v>2.0178223807143177E-2</v>
      </c>
      <c r="AR3" s="8">
        <v>8.8367431330123564E-2</v>
      </c>
      <c r="AS3" s="8">
        <v>9.1110308564272149</v>
      </c>
      <c r="AT3" s="8">
        <v>4.9450611117560682E-2</v>
      </c>
      <c r="AU3" s="8">
        <v>0</v>
      </c>
      <c r="AV3" s="8">
        <v>4.2806061474370214</v>
      </c>
    </row>
    <row r="4" spans="1:48" x14ac:dyDescent="0.3">
      <c r="A4">
        <v>3</v>
      </c>
      <c r="B4" t="s">
        <v>23</v>
      </c>
      <c r="C4" t="s">
        <v>28</v>
      </c>
      <c r="D4" t="s">
        <v>29</v>
      </c>
      <c r="E4">
        <v>75</v>
      </c>
      <c r="F4">
        <v>43</v>
      </c>
      <c r="G4">
        <f t="shared" si="1"/>
        <v>32</v>
      </c>
      <c r="H4" s="1">
        <f t="shared" si="2"/>
        <v>0.57333333333333336</v>
      </c>
      <c r="I4" t="s">
        <v>345</v>
      </c>
      <c r="J4">
        <v>1</v>
      </c>
      <c r="K4" s="5">
        <f>Team_record!K4/LINEST!$E4</f>
        <v>41.653333333333336</v>
      </c>
      <c r="L4" s="5">
        <f>Team_record!L4/LINEST!$E4</f>
        <v>90.293333333333337</v>
      </c>
      <c r="M4" s="4">
        <f t="shared" si="3"/>
        <v>0.46131128174837566</v>
      </c>
      <c r="N4" s="5">
        <f>Team_record!N4/LINEST!$E4</f>
        <v>15.146666666666667</v>
      </c>
      <c r="O4" s="5">
        <f>Team_record!O4/LINEST!$E4</f>
        <v>41.266666666666666</v>
      </c>
      <c r="P4" s="4">
        <f t="shared" si="4"/>
        <v>0.3670436187399031</v>
      </c>
      <c r="Q4" s="5">
        <f>Team_record!Q4/LINEST!$E4</f>
        <v>18.559999999999999</v>
      </c>
      <c r="R4" s="5">
        <f>Team_record!R4/LINEST!$E4</f>
        <v>23.826666666666668</v>
      </c>
      <c r="S4" s="4">
        <f t="shared" si="5"/>
        <v>0.77895914941242295</v>
      </c>
      <c r="T4" s="5">
        <f>Team_record!T4/LINEST!$E4</f>
        <v>10.546666666666667</v>
      </c>
      <c r="U4" s="5">
        <f>Team_record!U4/LINEST!$E4</f>
        <v>36.386666666666663</v>
      </c>
      <c r="V4" s="5">
        <f>Team_record!V4/LINEST!$E4</f>
        <v>117.01333333333334</v>
      </c>
      <c r="W4" s="5">
        <f>Team_record!W4/LINEST!$E4</f>
        <v>46.93333333333333</v>
      </c>
      <c r="X4" s="5">
        <f>Team_record!X4/LINEST!$E4</f>
        <v>24.653333333333332</v>
      </c>
      <c r="Y4" s="5">
        <f>Team_record!Y4/LINEST!$E4</f>
        <v>6.1333333333333337</v>
      </c>
      <c r="Z4" s="5">
        <f>Team_record!Z4/LINEST!$E4</f>
        <v>4.84</v>
      </c>
      <c r="AA4" s="5">
        <f>Team_record!AA4/LINEST!$E4</f>
        <v>12.706666666666667</v>
      </c>
      <c r="AB4" s="5">
        <f>Team_record!AB4/LINEST!$E4</f>
        <v>19.493333333333332</v>
      </c>
      <c r="AC4" s="3">
        <f t="shared" si="0"/>
        <v>0.65131711866876618</v>
      </c>
      <c r="AD4" s="8" t="s">
        <v>600</v>
      </c>
      <c r="AE4" s="9">
        <v>0.83173116281923076</v>
      </c>
      <c r="AF4" s="8">
        <v>6.5073774159698117E-2</v>
      </c>
      <c r="AG4" s="9" t="e">
        <v>#N/A</v>
      </c>
      <c r="AH4" s="10" t="e">
        <v>#N/A</v>
      </c>
      <c r="AI4" s="9" t="e">
        <v>#N/A</v>
      </c>
      <c r="AJ4" s="8" t="e">
        <v>#N/A</v>
      </c>
      <c r="AK4" s="8" t="e">
        <v>#N/A</v>
      </c>
      <c r="AL4" s="9" t="e">
        <v>#N/A</v>
      </c>
      <c r="AM4" s="8" t="e">
        <v>#N/A</v>
      </c>
      <c r="AN4" s="8" t="e">
        <v>#N/A</v>
      </c>
      <c r="AO4" s="8" t="e">
        <v>#N/A</v>
      </c>
      <c r="AP4" s="10" t="e">
        <v>#N/A</v>
      </c>
      <c r="AQ4" s="10" t="e">
        <v>#N/A</v>
      </c>
      <c r="AR4" s="8" t="e">
        <v>#N/A</v>
      </c>
      <c r="AS4" s="8" t="e">
        <v>#N/A</v>
      </c>
      <c r="AT4" s="8" t="e">
        <v>#N/A</v>
      </c>
      <c r="AU4" s="8" t="e">
        <v>#N/A</v>
      </c>
      <c r="AV4" s="8" t="e">
        <v>#N/A</v>
      </c>
    </row>
    <row r="5" spans="1:48" x14ac:dyDescent="0.3">
      <c r="A5">
        <v>4</v>
      </c>
      <c r="B5" t="s">
        <v>23</v>
      </c>
      <c r="C5" t="s">
        <v>204</v>
      </c>
      <c r="D5" t="s">
        <v>590</v>
      </c>
      <c r="E5">
        <v>72</v>
      </c>
      <c r="F5">
        <v>49</v>
      </c>
      <c r="G5">
        <f t="shared" si="1"/>
        <v>23</v>
      </c>
      <c r="H5" s="1">
        <f t="shared" si="2"/>
        <v>0.68055555555555558</v>
      </c>
      <c r="I5" t="s">
        <v>369</v>
      </c>
      <c r="J5">
        <v>2</v>
      </c>
      <c r="K5" s="5">
        <f>Team_record!K5/LINEST!$E5</f>
        <v>41.555555555555557</v>
      </c>
      <c r="L5" s="5">
        <f>Team_record!L5/LINEST!$E5</f>
        <v>89.236111111111114</v>
      </c>
      <c r="M5" s="4">
        <f t="shared" si="3"/>
        <v>0.4656809338521401</v>
      </c>
      <c r="N5" s="5">
        <f>Team_record!N5/LINEST!$E5</f>
        <v>12.430555555555555</v>
      </c>
      <c r="O5" s="5">
        <f>Team_record!O5/LINEST!$E5</f>
        <v>33.472222222222221</v>
      </c>
      <c r="P5" s="4">
        <f t="shared" si="4"/>
        <v>0.37136929460580914</v>
      </c>
      <c r="Q5" s="5">
        <f>Team_record!Q5/LINEST!$E5</f>
        <v>20.805555555555557</v>
      </c>
      <c r="R5" s="5">
        <f>Team_record!R5/LINEST!$E5</f>
        <v>26.305555555555557</v>
      </c>
      <c r="S5" s="4">
        <f t="shared" si="5"/>
        <v>0.79091869060190079</v>
      </c>
      <c r="T5" s="5">
        <f>Team_record!T5/LINEST!$E5</f>
        <v>10.652777777777779</v>
      </c>
      <c r="U5" s="5">
        <f>Team_record!U5/LINEST!$E5</f>
        <v>37</v>
      </c>
      <c r="V5" s="5">
        <f>Team_record!V5/LINEST!$E5</f>
        <v>116.34722222222223</v>
      </c>
      <c r="W5" s="5">
        <f>Team_record!W5/LINEST!$E5</f>
        <v>47.652777777777779</v>
      </c>
      <c r="X5" s="5">
        <f>Team_record!X5/LINEST!$E5</f>
        <v>23.722222222222221</v>
      </c>
      <c r="Y5" s="5">
        <f>Team_record!Y5/LINEST!$E5</f>
        <v>7.0972222222222223</v>
      </c>
      <c r="Z5" s="5">
        <f>Team_record!Z5/LINEST!$E5</f>
        <v>4.6944444444444446</v>
      </c>
      <c r="AA5" s="5">
        <f>Team_record!AA5/LINEST!$E5</f>
        <v>14.597222222222221</v>
      </c>
      <c r="AB5" s="5">
        <f>Team_record!AB5/LINEST!$E5</f>
        <v>22.138888888888889</v>
      </c>
      <c r="AC5" s="3">
        <f t="shared" si="0"/>
        <v>0.63939874764854043</v>
      </c>
      <c r="AD5" s="8"/>
      <c r="AE5" s="9">
        <v>63.92779882888162</v>
      </c>
      <c r="AF5" s="8">
        <v>194</v>
      </c>
      <c r="AG5" s="9" t="e">
        <v>#N/A</v>
      </c>
      <c r="AH5" s="10" t="e">
        <v>#N/A</v>
      </c>
      <c r="AI5" s="9" t="e">
        <v>#N/A</v>
      </c>
      <c r="AJ5" s="8" t="e">
        <v>#N/A</v>
      </c>
      <c r="AK5" s="8" t="e">
        <v>#N/A</v>
      </c>
      <c r="AL5" s="9" t="e">
        <v>#N/A</v>
      </c>
      <c r="AM5" s="8" t="e">
        <v>#N/A</v>
      </c>
      <c r="AN5" s="8" t="e">
        <v>#N/A</v>
      </c>
      <c r="AO5" s="8" t="e">
        <v>#N/A</v>
      </c>
      <c r="AP5" s="10" t="e">
        <v>#N/A</v>
      </c>
      <c r="AQ5" s="10" t="e">
        <v>#N/A</v>
      </c>
      <c r="AR5" s="8" t="e">
        <v>#N/A</v>
      </c>
      <c r="AS5" s="8" t="e">
        <v>#N/A</v>
      </c>
      <c r="AT5" s="8" t="e">
        <v>#N/A</v>
      </c>
      <c r="AU5" s="8" t="e">
        <v>#N/A</v>
      </c>
      <c r="AV5" s="8" t="e">
        <v>#N/A</v>
      </c>
    </row>
    <row r="6" spans="1:48" x14ac:dyDescent="0.3">
      <c r="A6">
        <v>5</v>
      </c>
      <c r="B6" t="s">
        <v>23</v>
      </c>
      <c r="C6" t="s">
        <v>30</v>
      </c>
      <c r="D6" t="s">
        <v>31</v>
      </c>
      <c r="E6">
        <v>72</v>
      </c>
      <c r="F6">
        <v>30</v>
      </c>
      <c r="G6">
        <f t="shared" si="1"/>
        <v>42</v>
      </c>
      <c r="H6" s="1">
        <f t="shared" si="2"/>
        <v>0.41666666666666669</v>
      </c>
      <c r="J6">
        <v>0</v>
      </c>
      <c r="K6" s="5">
        <f>Team_record!K6/LINEST!$E6</f>
        <v>42.569444444444443</v>
      </c>
      <c r="L6" s="5">
        <f>Team_record!L6/LINEST!$E6</f>
        <v>91.638888888888886</v>
      </c>
      <c r="M6" s="4">
        <f t="shared" si="3"/>
        <v>0.46453470748711728</v>
      </c>
      <c r="N6" s="5">
        <f>Team_record!N6/LINEST!$E6</f>
        <v>13.638888888888889</v>
      </c>
      <c r="O6" s="5">
        <f>Team_record!O6/LINEST!$E6</f>
        <v>36.888888888888886</v>
      </c>
      <c r="P6" s="4">
        <f t="shared" si="4"/>
        <v>0.36972891566265065</v>
      </c>
      <c r="Q6" s="5">
        <f>Team_record!Q6/LINEST!$E6</f>
        <v>17.069444444444443</v>
      </c>
      <c r="R6" s="5">
        <f>Team_record!R6/LINEST!$E6</f>
        <v>23.430555555555557</v>
      </c>
      <c r="S6" s="4">
        <f t="shared" si="5"/>
        <v>0.72851215174866613</v>
      </c>
      <c r="T6" s="5">
        <f>Team_record!T6/LINEST!$E6</f>
        <v>11.069444444444445</v>
      </c>
      <c r="U6" s="5">
        <f>Team_record!U6/LINEST!$E6</f>
        <v>35.430555555555557</v>
      </c>
      <c r="V6" s="5">
        <f>Team_record!V6/LINEST!$E6</f>
        <v>115.84722222222223</v>
      </c>
      <c r="W6" s="5">
        <f>Team_record!W6/LINEST!$E6</f>
        <v>46.5</v>
      </c>
      <c r="X6" s="5">
        <f>Team_record!X6/LINEST!$E6</f>
        <v>26.833333333333332</v>
      </c>
      <c r="Y6" s="5">
        <f>Team_record!Y6/LINEST!$E6</f>
        <v>7.4861111111111107</v>
      </c>
      <c r="Z6" s="5">
        <f>Team_record!Z6/LINEST!$E6</f>
        <v>4.9722222222222223</v>
      </c>
      <c r="AA6" s="5">
        <f>Team_record!AA6/LINEST!$E6</f>
        <v>16.402777777777779</v>
      </c>
      <c r="AB6" s="5">
        <f>Team_record!AB6/LINEST!$E6</f>
        <v>21.166666666666668</v>
      </c>
      <c r="AC6" s="3">
        <f t="shared" si="0"/>
        <v>0.42125038951520566</v>
      </c>
      <c r="AD6" s="8"/>
      <c r="AE6" s="9">
        <v>4.0606260981053897</v>
      </c>
      <c r="AF6" s="8">
        <v>0.82151164017715439</v>
      </c>
      <c r="AG6" s="9" t="e">
        <v>#N/A</v>
      </c>
      <c r="AH6" s="10" t="e">
        <v>#N/A</v>
      </c>
      <c r="AI6" s="9" t="e">
        <v>#N/A</v>
      </c>
      <c r="AJ6" s="8" t="e">
        <v>#N/A</v>
      </c>
      <c r="AK6" s="8" t="e">
        <v>#N/A</v>
      </c>
      <c r="AL6" s="9" t="e">
        <v>#N/A</v>
      </c>
      <c r="AM6" s="8" t="e">
        <v>#N/A</v>
      </c>
      <c r="AN6" s="8" t="e">
        <v>#N/A</v>
      </c>
      <c r="AO6" s="8" t="e">
        <v>#N/A</v>
      </c>
      <c r="AP6" s="10" t="e">
        <v>#N/A</v>
      </c>
      <c r="AQ6" s="10" t="e">
        <v>#N/A</v>
      </c>
      <c r="AR6" s="8" t="e">
        <v>#N/A</v>
      </c>
      <c r="AS6" s="8" t="e">
        <v>#N/A</v>
      </c>
      <c r="AT6" s="8" t="e">
        <v>#N/A</v>
      </c>
      <c r="AU6" s="8" t="e">
        <v>#N/A</v>
      </c>
      <c r="AV6" s="8" t="e">
        <v>#N/A</v>
      </c>
    </row>
    <row r="7" spans="1:48" x14ac:dyDescent="0.3">
      <c r="A7">
        <v>6</v>
      </c>
      <c r="B7" t="s">
        <v>23</v>
      </c>
      <c r="C7" t="s">
        <v>32</v>
      </c>
      <c r="D7" t="s">
        <v>33</v>
      </c>
      <c r="E7">
        <v>74</v>
      </c>
      <c r="F7">
        <v>35</v>
      </c>
      <c r="G7">
        <f t="shared" si="1"/>
        <v>39</v>
      </c>
      <c r="H7" s="1">
        <f t="shared" si="2"/>
        <v>0.47297297297297297</v>
      </c>
      <c r="I7" t="s">
        <v>345</v>
      </c>
      <c r="J7">
        <v>1</v>
      </c>
      <c r="K7" s="5">
        <f>Team_record!K7/LINEST!$E7</f>
        <v>42.189189189189186</v>
      </c>
      <c r="L7" s="5">
        <f>Team_record!L7/LINEST!$E7</f>
        <v>91.202702702702709</v>
      </c>
      <c r="M7" s="4">
        <f t="shared" si="3"/>
        <v>0.46258704993332339</v>
      </c>
      <c r="N7" s="5">
        <f>Team_record!N7/LINEST!$E7</f>
        <v>12.864864864864865</v>
      </c>
      <c r="O7" s="5">
        <f>Team_record!O7/LINEST!$E7</f>
        <v>34.121621621621621</v>
      </c>
      <c r="P7" s="4">
        <f t="shared" si="4"/>
        <v>0.37702970297029703</v>
      </c>
      <c r="Q7" s="5">
        <f>Team_record!Q7/LINEST!$E7</f>
        <v>17.72972972972973</v>
      </c>
      <c r="R7" s="5">
        <f>Team_record!R7/LINEST!$E7</f>
        <v>22.054054054054053</v>
      </c>
      <c r="S7" s="4">
        <f t="shared" si="5"/>
        <v>0.80392156862745101</v>
      </c>
      <c r="T7" s="5">
        <f>Team_record!T7/LINEST!$E7</f>
        <v>10.189189189189189</v>
      </c>
      <c r="U7" s="5">
        <f>Team_record!U7/LINEST!$E7</f>
        <v>35.121621621621621</v>
      </c>
      <c r="V7" s="5">
        <f>Team_record!V7/LINEST!$E7</f>
        <v>114.97297297297297</v>
      </c>
      <c r="W7" s="5">
        <f>Team_record!W7/LINEST!$E7</f>
        <v>45.310810810810814</v>
      </c>
      <c r="X7" s="5">
        <f>Team_record!X7/LINEST!$E7</f>
        <v>20.608108108108109</v>
      </c>
      <c r="Y7" s="5">
        <f>Team_record!Y7/LINEST!$E7</f>
        <v>6.2837837837837842</v>
      </c>
      <c r="Z7" s="5">
        <f>Team_record!Z7/LINEST!$E7</f>
        <v>6.0945945945945947</v>
      </c>
      <c r="AA7" s="5">
        <f>Team_record!AA7/LINEST!$E7</f>
        <v>12.783783783783784</v>
      </c>
      <c r="AB7" s="5">
        <f>Team_record!AB7/LINEST!$E7</f>
        <v>21.702702702702702</v>
      </c>
      <c r="AC7" s="3">
        <f t="shared" si="0"/>
        <v>0.4706413213211863</v>
      </c>
      <c r="AD7" s="8"/>
      <c r="AE7" s="9"/>
      <c r="AF7" s="8"/>
      <c r="AG7" s="9"/>
      <c r="AH7" s="10"/>
      <c r="AI7" s="9"/>
      <c r="AJ7" s="8"/>
      <c r="AK7" s="8"/>
      <c r="AL7" s="9"/>
      <c r="AM7" s="8"/>
      <c r="AN7" s="8"/>
      <c r="AO7" s="8"/>
      <c r="AP7" s="10"/>
      <c r="AQ7" s="10"/>
      <c r="AR7" s="8"/>
      <c r="AS7" s="8"/>
      <c r="AT7" s="8"/>
      <c r="AU7" s="8"/>
      <c r="AV7" s="8"/>
    </row>
    <row r="8" spans="1:48" x14ac:dyDescent="0.3">
      <c r="A8">
        <v>7</v>
      </c>
      <c r="B8" t="s">
        <v>23</v>
      </c>
      <c r="C8" t="s">
        <v>34</v>
      </c>
      <c r="D8" t="s">
        <v>35</v>
      </c>
      <c r="E8">
        <v>72</v>
      </c>
      <c r="F8">
        <v>25</v>
      </c>
      <c r="G8">
        <f t="shared" si="1"/>
        <v>47</v>
      </c>
      <c r="H8" s="1">
        <f t="shared" si="2"/>
        <v>0.34722222222222221</v>
      </c>
      <c r="J8">
        <v>0</v>
      </c>
      <c r="K8" s="5">
        <f>Team_record!K8/LINEST!$E8</f>
        <v>41.527777777777779</v>
      </c>
      <c r="L8" s="5">
        <f>Team_record!L8/LINEST!$E8</f>
        <v>90.888888888888886</v>
      </c>
      <c r="M8" s="4">
        <f t="shared" si="3"/>
        <v>0.45690709046454769</v>
      </c>
      <c r="N8" s="5">
        <f>Team_record!N8/LINEST!$E8</f>
        <v>12</v>
      </c>
      <c r="O8" s="5">
        <f>Team_record!O8/LINEST!$E8</f>
        <v>32.569444444444443</v>
      </c>
      <c r="P8" s="4">
        <f t="shared" si="4"/>
        <v>0.36844349680170579</v>
      </c>
      <c r="Q8" s="5">
        <f>Team_record!Q8/LINEST!$E8</f>
        <v>19.361111111111111</v>
      </c>
      <c r="R8" s="5">
        <f>Team_record!R8/LINEST!$E8</f>
        <v>24.583333333333332</v>
      </c>
      <c r="S8" s="4">
        <f t="shared" si="5"/>
        <v>0.78757062146892653</v>
      </c>
      <c r="T8" s="5">
        <f>Team_record!T8/LINEST!$E8</f>
        <v>10.166666666666666</v>
      </c>
      <c r="U8" s="5">
        <f>Team_record!U8/LINEST!$E8</f>
        <v>31.875</v>
      </c>
      <c r="V8" s="5">
        <f>Team_record!V8/LINEST!$E8</f>
        <v>114.41666666666667</v>
      </c>
      <c r="W8" s="5">
        <f>Team_record!W8/LINEST!$E8</f>
        <v>42.041666666666664</v>
      </c>
      <c r="X8" s="5">
        <f>Team_record!X8/LINEST!$E8</f>
        <v>25.013888888888889</v>
      </c>
      <c r="Y8" s="5">
        <f>Team_record!Y8/LINEST!$E8</f>
        <v>7.9722222222222223</v>
      </c>
      <c r="Z8" s="5">
        <f>Team_record!Z8/LINEST!$E8</f>
        <v>4.291666666666667</v>
      </c>
      <c r="AA8" s="5">
        <f>Team_record!AA8/LINEST!$E8</f>
        <v>14.166666666666666</v>
      </c>
      <c r="AB8" s="5">
        <f>Team_record!AB8/LINEST!$E8</f>
        <v>22.694444444444443</v>
      </c>
      <c r="AC8" s="3">
        <f t="shared" si="0"/>
        <v>0.29890570615046042</v>
      </c>
      <c r="AD8" s="8" t="s">
        <v>601</v>
      </c>
      <c r="AE8" s="9">
        <f>AE2/AE3</f>
        <v>-12.149656073521651</v>
      </c>
      <c r="AF8" s="8">
        <f t="shared" ref="AF8:AU8" si="6">AF2/AF3</f>
        <v>-7.2192867717077336E-2</v>
      </c>
      <c r="AG8" s="9">
        <f t="shared" si="6"/>
        <v>10.006640145498277</v>
      </c>
      <c r="AH8" s="10">
        <f t="shared" si="6"/>
        <v>1.7627450676785783</v>
      </c>
      <c r="AI8" s="9">
        <f t="shared" si="6"/>
        <v>13.290071400615105</v>
      </c>
      <c r="AJ8" s="8">
        <f t="shared" si="6"/>
        <v>9.8468121641364953E-2</v>
      </c>
      <c r="AK8" s="8" t="e">
        <f t="shared" si="6"/>
        <v>#DIV/0!</v>
      </c>
      <c r="AL8" s="9">
        <f t="shared" si="6"/>
        <v>2.9387205535224026</v>
      </c>
      <c r="AM8" s="8">
        <f t="shared" si="6"/>
        <v>3.0292122627120204E-2</v>
      </c>
      <c r="AN8" s="8">
        <f t="shared" si="6"/>
        <v>-0.46453922077506338</v>
      </c>
      <c r="AO8" s="8">
        <f t="shared" si="6"/>
        <v>0.22532467346437951</v>
      </c>
      <c r="AP8" s="10">
        <f t="shared" si="6"/>
        <v>1.2609535215909871</v>
      </c>
      <c r="AQ8" s="10">
        <f t="shared" si="6"/>
        <v>0.91297111313316837</v>
      </c>
      <c r="AR8" s="8">
        <f t="shared" si="6"/>
        <v>-0.34810180914108912</v>
      </c>
      <c r="AS8" s="8">
        <f t="shared" si="6"/>
        <v>0.33983298790558514</v>
      </c>
      <c r="AT8" s="8">
        <f t="shared" si="6"/>
        <v>-0.94256186428045763</v>
      </c>
      <c r="AU8" s="8" t="e">
        <f t="shared" si="6"/>
        <v>#DIV/0!</v>
      </c>
      <c r="AV8" s="8"/>
    </row>
    <row r="9" spans="1:48" x14ac:dyDescent="0.3">
      <c r="A9">
        <v>8</v>
      </c>
      <c r="B9" t="s">
        <v>23</v>
      </c>
      <c r="C9" t="s">
        <v>36</v>
      </c>
      <c r="D9" t="s">
        <v>37</v>
      </c>
      <c r="E9">
        <v>71</v>
      </c>
      <c r="F9">
        <v>32</v>
      </c>
      <c r="G9">
        <f t="shared" si="1"/>
        <v>39</v>
      </c>
      <c r="H9" s="1">
        <f t="shared" si="2"/>
        <v>0.45070422535211269</v>
      </c>
      <c r="J9">
        <v>0</v>
      </c>
      <c r="K9" s="5">
        <f>Team_record!K9/LINEST!$E9</f>
        <v>42.183098591549296</v>
      </c>
      <c r="L9" s="5">
        <f>Team_record!L9/LINEST!$E9</f>
        <v>89.436619718309856</v>
      </c>
      <c r="M9" s="4">
        <f t="shared" si="3"/>
        <v>0.47165354330708664</v>
      </c>
      <c r="N9" s="5">
        <f>Team_record!N9/LINEST!$E9</f>
        <v>10.704225352112676</v>
      </c>
      <c r="O9" s="5">
        <f>Team_record!O9/LINEST!$E9</f>
        <v>28.464788732394368</v>
      </c>
      <c r="P9" s="4">
        <f t="shared" si="4"/>
        <v>0.37605145967342896</v>
      </c>
      <c r="Q9" s="5">
        <f>Team_record!Q9/LINEST!$E9</f>
        <v>18.985915492957748</v>
      </c>
      <c r="R9" s="5">
        <f>Team_record!R9/LINEST!$E9</f>
        <v>23.43661971830986</v>
      </c>
      <c r="S9" s="4">
        <f t="shared" si="5"/>
        <v>0.81009615384615385</v>
      </c>
      <c r="T9" s="5">
        <f>Team_record!T9/LINEST!$E9</f>
        <v>9.0140845070422539</v>
      </c>
      <c r="U9" s="5">
        <f>Team_record!U9/LINEST!$E9</f>
        <v>35.633802816901408</v>
      </c>
      <c r="V9" s="5">
        <f>Team_record!V9/LINEST!$E9</f>
        <v>114.05633802816901</v>
      </c>
      <c r="W9" s="5">
        <f>Team_record!W9/LINEST!$E9</f>
        <v>44.647887323943664</v>
      </c>
      <c r="X9" s="5">
        <f>Team_record!X9/LINEST!$E9</f>
        <v>24.661971830985916</v>
      </c>
      <c r="Y9" s="5">
        <f>Team_record!Y9/LINEST!$E9</f>
        <v>7.295774647887324</v>
      </c>
      <c r="Z9" s="5">
        <f>Team_record!Z9/LINEST!$E9</f>
        <v>5.492957746478873</v>
      </c>
      <c r="AA9" s="5">
        <f>Team_record!AA9/LINEST!$E9</f>
        <v>12.605633802816902</v>
      </c>
      <c r="AB9" s="5">
        <f>Team_record!AB9/LINEST!$E9</f>
        <v>19.3943661971831</v>
      </c>
      <c r="AC9" s="3">
        <f t="shared" si="0"/>
        <v>0.57445619124291725</v>
      </c>
      <c r="AD9" s="8" t="s">
        <v>603</v>
      </c>
      <c r="AE9" s="9" t="str">
        <f>IF(ABS(AE8)&gt;=2,"Signaficant","Not Signaficant")</f>
        <v>Signaficant</v>
      </c>
      <c r="AF9" s="8" t="str">
        <f t="shared" ref="AF9:AV9" si="7">IF(ABS(AF8)&gt;=2,"Signaficant","Not Signaficant")</f>
        <v>Not Signaficant</v>
      </c>
      <c r="AG9" s="9" t="str">
        <f t="shared" si="7"/>
        <v>Signaficant</v>
      </c>
      <c r="AH9" s="10" t="str">
        <f t="shared" si="7"/>
        <v>Not Signaficant</v>
      </c>
      <c r="AI9" s="9" t="str">
        <f t="shared" si="7"/>
        <v>Signaficant</v>
      </c>
      <c r="AJ9" s="8" t="str">
        <f t="shared" si="7"/>
        <v>Not Signaficant</v>
      </c>
      <c r="AK9" s="8" t="e">
        <f t="shared" si="7"/>
        <v>#DIV/0!</v>
      </c>
      <c r="AL9" s="9" t="str">
        <f t="shared" si="7"/>
        <v>Signaficant</v>
      </c>
      <c r="AM9" s="8" t="str">
        <f t="shared" si="7"/>
        <v>Not Signaficant</v>
      </c>
      <c r="AN9" s="8" t="str">
        <f t="shared" si="7"/>
        <v>Not Signaficant</v>
      </c>
      <c r="AO9" s="8" t="str">
        <f t="shared" si="7"/>
        <v>Not Signaficant</v>
      </c>
      <c r="AP9" s="10" t="str">
        <f t="shared" si="7"/>
        <v>Not Signaficant</v>
      </c>
      <c r="AQ9" s="10" t="str">
        <f t="shared" si="7"/>
        <v>Not Signaficant</v>
      </c>
      <c r="AR9" s="8" t="str">
        <f t="shared" si="7"/>
        <v>Not Signaficant</v>
      </c>
      <c r="AS9" s="8" t="str">
        <f t="shared" si="7"/>
        <v>Not Signaficant</v>
      </c>
      <c r="AT9" s="8" t="str">
        <f t="shared" si="7"/>
        <v>Not Signaficant</v>
      </c>
      <c r="AU9" s="8" t="e">
        <f t="shared" si="7"/>
        <v>#DIV/0!</v>
      </c>
      <c r="AV9" s="8" t="str">
        <f t="shared" si="7"/>
        <v>Not Signaficant</v>
      </c>
    </row>
    <row r="10" spans="1:48" x14ac:dyDescent="0.3">
      <c r="A10">
        <v>9</v>
      </c>
      <c r="B10" t="s">
        <v>23</v>
      </c>
      <c r="C10" t="s">
        <v>38</v>
      </c>
      <c r="D10" t="s">
        <v>39</v>
      </c>
      <c r="E10">
        <v>72</v>
      </c>
      <c r="F10">
        <v>48</v>
      </c>
      <c r="G10">
        <f t="shared" si="1"/>
        <v>24</v>
      </c>
      <c r="H10" s="1">
        <f t="shared" si="2"/>
        <v>0.66666666666666663</v>
      </c>
      <c r="I10" t="s">
        <v>282</v>
      </c>
      <c r="J10">
        <v>3</v>
      </c>
      <c r="K10" s="5">
        <f>Team_record!K10/LINEST!$E10</f>
        <v>41.263888888888886</v>
      </c>
      <c r="L10" s="5">
        <f>Team_record!L10/LINEST!$E10</f>
        <v>89.555555555555557</v>
      </c>
      <c r="M10" s="4">
        <f t="shared" si="3"/>
        <v>0.46076302729528534</v>
      </c>
      <c r="N10" s="5">
        <f>Team_record!N10/LINEST!$E10</f>
        <v>12.569444444444445</v>
      </c>
      <c r="O10" s="5">
        <f>Team_record!O10/LINEST!$E10</f>
        <v>34.541666666666664</v>
      </c>
      <c r="P10" s="4">
        <f t="shared" si="4"/>
        <v>0.36389223964616008</v>
      </c>
      <c r="Q10" s="5">
        <f>Team_record!Q10/LINEST!$E10</f>
        <v>18.555555555555557</v>
      </c>
      <c r="R10" s="5">
        <f>Team_record!R10/LINEST!$E10</f>
        <v>23.166666666666668</v>
      </c>
      <c r="S10" s="4">
        <f t="shared" si="5"/>
        <v>0.80095923261390889</v>
      </c>
      <c r="T10" s="5">
        <f>Team_record!T10/LINEST!$E10</f>
        <v>10.666666666666666</v>
      </c>
      <c r="U10" s="5">
        <f>Team_record!U10/LINEST!$E10</f>
        <v>35.402777777777779</v>
      </c>
      <c r="V10" s="5">
        <f>Team_record!V10/LINEST!$E10</f>
        <v>113.65277777777777</v>
      </c>
      <c r="W10" s="5">
        <f>Team_record!W10/LINEST!$E10</f>
        <v>46.069444444444443</v>
      </c>
      <c r="X10" s="5">
        <f>Team_record!X10/LINEST!$E10</f>
        <v>22.986111111111111</v>
      </c>
      <c r="Y10" s="5">
        <f>Team_record!Y10/LINEST!$E10</f>
        <v>8.2638888888888893</v>
      </c>
      <c r="Z10" s="5">
        <f>Team_record!Z10/LINEST!$E10</f>
        <v>5.6388888888888893</v>
      </c>
      <c r="AA10" s="5">
        <f>Team_record!AA10/LINEST!$E10</f>
        <v>13.819444444444445</v>
      </c>
      <c r="AB10" s="5">
        <f>Team_record!AB10/LINEST!$E10</f>
        <v>21.569444444444443</v>
      </c>
      <c r="AC10" s="3">
        <f t="shared" si="0"/>
        <v>0.66062143013073371</v>
      </c>
      <c r="AD10" s="8" t="s">
        <v>602</v>
      </c>
      <c r="AE10" s="9">
        <f>_xlfn.T.DIST.2T(ABS(AE2)/AE3,$AF$5)</f>
        <v>1.2606927799419894E-25</v>
      </c>
      <c r="AF10" s="8">
        <f t="shared" ref="AF10:AV10" si="8">_xlfn.T.DIST.2T(ABS(AF2)/AF3,$AF$5)</f>
        <v>0.94252279418556539</v>
      </c>
      <c r="AG10" s="9">
        <f t="shared" si="8"/>
        <v>2.8530930424764081E-19</v>
      </c>
      <c r="AH10" s="10">
        <f t="shared" si="8"/>
        <v>7.9518080309216768E-2</v>
      </c>
      <c r="AI10" s="9">
        <f t="shared" si="8"/>
        <v>4.4259517366029916E-29</v>
      </c>
      <c r="AJ10" s="8">
        <f t="shared" si="8"/>
        <v>0.92166225012850334</v>
      </c>
      <c r="AK10" s="8" t="e">
        <f t="shared" si="8"/>
        <v>#DIV/0!</v>
      </c>
      <c r="AL10" s="9">
        <f t="shared" si="8"/>
        <v>3.6954579803723706E-3</v>
      </c>
      <c r="AM10" s="8">
        <f t="shared" si="8"/>
        <v>0.9758652193991455</v>
      </c>
      <c r="AN10" s="8">
        <f t="shared" si="8"/>
        <v>0.64278237883766154</v>
      </c>
      <c r="AO10" s="8">
        <f t="shared" si="8"/>
        <v>0.82196388657434205</v>
      </c>
      <c r="AP10" s="10">
        <f t="shared" si="8"/>
        <v>0.20883990290254054</v>
      </c>
      <c r="AQ10" s="10">
        <f t="shared" si="8"/>
        <v>0.36239091657782052</v>
      </c>
      <c r="AR10" s="8">
        <f t="shared" si="8"/>
        <v>0.72814115477272146</v>
      </c>
      <c r="AS10" s="8">
        <f t="shared" si="8"/>
        <v>0.73434994362960515</v>
      </c>
      <c r="AT10" s="8">
        <f t="shared" si="8"/>
        <v>0.34707733382542338</v>
      </c>
      <c r="AU10" s="8" t="e">
        <f t="shared" si="8"/>
        <v>#DIV/0!</v>
      </c>
      <c r="AV10" s="8">
        <f t="shared" si="8"/>
        <v>0.87386518976014393</v>
      </c>
    </row>
    <row r="11" spans="1:48" x14ac:dyDescent="0.3">
      <c r="A11">
        <v>10</v>
      </c>
      <c r="B11" t="s">
        <v>23</v>
      </c>
      <c r="C11" t="s">
        <v>40</v>
      </c>
      <c r="D11" t="s">
        <v>41</v>
      </c>
      <c r="E11">
        <v>73</v>
      </c>
      <c r="F11">
        <v>34</v>
      </c>
      <c r="G11">
        <f t="shared" si="1"/>
        <v>39</v>
      </c>
      <c r="H11" s="1">
        <f t="shared" si="2"/>
        <v>0.46575342465753422</v>
      </c>
      <c r="J11">
        <v>0</v>
      </c>
      <c r="K11" s="5">
        <f>Team_record!K11/LINEST!$E11</f>
        <v>41.178082191780824</v>
      </c>
      <c r="L11" s="5">
        <f>Team_record!L11/LINEST!$E11</f>
        <v>88.06849315068493</v>
      </c>
      <c r="M11" s="4">
        <f t="shared" si="3"/>
        <v>0.46756882874475036</v>
      </c>
      <c r="N11" s="5">
        <f>Team_record!N11/LINEST!$E11</f>
        <v>11.383561643835616</v>
      </c>
      <c r="O11" s="5">
        <f>Team_record!O11/LINEST!$E11</f>
        <v>31.780821917808218</v>
      </c>
      <c r="P11" s="4">
        <f t="shared" si="4"/>
        <v>0.3581896551724138</v>
      </c>
      <c r="Q11" s="5">
        <f>Team_record!Q11/LINEST!$E11</f>
        <v>19.876712328767123</v>
      </c>
      <c r="R11" s="5">
        <f>Team_record!R11/LINEST!$E11</f>
        <v>23.835616438356166</v>
      </c>
      <c r="S11" s="4">
        <f t="shared" si="5"/>
        <v>0.8339080459770114</v>
      </c>
      <c r="T11" s="5">
        <f>Team_record!T11/LINEST!$E11</f>
        <v>9.7534246575342465</v>
      </c>
      <c r="U11" s="5">
        <f>Team_record!U11/LINEST!$E11</f>
        <v>33.767123287671232</v>
      </c>
      <c r="V11" s="5">
        <f>Team_record!V11/LINEST!$E11</f>
        <v>113.61643835616438</v>
      </c>
      <c r="W11" s="5">
        <f>Team_record!W11/LINEST!$E11</f>
        <v>43.520547945205479</v>
      </c>
      <c r="X11" s="5">
        <f>Team_record!X11/LINEST!$E11</f>
        <v>27.219178082191782</v>
      </c>
      <c r="Y11" s="5">
        <f>Team_record!Y11/LINEST!$E11</f>
        <v>7.6575342465753424</v>
      </c>
      <c r="Z11" s="5">
        <f>Team_record!Z11/LINEST!$E11</f>
        <v>3.9726027397260273</v>
      </c>
      <c r="AA11" s="5">
        <f>Team_record!AA11/LINEST!$E11</f>
        <v>14.753424657534246</v>
      </c>
      <c r="AB11" s="5">
        <f>Team_record!AB11/LINEST!$E11</f>
        <v>22.041095890410958</v>
      </c>
      <c r="AC11" s="3">
        <f t="shared" si="0"/>
        <v>0.50676629036600584</v>
      </c>
    </row>
    <row r="12" spans="1:48" x14ac:dyDescent="0.3">
      <c r="A12">
        <v>11</v>
      </c>
      <c r="B12" t="s">
        <v>23</v>
      </c>
      <c r="C12" t="s">
        <v>42</v>
      </c>
      <c r="D12" t="s">
        <v>43</v>
      </c>
      <c r="E12">
        <v>71</v>
      </c>
      <c r="F12">
        <v>52</v>
      </c>
      <c r="G12">
        <f t="shared" si="1"/>
        <v>19</v>
      </c>
      <c r="H12" s="1">
        <f t="shared" si="2"/>
        <v>0.73239436619718312</v>
      </c>
      <c r="I12" t="s">
        <v>391</v>
      </c>
      <c r="J12">
        <v>5</v>
      </c>
      <c r="K12" s="5">
        <f>Team_record!K12/LINEST!$E12</f>
        <v>42.338028169014088</v>
      </c>
      <c r="L12" s="5">
        <f>Team_record!L12/LINEST!$E12</f>
        <v>88.295774647887328</v>
      </c>
      <c r="M12" s="4">
        <f t="shared" si="3"/>
        <v>0.47950231296857554</v>
      </c>
      <c r="N12" s="5">
        <f>Team_record!N12/LINEST!$E12</f>
        <v>11.014084507042254</v>
      </c>
      <c r="O12" s="5">
        <f>Team_record!O12/LINEST!$E12</f>
        <v>31.577464788732396</v>
      </c>
      <c r="P12" s="4">
        <f t="shared" si="4"/>
        <v>0.34879571810883142</v>
      </c>
      <c r="Q12" s="5">
        <f>Team_record!Q12/LINEST!$E12</f>
        <v>17.746478873239436</v>
      </c>
      <c r="R12" s="5">
        <f>Team_record!R12/LINEST!$E12</f>
        <v>24.338028169014084</v>
      </c>
      <c r="S12" s="4">
        <f t="shared" si="5"/>
        <v>0.72916666666666663</v>
      </c>
      <c r="T12" s="5">
        <f>Team_record!T12/LINEST!$E12</f>
        <v>10.661971830985916</v>
      </c>
      <c r="U12" s="5">
        <f>Team_record!U12/LINEST!$E12</f>
        <v>35.070422535211264</v>
      </c>
      <c r="V12" s="5">
        <f>Team_record!V12/LINEST!$E12</f>
        <v>113.43661971830986</v>
      </c>
      <c r="W12" s="5">
        <f>Team_record!W12/LINEST!$E12</f>
        <v>45.732394366197184</v>
      </c>
      <c r="X12" s="5">
        <f>Team_record!X12/LINEST!$E12</f>
        <v>25.3943661971831</v>
      </c>
      <c r="Y12" s="5">
        <f>Team_record!Y12/LINEST!$E12</f>
        <v>8.6197183098591541</v>
      </c>
      <c r="Z12" s="5">
        <f>Team_record!Z12/LINEST!$E12</f>
        <v>6.591549295774648</v>
      </c>
      <c r="AA12" s="5">
        <f>Team_record!AA12/LINEST!$E12</f>
        <v>15.169014084507042</v>
      </c>
      <c r="AB12" s="5">
        <f>Team_record!AB12/LINEST!$E12</f>
        <v>20.718309859154928</v>
      </c>
      <c r="AC12" s="3">
        <f t="shared" si="0"/>
        <v>0.63562628315681391</v>
      </c>
    </row>
    <row r="13" spans="1:48" x14ac:dyDescent="0.3">
      <c r="A13">
        <v>12</v>
      </c>
      <c r="B13" t="s">
        <v>23</v>
      </c>
      <c r="C13" t="s">
        <v>44</v>
      </c>
      <c r="D13" t="s">
        <v>45</v>
      </c>
      <c r="E13">
        <v>64</v>
      </c>
      <c r="F13">
        <v>19</v>
      </c>
      <c r="G13">
        <f t="shared" si="1"/>
        <v>45</v>
      </c>
      <c r="H13" s="1">
        <f t="shared" si="2"/>
        <v>0.296875</v>
      </c>
      <c r="J13">
        <v>0</v>
      </c>
      <c r="K13" s="5">
        <f>Team_record!K13/LINEST!$E13</f>
        <v>40.40625</v>
      </c>
      <c r="L13" s="5">
        <f>Team_record!L13/LINEST!$E13</f>
        <v>91.640625</v>
      </c>
      <c r="M13" s="4">
        <f t="shared" si="3"/>
        <v>0.44092071611253197</v>
      </c>
      <c r="N13" s="5">
        <f>Team_record!N13/LINEST!$E13</f>
        <v>13.328125</v>
      </c>
      <c r="O13" s="5">
        <f>Team_record!O13/LINEST!$E13</f>
        <v>39.6875</v>
      </c>
      <c r="P13" s="4">
        <f t="shared" si="4"/>
        <v>0.3358267716535433</v>
      </c>
      <c r="Q13" s="5">
        <f>Team_record!Q13/LINEST!$E13</f>
        <v>19.109375</v>
      </c>
      <c r="R13" s="5">
        <f>Team_record!R13/LINEST!$E13</f>
        <v>25.375</v>
      </c>
      <c r="S13" s="4">
        <f t="shared" si="5"/>
        <v>0.7530788177339901</v>
      </c>
      <c r="T13" s="5">
        <f>Team_record!T13/LINEST!$E13</f>
        <v>10.546875</v>
      </c>
      <c r="U13" s="5">
        <f>Team_record!U13/LINEST!$E13</f>
        <v>34.265625</v>
      </c>
      <c r="V13" s="5">
        <f>Team_record!V13/LINEST!$E13</f>
        <v>113.25</v>
      </c>
      <c r="W13" s="5">
        <f>Team_record!W13/LINEST!$E13</f>
        <v>44.8125</v>
      </c>
      <c r="X13" s="5">
        <f>Team_record!X13/LINEST!$E13</f>
        <v>23.828125</v>
      </c>
      <c r="Y13" s="5">
        <f>Team_record!Y13/LINEST!$E13</f>
        <v>8.671875</v>
      </c>
      <c r="Z13" s="5">
        <f>Team_record!Z13/LINEST!$E13</f>
        <v>5.65625</v>
      </c>
      <c r="AA13" s="5">
        <f>Team_record!AA13/LINEST!$E13</f>
        <v>15.328125</v>
      </c>
      <c r="AB13" s="5">
        <f>Team_record!AB13/LINEST!$E13</f>
        <v>21.40625</v>
      </c>
      <c r="AC13" s="3">
        <f t="shared" si="0"/>
        <v>0.34788074640923139</v>
      </c>
    </row>
    <row r="14" spans="1:48" x14ac:dyDescent="0.3">
      <c r="A14">
        <v>13</v>
      </c>
      <c r="B14" t="s">
        <v>23</v>
      </c>
      <c r="C14" t="s">
        <v>46</v>
      </c>
      <c r="D14" t="s">
        <v>47</v>
      </c>
      <c r="E14">
        <v>72</v>
      </c>
      <c r="F14">
        <v>53</v>
      </c>
      <c r="G14">
        <f t="shared" si="1"/>
        <v>19</v>
      </c>
      <c r="H14" s="1">
        <f t="shared" si="2"/>
        <v>0.73611111111111116</v>
      </c>
      <c r="I14" t="s">
        <v>294</v>
      </c>
      <c r="J14">
        <v>2</v>
      </c>
      <c r="K14" s="5">
        <f>Team_record!K14/LINEST!$E14</f>
        <v>40.236111111111114</v>
      </c>
      <c r="L14" s="5">
        <f>Team_record!L14/LINEST!$E14</f>
        <v>87.930555555555557</v>
      </c>
      <c r="M14" s="4">
        <f t="shared" si="3"/>
        <v>0.45758963828779026</v>
      </c>
      <c r="N14" s="5">
        <f>Team_record!N14/LINEST!$E14</f>
        <v>13.819444444444445</v>
      </c>
      <c r="O14" s="5">
        <f>Team_record!O14/LINEST!$E14</f>
        <v>36.986111111111114</v>
      </c>
      <c r="P14" s="4">
        <f t="shared" si="4"/>
        <v>0.3736387532857679</v>
      </c>
      <c r="Q14" s="5">
        <f>Team_record!Q14/LINEST!$E14</f>
        <v>18.458333333333332</v>
      </c>
      <c r="R14" s="5">
        <f>Team_record!R14/LINEST!$E14</f>
        <v>23.194444444444443</v>
      </c>
      <c r="S14" s="4">
        <f t="shared" si="5"/>
        <v>0.79580838323353298</v>
      </c>
      <c r="T14" s="5">
        <f>Team_record!T14/LINEST!$E14</f>
        <v>9.5138888888888893</v>
      </c>
      <c r="U14" s="5">
        <f>Team_record!U14/LINEST!$E14</f>
        <v>35.875</v>
      </c>
      <c r="V14" s="5">
        <f>Team_record!V14/LINEST!$E14</f>
        <v>112.75</v>
      </c>
      <c r="W14" s="5">
        <f>Team_record!W14/LINEST!$E14</f>
        <v>45.388888888888886</v>
      </c>
      <c r="X14" s="5">
        <f>Team_record!X14/LINEST!$E14</f>
        <v>25.222222222222221</v>
      </c>
      <c r="Y14" s="5">
        <f>Team_record!Y14/LINEST!$E14</f>
        <v>8.8333333333333339</v>
      </c>
      <c r="Z14" s="5">
        <f>Team_record!Z14/LINEST!$E14</f>
        <v>4.9722222222222223</v>
      </c>
      <c r="AA14" s="5">
        <f>Team_record!AA14/LINEST!$E14</f>
        <v>14.819444444444445</v>
      </c>
      <c r="AB14" s="5">
        <f>Team_record!AB14/LINEST!$E14</f>
        <v>21.652777777777779</v>
      </c>
      <c r="AC14" s="3">
        <f t="shared" si="0"/>
        <v>0.68002592455809474</v>
      </c>
    </row>
    <row r="15" spans="1:48" x14ac:dyDescent="0.3">
      <c r="A15">
        <v>14</v>
      </c>
      <c r="B15" t="s">
        <v>23</v>
      </c>
      <c r="C15" t="s">
        <v>48</v>
      </c>
      <c r="D15" t="s">
        <v>49</v>
      </c>
      <c r="E15">
        <v>73</v>
      </c>
      <c r="F15">
        <v>53</v>
      </c>
      <c r="G15">
        <f t="shared" si="1"/>
        <v>20</v>
      </c>
      <c r="H15" s="1">
        <f t="shared" si="2"/>
        <v>0.72602739726027399</v>
      </c>
      <c r="J15">
        <v>0</v>
      </c>
      <c r="K15" s="5">
        <f>Team_record!K15/LINEST!$E15</f>
        <v>42.547945205479451</v>
      </c>
      <c r="L15" s="5">
        <f>Team_record!L15/LINEST!$E15</f>
        <v>90.876712328767127</v>
      </c>
      <c r="M15" s="4">
        <f t="shared" si="3"/>
        <v>0.46819415134157366</v>
      </c>
      <c r="N15" s="5">
        <f>Team_record!N15/LINEST!$E15</f>
        <v>10.931506849315069</v>
      </c>
      <c r="O15" s="5">
        <f>Team_record!O15/LINEST!$E15</f>
        <v>31.465753424657535</v>
      </c>
      <c r="P15" s="4">
        <f t="shared" si="4"/>
        <v>0.34740966478014801</v>
      </c>
      <c r="Q15" s="5">
        <f>Team_record!Q15/LINEST!$E15</f>
        <v>16.602739726027398</v>
      </c>
      <c r="R15" s="5">
        <f>Team_record!R15/LINEST!$E15</f>
        <v>21.767123287671232</v>
      </c>
      <c r="S15" s="4">
        <f t="shared" si="5"/>
        <v>0.76274386406545003</v>
      </c>
      <c r="T15" s="5">
        <f>Team_record!T15/LINEST!$E15</f>
        <v>10.328767123287671</v>
      </c>
      <c r="U15" s="5">
        <f>Team_record!U15/LINEST!$E15</f>
        <v>36.205479452054796</v>
      </c>
      <c r="V15" s="5">
        <f>Team_record!V15/LINEST!$E15</f>
        <v>112.63013698630137</v>
      </c>
      <c r="W15" s="5">
        <f>Team_record!W15/LINEST!$E15</f>
        <v>46.534246575342465</v>
      </c>
      <c r="X15" s="5">
        <f>Team_record!X15/LINEST!$E15</f>
        <v>26.917808219178081</v>
      </c>
      <c r="Y15" s="5">
        <f>Team_record!Y15/LINEST!$E15</f>
        <v>7.8904109589041092</v>
      </c>
      <c r="Z15" s="5">
        <f>Team_record!Z15/LINEST!$E15</f>
        <v>5.4520547945205475</v>
      </c>
      <c r="AA15" s="5">
        <f>Team_record!AA15/LINEST!$E15</f>
        <v>15.246575342465754</v>
      </c>
      <c r="AB15" s="5">
        <f>Team_record!AB15/LINEST!$E15</f>
        <v>21.17808219178082</v>
      </c>
      <c r="AC15" s="3">
        <f t="shared" si="0"/>
        <v>0.50733620463477991</v>
      </c>
    </row>
    <row r="16" spans="1:48" x14ac:dyDescent="0.3">
      <c r="A16">
        <v>15</v>
      </c>
      <c r="B16" t="s">
        <v>23</v>
      </c>
      <c r="C16" t="s">
        <v>50</v>
      </c>
      <c r="D16" t="s">
        <v>51</v>
      </c>
      <c r="E16">
        <v>73</v>
      </c>
      <c r="F16">
        <v>44</v>
      </c>
      <c r="G16">
        <f t="shared" si="1"/>
        <v>29</v>
      </c>
      <c r="H16" s="1">
        <f t="shared" si="2"/>
        <v>0.60273972602739723</v>
      </c>
      <c r="I16" t="s">
        <v>388</v>
      </c>
      <c r="J16">
        <v>4</v>
      </c>
      <c r="K16" s="5">
        <f>Team_record!K16/LINEST!$E16</f>
        <v>39.452054794520549</v>
      </c>
      <c r="L16" s="5">
        <f>Team_record!L16/LINEST!$E16</f>
        <v>84.38356164383562</v>
      </c>
      <c r="M16" s="4">
        <f t="shared" si="3"/>
        <v>0.46753246753246752</v>
      </c>
      <c r="N16" s="5">
        <f>Team_record!N16/LINEST!$E16</f>
        <v>13.41095890410959</v>
      </c>
      <c r="O16" s="5">
        <f>Team_record!O16/LINEST!$E16</f>
        <v>35.397260273972606</v>
      </c>
      <c r="P16" s="4">
        <f t="shared" si="4"/>
        <v>0.37886996904024767</v>
      </c>
      <c r="Q16" s="5">
        <f>Team_record!Q16/LINEST!$E16</f>
        <v>19.726027397260275</v>
      </c>
      <c r="R16" s="5">
        <f>Team_record!R16/LINEST!$E16</f>
        <v>25.205479452054796</v>
      </c>
      <c r="S16" s="4">
        <f t="shared" si="5"/>
        <v>0.78260869565217395</v>
      </c>
      <c r="T16" s="5">
        <f>Team_record!T16/LINEST!$E16</f>
        <v>8.493150684931507</v>
      </c>
      <c r="U16" s="5">
        <f>Team_record!U16/LINEST!$E16</f>
        <v>35.876712328767127</v>
      </c>
      <c r="V16" s="5">
        <f>Team_record!V16/LINEST!$E16</f>
        <v>112.04109589041096</v>
      </c>
      <c r="W16" s="5">
        <f>Team_record!W16/LINEST!$E16</f>
        <v>44.369863013698627</v>
      </c>
      <c r="X16" s="5">
        <f>Team_record!X16/LINEST!$E16</f>
        <v>25.917808219178081</v>
      </c>
      <c r="Y16" s="5">
        <f>Team_record!Y16/LINEST!$E16</f>
        <v>7.493150684931507</v>
      </c>
      <c r="Z16" s="5">
        <f>Team_record!Z16/LINEST!$E16</f>
        <v>4.5479452054794525</v>
      </c>
      <c r="AA16" s="5">
        <f>Team_record!AA16/LINEST!$E16</f>
        <v>14.904109589041095</v>
      </c>
      <c r="AB16" s="5">
        <f>Team_record!AB16/LINEST!$E16</f>
        <v>20.561643835616437</v>
      </c>
      <c r="AC16" s="3">
        <f t="shared" si="0"/>
        <v>0.6712962800944281</v>
      </c>
    </row>
    <row r="17" spans="1:48" x14ac:dyDescent="0.3">
      <c r="A17">
        <v>16</v>
      </c>
      <c r="B17" t="s">
        <v>23</v>
      </c>
      <c r="C17" t="s">
        <v>52</v>
      </c>
      <c r="D17" t="s">
        <v>53</v>
      </c>
      <c r="E17">
        <v>67</v>
      </c>
      <c r="F17">
        <v>20</v>
      </c>
      <c r="G17">
        <f t="shared" si="1"/>
        <v>47</v>
      </c>
      <c r="H17" s="1">
        <f t="shared" si="2"/>
        <v>0.29850746268656714</v>
      </c>
      <c r="J17">
        <v>0</v>
      </c>
      <c r="K17" s="5">
        <f>Team_record!K17/LINEST!$E17</f>
        <v>40.64179104477612</v>
      </c>
      <c r="L17" s="5">
        <f>Team_record!L17/LINEST!$E17</f>
        <v>90.552238805970148</v>
      </c>
      <c r="M17" s="4">
        <f t="shared" si="3"/>
        <v>0.44882149332454263</v>
      </c>
      <c r="N17" s="5">
        <f>Team_record!N17/LINEST!$E17</f>
        <v>12.014925373134329</v>
      </c>
      <c r="O17" s="5">
        <f>Team_record!O17/LINEST!$E17</f>
        <v>36.059701492537314</v>
      </c>
      <c r="P17" s="4">
        <f t="shared" si="4"/>
        <v>0.33319536423841062</v>
      </c>
      <c r="Q17" s="5">
        <f>Team_record!Q17/LINEST!$E17</f>
        <v>18.46268656716418</v>
      </c>
      <c r="R17" s="5">
        <f>Team_record!R17/LINEST!$E17</f>
        <v>23.373134328358208</v>
      </c>
      <c r="S17" s="4">
        <f t="shared" si="5"/>
        <v>0.78991060025542792</v>
      </c>
      <c r="T17" s="5">
        <f>Team_record!T17/LINEST!$E17</f>
        <v>9.8656716417910442</v>
      </c>
      <c r="U17" s="5">
        <f>Team_record!U17/LINEST!$E17</f>
        <v>33.388059701492537</v>
      </c>
      <c r="V17" s="5">
        <f>Team_record!V17/LINEST!$E17</f>
        <v>111.76119402985074</v>
      </c>
      <c r="W17" s="5">
        <f>Team_record!W17/LINEST!$E17</f>
        <v>43.253731343283583</v>
      </c>
      <c r="X17" s="5">
        <f>Team_record!X17/LINEST!$E17</f>
        <v>23.955223880597014</v>
      </c>
      <c r="Y17" s="5">
        <f>Team_record!Y17/LINEST!$E17</f>
        <v>7.8059701492537314</v>
      </c>
      <c r="Z17" s="5">
        <f>Team_record!Z17/LINEST!$E17</f>
        <v>5.08955223880597</v>
      </c>
      <c r="AA17" s="5">
        <f>Team_record!AA17/LINEST!$E17</f>
        <v>16.208955223880597</v>
      </c>
      <c r="AB17" s="5">
        <f>Team_record!AB17/LINEST!$E17</f>
        <v>23.104477611940297</v>
      </c>
      <c r="AC17" s="3">
        <f t="shared" si="0"/>
        <v>0.21027552167558927</v>
      </c>
    </row>
    <row r="18" spans="1:48" x14ac:dyDescent="0.3">
      <c r="A18">
        <v>17</v>
      </c>
      <c r="B18" t="s">
        <v>23</v>
      </c>
      <c r="C18" t="s">
        <v>54</v>
      </c>
      <c r="D18" t="s">
        <v>55</v>
      </c>
      <c r="E18">
        <v>72</v>
      </c>
      <c r="F18">
        <v>35</v>
      </c>
      <c r="G18">
        <f t="shared" si="1"/>
        <v>37</v>
      </c>
      <c r="H18" s="1">
        <f t="shared" si="2"/>
        <v>0.4861111111111111</v>
      </c>
      <c r="I18" t="s">
        <v>285</v>
      </c>
      <c r="J18">
        <v>1</v>
      </c>
      <c r="K18" s="5">
        <f>Team_record!K18/LINEST!$E18</f>
        <v>40.388888888888886</v>
      </c>
      <c r="L18" s="5">
        <f>Team_record!L18/LINEST!$E18</f>
        <v>90.25</v>
      </c>
      <c r="M18" s="4">
        <f t="shared" si="3"/>
        <v>0.44752231455832558</v>
      </c>
      <c r="N18" s="5">
        <f>Team_record!N18/LINEST!$E18</f>
        <v>13.069444444444445</v>
      </c>
      <c r="O18" s="5">
        <f>Team_record!O18/LINEST!$E18</f>
        <v>38.138888888888886</v>
      </c>
      <c r="P18" s="4">
        <f t="shared" si="4"/>
        <v>0.34268026219956305</v>
      </c>
      <c r="Q18" s="5">
        <f>Team_record!Q18/LINEST!$E18</f>
        <v>17.930555555555557</v>
      </c>
      <c r="R18" s="5">
        <f>Team_record!R18/LINEST!$E18</f>
        <v>24.055555555555557</v>
      </c>
      <c r="S18" s="4">
        <f t="shared" si="5"/>
        <v>0.74538106235565826</v>
      </c>
      <c r="T18" s="5">
        <f>Team_record!T18/LINEST!$E18</f>
        <v>10.638888888888889</v>
      </c>
      <c r="U18" s="5">
        <f>Team_record!U18/LINEST!$E18</f>
        <v>37.263888888888886</v>
      </c>
      <c r="V18" s="5">
        <f>Team_record!V18/LINEST!$E18</f>
        <v>111.77777777777777</v>
      </c>
      <c r="W18" s="5">
        <f>Team_record!W18/LINEST!$E18</f>
        <v>47.902777777777779</v>
      </c>
      <c r="X18" s="5">
        <f>Team_record!X18/LINEST!$E18</f>
        <v>24.458333333333332</v>
      </c>
      <c r="Y18" s="5">
        <f>Team_record!Y18/LINEST!$E18</f>
        <v>6.4444444444444446</v>
      </c>
      <c r="Z18" s="5">
        <f>Team_record!Z18/LINEST!$E18</f>
        <v>4.4861111111111107</v>
      </c>
      <c r="AA18" s="5">
        <f>Team_record!AA18/LINEST!$E18</f>
        <v>15.263888888888889</v>
      </c>
      <c r="AB18" s="5">
        <f>Team_record!AB18/LINEST!$E18</f>
        <v>20.972222222222221</v>
      </c>
      <c r="AC18" s="3">
        <f t="shared" si="0"/>
        <v>0.45318406037646597</v>
      </c>
    </row>
    <row r="19" spans="1:48" x14ac:dyDescent="0.3">
      <c r="A19">
        <v>18</v>
      </c>
      <c r="B19" t="s">
        <v>23</v>
      </c>
      <c r="C19" t="s">
        <v>56</v>
      </c>
      <c r="D19" t="s">
        <v>57</v>
      </c>
      <c r="E19">
        <v>72</v>
      </c>
      <c r="F19">
        <v>44</v>
      </c>
      <c r="G19">
        <f t="shared" si="1"/>
        <v>28</v>
      </c>
      <c r="H19" s="1">
        <f t="shared" si="2"/>
        <v>0.61111111111111116</v>
      </c>
      <c r="I19" t="s">
        <v>345</v>
      </c>
      <c r="J19">
        <v>1</v>
      </c>
      <c r="K19" s="5">
        <f>Team_record!K19/LINEST!$E19</f>
        <v>40.083333333333336</v>
      </c>
      <c r="L19" s="5">
        <f>Team_record!L19/LINEST!$E19</f>
        <v>85.138888888888886</v>
      </c>
      <c r="M19" s="4">
        <f t="shared" si="3"/>
        <v>0.47079934747145191</v>
      </c>
      <c r="N19" s="5">
        <f>Team_record!N19/LINEST!$E19</f>
        <v>13.375</v>
      </c>
      <c r="O19" s="5">
        <f>Team_record!O19/LINEST!$E19</f>
        <v>35.236111111111114</v>
      </c>
      <c r="P19" s="4">
        <f t="shared" si="4"/>
        <v>0.37958218368151359</v>
      </c>
      <c r="Q19" s="5">
        <f>Team_record!Q19/LINEST!$E19</f>
        <v>17.75</v>
      </c>
      <c r="R19" s="5">
        <f>Team_record!R19/LINEST!$E19</f>
        <v>22.791666666666668</v>
      </c>
      <c r="S19" s="4">
        <f t="shared" si="5"/>
        <v>0.77879341864716634</v>
      </c>
      <c r="T19" s="5">
        <f>Team_record!T19/LINEST!$E19</f>
        <v>9.1111111111111107</v>
      </c>
      <c r="U19" s="5">
        <f>Team_record!U19/LINEST!$E19</f>
        <v>35.791666666666664</v>
      </c>
      <c r="V19" s="5">
        <f>Team_record!V19/LINEST!$E19</f>
        <v>111.29166666666667</v>
      </c>
      <c r="W19" s="5">
        <f>Team_record!W19/LINEST!$E19</f>
        <v>44.902777777777779</v>
      </c>
      <c r="X19" s="5">
        <f>Team_record!X19/LINEST!$E19</f>
        <v>22.430555555555557</v>
      </c>
      <c r="Y19" s="5">
        <f>Team_record!Y19/LINEST!$E19</f>
        <v>6.083333333333333</v>
      </c>
      <c r="Z19" s="5">
        <f>Team_record!Z19/LINEST!$E19</f>
        <v>4.0555555555555554</v>
      </c>
      <c r="AA19" s="5">
        <f>Team_record!AA19/LINEST!$E19</f>
        <v>15.125</v>
      </c>
      <c r="AB19" s="5">
        <f>Team_record!AB19/LINEST!$E19</f>
        <v>20.388888888888889</v>
      </c>
      <c r="AC19" s="3">
        <f t="shared" si="0"/>
        <v>0.5704044053510674</v>
      </c>
    </row>
    <row r="20" spans="1:48" x14ac:dyDescent="0.3">
      <c r="A20">
        <v>19</v>
      </c>
      <c r="B20" t="s">
        <v>23</v>
      </c>
      <c r="C20" t="s">
        <v>58</v>
      </c>
      <c r="D20" t="s">
        <v>59</v>
      </c>
      <c r="E20">
        <v>73</v>
      </c>
      <c r="F20">
        <v>46</v>
      </c>
      <c r="G20">
        <f t="shared" si="1"/>
        <v>27</v>
      </c>
      <c r="H20" s="1">
        <f t="shared" si="2"/>
        <v>0.63013698630136983</v>
      </c>
      <c r="I20" t="s">
        <v>348</v>
      </c>
      <c r="J20">
        <v>3</v>
      </c>
      <c r="K20" s="5">
        <f>Team_record!K20/LINEST!$E20</f>
        <v>42.041095890410958</v>
      </c>
      <c r="L20" s="5">
        <f>Team_record!L20/LINEST!$E20</f>
        <v>88.876712328767127</v>
      </c>
      <c r="M20" s="4">
        <f t="shared" si="3"/>
        <v>0.47302712700369909</v>
      </c>
      <c r="N20" s="5">
        <f>Team_record!N20/LINEST!$E20</f>
        <v>10.972602739726028</v>
      </c>
      <c r="O20" s="5">
        <f>Team_record!O20/LINEST!$E20</f>
        <v>30.602739726027398</v>
      </c>
      <c r="P20" s="4">
        <f t="shared" si="4"/>
        <v>0.35854968666069831</v>
      </c>
      <c r="Q20" s="5">
        <f>Team_record!Q20/LINEST!$E20</f>
        <v>16.232876712328768</v>
      </c>
      <c r="R20" s="5">
        <f>Team_record!R20/LINEST!$E20</f>
        <v>20.904109589041095</v>
      </c>
      <c r="S20" s="4">
        <f t="shared" si="5"/>
        <v>0.77653997378768025</v>
      </c>
      <c r="T20" s="5">
        <f>Team_record!T20/LINEST!$E20</f>
        <v>10.767123287671232</v>
      </c>
      <c r="U20" s="5">
        <f>Team_record!U20/LINEST!$E20</f>
        <v>33.369863013698627</v>
      </c>
      <c r="V20" s="5">
        <f>Team_record!V20/LINEST!$E20</f>
        <v>111.28767123287672</v>
      </c>
      <c r="W20" s="5">
        <f>Team_record!W20/LINEST!$E20</f>
        <v>44.136986301369866</v>
      </c>
      <c r="X20" s="5">
        <f>Team_record!X20/LINEST!$E20</f>
        <v>26.739726027397261</v>
      </c>
      <c r="Y20" s="5">
        <f>Team_record!Y20/LINEST!$E20</f>
        <v>8.0273972602739718</v>
      </c>
      <c r="Z20" s="5">
        <f>Team_record!Z20/LINEST!$E20</f>
        <v>4.6164383561643838</v>
      </c>
      <c r="AA20" s="5">
        <f>Team_record!AA20/LINEST!$E20</f>
        <v>13.767123287671232</v>
      </c>
      <c r="AB20" s="5">
        <f>Team_record!AB20/LINEST!$E20</f>
        <v>20.342465753424658</v>
      </c>
      <c r="AC20" s="3">
        <f t="shared" si="0"/>
        <v>0.59438585364267749</v>
      </c>
    </row>
    <row r="21" spans="1:48" x14ac:dyDescent="0.3">
      <c r="A21">
        <v>20</v>
      </c>
      <c r="B21" t="s">
        <v>23</v>
      </c>
      <c r="C21" t="s">
        <v>60</v>
      </c>
      <c r="D21" t="s">
        <v>61</v>
      </c>
      <c r="E21">
        <v>73</v>
      </c>
      <c r="F21">
        <v>43</v>
      </c>
      <c r="G21">
        <f t="shared" si="1"/>
        <v>30</v>
      </c>
      <c r="H21" s="1">
        <f t="shared" si="2"/>
        <v>0.58904109589041098</v>
      </c>
      <c r="I21" t="s">
        <v>285</v>
      </c>
      <c r="J21">
        <v>1</v>
      </c>
      <c r="K21" s="5">
        <f>Team_record!K21/LINEST!$E21</f>
        <v>41.095890410958901</v>
      </c>
      <c r="L21" s="5">
        <f>Team_record!L21/LINEST!$E21</f>
        <v>87.904109589041099</v>
      </c>
      <c r="M21" s="4">
        <f t="shared" si="3"/>
        <v>0.46750818139317435</v>
      </c>
      <c r="N21" s="5">
        <f>Team_record!N21/LINEST!$E21</f>
        <v>11.616438356164384</v>
      </c>
      <c r="O21" s="5">
        <f>Team_record!O21/LINEST!$E21</f>
        <v>31.602739726027398</v>
      </c>
      <c r="P21" s="4">
        <f t="shared" si="4"/>
        <v>0.36757693974859124</v>
      </c>
      <c r="Q21" s="5">
        <f>Team_record!Q21/LINEST!$E21</f>
        <v>16.931506849315067</v>
      </c>
      <c r="R21" s="5">
        <f>Team_record!R21/LINEST!$E21</f>
        <v>22.438356164383563</v>
      </c>
      <c r="S21" s="4">
        <f t="shared" si="5"/>
        <v>0.75457875457875445</v>
      </c>
      <c r="T21" s="5">
        <f>Team_record!T21/LINEST!$E21</f>
        <v>10.465753424657533</v>
      </c>
      <c r="U21" s="5">
        <f>Team_record!U21/LINEST!$E21</f>
        <v>34.972602739726028</v>
      </c>
      <c r="V21" s="5">
        <f>Team_record!V21/LINEST!$E21</f>
        <v>110.73972602739725</v>
      </c>
      <c r="W21" s="5">
        <f>Team_record!W21/LINEST!$E21</f>
        <v>45.438356164383563</v>
      </c>
      <c r="X21" s="5">
        <f>Team_record!X21/LINEST!$E21</f>
        <v>25.80821917808219</v>
      </c>
      <c r="Y21" s="5">
        <f>Team_record!Y21/LINEST!$E21</f>
        <v>8.0273972602739718</v>
      </c>
      <c r="Z21" s="5">
        <f>Team_record!Z21/LINEST!$E21</f>
        <v>5.3287671232876717</v>
      </c>
      <c r="AA21" s="5">
        <f>Team_record!AA21/LINEST!$E21</f>
        <v>14.205479452054794</v>
      </c>
      <c r="AB21" s="5">
        <f>Team_record!AB21/LINEST!$E21</f>
        <v>20.945205479452056</v>
      </c>
      <c r="AC21" s="3">
        <f t="shared" si="0"/>
        <v>0.64763096221958094</v>
      </c>
    </row>
    <row r="22" spans="1:48" x14ac:dyDescent="0.3">
      <c r="A22">
        <v>21</v>
      </c>
      <c r="B22" t="s">
        <v>23</v>
      </c>
      <c r="C22" t="s">
        <v>62</v>
      </c>
      <c r="D22" t="s">
        <v>63</v>
      </c>
      <c r="E22">
        <v>72</v>
      </c>
      <c r="F22">
        <v>44</v>
      </c>
      <c r="G22">
        <f t="shared" si="1"/>
        <v>28</v>
      </c>
      <c r="H22" s="1">
        <f t="shared" si="2"/>
        <v>0.61111111111111116</v>
      </c>
      <c r="I22" t="s">
        <v>345</v>
      </c>
      <c r="J22">
        <v>1</v>
      </c>
      <c r="K22" s="5">
        <f>Team_record!K22/LINEST!$E22</f>
        <v>39.986111111111114</v>
      </c>
      <c r="L22" s="5">
        <f>Team_record!L22/LINEST!$E22</f>
        <v>85.5</v>
      </c>
      <c r="M22" s="4">
        <f t="shared" si="3"/>
        <v>0.46767381416504228</v>
      </c>
      <c r="N22" s="5">
        <f>Team_record!N22/LINEST!$E22</f>
        <v>10.694444444444445</v>
      </c>
      <c r="O22" s="5">
        <f>Team_record!O22/LINEST!$E22</f>
        <v>30.152777777777779</v>
      </c>
      <c r="P22" s="4">
        <f t="shared" si="4"/>
        <v>0.35467526485490558</v>
      </c>
      <c r="Q22" s="5">
        <f>Team_record!Q22/LINEST!$E22</f>
        <v>19.75</v>
      </c>
      <c r="R22" s="5">
        <f>Team_record!R22/LINEST!$E22</f>
        <v>24.819444444444443</v>
      </c>
      <c r="S22" s="4">
        <f t="shared" si="5"/>
        <v>0.79574706211527702</v>
      </c>
      <c r="T22" s="5">
        <f>Team_record!T22/LINEST!$E22</f>
        <v>8.2361111111111107</v>
      </c>
      <c r="U22" s="5">
        <f>Team_record!U22/LINEST!$E22</f>
        <v>34.652777777777779</v>
      </c>
      <c r="V22" s="5">
        <f>Team_record!V22/LINEST!$E22</f>
        <v>110.41666666666667</v>
      </c>
      <c r="W22" s="5">
        <f>Team_record!W22/LINEST!$E22</f>
        <v>42.888888888888886</v>
      </c>
      <c r="X22" s="5">
        <f>Team_record!X22/LINEST!$E22</f>
        <v>21.694444444444443</v>
      </c>
      <c r="Y22" s="5">
        <f>Team_record!Y22/LINEST!$E22</f>
        <v>7.6388888888888893</v>
      </c>
      <c r="Z22" s="5">
        <f>Team_record!Z22/LINEST!$E22</f>
        <v>4.9027777777777777</v>
      </c>
      <c r="AA22" s="5">
        <f>Team_record!AA22/LINEST!$E22</f>
        <v>13.694444444444445</v>
      </c>
      <c r="AB22" s="5">
        <f>Team_record!AB22/LINEST!$E22</f>
        <v>19.305555555555557</v>
      </c>
      <c r="AC22" s="3">
        <f t="shared" si="0"/>
        <v>0.52925327874806183</v>
      </c>
    </row>
    <row r="23" spans="1:48" x14ac:dyDescent="0.3">
      <c r="A23">
        <v>22</v>
      </c>
      <c r="B23" t="s">
        <v>23</v>
      </c>
      <c r="C23" t="s">
        <v>64</v>
      </c>
      <c r="D23" t="s">
        <v>65</v>
      </c>
      <c r="E23">
        <v>72</v>
      </c>
      <c r="F23">
        <v>31</v>
      </c>
      <c r="G23">
        <f t="shared" si="1"/>
        <v>41</v>
      </c>
      <c r="H23" s="1">
        <f t="shared" si="2"/>
        <v>0.43055555555555558</v>
      </c>
      <c r="J23">
        <v>0</v>
      </c>
      <c r="K23" s="5">
        <f>Team_record!K23/LINEST!$E23</f>
        <v>40.875</v>
      </c>
      <c r="L23" s="5">
        <f>Team_record!L23/LINEST!$E23</f>
        <v>88.388888888888886</v>
      </c>
      <c r="M23" s="4">
        <f t="shared" si="3"/>
        <v>0.46244500314267756</v>
      </c>
      <c r="N23" s="5">
        <f>Team_record!N23/LINEST!$E23</f>
        <v>12.694444444444445</v>
      </c>
      <c r="O23" s="5">
        <f>Team_record!O23/LINEST!$E23</f>
        <v>34.875</v>
      </c>
      <c r="P23" s="4">
        <f t="shared" si="4"/>
        <v>0.3639984070091597</v>
      </c>
      <c r="Q23" s="5">
        <f>Team_record!Q23/LINEST!$E23</f>
        <v>15.652777777777779</v>
      </c>
      <c r="R23" s="5">
        <f>Team_record!R23/LINEST!$E23</f>
        <v>20.333333333333332</v>
      </c>
      <c r="S23" s="4">
        <f t="shared" si="5"/>
        <v>0.76980874316939896</v>
      </c>
      <c r="T23" s="5">
        <f>Team_record!T23/LINEST!$E23</f>
        <v>9.6527777777777786</v>
      </c>
      <c r="U23" s="5">
        <f>Team_record!U23/LINEST!$E23</f>
        <v>32.944444444444443</v>
      </c>
      <c r="V23" s="5">
        <f>Team_record!V23/LINEST!$E23</f>
        <v>110.09722222222223</v>
      </c>
      <c r="W23" s="5">
        <f>Team_record!W23/LINEST!$E23</f>
        <v>42.597222222222221</v>
      </c>
      <c r="X23" s="5">
        <f>Team_record!X23/LINEST!$E23</f>
        <v>23.791666666666668</v>
      </c>
      <c r="Y23" s="5">
        <f>Team_record!Y23/LINEST!$E23</f>
        <v>7.7222222222222223</v>
      </c>
      <c r="Z23" s="5">
        <f>Team_record!Z23/LINEST!$E23</f>
        <v>4.0694444444444446</v>
      </c>
      <c r="AA23" s="5">
        <f>Team_record!AA23/LINEST!$E23</f>
        <v>14.486111111111111</v>
      </c>
      <c r="AB23" s="5">
        <f>Team_record!AB23/LINEST!$E23</f>
        <v>22.152777777777779</v>
      </c>
      <c r="AC23" s="3">
        <f t="shared" si="0"/>
        <v>0.42899961570551348</v>
      </c>
    </row>
    <row r="24" spans="1:48" x14ac:dyDescent="0.3">
      <c r="A24">
        <v>23</v>
      </c>
      <c r="B24" t="s">
        <v>23</v>
      </c>
      <c r="C24" t="s">
        <v>66</v>
      </c>
      <c r="D24" t="s">
        <v>67</v>
      </c>
      <c r="E24">
        <v>73</v>
      </c>
      <c r="F24">
        <v>45</v>
      </c>
      <c r="G24">
        <f t="shared" si="1"/>
        <v>28</v>
      </c>
      <c r="H24" s="1">
        <f t="shared" si="2"/>
        <v>0.61643835616438358</v>
      </c>
      <c r="I24" t="s">
        <v>285</v>
      </c>
      <c r="J24">
        <v>1</v>
      </c>
      <c r="K24" s="5">
        <f>Team_record!K24/LINEST!$E24</f>
        <v>42.123287671232873</v>
      </c>
      <c r="L24" s="5">
        <f>Team_record!L24/LINEST!$E24</f>
        <v>88.452054794520549</v>
      </c>
      <c r="M24" s="4">
        <f t="shared" si="3"/>
        <v>0.47622735016261419</v>
      </c>
      <c r="N24" s="5">
        <f>Team_record!N24/LINEST!$E24</f>
        <v>10.178082191780822</v>
      </c>
      <c r="O24" s="5">
        <f>Team_record!O24/LINEST!$E24</f>
        <v>28.027397260273972</v>
      </c>
      <c r="P24" s="4">
        <f t="shared" si="4"/>
        <v>0.36314760508308896</v>
      </c>
      <c r="Q24" s="5">
        <f>Team_record!Q24/LINEST!$E24</f>
        <v>15.013698630136986</v>
      </c>
      <c r="R24" s="5">
        <f>Team_record!R24/LINEST!$E24</f>
        <v>19.082191780821919</v>
      </c>
      <c r="S24" s="4">
        <f t="shared" si="5"/>
        <v>0.78679109834888727</v>
      </c>
      <c r="T24" s="5">
        <f>Team_record!T24/LINEST!$E24</f>
        <v>8.712328767123287</v>
      </c>
      <c r="U24" s="5">
        <f>Team_record!U24/LINEST!$E24</f>
        <v>34.095890410958901</v>
      </c>
      <c r="V24" s="5">
        <f>Team_record!V24/LINEST!$E24</f>
        <v>109.43835616438356</v>
      </c>
      <c r="W24" s="5">
        <f>Team_record!W24/LINEST!$E24</f>
        <v>42.80821917808219</v>
      </c>
      <c r="X24" s="5">
        <f>Team_record!X24/LINEST!$E24</f>
        <v>25.863013698630137</v>
      </c>
      <c r="Y24" s="5">
        <f>Team_record!Y24/LINEST!$E24</f>
        <v>7.4383561643835616</v>
      </c>
      <c r="Z24" s="5">
        <f>Team_record!Z24/LINEST!$E24</f>
        <v>5.1506849315068495</v>
      </c>
      <c r="AA24" s="5">
        <f>Team_record!AA24/LINEST!$E24</f>
        <v>13.246575342465754</v>
      </c>
      <c r="AB24" s="5">
        <f>Team_record!AB24/LINEST!$E24</f>
        <v>19.794520547945204</v>
      </c>
      <c r="AC24" s="3">
        <f t="shared" si="0"/>
        <v>0.49044618068149426</v>
      </c>
    </row>
    <row r="25" spans="1:48" x14ac:dyDescent="0.3">
      <c r="A25">
        <v>24</v>
      </c>
      <c r="B25" t="s">
        <v>23</v>
      </c>
      <c r="C25" t="s">
        <v>68</v>
      </c>
      <c r="D25" t="s">
        <v>69</v>
      </c>
      <c r="E25">
        <v>73</v>
      </c>
      <c r="F25">
        <v>33</v>
      </c>
      <c r="G25">
        <f t="shared" si="1"/>
        <v>40</v>
      </c>
      <c r="H25" s="1">
        <f t="shared" si="2"/>
        <v>0.45205479452054792</v>
      </c>
      <c r="I25" t="s">
        <v>285</v>
      </c>
      <c r="J25">
        <v>1</v>
      </c>
      <c r="K25" s="5">
        <f>Team_record!K25/LINEST!$E25</f>
        <v>39.328767123287669</v>
      </c>
      <c r="L25" s="5">
        <f>Team_record!L25/LINEST!$E25</f>
        <v>88.602739726027394</v>
      </c>
      <c r="M25" s="4">
        <f t="shared" si="3"/>
        <v>0.44387755102040816</v>
      </c>
      <c r="N25" s="5">
        <f>Team_record!N25/LINEST!$E25</f>
        <v>11.054794520547945</v>
      </c>
      <c r="O25" s="5">
        <f>Team_record!O25/LINEST!$E25</f>
        <v>32.246575342465754</v>
      </c>
      <c r="P25" s="4">
        <f t="shared" si="4"/>
        <v>0.34282073067119795</v>
      </c>
      <c r="Q25" s="5">
        <f>Team_record!Q25/LINEST!$E25</f>
        <v>17.561643835616437</v>
      </c>
      <c r="R25" s="5">
        <f>Team_record!R25/LINEST!$E25</f>
        <v>22.684931506849313</v>
      </c>
      <c r="S25" s="4">
        <f t="shared" si="5"/>
        <v>0.77415458937198067</v>
      </c>
      <c r="T25" s="5">
        <f>Team_record!T25/LINEST!$E25</f>
        <v>10.287671232876713</v>
      </c>
      <c r="U25" s="5">
        <f>Team_record!U25/LINEST!$E25</f>
        <v>34.219178082191782</v>
      </c>
      <c r="V25" s="5">
        <f>Team_record!V25/LINEST!$E25</f>
        <v>107.27397260273973</v>
      </c>
      <c r="W25" s="5">
        <f>Team_record!W25/LINEST!$E25</f>
        <v>44.506849315068493</v>
      </c>
      <c r="X25" s="5">
        <f>Team_record!X25/LINEST!$E25</f>
        <v>23.931506849315067</v>
      </c>
      <c r="Y25" s="5">
        <f>Team_record!Y25/LINEST!$E25</f>
        <v>8.205479452054794</v>
      </c>
      <c r="Z25" s="5">
        <f>Team_record!Z25/LINEST!$E25</f>
        <v>5.4246575342465757</v>
      </c>
      <c r="AA25" s="5">
        <f>Team_record!AA25/LINEST!$E25</f>
        <v>12.835616438356164</v>
      </c>
      <c r="AB25" s="5">
        <f>Team_record!AB25/LINEST!$E25</f>
        <v>18.301369863013697</v>
      </c>
      <c r="AC25" s="3">
        <f t="shared" si="0"/>
        <v>0.53763895623425306</v>
      </c>
    </row>
    <row r="26" spans="1:48" x14ac:dyDescent="0.3">
      <c r="A26">
        <v>25</v>
      </c>
      <c r="B26" t="s">
        <v>23</v>
      </c>
      <c r="C26" t="s">
        <v>70</v>
      </c>
      <c r="D26" t="s">
        <v>71</v>
      </c>
      <c r="E26">
        <v>66</v>
      </c>
      <c r="F26">
        <v>20</v>
      </c>
      <c r="G26">
        <f t="shared" si="1"/>
        <v>46</v>
      </c>
      <c r="H26" s="1">
        <f t="shared" si="2"/>
        <v>0.30303030303030304</v>
      </c>
      <c r="J26">
        <v>0</v>
      </c>
      <c r="K26" s="5">
        <f>Team_record!K26/LINEST!$E26</f>
        <v>39.31818181818182</v>
      </c>
      <c r="L26" s="5">
        <f>Team_record!L26/LINEST!$E26</f>
        <v>85.727272727272734</v>
      </c>
      <c r="M26" s="4">
        <f t="shared" si="3"/>
        <v>0.4586426299045599</v>
      </c>
      <c r="N26" s="5">
        <f>Team_record!N26/LINEST!$E26</f>
        <v>11.984848484848484</v>
      </c>
      <c r="O26" s="5">
        <f>Team_record!O26/LINEST!$E26</f>
        <v>32.68181818181818</v>
      </c>
      <c r="P26" s="4">
        <f t="shared" si="4"/>
        <v>0.36671302735280481</v>
      </c>
      <c r="Q26" s="5">
        <f>Team_record!Q26/LINEST!$E26</f>
        <v>16.621212121212121</v>
      </c>
      <c r="R26" s="5">
        <f>Team_record!R26/LINEST!$E26</f>
        <v>22.363636363636363</v>
      </c>
      <c r="S26" s="4">
        <f t="shared" si="5"/>
        <v>0.74322493224932251</v>
      </c>
      <c r="T26" s="5">
        <f>Team_record!T26/LINEST!$E26</f>
        <v>9.7575757575757578</v>
      </c>
      <c r="U26" s="5">
        <f>Team_record!U26/LINEST!$E26</f>
        <v>31.954545454545453</v>
      </c>
      <c r="V26" s="5">
        <f>Team_record!V26/LINEST!$E26</f>
        <v>107.24242424242425</v>
      </c>
      <c r="W26" s="5">
        <f>Team_record!W26/LINEST!$E26</f>
        <v>41.712121212121211</v>
      </c>
      <c r="X26" s="5">
        <f>Team_record!X26/LINEST!$E26</f>
        <v>24.075757575757574</v>
      </c>
      <c r="Y26" s="5">
        <f>Team_record!Y26/LINEST!$E26</f>
        <v>7.4242424242424239</v>
      </c>
      <c r="Z26" s="5">
        <f>Team_record!Z26/LINEST!$E26</f>
        <v>4.5303030303030303</v>
      </c>
      <c r="AA26" s="5">
        <f>Team_record!AA26/LINEST!$E26</f>
        <v>15.272727272727273</v>
      </c>
      <c r="AB26" s="5">
        <f>Team_record!AB26/LINEST!$E26</f>
        <v>19.681818181818183</v>
      </c>
      <c r="AC26" s="3">
        <f t="shared" si="0"/>
        <v>0.36961143107158512</v>
      </c>
    </row>
    <row r="27" spans="1:48" x14ac:dyDescent="0.3">
      <c r="A27">
        <v>26</v>
      </c>
      <c r="B27" t="s">
        <v>23</v>
      </c>
      <c r="C27" t="s">
        <v>72</v>
      </c>
      <c r="D27" t="s">
        <v>73</v>
      </c>
      <c r="E27">
        <v>65</v>
      </c>
      <c r="F27">
        <v>19</v>
      </c>
      <c r="G27">
        <f t="shared" si="1"/>
        <v>46</v>
      </c>
      <c r="H27" s="1">
        <f t="shared" si="2"/>
        <v>0.29230769230769232</v>
      </c>
      <c r="J27">
        <v>0</v>
      </c>
      <c r="K27" s="5">
        <f>Team_record!K27/LINEST!$E27</f>
        <v>40.292307692307695</v>
      </c>
      <c r="L27" s="5">
        <f>Team_record!L27/LINEST!$E27</f>
        <v>87.92307692307692</v>
      </c>
      <c r="M27" s="4">
        <f t="shared" si="3"/>
        <v>0.45826771653543313</v>
      </c>
      <c r="N27" s="5">
        <f>Team_record!N27/LINEST!$E27</f>
        <v>11.184615384615384</v>
      </c>
      <c r="O27" s="5">
        <f>Team_record!O27/LINEST!$E27</f>
        <v>31.846153846153847</v>
      </c>
      <c r="P27" s="4">
        <f t="shared" si="4"/>
        <v>0.35120772946859902</v>
      </c>
      <c r="Q27" s="5">
        <f>Team_record!Q27/LINEST!$E27</f>
        <v>15.123076923076923</v>
      </c>
      <c r="R27" s="5">
        <f>Team_record!R27/LINEST!$E27</f>
        <v>19.938461538461539</v>
      </c>
      <c r="S27" s="4">
        <f t="shared" si="5"/>
        <v>0.75848765432098764</v>
      </c>
      <c r="T27" s="5">
        <f>Team_record!T27/LINEST!$E27</f>
        <v>10.830769230769231</v>
      </c>
      <c r="U27" s="5">
        <f>Team_record!U27/LINEST!$E27</f>
        <v>33.415384615384617</v>
      </c>
      <c r="V27" s="5">
        <f>Team_record!V27/LINEST!$E27</f>
        <v>106.8923076923077</v>
      </c>
      <c r="W27" s="5">
        <f>Team_record!W27/LINEST!$E27</f>
        <v>44.246153846153845</v>
      </c>
      <c r="X27" s="5">
        <f>Team_record!X27/LINEST!$E27</f>
        <v>23.076923076923077</v>
      </c>
      <c r="Y27" s="5">
        <f>Team_record!Y27/LINEST!$E27</f>
        <v>6.8769230769230774</v>
      </c>
      <c r="Z27" s="5">
        <f>Team_record!Z27/LINEST!$E27</f>
        <v>3.2461538461538462</v>
      </c>
      <c r="AA27" s="5">
        <f>Team_record!AA27/LINEST!$E27</f>
        <v>16.507692307692309</v>
      </c>
      <c r="AB27" s="5">
        <f>Team_record!AB27/LINEST!$E27</f>
        <v>18.276923076923076</v>
      </c>
      <c r="AC27" s="3">
        <f t="shared" si="0"/>
        <v>0.32095573172953096</v>
      </c>
    </row>
    <row r="28" spans="1:48" x14ac:dyDescent="0.3">
      <c r="A28">
        <v>27</v>
      </c>
      <c r="B28" t="s">
        <v>23</v>
      </c>
      <c r="C28" t="s">
        <v>74</v>
      </c>
      <c r="D28" t="s">
        <v>75</v>
      </c>
      <c r="E28">
        <v>65</v>
      </c>
      <c r="F28">
        <v>22</v>
      </c>
      <c r="G28">
        <f t="shared" si="1"/>
        <v>43</v>
      </c>
      <c r="H28" s="1">
        <f t="shared" si="2"/>
        <v>0.33846153846153848</v>
      </c>
      <c r="J28">
        <v>0</v>
      </c>
      <c r="K28" s="5">
        <f>Team_record!K28/LINEST!$E28</f>
        <v>39.584615384615383</v>
      </c>
      <c r="L28" s="5">
        <f>Team_record!L28/LINEST!$E28</f>
        <v>88.646153846153851</v>
      </c>
      <c r="M28" s="4">
        <f t="shared" si="3"/>
        <v>0.44654633807705651</v>
      </c>
      <c r="N28" s="5">
        <f>Team_record!N28/LINEST!$E28</f>
        <v>12.2</v>
      </c>
      <c r="O28" s="5">
        <f>Team_record!O28/LINEST!$E28</f>
        <v>35.107692307692311</v>
      </c>
      <c r="P28" s="4">
        <f t="shared" si="4"/>
        <v>0.3475021910604732</v>
      </c>
      <c r="Q28" s="5">
        <f>Team_record!Q28/LINEST!$E28</f>
        <v>15.476923076923077</v>
      </c>
      <c r="R28" s="5">
        <f>Team_record!R28/LINEST!$E28</f>
        <v>20.492307692307691</v>
      </c>
      <c r="S28" s="4">
        <f t="shared" si="5"/>
        <v>0.75525525525525528</v>
      </c>
      <c r="T28" s="5">
        <f>Team_record!T28/LINEST!$E28</f>
        <v>10.461538461538462</v>
      </c>
      <c r="U28" s="5">
        <f>Team_record!U28/LINEST!$E28</f>
        <v>31.4</v>
      </c>
      <c r="V28" s="5">
        <f>Team_record!V28/LINEST!$E28</f>
        <v>106.84615384615384</v>
      </c>
      <c r="W28" s="5">
        <f>Team_record!W28/LINEST!$E28</f>
        <v>41.861538461538458</v>
      </c>
      <c r="X28" s="5">
        <f>Team_record!X28/LINEST!$E28</f>
        <v>23.23076923076923</v>
      </c>
      <c r="Y28" s="5">
        <f>Team_record!Y28/LINEST!$E28</f>
        <v>10.030769230769231</v>
      </c>
      <c r="Z28" s="5">
        <f>Team_record!Z28/LINEST!$E28</f>
        <v>4.0769230769230766</v>
      </c>
      <c r="AA28" s="5">
        <f>Team_record!AA28/LINEST!$E28</f>
        <v>15.461538461538462</v>
      </c>
      <c r="AB28" s="5">
        <f>Team_record!AB28/LINEST!$E28</f>
        <v>21.8</v>
      </c>
      <c r="AC28" s="3">
        <f t="shared" si="0"/>
        <v>0.40658449468710967</v>
      </c>
    </row>
    <row r="29" spans="1:48" x14ac:dyDescent="0.3">
      <c r="A29">
        <v>28</v>
      </c>
      <c r="B29" t="s">
        <v>23</v>
      </c>
      <c r="C29" t="s">
        <v>76</v>
      </c>
      <c r="D29" t="s">
        <v>77</v>
      </c>
      <c r="E29">
        <v>65</v>
      </c>
      <c r="F29">
        <v>15</v>
      </c>
      <c r="G29">
        <f t="shared" si="1"/>
        <v>50</v>
      </c>
      <c r="H29" s="1">
        <f t="shared" si="2"/>
        <v>0.23076923076923078</v>
      </c>
      <c r="J29">
        <v>0</v>
      </c>
      <c r="K29" s="5">
        <f>Team_record!K29/LINEST!$E29</f>
        <v>38.615384615384613</v>
      </c>
      <c r="L29" s="5">
        <f>Team_record!L29/LINEST!$E29</f>
        <v>88.15384615384616</v>
      </c>
      <c r="M29" s="4">
        <f t="shared" si="3"/>
        <v>0.43804537521815001</v>
      </c>
      <c r="N29" s="5">
        <f>Team_record!N29/LINEST!$E29</f>
        <v>10.430769230769231</v>
      </c>
      <c r="O29" s="5">
        <f>Team_record!O29/LINEST!$E29</f>
        <v>31.261538461538461</v>
      </c>
      <c r="P29" s="4">
        <f t="shared" si="4"/>
        <v>0.33366141732283466</v>
      </c>
      <c r="Q29" s="5">
        <f>Team_record!Q29/LINEST!$E29</f>
        <v>18.676923076923078</v>
      </c>
      <c r="R29" s="5">
        <f>Team_record!R29/LINEST!$E29</f>
        <v>23.246153846153845</v>
      </c>
      <c r="S29" s="4">
        <f t="shared" si="5"/>
        <v>0.80344142951687636</v>
      </c>
      <c r="T29" s="5">
        <f>Team_record!T29/LINEST!$E29</f>
        <v>9.953846153846154</v>
      </c>
      <c r="U29" s="5">
        <f>Team_record!U29/LINEST!$E29</f>
        <v>32.892307692307689</v>
      </c>
      <c r="V29" s="5">
        <f>Team_record!V29/LINEST!$E29</f>
        <v>106.33846153846154</v>
      </c>
      <c r="W29" s="5">
        <f>Team_record!W29/LINEST!$E29</f>
        <v>42.846153846153847</v>
      </c>
      <c r="X29" s="5">
        <f>Team_record!X29/LINEST!$E29</f>
        <v>25.584615384615386</v>
      </c>
      <c r="Y29" s="5">
        <f>Team_record!Y29/LINEST!$E29</f>
        <v>8.2153846153846146</v>
      </c>
      <c r="Z29" s="5">
        <f>Team_record!Z29/LINEST!$E29</f>
        <v>4.5999999999999996</v>
      </c>
      <c r="AA29" s="5">
        <f>Team_record!AA29/LINEST!$E29</f>
        <v>14.907692307692308</v>
      </c>
      <c r="AB29" s="5">
        <f>Team_record!AB29/LINEST!$E29</f>
        <v>20.061538461538461</v>
      </c>
      <c r="AC29" s="3">
        <f t="shared" si="0"/>
        <v>0.32122690226872053</v>
      </c>
      <c r="AD29" s="11"/>
      <c r="AE29" s="12" t="s">
        <v>21</v>
      </c>
      <c r="AF29" s="11" t="s">
        <v>20</v>
      </c>
      <c r="AG29" s="12" t="s">
        <v>19</v>
      </c>
      <c r="AH29" s="13" t="s">
        <v>18</v>
      </c>
      <c r="AI29" s="12" t="s">
        <v>17</v>
      </c>
      <c r="AJ29" s="11" t="s">
        <v>16</v>
      </c>
      <c r="AK29" s="11" t="s">
        <v>15</v>
      </c>
      <c r="AL29" s="12" t="s">
        <v>14</v>
      </c>
      <c r="AM29" s="11" t="s">
        <v>596</v>
      </c>
      <c r="AN29" s="11" t="s">
        <v>13</v>
      </c>
      <c r="AO29" s="11" t="s">
        <v>12</v>
      </c>
      <c r="AP29" s="13" t="s">
        <v>595</v>
      </c>
      <c r="AQ29" s="13" t="s">
        <v>11</v>
      </c>
      <c r="AR29" s="11" t="s">
        <v>10</v>
      </c>
      <c r="AS29" s="11" t="s">
        <v>594</v>
      </c>
      <c r="AT29" s="11" t="s">
        <v>9</v>
      </c>
      <c r="AU29" s="11" t="s">
        <v>8</v>
      </c>
      <c r="AV29" s="11" t="s">
        <v>597</v>
      </c>
    </row>
    <row r="30" spans="1:48" x14ac:dyDescent="0.3">
      <c r="A30">
        <v>29</v>
      </c>
      <c r="B30" t="s">
        <v>23</v>
      </c>
      <c r="C30" t="s">
        <v>78</v>
      </c>
      <c r="D30" t="s">
        <v>79</v>
      </c>
      <c r="E30">
        <v>66</v>
      </c>
      <c r="F30">
        <v>21</v>
      </c>
      <c r="G30">
        <f t="shared" si="1"/>
        <v>45</v>
      </c>
      <c r="H30" s="1">
        <f t="shared" si="2"/>
        <v>0.31818181818181818</v>
      </c>
      <c r="J30">
        <v>0</v>
      </c>
      <c r="K30" s="5">
        <f>Team_record!K30/LINEST!$E30</f>
        <v>39.969696969696969</v>
      </c>
      <c r="L30" s="5">
        <f>Team_record!L30/LINEST!$E30</f>
        <v>89.333333333333329</v>
      </c>
      <c r="M30" s="4">
        <f t="shared" si="3"/>
        <v>0.44742198100407055</v>
      </c>
      <c r="N30" s="5">
        <f>Team_record!N30/LINEST!$E30</f>
        <v>9.5606060606060606</v>
      </c>
      <c r="O30" s="5">
        <f>Team_record!O30/LINEST!$E30</f>
        <v>28.363636363636363</v>
      </c>
      <c r="P30" s="4">
        <f t="shared" si="4"/>
        <v>0.3370726495726496</v>
      </c>
      <c r="Q30" s="5">
        <f>Team_record!Q30/LINEST!$E30</f>
        <v>16.303030303030305</v>
      </c>
      <c r="R30" s="5">
        <f>Team_record!R30/LINEST!$E30</f>
        <v>23.484848484848484</v>
      </c>
      <c r="S30" s="4">
        <f t="shared" si="5"/>
        <v>0.6941935483870969</v>
      </c>
      <c r="T30" s="5">
        <f>Team_record!T30/LINEST!$E30</f>
        <v>12.045454545454545</v>
      </c>
      <c r="U30" s="5">
        <f>Team_record!U30/LINEST!$E30</f>
        <v>34.454545454545453</v>
      </c>
      <c r="V30" s="5">
        <f>Team_record!V30/LINEST!$E30</f>
        <v>105.8030303030303</v>
      </c>
      <c r="W30" s="5">
        <f>Team_record!W30/LINEST!$E30</f>
        <v>46.5</v>
      </c>
      <c r="X30" s="5">
        <f>Team_record!X30/LINEST!$E30</f>
        <v>22.060606060606062</v>
      </c>
      <c r="Y30" s="5">
        <f>Team_record!Y30/LINEST!$E30</f>
        <v>7.6363636363636367</v>
      </c>
      <c r="Z30" s="5">
        <f>Team_record!Z30/LINEST!$E30</f>
        <v>4.7424242424242422</v>
      </c>
      <c r="AA30" s="5">
        <f>Team_record!AA30/LINEST!$E30</f>
        <v>14.333333333333334</v>
      </c>
      <c r="AB30" s="5">
        <f>Team_record!AB30/LINEST!$E30</f>
        <v>22.181818181818183</v>
      </c>
      <c r="AC30" s="3">
        <f t="shared" si="0"/>
        <v>0.43085362233320101</v>
      </c>
      <c r="AD30" s="11" t="s">
        <v>598</v>
      </c>
      <c r="AE30" s="14">
        <v>-5.7579572825027646E-2</v>
      </c>
      <c r="AF30" s="15">
        <v>-5.264552040507843E-4</v>
      </c>
      <c r="AG30" s="14">
        <v>6.9875749469580112E-2</v>
      </c>
      <c r="AH30" s="16">
        <v>5.9156485654029527E-3</v>
      </c>
      <c r="AI30" s="14">
        <v>5.6049180094180452E-2</v>
      </c>
      <c r="AJ30" s="15">
        <v>5.3079271456025591E-3</v>
      </c>
      <c r="AK30" s="15">
        <v>0</v>
      </c>
      <c r="AL30" s="14">
        <v>1.8764670231021685E-2</v>
      </c>
      <c r="AM30" s="15">
        <v>4.8421300783734834E-2</v>
      </c>
      <c r="AN30" s="15">
        <v>-2.3807231242203655E-2</v>
      </c>
      <c r="AO30" s="15">
        <v>1.9461860306701436E-2</v>
      </c>
      <c r="AP30" s="16">
        <v>1.896940072869022</v>
      </c>
      <c r="AQ30" s="16">
        <v>1.8422135450257705E-2</v>
      </c>
      <c r="AR30" s="15">
        <v>-3.0760862715166971E-2</v>
      </c>
      <c r="AS30" s="15">
        <v>3.0962288388396426</v>
      </c>
      <c r="AT30" s="15">
        <v>-4.6610260204775919E-2</v>
      </c>
      <c r="AU30" s="15">
        <v>0</v>
      </c>
      <c r="AV30" s="15">
        <v>-0.68044819185532102</v>
      </c>
    </row>
    <row r="31" spans="1:48" x14ac:dyDescent="0.3">
      <c r="A31">
        <v>30</v>
      </c>
      <c r="B31" t="s">
        <v>23</v>
      </c>
      <c r="C31" t="s">
        <v>80</v>
      </c>
      <c r="D31" t="s">
        <v>81</v>
      </c>
      <c r="E31">
        <v>65</v>
      </c>
      <c r="F31">
        <v>23</v>
      </c>
      <c r="G31">
        <f t="shared" si="1"/>
        <v>42</v>
      </c>
      <c r="H31" s="1">
        <f t="shared" si="2"/>
        <v>0.35384615384615387</v>
      </c>
      <c r="J31">
        <v>0</v>
      </c>
      <c r="K31" s="5">
        <f>Team_record!K31/LINEST!$E31</f>
        <v>37.307692307692307</v>
      </c>
      <c r="L31" s="5">
        <f>Team_record!L31/LINEST!$E31</f>
        <v>85.938461538461539</v>
      </c>
      <c r="M31" s="4">
        <f t="shared" si="3"/>
        <v>0.43412101682778376</v>
      </c>
      <c r="N31" s="5">
        <f>Team_record!N31/LINEST!$E31</f>
        <v>12.076923076923077</v>
      </c>
      <c r="O31" s="5">
        <f>Team_record!O31/LINEST!$E31</f>
        <v>34.323076923076925</v>
      </c>
      <c r="P31" s="4">
        <f t="shared" si="4"/>
        <v>0.35186015239802776</v>
      </c>
      <c r="Q31" s="5">
        <f>Team_record!Q31/LINEST!$E31</f>
        <v>16.184615384615384</v>
      </c>
      <c r="R31" s="5">
        <f>Team_record!R31/LINEST!$E31</f>
        <v>21.630769230769232</v>
      </c>
      <c r="S31" s="4">
        <f t="shared" si="5"/>
        <v>0.74822190611664285</v>
      </c>
      <c r="T31" s="5">
        <f>Team_record!T31/LINEST!$E31</f>
        <v>11</v>
      </c>
      <c r="U31" s="5">
        <f>Team_record!U31/LINEST!$E31</f>
        <v>31.784615384615385</v>
      </c>
      <c r="V31" s="5">
        <f>Team_record!V31/LINEST!$E31</f>
        <v>102.87692307692308</v>
      </c>
      <c r="W31" s="5">
        <f>Team_record!W31/LINEST!$E31</f>
        <v>42.784615384615385</v>
      </c>
      <c r="X31" s="5">
        <f>Team_record!X31/LINEST!$E31</f>
        <v>23.830769230769231</v>
      </c>
      <c r="Y31" s="5">
        <f>Team_record!Y31/LINEST!$E31</f>
        <v>6.5846153846153843</v>
      </c>
      <c r="Z31" s="5">
        <f>Team_record!Z31/LINEST!$E31</f>
        <v>4.1230769230769226</v>
      </c>
      <c r="AA31" s="5">
        <f>Team_record!AA31/LINEST!$E31</f>
        <v>14.6</v>
      </c>
      <c r="AB31" s="5">
        <f>Team_record!AB31/LINEST!$E31</f>
        <v>18.815384615384616</v>
      </c>
      <c r="AC31" s="3">
        <f t="shared" si="0"/>
        <v>0.33134927563416305</v>
      </c>
      <c r="AD31" s="11" t="s">
        <v>599</v>
      </c>
      <c r="AE31" s="14">
        <v>4.7391936427331194E-3</v>
      </c>
      <c r="AF31" s="15">
        <v>7.2923436995736704E-3</v>
      </c>
      <c r="AG31" s="14">
        <v>6.9829381744096553E-3</v>
      </c>
      <c r="AH31" s="16">
        <v>3.3559297222674864E-3</v>
      </c>
      <c r="AI31" s="14">
        <v>4.2173723830848889E-3</v>
      </c>
      <c r="AJ31" s="15">
        <v>5.3905030959509846E-2</v>
      </c>
      <c r="AK31" s="15">
        <v>0</v>
      </c>
      <c r="AL31" s="14">
        <v>6.3853196958554015E-3</v>
      </c>
      <c r="AM31" s="15">
        <v>1.5984783034115866</v>
      </c>
      <c r="AN31" s="15">
        <v>5.12491307030703E-2</v>
      </c>
      <c r="AO31" s="15">
        <v>8.6372521958976975E-2</v>
      </c>
      <c r="AP31" s="16">
        <v>1.5043695428802082</v>
      </c>
      <c r="AQ31" s="16">
        <v>2.0178223807143177E-2</v>
      </c>
      <c r="AR31" s="15">
        <v>8.8367431330123564E-2</v>
      </c>
      <c r="AS31" s="15">
        <v>9.1110308564272149</v>
      </c>
      <c r="AT31" s="15">
        <v>4.9450611117560682E-2</v>
      </c>
      <c r="AU31" s="15">
        <v>0</v>
      </c>
      <c r="AV31" s="15">
        <v>4.2806061474370214</v>
      </c>
    </row>
    <row r="32" spans="1:48" x14ac:dyDescent="0.3">
      <c r="A32">
        <v>1</v>
      </c>
      <c r="B32" t="s">
        <v>82</v>
      </c>
      <c r="C32" t="s">
        <v>24</v>
      </c>
      <c r="D32" t="s">
        <v>83</v>
      </c>
      <c r="E32">
        <v>82</v>
      </c>
      <c r="F32">
        <v>60</v>
      </c>
      <c r="G32">
        <f t="shared" si="1"/>
        <v>22</v>
      </c>
      <c r="H32" s="1">
        <f t="shared" si="2"/>
        <v>0.73170731707317072</v>
      </c>
      <c r="I32" t="s">
        <v>282</v>
      </c>
      <c r="J32">
        <v>3</v>
      </c>
      <c r="K32" s="5">
        <f>Team_record!K32/LINEST!$E32</f>
        <v>43.353658536585364</v>
      </c>
      <c r="L32" s="5">
        <f>Team_record!L32/LINEST!$E32</f>
        <v>91.109756097560975</v>
      </c>
      <c r="M32" s="4">
        <f t="shared" si="3"/>
        <v>0.47583991433543033</v>
      </c>
      <c r="N32" s="5">
        <f>Team_record!N32/LINEST!$E32</f>
        <v>13.475609756097562</v>
      </c>
      <c r="O32" s="5">
        <f>Team_record!O32/LINEST!$E32</f>
        <v>38.219512195121951</v>
      </c>
      <c r="P32" s="4">
        <f t="shared" si="4"/>
        <v>0.35258455647734527</v>
      </c>
      <c r="Q32" s="5">
        <f>Team_record!Q32/LINEST!$E32</f>
        <v>17.939024390243901</v>
      </c>
      <c r="R32" s="5">
        <f>Team_record!R32/LINEST!$E32</f>
        <v>23.219512195121951</v>
      </c>
      <c r="S32" s="4">
        <f t="shared" si="5"/>
        <v>0.7725840336134453</v>
      </c>
      <c r="T32" s="5">
        <f>Team_record!T32/LINEST!$E32</f>
        <v>9.2926829268292686</v>
      </c>
      <c r="U32" s="5">
        <f>Team_record!U32/LINEST!$E32</f>
        <v>40.439024390243901</v>
      </c>
      <c r="V32" s="5">
        <f>Team_record!V32/LINEST!$E32</f>
        <v>118.1219512195122</v>
      </c>
      <c r="W32" s="5">
        <f>Team_record!W32/LINEST!$E32</f>
        <v>49.731707317073173</v>
      </c>
      <c r="X32" s="5">
        <f>Team_record!X32/LINEST!$E32</f>
        <v>26.048780487804876</v>
      </c>
      <c r="Y32" s="5">
        <f>Team_record!Y32/LINEST!$E32</f>
        <v>7.5</v>
      </c>
      <c r="Z32" s="5">
        <f>Team_record!Z32/LINEST!$E32</f>
        <v>5.9268292682926829</v>
      </c>
      <c r="AA32" s="5">
        <f>Team_record!AA32/LINEST!$E32</f>
        <v>13.865853658536585</v>
      </c>
      <c r="AB32" s="5">
        <f>Team_record!AB32/LINEST!$E32</f>
        <v>19.609756097560975</v>
      </c>
      <c r="AC32" s="3">
        <f t="shared" si="0"/>
        <v>0.80378274533983085</v>
      </c>
      <c r="AD32" s="11" t="s">
        <v>600</v>
      </c>
      <c r="AE32" s="14">
        <v>0.83173116281923076</v>
      </c>
      <c r="AF32" s="15">
        <v>6.5073774159698117E-2</v>
      </c>
      <c r="AG32" s="14"/>
      <c r="AH32" s="16"/>
      <c r="AI32" s="14"/>
      <c r="AJ32" s="15"/>
      <c r="AK32" s="15"/>
      <c r="AL32" s="14"/>
      <c r="AM32" s="15"/>
      <c r="AN32" s="15"/>
      <c r="AO32" s="15"/>
      <c r="AP32" s="16"/>
      <c r="AQ32" s="16"/>
      <c r="AR32" s="15"/>
      <c r="AS32" s="15"/>
      <c r="AT32" s="15"/>
      <c r="AU32" s="15"/>
      <c r="AV32" s="15"/>
    </row>
    <row r="33" spans="1:48" x14ac:dyDescent="0.3">
      <c r="A33">
        <v>2</v>
      </c>
      <c r="B33" t="s">
        <v>82</v>
      </c>
      <c r="C33" t="s">
        <v>76</v>
      </c>
      <c r="D33" t="s">
        <v>84</v>
      </c>
      <c r="E33">
        <v>82</v>
      </c>
      <c r="F33">
        <v>57</v>
      </c>
      <c r="G33">
        <f t="shared" si="1"/>
        <v>25</v>
      </c>
      <c r="H33" s="1">
        <f t="shared" si="2"/>
        <v>0.69512195121951215</v>
      </c>
      <c r="I33" t="s">
        <v>388</v>
      </c>
      <c r="J33">
        <v>4</v>
      </c>
      <c r="K33" s="5">
        <f>Team_record!K33/LINEST!$E33</f>
        <v>44.048780487804876</v>
      </c>
      <c r="L33" s="5">
        <f>Team_record!L33/LINEST!$E33</f>
        <v>89.768292682926827</v>
      </c>
      <c r="M33" s="4">
        <f t="shared" si="3"/>
        <v>0.49069419915772311</v>
      </c>
      <c r="N33" s="5">
        <f>Team_record!N33/LINEST!$E33</f>
        <v>13.25609756097561</v>
      </c>
      <c r="O33" s="5">
        <f>Team_record!O33/LINEST!$E33</f>
        <v>34.439024390243901</v>
      </c>
      <c r="P33" s="4">
        <f t="shared" si="4"/>
        <v>0.38491501416430596</v>
      </c>
      <c r="Q33" s="5">
        <f>Team_record!Q33/LINEST!$E33</f>
        <v>16.329268292682926</v>
      </c>
      <c r="R33" s="5">
        <f>Team_record!R33/LINEST!$E33</f>
        <v>20.390243902439025</v>
      </c>
      <c r="S33" s="4">
        <f t="shared" si="5"/>
        <v>0.80083732057416257</v>
      </c>
      <c r="T33" s="5">
        <f>Team_record!T33/LINEST!$E33</f>
        <v>9.7195121951219505</v>
      </c>
      <c r="U33" s="5">
        <f>Team_record!U33/LINEST!$E33</f>
        <v>36.463414634146339</v>
      </c>
      <c r="V33" s="5">
        <f>Team_record!V33/LINEST!$E33</f>
        <v>117.6829268292683</v>
      </c>
      <c r="W33" s="5">
        <f>Team_record!W33/LINEST!$E33</f>
        <v>46.18292682926829</v>
      </c>
      <c r="X33" s="5">
        <f>Team_record!X33/LINEST!$E33</f>
        <v>29.426829268292682</v>
      </c>
      <c r="Y33" s="5">
        <f>Team_record!Y33/LINEST!$E33</f>
        <v>7.6219512195121952</v>
      </c>
      <c r="Z33" s="5">
        <f>Team_record!Z33/LINEST!$E33</f>
        <v>6.4024390243902438</v>
      </c>
      <c r="AA33" s="5">
        <f>Team_record!AA33/LINEST!$E33</f>
        <v>14.25609756097561</v>
      </c>
      <c r="AB33" s="5">
        <f>Team_record!AB33/LINEST!$E33</f>
        <v>21.426829268292682</v>
      </c>
      <c r="AC33" s="3">
        <f t="shared" si="0"/>
        <v>0.76069097530867336</v>
      </c>
      <c r="AD33" s="11"/>
      <c r="AE33" s="14">
        <v>63.92779882888162</v>
      </c>
      <c r="AF33" s="15">
        <v>194</v>
      </c>
      <c r="AG33" s="14"/>
      <c r="AH33" s="16"/>
      <c r="AI33" s="14"/>
      <c r="AJ33" s="15"/>
      <c r="AK33" s="15"/>
      <c r="AL33" s="14"/>
      <c r="AM33" s="15"/>
      <c r="AN33" s="15"/>
      <c r="AO33" s="15"/>
      <c r="AP33" s="16"/>
      <c r="AQ33" s="16"/>
      <c r="AR33" s="15"/>
      <c r="AS33" s="15"/>
      <c r="AT33" s="15"/>
      <c r="AU33" s="15"/>
      <c r="AV33" s="15"/>
    </row>
    <row r="34" spans="1:48" x14ac:dyDescent="0.3">
      <c r="A34">
        <v>3</v>
      </c>
      <c r="B34" t="s">
        <v>82</v>
      </c>
      <c r="C34" t="s">
        <v>30</v>
      </c>
      <c r="D34" t="s">
        <v>85</v>
      </c>
      <c r="E34">
        <v>82</v>
      </c>
      <c r="F34">
        <v>33</v>
      </c>
      <c r="G34">
        <f t="shared" si="1"/>
        <v>49</v>
      </c>
      <c r="H34" s="1">
        <f t="shared" si="2"/>
        <v>0.40243902439024393</v>
      </c>
      <c r="J34">
        <v>0</v>
      </c>
      <c r="K34" s="5">
        <f>Team_record!K34/LINEST!$E34</f>
        <v>43.670731707317074</v>
      </c>
      <c r="L34" s="5">
        <f>Team_record!L34/LINEST!$E34</f>
        <v>92.231707317073173</v>
      </c>
      <c r="M34" s="4">
        <f t="shared" si="3"/>
        <v>0.47348935607563136</v>
      </c>
      <c r="N34" s="5">
        <f>Team_record!N34/LINEST!$E34</f>
        <v>10.268292682926829</v>
      </c>
      <c r="O34" s="5">
        <f>Team_record!O34/LINEST!$E34</f>
        <v>29.865853658536587</v>
      </c>
      <c r="P34" s="4">
        <f t="shared" si="4"/>
        <v>0.3438138015516537</v>
      </c>
      <c r="Q34" s="5">
        <f>Team_record!Q34/LINEST!$E34</f>
        <v>17.829268292682926</v>
      </c>
      <c r="R34" s="5">
        <f>Team_record!R34/LINEST!$E34</f>
        <v>23.426829268292682</v>
      </c>
      <c r="S34" s="4">
        <f t="shared" si="5"/>
        <v>0.76106194690265483</v>
      </c>
      <c r="T34" s="5">
        <f>Team_record!T34/LINEST!$E34</f>
        <v>11.085365853658537</v>
      </c>
      <c r="U34" s="5">
        <f>Team_record!U34/LINEST!$E34</f>
        <v>36.207317073170735</v>
      </c>
      <c r="V34" s="5">
        <f>Team_record!V34/LINEST!$E34</f>
        <v>115.4390243902439</v>
      </c>
      <c r="W34" s="5">
        <f>Team_record!W34/LINEST!$E34</f>
        <v>47.292682926829265</v>
      </c>
      <c r="X34" s="5">
        <f>Team_record!X34/LINEST!$E34</f>
        <v>27.024390243902438</v>
      </c>
      <c r="Y34" s="5">
        <f>Team_record!Y34/LINEST!$E34</f>
        <v>7.4390243902439028</v>
      </c>
      <c r="Z34" s="5">
        <f>Team_record!Z34/LINEST!$E34</f>
        <v>5.3780487804878048</v>
      </c>
      <c r="AA34" s="5">
        <f>Team_record!AA34/LINEST!$E34</f>
        <v>14.817073170731707</v>
      </c>
      <c r="AB34" s="5">
        <f>Team_record!AB34/LINEST!$E34</f>
        <v>21.121951219512194</v>
      </c>
      <c r="AC34" s="3">
        <f t="shared" ref="AC34:AC66" si="9">AA34*$AE$2+Z34*$AF$2+Y34*$AG$2+X34*$AH$2+W34*$AI$2+V34*$AJ$2+U34*$AK$2+T34*$AL$2+S34*$AM$2+R34*$AN$2+Q34*$AO$2+P34*$AP$2+O34*$AQ$2+N34*$AR$2+M34*$AS$2+L34*$AT$2+K34*$AU$2+$AV$2</f>
        <v>0.49443258733422202</v>
      </c>
      <c r="AD34" s="11"/>
      <c r="AE34" s="14">
        <v>4.0606260981053897</v>
      </c>
      <c r="AF34" s="15">
        <v>0.82151164017715439</v>
      </c>
      <c r="AG34" s="14"/>
      <c r="AH34" s="16"/>
      <c r="AI34" s="14"/>
      <c r="AJ34" s="15"/>
      <c r="AK34" s="15"/>
      <c r="AL34" s="14"/>
      <c r="AM34" s="15"/>
      <c r="AN34" s="15"/>
      <c r="AO34" s="15"/>
      <c r="AP34" s="16"/>
      <c r="AQ34" s="16"/>
      <c r="AR34" s="15"/>
      <c r="AS34" s="15"/>
      <c r="AT34" s="15"/>
      <c r="AU34" s="15"/>
      <c r="AV34" s="15"/>
    </row>
    <row r="35" spans="1:48" x14ac:dyDescent="0.3">
      <c r="A35">
        <v>4</v>
      </c>
      <c r="B35" t="s">
        <v>82</v>
      </c>
      <c r="C35" t="s">
        <v>60</v>
      </c>
      <c r="D35" t="s">
        <v>86</v>
      </c>
      <c r="E35">
        <v>82</v>
      </c>
      <c r="F35">
        <v>51</v>
      </c>
      <c r="G35">
        <f t="shared" si="1"/>
        <v>31</v>
      </c>
      <c r="H35" s="1">
        <f t="shared" si="2"/>
        <v>0.62195121951219512</v>
      </c>
      <c r="I35" t="s">
        <v>294</v>
      </c>
      <c r="J35">
        <v>2</v>
      </c>
      <c r="K35" s="5">
        <f>Team_record!K35/LINEST!$E35</f>
        <v>41.548780487804876</v>
      </c>
      <c r="L35" s="5">
        <f>Team_record!L35/LINEST!$E35</f>
        <v>88.207317073170728</v>
      </c>
      <c r="M35" s="4">
        <f t="shared" si="3"/>
        <v>0.47103553159131756</v>
      </c>
      <c r="N35" s="5">
        <f>Team_record!N35/LINEST!$E35</f>
        <v>10.841463414634147</v>
      </c>
      <c r="O35" s="5">
        <f>Team_record!O35/LINEST!$E35</f>
        <v>30.170731707317074</v>
      </c>
      <c r="P35" s="4">
        <f t="shared" si="4"/>
        <v>0.3593371059013743</v>
      </c>
      <c r="Q35" s="5">
        <f>Team_record!Q35/LINEST!$E35</f>
        <v>21.243902439024389</v>
      </c>
      <c r="R35" s="5">
        <f>Team_record!R35/LINEST!$E35</f>
        <v>27.536585365853657</v>
      </c>
      <c r="S35" s="4">
        <f t="shared" si="5"/>
        <v>0.77147918511957481</v>
      </c>
      <c r="T35" s="5">
        <f>Team_record!T35/LINEST!$E35</f>
        <v>10.878048780487806</v>
      </c>
      <c r="U35" s="5">
        <f>Team_record!U35/LINEST!$E35</f>
        <v>36.890243902439025</v>
      </c>
      <c r="V35" s="5">
        <f>Team_record!V35/LINEST!$E35</f>
        <v>115.1829268292683</v>
      </c>
      <c r="W35" s="5">
        <f>Team_record!W35/LINEST!$E35</f>
        <v>47.768292682926827</v>
      </c>
      <c r="X35" s="5">
        <f>Team_record!X35/LINEST!$E35</f>
        <v>26.914634146341463</v>
      </c>
      <c r="Y35" s="5">
        <f>Team_record!Y35/LINEST!$E35</f>
        <v>7.3902439024390247</v>
      </c>
      <c r="Z35" s="5">
        <f>Team_record!Z35/LINEST!$E35</f>
        <v>5.2682926829268295</v>
      </c>
      <c r="AA35" s="5">
        <f>Team_record!AA35/LINEST!$E35</f>
        <v>14.914634146341463</v>
      </c>
      <c r="AB35" s="5">
        <f>Team_record!AB35/LINEST!$E35</f>
        <v>21.280487804878049</v>
      </c>
      <c r="AC35" s="3">
        <f t="shared" si="9"/>
        <v>0.67275291734432596</v>
      </c>
      <c r="AD35" s="11"/>
      <c r="AE35" s="14"/>
      <c r="AF35" s="15"/>
      <c r="AG35" s="14"/>
      <c r="AH35" s="16"/>
      <c r="AI35" s="14"/>
      <c r="AJ35" s="15"/>
      <c r="AK35" s="15"/>
      <c r="AL35" s="14"/>
      <c r="AM35" s="15"/>
      <c r="AN35" s="15"/>
      <c r="AO35" s="15"/>
      <c r="AP35" s="16"/>
      <c r="AQ35" s="16"/>
      <c r="AR35" s="15"/>
      <c r="AS35" s="15"/>
      <c r="AT35" s="15"/>
      <c r="AU35" s="15"/>
      <c r="AV35" s="15"/>
    </row>
    <row r="36" spans="1:48" x14ac:dyDescent="0.3">
      <c r="A36">
        <v>5</v>
      </c>
      <c r="B36" t="s">
        <v>82</v>
      </c>
      <c r="C36" t="s">
        <v>204</v>
      </c>
      <c r="D36" t="s">
        <v>591</v>
      </c>
      <c r="E36">
        <v>82</v>
      </c>
      <c r="F36">
        <v>48</v>
      </c>
      <c r="G36">
        <f t="shared" si="1"/>
        <v>34</v>
      </c>
      <c r="H36" s="1">
        <f t="shared" si="2"/>
        <v>0.58536585365853655</v>
      </c>
      <c r="I36" t="s">
        <v>345</v>
      </c>
      <c r="J36">
        <v>1</v>
      </c>
      <c r="K36" s="5">
        <f>Team_record!K36/LINEST!$E36</f>
        <v>41.268292682926827</v>
      </c>
      <c r="L36" s="5">
        <f>Team_record!L36/LINEST!$E36</f>
        <v>87.536585365853654</v>
      </c>
      <c r="M36" s="4">
        <f t="shared" si="3"/>
        <v>0.4714405126776261</v>
      </c>
      <c r="N36" s="5">
        <f>Team_record!N36/LINEST!$E36</f>
        <v>10.012195121951219</v>
      </c>
      <c r="O36" s="5">
        <f>Team_record!O36/LINEST!$E36</f>
        <v>25.829268292682926</v>
      </c>
      <c r="P36" s="4">
        <f t="shared" si="4"/>
        <v>0.38762983947119922</v>
      </c>
      <c r="Q36" s="5">
        <f>Team_record!Q36/LINEST!$E36</f>
        <v>22.597560975609756</v>
      </c>
      <c r="R36" s="5">
        <f>Team_record!R36/LINEST!$E36</f>
        <v>28.536585365853657</v>
      </c>
      <c r="S36" s="4">
        <f t="shared" si="5"/>
        <v>0.79188034188034195</v>
      </c>
      <c r="T36" s="5">
        <f>Team_record!T36/LINEST!$E36</f>
        <v>9.7073170731707314</v>
      </c>
      <c r="U36" s="5">
        <f>Team_record!U36/LINEST!$E36</f>
        <v>35.804878048780488</v>
      </c>
      <c r="V36" s="5">
        <f>Team_record!V36/LINEST!$E36</f>
        <v>115.14634146341463</v>
      </c>
      <c r="W36" s="5">
        <f>Team_record!W36/LINEST!$E36</f>
        <v>45.512195121951223</v>
      </c>
      <c r="X36" s="5">
        <f>Team_record!X36/LINEST!$E36</f>
        <v>24.024390243902438</v>
      </c>
      <c r="Y36" s="5">
        <f>Team_record!Y36/LINEST!$E36</f>
        <v>6.8414634146341466</v>
      </c>
      <c r="Z36" s="5">
        <f>Team_record!Z36/LINEST!$E36</f>
        <v>4.6951219512195124</v>
      </c>
      <c r="AA36" s="5">
        <f>Team_record!AA36/LINEST!$E36</f>
        <v>14.548780487804878</v>
      </c>
      <c r="AB36" s="5">
        <f>Team_record!AB36/LINEST!$E36</f>
        <v>23.329268292682926</v>
      </c>
      <c r="AC36" s="3">
        <f t="shared" si="9"/>
        <v>0.52530307026060019</v>
      </c>
      <c r="AD36" s="11" t="s">
        <v>601</v>
      </c>
      <c r="AE36" s="14">
        <v>-12.149656073521651</v>
      </c>
      <c r="AF36" s="15">
        <v>-7.2192867717077336E-2</v>
      </c>
      <c r="AG36" s="14">
        <v>10.006640145498277</v>
      </c>
      <c r="AH36" s="16">
        <v>1.7627450676785783</v>
      </c>
      <c r="AI36" s="14">
        <v>13.290071400615105</v>
      </c>
      <c r="AJ36" s="15">
        <v>9.8468121641364953E-2</v>
      </c>
      <c r="AK36" s="15"/>
      <c r="AL36" s="14">
        <v>2.9387205535224026</v>
      </c>
      <c r="AM36" s="15">
        <v>3.0292122627120204E-2</v>
      </c>
      <c r="AN36" s="15">
        <v>-0.46453922077506338</v>
      </c>
      <c r="AO36" s="15">
        <v>0.22532467346437951</v>
      </c>
      <c r="AP36" s="16">
        <v>1.2609535215909871</v>
      </c>
      <c r="AQ36" s="16">
        <v>0.91297111313316837</v>
      </c>
      <c r="AR36" s="15">
        <v>-0.34810180914108912</v>
      </c>
      <c r="AS36" s="15">
        <v>0.33983298790558514</v>
      </c>
      <c r="AT36" s="15">
        <v>-0.94256186428045763</v>
      </c>
      <c r="AU36" s="15"/>
      <c r="AV36" s="15"/>
    </row>
    <row r="37" spans="1:48" x14ac:dyDescent="0.3">
      <c r="A37">
        <v>6</v>
      </c>
      <c r="B37" t="s">
        <v>82</v>
      </c>
      <c r="C37" t="s">
        <v>32</v>
      </c>
      <c r="D37" t="s">
        <v>87</v>
      </c>
      <c r="E37">
        <v>82</v>
      </c>
      <c r="F37">
        <v>53</v>
      </c>
      <c r="G37">
        <f t="shared" si="1"/>
        <v>29</v>
      </c>
      <c r="H37" s="1">
        <f t="shared" si="2"/>
        <v>0.64634146341463417</v>
      </c>
      <c r="I37" t="s">
        <v>348</v>
      </c>
      <c r="J37">
        <v>3</v>
      </c>
      <c r="K37" s="5">
        <f>Team_record!K37/LINEST!$E37</f>
        <v>42.31707317073171</v>
      </c>
      <c r="L37" s="5">
        <f>Team_record!L37/LINEST!$E37</f>
        <v>90.573170731707322</v>
      </c>
      <c r="M37" s="4">
        <f t="shared" si="3"/>
        <v>0.46721421839235222</v>
      </c>
      <c r="N37" s="5">
        <f>Team_record!N37/LINEST!$E37</f>
        <v>11.024390243902438</v>
      </c>
      <c r="O37" s="5">
        <f>Team_record!O37/LINEST!$E37</f>
        <v>30.73170731707317</v>
      </c>
      <c r="P37" s="4">
        <f t="shared" si="4"/>
        <v>0.35873015873015873</v>
      </c>
      <c r="Q37" s="5">
        <f>Team_record!Q37/LINEST!$E37</f>
        <v>19</v>
      </c>
      <c r="R37" s="5">
        <f>Team_record!R37/LINEST!$E37</f>
        <v>23.341463414634145</v>
      </c>
      <c r="S37" s="4">
        <f t="shared" si="5"/>
        <v>0.8140020898641589</v>
      </c>
      <c r="T37" s="5">
        <f>Team_record!T37/LINEST!$E37</f>
        <v>11.792682926829269</v>
      </c>
      <c r="U37" s="5">
        <f>Team_record!U37/LINEST!$E37</f>
        <v>36.195121951219512</v>
      </c>
      <c r="V37" s="5">
        <f>Team_record!V37/LINEST!$E37</f>
        <v>114.65853658536585</v>
      </c>
      <c r="W37" s="5">
        <f>Team_record!W37/LINEST!$E37</f>
        <v>47.987804878048777</v>
      </c>
      <c r="X37" s="5">
        <f>Team_record!X37/LINEST!$E37</f>
        <v>23.012195121951219</v>
      </c>
      <c r="Y37" s="5">
        <f>Team_record!Y37/LINEST!$E37</f>
        <v>6.6585365853658534</v>
      </c>
      <c r="Z37" s="5">
        <f>Team_record!Z37/LINEST!$E37</f>
        <v>5.0365853658536581</v>
      </c>
      <c r="AA37" s="5">
        <f>Team_record!AA37/LINEST!$E37</f>
        <v>13.841463414634147</v>
      </c>
      <c r="AB37" s="5">
        <f>Team_record!AB37/LINEST!$E37</f>
        <v>20.353658536585368</v>
      </c>
      <c r="AC37" s="3">
        <f t="shared" si="9"/>
        <v>0.62685048100996366</v>
      </c>
      <c r="AD37" s="11" t="s">
        <v>603</v>
      </c>
      <c r="AE37" s="14" t="s">
        <v>603</v>
      </c>
      <c r="AF37" s="15" t="s">
        <v>608</v>
      </c>
      <c r="AG37" s="14" t="s">
        <v>603</v>
      </c>
      <c r="AH37" s="16" t="s">
        <v>608</v>
      </c>
      <c r="AI37" s="14" t="s">
        <v>603</v>
      </c>
      <c r="AJ37" s="15" t="s">
        <v>608</v>
      </c>
      <c r="AK37" s="15" t="s">
        <v>608</v>
      </c>
      <c r="AL37" s="14" t="s">
        <v>603</v>
      </c>
      <c r="AM37" s="15" t="s">
        <v>608</v>
      </c>
      <c r="AN37" s="15" t="s">
        <v>608</v>
      </c>
      <c r="AO37" s="15" t="s">
        <v>608</v>
      </c>
      <c r="AP37" s="16" t="s">
        <v>608</v>
      </c>
      <c r="AQ37" s="16" t="s">
        <v>608</v>
      </c>
      <c r="AR37" s="15" t="s">
        <v>608</v>
      </c>
      <c r="AS37" s="15" t="s">
        <v>608</v>
      </c>
      <c r="AT37" s="15" t="s">
        <v>608</v>
      </c>
      <c r="AU37" s="15" t="s">
        <v>608</v>
      </c>
      <c r="AV37" s="15" t="s">
        <v>608</v>
      </c>
    </row>
    <row r="38" spans="1:48" x14ac:dyDescent="0.3">
      <c r="A38">
        <v>7</v>
      </c>
      <c r="B38" t="s">
        <v>82</v>
      </c>
      <c r="C38" t="s">
        <v>62</v>
      </c>
      <c r="D38" t="s">
        <v>88</v>
      </c>
      <c r="E38">
        <v>82</v>
      </c>
      <c r="F38">
        <v>49</v>
      </c>
      <c r="G38">
        <f t="shared" si="1"/>
        <v>33</v>
      </c>
      <c r="H38" s="1">
        <f t="shared" si="2"/>
        <v>0.59756097560975607</v>
      </c>
      <c r="I38" t="s">
        <v>345</v>
      </c>
      <c r="J38">
        <v>1</v>
      </c>
      <c r="K38" s="5">
        <f>Team_record!K38/LINEST!$E38</f>
        <v>42.646341463414636</v>
      </c>
      <c r="L38" s="5">
        <f>Team_record!L38/LINEST!$E38</f>
        <v>93.975609756097555</v>
      </c>
      <c r="M38" s="4">
        <f t="shared" si="3"/>
        <v>0.45380223202699199</v>
      </c>
      <c r="N38" s="5">
        <f>Team_record!N38/LINEST!$E38</f>
        <v>11.365853658536585</v>
      </c>
      <c r="O38" s="5">
        <f>Team_record!O38/LINEST!$E38</f>
        <v>32.646341463414636</v>
      </c>
      <c r="P38" s="4">
        <f t="shared" si="4"/>
        <v>0.34815091520358604</v>
      </c>
      <c r="Q38" s="5">
        <f>Team_record!Q38/LINEST!$E38</f>
        <v>17.817073170731707</v>
      </c>
      <c r="R38" s="5">
        <f>Team_record!R38/LINEST!$E38</f>
        <v>24.987804878048781</v>
      </c>
      <c r="S38" s="4">
        <f t="shared" si="5"/>
        <v>0.71303074670571009</v>
      </c>
      <c r="T38" s="5">
        <f>Team_record!T38/LINEST!$E38</f>
        <v>12.573170731707316</v>
      </c>
      <c r="U38" s="5">
        <f>Team_record!U38/LINEST!$E38</f>
        <v>35.5</v>
      </c>
      <c r="V38" s="5">
        <f>Team_record!V38/LINEST!$E38</f>
        <v>114.47560975609755</v>
      </c>
      <c r="W38" s="5">
        <f>Team_record!W38/LINEST!$E38</f>
        <v>48.073170731707314</v>
      </c>
      <c r="X38" s="5">
        <f>Team_record!X38/LINEST!$E38</f>
        <v>23.378048780487806</v>
      </c>
      <c r="Y38" s="5">
        <f>Team_record!Y38/LINEST!$E38</f>
        <v>9.3414634146341466</v>
      </c>
      <c r="Z38" s="5">
        <f>Team_record!Z38/LINEST!$E38</f>
        <v>5.1829268292682924</v>
      </c>
      <c r="AA38" s="5">
        <f>Team_record!AA38/LINEST!$E38</f>
        <v>13.963414634146341</v>
      </c>
      <c r="AB38" s="5">
        <f>Team_record!AB38/LINEST!$E38</f>
        <v>22.426829268292682</v>
      </c>
      <c r="AC38" s="3">
        <f t="shared" si="9"/>
        <v>0.56532529414044685</v>
      </c>
      <c r="AD38" s="11" t="s">
        <v>602</v>
      </c>
      <c r="AE38" s="14">
        <v>1.2606927799419894E-25</v>
      </c>
      <c r="AF38" s="15">
        <v>0.94252279418556539</v>
      </c>
      <c r="AG38" s="14">
        <v>2.8530930424764081E-19</v>
      </c>
      <c r="AH38" s="16">
        <v>7.9518080309216768E-2</v>
      </c>
      <c r="AI38" s="14">
        <v>4.4259517366029916E-29</v>
      </c>
      <c r="AJ38" s="15">
        <v>0.92166225012850334</v>
      </c>
      <c r="AK38" s="15"/>
      <c r="AL38" s="14">
        <v>3.6954579803723706E-3</v>
      </c>
      <c r="AM38" s="15">
        <v>0.9758652193991455</v>
      </c>
      <c r="AN38" s="15">
        <v>0.64278237883766154</v>
      </c>
      <c r="AO38" s="15">
        <v>0.82196388657434205</v>
      </c>
      <c r="AP38" s="16">
        <v>0.20883990290254054</v>
      </c>
      <c r="AQ38" s="16">
        <v>0.36239091657782052</v>
      </c>
      <c r="AR38" s="15">
        <v>0.72814115477272146</v>
      </c>
      <c r="AS38" s="15">
        <v>0.73434994362960515</v>
      </c>
      <c r="AT38" s="15">
        <v>0.34707733382542338</v>
      </c>
      <c r="AU38" s="15"/>
      <c r="AV38" s="15">
        <v>0.87386518976014393</v>
      </c>
    </row>
    <row r="39" spans="1:48" x14ac:dyDescent="0.3">
      <c r="A39">
        <v>8</v>
      </c>
      <c r="B39" t="s">
        <v>82</v>
      </c>
      <c r="C39" t="s">
        <v>46</v>
      </c>
      <c r="D39" t="s">
        <v>89</v>
      </c>
      <c r="E39">
        <v>82</v>
      </c>
      <c r="F39">
        <v>58</v>
      </c>
      <c r="G39">
        <f t="shared" si="1"/>
        <v>24</v>
      </c>
      <c r="H39" s="1">
        <f t="shared" si="2"/>
        <v>0.70731707317073167</v>
      </c>
      <c r="I39" t="s">
        <v>391</v>
      </c>
      <c r="J39">
        <v>5</v>
      </c>
      <c r="K39" s="5">
        <f>Team_record!K39/LINEST!$E39</f>
        <v>42.195121951219512</v>
      </c>
      <c r="L39" s="5">
        <f>Team_record!L39/LINEST!$E39</f>
        <v>89.08536585365853</v>
      </c>
      <c r="M39" s="4">
        <f t="shared" si="3"/>
        <v>0.47364818617385357</v>
      </c>
      <c r="N39" s="5">
        <f>Team_record!N39/LINEST!$E39</f>
        <v>12.378048780487806</v>
      </c>
      <c r="O39" s="5">
        <f>Team_record!O39/LINEST!$E39</f>
        <v>33.792682926829265</v>
      </c>
      <c r="P39" s="4">
        <f t="shared" si="4"/>
        <v>0.36629375676651033</v>
      </c>
      <c r="Q39" s="5">
        <f>Team_record!Q39/LINEST!$E39</f>
        <v>17.670731707317074</v>
      </c>
      <c r="R39" s="5">
        <f>Team_record!R39/LINEST!$E39</f>
        <v>21.987804878048781</v>
      </c>
      <c r="S39" s="4">
        <f t="shared" si="5"/>
        <v>0.80366056572379374</v>
      </c>
      <c r="T39" s="5">
        <f>Team_record!T39/LINEST!$E39</f>
        <v>9.5853658536585371</v>
      </c>
      <c r="U39" s="5">
        <f>Team_record!U39/LINEST!$E39</f>
        <v>35.609756097560975</v>
      </c>
      <c r="V39" s="5">
        <f>Team_record!V39/LINEST!$E39</f>
        <v>114.4390243902439</v>
      </c>
      <c r="W39" s="5">
        <f>Team_record!W39/LINEST!$E39</f>
        <v>45.195121951219512</v>
      </c>
      <c r="X39" s="5">
        <f>Team_record!X39/LINEST!$E39</f>
        <v>25.426829268292682</v>
      </c>
      <c r="Y39" s="5">
        <f>Team_record!Y39/LINEST!$E39</f>
        <v>8.2926829268292686</v>
      </c>
      <c r="Z39" s="5">
        <f>Team_record!Z39/LINEST!$E39</f>
        <v>5.3292682926829267</v>
      </c>
      <c r="AA39" s="5">
        <f>Team_record!AA39/LINEST!$E39</f>
        <v>14.024390243902438</v>
      </c>
      <c r="AB39" s="5">
        <f>Team_record!AB39/LINEST!$E39</f>
        <v>21.024390243902438</v>
      </c>
      <c r="AC39" s="3">
        <f t="shared" si="9"/>
        <v>0.66974433734376959</v>
      </c>
    </row>
    <row r="40" spans="1:48" x14ac:dyDescent="0.3">
      <c r="A40">
        <v>9</v>
      </c>
      <c r="B40" t="s">
        <v>82</v>
      </c>
      <c r="C40" t="s">
        <v>64</v>
      </c>
      <c r="D40" t="s">
        <v>90</v>
      </c>
      <c r="E40">
        <v>82</v>
      </c>
      <c r="F40">
        <v>39</v>
      </c>
      <c r="G40">
        <f t="shared" si="1"/>
        <v>43</v>
      </c>
      <c r="H40" s="1">
        <f t="shared" si="2"/>
        <v>0.47560975609756095</v>
      </c>
      <c r="J40">
        <v>0</v>
      </c>
      <c r="K40" s="5">
        <f>Team_record!K40/LINEST!$E40</f>
        <v>43.18292682926829</v>
      </c>
      <c r="L40" s="5">
        <f>Team_record!L40/LINEST!$E40</f>
        <v>93.134146341463421</v>
      </c>
      <c r="M40" s="4">
        <f t="shared" si="3"/>
        <v>0.46366374230718865</v>
      </c>
      <c r="N40" s="5">
        <f>Team_record!N40/LINEST!$E40</f>
        <v>11.304878048780488</v>
      </c>
      <c r="O40" s="5">
        <f>Team_record!O40/LINEST!$E40</f>
        <v>29.939024390243901</v>
      </c>
      <c r="P40" s="4">
        <f t="shared" si="4"/>
        <v>0.37759674134419552</v>
      </c>
      <c r="Q40" s="5">
        <f>Team_record!Q40/LINEST!$E40</f>
        <v>16.512195121951219</v>
      </c>
      <c r="R40" s="5">
        <f>Team_record!R40/LINEST!$E40</f>
        <v>22.743902439024389</v>
      </c>
      <c r="S40" s="4">
        <f t="shared" si="5"/>
        <v>0.72600536193029497</v>
      </c>
      <c r="T40" s="5">
        <f>Team_record!T40/LINEST!$E40</f>
        <v>11.048780487804878</v>
      </c>
      <c r="U40" s="5">
        <f>Team_record!U40/LINEST!$E40</f>
        <v>34.378048780487802</v>
      </c>
      <c r="V40" s="5">
        <f>Team_record!V40/LINEST!$E40</f>
        <v>114.1829268292683</v>
      </c>
      <c r="W40" s="5">
        <f>Team_record!W40/LINEST!$E40</f>
        <v>45.426829268292686</v>
      </c>
      <c r="X40" s="5">
        <f>Team_record!X40/LINEST!$E40</f>
        <v>25.402439024390244</v>
      </c>
      <c r="Y40" s="5">
        <f>Team_record!Y40/LINEST!$E40</f>
        <v>8.2804878048780495</v>
      </c>
      <c r="Z40" s="5">
        <f>Team_record!Z40/LINEST!$E40</f>
        <v>4.4268292682926829</v>
      </c>
      <c r="AA40" s="5">
        <f>Team_record!AA40/LINEST!$E40</f>
        <v>13.353658536585366</v>
      </c>
      <c r="AB40" s="5">
        <f>Team_record!AB40/LINEST!$E40</f>
        <v>21.353658536585368</v>
      </c>
      <c r="AC40" s="3">
        <f t="shared" si="9"/>
        <v>0.46645485449074287</v>
      </c>
    </row>
    <row r="41" spans="1:48" x14ac:dyDescent="0.3">
      <c r="A41">
        <v>10</v>
      </c>
      <c r="B41" t="s">
        <v>82</v>
      </c>
      <c r="C41" t="s">
        <v>34</v>
      </c>
      <c r="D41" t="s">
        <v>91</v>
      </c>
      <c r="E41">
        <v>82</v>
      </c>
      <c r="F41">
        <v>32</v>
      </c>
      <c r="G41">
        <f t="shared" si="1"/>
        <v>50</v>
      </c>
      <c r="H41" s="1">
        <f t="shared" si="2"/>
        <v>0.3902439024390244</v>
      </c>
      <c r="J41">
        <v>0</v>
      </c>
      <c r="K41" s="5">
        <f>Team_record!K41/LINEST!$E41</f>
        <v>42.146341463414636</v>
      </c>
      <c r="L41" s="5">
        <f>Team_record!L41/LINEST!$E41</f>
        <v>90.08536585365853</v>
      </c>
      <c r="M41" s="4">
        <f t="shared" si="3"/>
        <v>0.46784892378502779</v>
      </c>
      <c r="N41" s="5">
        <f>Team_record!N41/LINEST!$E41</f>
        <v>11.341463414634147</v>
      </c>
      <c r="O41" s="5">
        <f>Team_record!O41/LINEST!$E41</f>
        <v>33.304878048780488</v>
      </c>
      <c r="P41" s="4">
        <f t="shared" si="4"/>
        <v>0.34053460270963021</v>
      </c>
      <c r="Q41" s="5">
        <f>Team_record!Q41/LINEST!$E41</f>
        <v>18.390243902439025</v>
      </c>
      <c r="R41" s="5">
        <f>Team_record!R41/LINEST!$E41</f>
        <v>23.939024390243901</v>
      </c>
      <c r="S41" s="4">
        <f t="shared" si="5"/>
        <v>0.76821192052980136</v>
      </c>
      <c r="T41" s="5">
        <f>Team_record!T41/LINEST!$E41</f>
        <v>9.6829268292682933</v>
      </c>
      <c r="U41" s="5">
        <f>Team_record!U41/LINEST!$E41</f>
        <v>32.670731707317074</v>
      </c>
      <c r="V41" s="5">
        <f>Team_record!V41/LINEST!$E41</f>
        <v>114.02439024390245</v>
      </c>
      <c r="W41" s="5">
        <f>Team_record!W41/LINEST!$E41</f>
        <v>42.353658536585364</v>
      </c>
      <c r="X41" s="5">
        <f>Team_record!X41/LINEST!$E41</f>
        <v>26.26829268292683</v>
      </c>
      <c r="Y41" s="5">
        <f>Team_record!Y41/LINEST!$E41</f>
        <v>8.3292682926829276</v>
      </c>
      <c r="Z41" s="5">
        <f>Team_record!Z41/LINEST!$E41</f>
        <v>4.6219512195121952</v>
      </c>
      <c r="AA41" s="5">
        <f>Team_record!AA41/LINEST!$E41</f>
        <v>14.073170731707316</v>
      </c>
      <c r="AB41" s="5">
        <f>Team_record!AB41/LINEST!$E41</f>
        <v>20.743902439024389</v>
      </c>
      <c r="AC41" s="3">
        <f t="shared" si="9"/>
        <v>0.39051395673622935</v>
      </c>
    </row>
    <row r="42" spans="1:48" x14ac:dyDescent="0.3">
      <c r="A42">
        <v>11</v>
      </c>
      <c r="B42" t="s">
        <v>82</v>
      </c>
      <c r="C42" t="s">
        <v>26</v>
      </c>
      <c r="D42" t="s">
        <v>92</v>
      </c>
      <c r="E42">
        <v>82</v>
      </c>
      <c r="F42">
        <v>53</v>
      </c>
      <c r="G42">
        <f t="shared" si="1"/>
        <v>29</v>
      </c>
      <c r="H42" s="1">
        <f t="shared" si="2"/>
        <v>0.64634146341463417</v>
      </c>
      <c r="I42" t="s">
        <v>369</v>
      </c>
      <c r="J42">
        <v>2</v>
      </c>
      <c r="K42" s="5">
        <f>Team_record!K42/LINEST!$E42</f>
        <v>39.243902439024389</v>
      </c>
      <c r="L42" s="5">
        <f>Team_record!L42/LINEST!$E42</f>
        <v>87.353658536585371</v>
      </c>
      <c r="M42" s="4">
        <f t="shared" si="3"/>
        <v>0.44925310624040204</v>
      </c>
      <c r="N42" s="5">
        <f>Team_record!N42/LINEST!$E42</f>
        <v>16.134146341463413</v>
      </c>
      <c r="O42" s="5">
        <f>Team_record!O42/LINEST!$E42</f>
        <v>45.378048780487802</v>
      </c>
      <c r="P42" s="4">
        <f t="shared" si="4"/>
        <v>0.3555495834453104</v>
      </c>
      <c r="Q42" s="5">
        <f>Team_record!Q42/LINEST!$E42</f>
        <v>19.292682926829269</v>
      </c>
      <c r="R42" s="5">
        <f>Team_record!R42/LINEST!$E42</f>
        <v>24.402439024390244</v>
      </c>
      <c r="S42" s="4">
        <f t="shared" si="5"/>
        <v>0.79060469765117447</v>
      </c>
      <c r="T42" s="5">
        <f>Team_record!T42/LINEST!$E42</f>
        <v>10.195121951219512</v>
      </c>
      <c r="U42" s="5">
        <f>Team_record!U42/LINEST!$E42</f>
        <v>31.865853658536587</v>
      </c>
      <c r="V42" s="5">
        <f>Team_record!V42/LINEST!$E42</f>
        <v>113.91463414634147</v>
      </c>
      <c r="W42" s="5">
        <f>Team_record!W42/LINEST!$E42</f>
        <v>42.060975609756099</v>
      </c>
      <c r="X42" s="5">
        <f>Team_record!X42/LINEST!$E42</f>
        <v>21.23170731707317</v>
      </c>
      <c r="Y42" s="5">
        <f>Team_record!Y42/LINEST!$E42</f>
        <v>8.536585365853659</v>
      </c>
      <c r="Z42" s="5">
        <f>Team_record!Z42/LINEST!$E42</f>
        <v>4.9390243902439028</v>
      </c>
      <c r="AA42" s="5">
        <f>Team_record!AA42/LINEST!$E42</f>
        <v>13.341463414634147</v>
      </c>
      <c r="AB42" s="5">
        <f>Team_record!AB42/LINEST!$E42</f>
        <v>21.987804878048781</v>
      </c>
      <c r="AC42" s="3">
        <f t="shared" si="9"/>
        <v>0.59062668684020381</v>
      </c>
    </row>
    <row r="43" spans="1:48" x14ac:dyDescent="0.3">
      <c r="A43">
        <v>12</v>
      </c>
      <c r="B43" t="s">
        <v>82</v>
      </c>
      <c r="C43" t="s">
        <v>52</v>
      </c>
      <c r="D43" t="s">
        <v>93</v>
      </c>
      <c r="E43">
        <v>82</v>
      </c>
      <c r="F43">
        <v>29</v>
      </c>
      <c r="G43">
        <f t="shared" si="1"/>
        <v>53</v>
      </c>
      <c r="H43" s="1">
        <f t="shared" si="2"/>
        <v>0.35365853658536583</v>
      </c>
      <c r="J43">
        <v>0</v>
      </c>
      <c r="K43" s="5">
        <f>Team_record!K43/LINEST!$E43</f>
        <v>41.365853658536587</v>
      </c>
      <c r="L43" s="5">
        <f>Team_record!L43/LINEST!$E43</f>
        <v>91.756097560975604</v>
      </c>
      <c r="M43" s="4">
        <f t="shared" si="3"/>
        <v>0.45082402977139824</v>
      </c>
      <c r="N43" s="5">
        <f>Team_record!N43/LINEST!$E43</f>
        <v>13.012195121951219</v>
      </c>
      <c r="O43" s="5">
        <f>Team_record!O43/LINEST!$E43</f>
        <v>37</v>
      </c>
      <c r="P43" s="4">
        <f t="shared" si="4"/>
        <v>0.35168094924192483</v>
      </c>
      <c r="Q43" s="5">
        <f>Team_record!Q43/LINEST!$E43</f>
        <v>17.597560975609756</v>
      </c>
      <c r="R43" s="5">
        <f>Team_record!R43/LINEST!$E43</f>
        <v>23.390243902439025</v>
      </c>
      <c r="S43" s="4">
        <f t="shared" si="5"/>
        <v>0.75234619395203339</v>
      </c>
      <c r="T43" s="5">
        <f>Team_record!T43/LINEST!$E43</f>
        <v>11.646341463414634</v>
      </c>
      <c r="U43" s="5">
        <f>Team_record!U43/LINEST!$E43</f>
        <v>34.451219512195124</v>
      </c>
      <c r="V43" s="5">
        <f>Team_record!V43/LINEST!$E43</f>
        <v>113.34146341463415</v>
      </c>
      <c r="W43" s="5">
        <f>Team_record!W43/LINEST!$E43</f>
        <v>46.097560975609753</v>
      </c>
      <c r="X43" s="5">
        <f>Team_record!X43/LINEST!$E43</f>
        <v>25.829268292682926</v>
      </c>
      <c r="Y43" s="5">
        <f>Team_record!Y43/LINEST!$E43</f>
        <v>8.2317073170731714</v>
      </c>
      <c r="Z43" s="5">
        <f>Team_record!Z43/LINEST!$E43</f>
        <v>5.1097560975609753</v>
      </c>
      <c r="AA43" s="5">
        <f>Team_record!AA43/LINEST!$E43</f>
        <v>17.036585365853657</v>
      </c>
      <c r="AB43" s="5">
        <f>Team_record!AB43/LINEST!$E43</f>
        <v>23.560975609756099</v>
      </c>
      <c r="AC43" s="3">
        <f t="shared" si="9"/>
        <v>0.35737755747256739</v>
      </c>
    </row>
    <row r="44" spans="1:48" x14ac:dyDescent="0.3">
      <c r="A44">
        <v>13</v>
      </c>
      <c r="B44" t="s">
        <v>82</v>
      </c>
      <c r="C44" t="s">
        <v>44</v>
      </c>
      <c r="D44" t="s">
        <v>94</v>
      </c>
      <c r="E44">
        <v>82</v>
      </c>
      <c r="F44">
        <v>36</v>
      </c>
      <c r="G44">
        <f t="shared" si="1"/>
        <v>46</v>
      </c>
      <c r="H44" s="1">
        <f t="shared" si="2"/>
        <v>0.43902439024390244</v>
      </c>
      <c r="J44">
        <v>0</v>
      </c>
      <c r="K44" s="5">
        <f>Team_record!K44/LINEST!$E44</f>
        <v>41.621951219512198</v>
      </c>
      <c r="L44" s="5">
        <f>Team_record!L44/LINEST!$E44</f>
        <v>91.256097560975604</v>
      </c>
      <c r="M44" s="4">
        <f t="shared" si="3"/>
        <v>0.45610049445409601</v>
      </c>
      <c r="N44" s="5">
        <f>Team_record!N44/LINEST!$E44</f>
        <v>10.085365853658537</v>
      </c>
      <c r="O44" s="5">
        <f>Team_record!O44/LINEST!$E44</f>
        <v>28.743902439024389</v>
      </c>
      <c r="P44" s="4">
        <f t="shared" si="4"/>
        <v>0.35086974968179896</v>
      </c>
      <c r="Q44" s="5">
        <f>Team_record!Q44/LINEST!$E44</f>
        <v>19.146341463414632</v>
      </c>
      <c r="R44" s="5">
        <f>Team_record!R44/LINEST!$E44</f>
        <v>24.329268292682926</v>
      </c>
      <c r="S44" s="4">
        <f t="shared" si="5"/>
        <v>0.78696741854636587</v>
      </c>
      <c r="T44" s="5">
        <f>Team_record!T44/LINEST!$E44</f>
        <v>11.25609756097561</v>
      </c>
      <c r="U44" s="5">
        <f>Team_record!U44/LINEST!$E44</f>
        <v>33.536585365853661</v>
      </c>
      <c r="V44" s="5">
        <f>Team_record!V44/LINEST!$E44</f>
        <v>112.47560975609755</v>
      </c>
      <c r="W44" s="5">
        <f>Team_record!W44/LINEST!$E44</f>
        <v>44.792682926829265</v>
      </c>
      <c r="X44" s="5">
        <f>Team_record!X44/LINEST!$E44</f>
        <v>24.609756097560975</v>
      </c>
      <c r="Y44" s="5">
        <f>Team_record!Y44/LINEST!$E44</f>
        <v>8.3292682926829276</v>
      </c>
      <c r="Z44" s="5">
        <f>Team_record!Z44/LINEST!$E44</f>
        <v>5.0121951219512191</v>
      </c>
      <c r="AA44" s="5">
        <f>Team_record!AA44/LINEST!$E44</f>
        <v>13.097560975609756</v>
      </c>
      <c r="AB44" s="5">
        <f>Team_record!AB44/LINEST!$E44</f>
        <v>20.292682926829269</v>
      </c>
      <c r="AC44" s="3">
        <f t="shared" si="9"/>
        <v>0.48428647483101639</v>
      </c>
    </row>
    <row r="45" spans="1:48" x14ac:dyDescent="0.3">
      <c r="A45">
        <v>14</v>
      </c>
      <c r="B45" t="s">
        <v>82</v>
      </c>
      <c r="C45" t="s">
        <v>38</v>
      </c>
      <c r="D45" t="s">
        <v>95</v>
      </c>
      <c r="E45">
        <v>82</v>
      </c>
      <c r="F45">
        <v>49</v>
      </c>
      <c r="G45">
        <f t="shared" si="1"/>
        <v>33</v>
      </c>
      <c r="H45" s="1">
        <f t="shared" si="2"/>
        <v>0.59756097560975607</v>
      </c>
      <c r="I45" t="s">
        <v>294</v>
      </c>
      <c r="J45">
        <v>2</v>
      </c>
      <c r="K45" s="5">
        <f>Team_record!K45/LINEST!$E45</f>
        <v>42.085365853658537</v>
      </c>
      <c r="L45" s="5">
        <f>Team_record!L45/LINEST!$E45</f>
        <v>90.524390243902445</v>
      </c>
      <c r="M45" s="4">
        <f t="shared" si="3"/>
        <v>0.46490637208675734</v>
      </c>
      <c r="N45" s="5">
        <f>Team_record!N45/LINEST!$E45</f>
        <v>12.585365853658537</v>
      </c>
      <c r="O45" s="5">
        <f>Team_record!O45/LINEST!$E45</f>
        <v>34.5</v>
      </c>
      <c r="P45" s="4">
        <f t="shared" si="4"/>
        <v>0.36479321314952279</v>
      </c>
      <c r="Q45" s="5">
        <f>Team_record!Q45/LINEST!$E45</f>
        <v>15.634146341463415</v>
      </c>
      <c r="R45" s="5">
        <f>Team_record!R45/LINEST!$E45</f>
        <v>19.487804878048781</v>
      </c>
      <c r="S45" s="4">
        <f t="shared" si="5"/>
        <v>0.80225281602002507</v>
      </c>
      <c r="T45" s="5">
        <f>Team_record!T45/LINEST!$E45</f>
        <v>9.8048780487804876</v>
      </c>
      <c r="U45" s="5">
        <f>Team_record!U45/LINEST!$E45</f>
        <v>34.743902439024389</v>
      </c>
      <c r="V45" s="5">
        <f>Team_record!V45/LINEST!$E45</f>
        <v>112.39024390243902</v>
      </c>
      <c r="W45" s="5">
        <f>Team_record!W45/LINEST!$E45</f>
        <v>44.548780487804876</v>
      </c>
      <c r="X45" s="5">
        <f>Team_record!X45/LINEST!$E45</f>
        <v>26.280487804878049</v>
      </c>
      <c r="Y45" s="5">
        <f>Team_record!Y45/LINEST!$E45</f>
        <v>8.6097560975609753</v>
      </c>
      <c r="Z45" s="5">
        <f>Team_record!Z45/LINEST!$E45</f>
        <v>5.3048780487804876</v>
      </c>
      <c r="AA45" s="5">
        <f>Team_record!AA45/LINEST!$E45</f>
        <v>12.829268292682928</v>
      </c>
      <c r="AB45" s="5">
        <f>Team_record!AB45/LINEST!$E45</f>
        <v>20.353658536585368</v>
      </c>
      <c r="AC45" s="3">
        <f t="shared" si="9"/>
        <v>0.65227565835378265</v>
      </c>
    </row>
    <row r="46" spans="1:48" x14ac:dyDescent="0.3">
      <c r="A46">
        <v>15</v>
      </c>
      <c r="B46" t="s">
        <v>82</v>
      </c>
      <c r="C46" t="s">
        <v>54</v>
      </c>
      <c r="D46" t="s">
        <v>96</v>
      </c>
      <c r="E46">
        <v>82</v>
      </c>
      <c r="F46">
        <v>42</v>
      </c>
      <c r="G46">
        <f t="shared" si="1"/>
        <v>40</v>
      </c>
      <c r="H46" s="1">
        <f t="shared" si="2"/>
        <v>0.51219512195121952</v>
      </c>
      <c r="I46" t="s">
        <v>285</v>
      </c>
      <c r="J46">
        <v>1</v>
      </c>
      <c r="K46" s="5">
        <f>Team_record!K46/LINEST!$E46</f>
        <v>40.256097560975611</v>
      </c>
      <c r="L46" s="5">
        <f>Team_record!L46/LINEST!$E46</f>
        <v>89.731707317073173</v>
      </c>
      <c r="M46" s="4">
        <f t="shared" si="3"/>
        <v>0.4486273443870617</v>
      </c>
      <c r="N46" s="5">
        <f>Team_record!N46/LINEST!$E46</f>
        <v>12.768292682926829</v>
      </c>
      <c r="O46" s="5">
        <f>Team_record!O46/LINEST!$E46</f>
        <v>36.158536585365852</v>
      </c>
      <c r="P46" s="4">
        <f t="shared" si="4"/>
        <v>0.35311973018549747</v>
      </c>
      <c r="Q46" s="5">
        <f>Team_record!Q46/LINEST!$E46</f>
        <v>18.963414634146343</v>
      </c>
      <c r="R46" s="5">
        <f>Team_record!R46/LINEST!$E46</f>
        <v>25.463414634146343</v>
      </c>
      <c r="S46" s="4">
        <f t="shared" si="5"/>
        <v>0.74473180076628354</v>
      </c>
      <c r="T46" s="5">
        <f>Team_record!T46/LINEST!$E46</f>
        <v>10.975609756097562</v>
      </c>
      <c r="U46" s="5">
        <f>Team_record!U46/LINEST!$E46</f>
        <v>35.597560975609753</v>
      </c>
      <c r="V46" s="5">
        <f>Team_record!V46/LINEST!$E46</f>
        <v>112.2439024390244</v>
      </c>
      <c r="W46" s="5">
        <f>Team_record!W46/LINEST!$E46</f>
        <v>46.573170731707314</v>
      </c>
      <c r="X46" s="5">
        <f>Team_record!X46/LINEST!$E46</f>
        <v>23.829268292682926</v>
      </c>
      <c r="Y46" s="5">
        <f>Team_record!Y46/LINEST!$E46</f>
        <v>6.5731707317073171</v>
      </c>
      <c r="Z46" s="5">
        <f>Team_record!Z46/LINEST!$E46</f>
        <v>4.1341463414634143</v>
      </c>
      <c r="AA46" s="5">
        <f>Team_record!AA46/LINEST!$E46</f>
        <v>15.073170731707316</v>
      </c>
      <c r="AB46" s="5">
        <f>Team_record!AB46/LINEST!$E46</f>
        <v>21.5</v>
      </c>
      <c r="AC46" s="3">
        <f t="shared" si="9"/>
        <v>0.41060986036083247</v>
      </c>
    </row>
    <row r="47" spans="1:48" x14ac:dyDescent="0.3">
      <c r="A47">
        <v>16</v>
      </c>
      <c r="B47" t="s">
        <v>82</v>
      </c>
      <c r="C47" t="s">
        <v>42</v>
      </c>
      <c r="D47" t="s">
        <v>97</v>
      </c>
      <c r="E47">
        <v>82</v>
      </c>
      <c r="F47">
        <v>37</v>
      </c>
      <c r="G47">
        <f t="shared" si="1"/>
        <v>45</v>
      </c>
      <c r="H47" s="1">
        <f t="shared" si="2"/>
        <v>0.45121951219512196</v>
      </c>
      <c r="J47">
        <v>0</v>
      </c>
      <c r="K47" s="5">
        <f>Team_record!K47/LINEST!$E47</f>
        <v>42.573170731707314</v>
      </c>
      <c r="L47" s="5">
        <f>Team_record!L47/LINEST!$E47</f>
        <v>90.548780487804876</v>
      </c>
      <c r="M47" s="4">
        <f t="shared" si="3"/>
        <v>0.47016835016835012</v>
      </c>
      <c r="N47" s="5">
        <f>Team_record!N47/LINEST!$E47</f>
        <v>10.329268292682928</v>
      </c>
      <c r="O47" s="5">
        <f>Team_record!O47/LINEST!$E47</f>
        <v>30.987804878048781</v>
      </c>
      <c r="P47" s="4">
        <f t="shared" si="4"/>
        <v>0.33333333333333337</v>
      </c>
      <c r="Q47" s="5">
        <f>Team_record!Q47/LINEST!$E47</f>
        <v>16.292682926829269</v>
      </c>
      <c r="R47" s="5">
        <f>Team_record!R47/LINEST!$E47</f>
        <v>23.292682926829269</v>
      </c>
      <c r="S47" s="4">
        <f t="shared" si="5"/>
        <v>0.69947643979057594</v>
      </c>
      <c r="T47" s="5">
        <f>Team_record!T47/LINEST!$E47</f>
        <v>10.182926829268293</v>
      </c>
      <c r="U47" s="5">
        <f>Team_record!U47/LINEST!$E47</f>
        <v>36.402439024390247</v>
      </c>
      <c r="V47" s="5">
        <f>Team_record!V47/LINEST!$E47</f>
        <v>111.76829268292683</v>
      </c>
      <c r="W47" s="5">
        <f>Team_record!W47/LINEST!$E47</f>
        <v>46.585365853658537</v>
      </c>
      <c r="X47" s="5">
        <f>Team_record!X47/LINEST!$E47</f>
        <v>25.560975609756099</v>
      </c>
      <c r="Y47" s="5">
        <f>Team_record!Y47/LINEST!$E47</f>
        <v>7.5365853658536581</v>
      </c>
      <c r="Z47" s="5">
        <f>Team_record!Z47/LINEST!$E47</f>
        <v>5.3658536585365857</v>
      </c>
      <c r="AA47" s="5">
        <f>Team_record!AA47/LINEST!$E47</f>
        <v>15.658536585365853</v>
      </c>
      <c r="AB47" s="5">
        <f>Team_record!AB47/LINEST!$E47</f>
        <v>20.743902439024389</v>
      </c>
      <c r="AC47" s="3">
        <f t="shared" si="9"/>
        <v>0.40546362482800113</v>
      </c>
    </row>
    <row r="48" spans="1:48" x14ac:dyDescent="0.3">
      <c r="A48">
        <v>17</v>
      </c>
      <c r="B48" t="s">
        <v>82</v>
      </c>
      <c r="C48" t="s">
        <v>56</v>
      </c>
      <c r="D48" t="s">
        <v>98</v>
      </c>
      <c r="E48">
        <v>82</v>
      </c>
      <c r="F48">
        <v>50</v>
      </c>
      <c r="G48">
        <f t="shared" si="1"/>
        <v>32</v>
      </c>
      <c r="H48" s="1">
        <f t="shared" si="2"/>
        <v>0.6097560975609756</v>
      </c>
      <c r="I48" t="s">
        <v>345</v>
      </c>
      <c r="J48">
        <v>1</v>
      </c>
      <c r="K48" s="5">
        <f>Team_record!K48/LINEST!$E48</f>
        <v>40.414634146341463</v>
      </c>
      <c r="L48" s="5">
        <f>Team_record!L48/LINEST!$E48</f>
        <v>86.365853658536579</v>
      </c>
      <c r="M48" s="4">
        <f t="shared" si="3"/>
        <v>0.46794690765320535</v>
      </c>
      <c r="N48" s="5">
        <f>Team_record!N48/LINEST!$E48</f>
        <v>12.109756097560975</v>
      </c>
      <c r="O48" s="5">
        <f>Team_record!O48/LINEST!$E48</f>
        <v>34.012195121951223</v>
      </c>
      <c r="P48" s="4">
        <f t="shared" si="4"/>
        <v>0.35604159196844742</v>
      </c>
      <c r="Q48" s="5">
        <f>Team_record!Q48/LINEST!$E48</f>
        <v>18.780487804878049</v>
      </c>
      <c r="R48" s="5">
        <f>Team_record!R48/LINEST!$E48</f>
        <v>25.512195121951219</v>
      </c>
      <c r="S48" s="4">
        <f t="shared" si="5"/>
        <v>0.73613766730401531</v>
      </c>
      <c r="T48" s="5">
        <f>Team_record!T48/LINEST!$E48</f>
        <v>10</v>
      </c>
      <c r="U48" s="5">
        <f>Team_record!U48/LINEST!$E48</f>
        <v>36.353658536585364</v>
      </c>
      <c r="V48" s="5">
        <f>Team_record!V48/LINEST!$E48</f>
        <v>111.71951219512195</v>
      </c>
      <c r="W48" s="5">
        <f>Team_record!W48/LINEST!$E48</f>
        <v>46.353658536585364</v>
      </c>
      <c r="X48" s="5">
        <f>Team_record!X48/LINEST!$E48</f>
        <v>26.012195121951219</v>
      </c>
      <c r="Y48" s="5">
        <f>Team_record!Y48/LINEST!$E48</f>
        <v>8.0853658536585371</v>
      </c>
      <c r="Z48" s="5">
        <f>Team_record!Z48/LINEST!$E48</f>
        <v>5.8902439024390247</v>
      </c>
      <c r="AA48" s="5">
        <f>Team_record!AA48/LINEST!$E48</f>
        <v>15.121951219512194</v>
      </c>
      <c r="AB48" s="5">
        <f>Team_record!AB48/LINEST!$E48</f>
        <v>21.073170731707318</v>
      </c>
      <c r="AC48" s="3">
        <f t="shared" si="9"/>
        <v>0.68988498729156167</v>
      </c>
    </row>
    <row r="49" spans="1:29" x14ac:dyDescent="0.3">
      <c r="A49">
        <v>18</v>
      </c>
      <c r="B49" t="s">
        <v>82</v>
      </c>
      <c r="C49" t="s">
        <v>36</v>
      </c>
      <c r="D49" t="s">
        <v>99</v>
      </c>
      <c r="E49">
        <v>82</v>
      </c>
      <c r="F49">
        <v>48</v>
      </c>
      <c r="G49">
        <f t="shared" si="1"/>
        <v>34</v>
      </c>
      <c r="H49" s="1">
        <f t="shared" si="2"/>
        <v>0.58536585365853655</v>
      </c>
      <c r="I49" t="s">
        <v>345</v>
      </c>
      <c r="J49">
        <v>1</v>
      </c>
      <c r="K49" s="5">
        <f>Team_record!K49/LINEST!$E49</f>
        <v>42.292682926829265</v>
      </c>
      <c r="L49" s="5">
        <f>Team_record!L49/LINEST!$E49</f>
        <v>88.390243902439025</v>
      </c>
      <c r="M49" s="4">
        <f t="shared" si="3"/>
        <v>0.47847682119205293</v>
      </c>
      <c r="N49" s="5">
        <f>Team_record!N49/LINEST!$E49</f>
        <v>9.9024390243902438</v>
      </c>
      <c r="O49" s="5">
        <f>Team_record!O49/LINEST!$E49</f>
        <v>25.256097560975611</v>
      </c>
      <c r="P49" s="4">
        <f t="shared" si="4"/>
        <v>0.39208112023177205</v>
      </c>
      <c r="Q49" s="5">
        <f>Team_record!Q49/LINEST!$E49</f>
        <v>17.170731707317074</v>
      </c>
      <c r="R49" s="5">
        <f>Team_record!R49/LINEST!$E49</f>
        <v>20.975609756097562</v>
      </c>
      <c r="S49" s="4">
        <f t="shared" si="5"/>
        <v>0.81860465116279069</v>
      </c>
      <c r="T49" s="5">
        <f>Team_record!T49/LINEST!$E49</f>
        <v>9.2317073170731714</v>
      </c>
      <c r="U49" s="5">
        <f>Team_record!U49/LINEST!$E49</f>
        <v>35.487804878048777</v>
      </c>
      <c r="V49" s="5">
        <f>Team_record!V49/LINEST!$E49</f>
        <v>111.65853658536585</v>
      </c>
      <c r="W49" s="5">
        <f>Team_record!W49/LINEST!$E49</f>
        <v>44.719512195121951</v>
      </c>
      <c r="X49" s="5">
        <f>Team_record!X49/LINEST!$E49</f>
        <v>24.548780487804876</v>
      </c>
      <c r="Y49" s="5">
        <f>Team_record!Y49/LINEST!$E49</f>
        <v>6.1097560975609753</v>
      </c>
      <c r="Z49" s="5">
        <f>Team_record!Z49/LINEST!$E49</f>
        <v>4.7073170731707314</v>
      </c>
      <c r="AA49" s="5">
        <f>Team_record!AA49/LINEST!$E49</f>
        <v>12.097560975609756</v>
      </c>
      <c r="AB49" s="5">
        <f>Team_record!AB49/LINEST!$E49</f>
        <v>18.134146341463413</v>
      </c>
      <c r="AC49" s="3">
        <f t="shared" si="9"/>
        <v>0.60548490968019675</v>
      </c>
    </row>
    <row r="50" spans="1:29" x14ac:dyDescent="0.3">
      <c r="A50">
        <v>19</v>
      </c>
      <c r="B50" t="s">
        <v>82</v>
      </c>
      <c r="C50" t="s">
        <v>58</v>
      </c>
      <c r="D50" t="s">
        <v>100</v>
      </c>
      <c r="E50">
        <v>82</v>
      </c>
      <c r="F50">
        <v>54</v>
      </c>
      <c r="G50">
        <f t="shared" si="1"/>
        <v>28</v>
      </c>
      <c r="H50" s="1">
        <f t="shared" si="2"/>
        <v>0.65853658536585369</v>
      </c>
      <c r="I50" t="s">
        <v>369</v>
      </c>
      <c r="J50">
        <v>2</v>
      </c>
      <c r="K50" s="5">
        <f>Team_record!K50/LINEST!$E50</f>
        <v>41.939024390243901</v>
      </c>
      <c r="L50" s="5">
        <f>Team_record!L50/LINEST!$E50</f>
        <v>90.048780487804876</v>
      </c>
      <c r="M50" s="4">
        <f t="shared" si="3"/>
        <v>0.46573672806067173</v>
      </c>
      <c r="N50" s="5">
        <f>Team_record!N50/LINEST!$E50</f>
        <v>11.012195121951219</v>
      </c>
      <c r="O50" s="5">
        <f>Team_record!O50/LINEST!$E50</f>
        <v>31.353658536585368</v>
      </c>
      <c r="P50" s="4">
        <f t="shared" si="4"/>
        <v>0.35122520420070008</v>
      </c>
      <c r="Q50" s="5">
        <f>Team_record!Q50/LINEST!$E50</f>
        <v>15.780487804878049</v>
      </c>
      <c r="R50" s="5">
        <f>Team_record!R50/LINEST!$E50</f>
        <v>20.902439024390244</v>
      </c>
      <c r="S50" s="4">
        <f t="shared" si="5"/>
        <v>0.75495915985997675</v>
      </c>
      <c r="T50" s="5">
        <f>Team_record!T50/LINEST!$E50</f>
        <v>11.853658536585366</v>
      </c>
      <c r="U50" s="5">
        <f>Team_record!U50/LINEST!$E50</f>
        <v>34.536585365853661</v>
      </c>
      <c r="V50" s="5">
        <f>Team_record!V50/LINEST!$E50</f>
        <v>110.67073170731707</v>
      </c>
      <c r="W50" s="5">
        <f>Team_record!W50/LINEST!$E50</f>
        <v>46.390243902439025</v>
      </c>
      <c r="X50" s="5">
        <f>Team_record!X50/LINEST!$E50</f>
        <v>27.378048780487806</v>
      </c>
      <c r="Y50" s="5">
        <f>Team_record!Y50/LINEST!$E50</f>
        <v>7.7317073170731705</v>
      </c>
      <c r="Z50" s="5">
        <f>Team_record!Z50/LINEST!$E50</f>
        <v>4.4268292682926829</v>
      </c>
      <c r="AA50" s="5">
        <f>Team_record!AA50/LINEST!$E50</f>
        <v>13.439024390243903</v>
      </c>
      <c r="AB50" s="5">
        <f>Team_record!AB50/LINEST!$E50</f>
        <v>20.048780487804876</v>
      </c>
      <c r="AC50" s="3">
        <f t="shared" si="9"/>
        <v>0.65160790535062241</v>
      </c>
    </row>
    <row r="51" spans="1:29" x14ac:dyDescent="0.3">
      <c r="A51">
        <v>20</v>
      </c>
      <c r="B51" t="s">
        <v>82</v>
      </c>
      <c r="C51" t="s">
        <v>80</v>
      </c>
      <c r="D51" t="s">
        <v>101</v>
      </c>
      <c r="E51">
        <v>82</v>
      </c>
      <c r="F51">
        <v>39</v>
      </c>
      <c r="G51">
        <f t="shared" si="1"/>
        <v>43</v>
      </c>
      <c r="H51" s="1">
        <f t="shared" si="2"/>
        <v>0.47560975609756095</v>
      </c>
      <c r="J51">
        <v>0</v>
      </c>
      <c r="K51" s="5">
        <f>Team_record!K51/LINEST!$E51</f>
        <v>40.207317073170735</v>
      </c>
      <c r="L51" s="5">
        <f>Team_record!L51/LINEST!$E51</f>
        <v>89.780487804878049</v>
      </c>
      <c r="M51" s="4">
        <f t="shared" si="3"/>
        <v>0.44784026079869604</v>
      </c>
      <c r="N51" s="5">
        <f>Team_record!N51/LINEST!$E51</f>
        <v>11.914634146341463</v>
      </c>
      <c r="O51" s="5">
        <f>Team_record!O51/LINEST!$E51</f>
        <v>33.939024390243901</v>
      </c>
      <c r="P51" s="4">
        <f t="shared" si="4"/>
        <v>0.35106000718648939</v>
      </c>
      <c r="Q51" s="5">
        <f>Team_record!Q51/LINEST!$E51</f>
        <v>18.414634146341463</v>
      </c>
      <c r="R51" s="5">
        <f>Team_record!R51/LINEST!$E51</f>
        <v>23.109756097560975</v>
      </c>
      <c r="S51" s="4">
        <f t="shared" si="5"/>
        <v>0.79683377308707126</v>
      </c>
      <c r="T51" s="5">
        <f>Team_record!T51/LINEST!$E51</f>
        <v>9.9268292682926838</v>
      </c>
      <c r="U51" s="5">
        <f>Team_record!U51/LINEST!$E51</f>
        <v>33.878048780487802</v>
      </c>
      <c r="V51" s="5">
        <f>Team_record!V51/LINEST!$E51</f>
        <v>110.7439024390244</v>
      </c>
      <c r="W51" s="5">
        <f>Team_record!W51/LINEST!$E51</f>
        <v>43.804878048780488</v>
      </c>
      <c r="X51" s="5">
        <f>Team_record!X51/LINEST!$E51</f>
        <v>23.23170731707317</v>
      </c>
      <c r="Y51" s="5">
        <f>Team_record!Y51/LINEST!$E51</f>
        <v>7.2073170731707314</v>
      </c>
      <c r="Z51" s="5">
        <f>Team_record!Z51/LINEST!$E51</f>
        <v>4.9390243902439028</v>
      </c>
      <c r="AA51" s="5">
        <f>Team_record!AA51/LINEST!$E51</f>
        <v>12.207317073170731</v>
      </c>
      <c r="AB51" s="5">
        <f>Team_record!AB51/LINEST!$E51</f>
        <v>18.902439024390244</v>
      </c>
      <c r="AC51" s="3">
        <f t="shared" si="9"/>
        <v>0.45780473651392317</v>
      </c>
    </row>
    <row r="52" spans="1:29" x14ac:dyDescent="0.3">
      <c r="A52">
        <v>21</v>
      </c>
      <c r="B52" t="s">
        <v>82</v>
      </c>
      <c r="C52" t="s">
        <v>28</v>
      </c>
      <c r="D52" t="s">
        <v>102</v>
      </c>
      <c r="E52">
        <v>82</v>
      </c>
      <c r="F52">
        <v>33</v>
      </c>
      <c r="G52">
        <f t="shared" si="1"/>
        <v>49</v>
      </c>
      <c r="H52" s="1">
        <f t="shared" si="2"/>
        <v>0.40243902439024393</v>
      </c>
      <c r="J52">
        <v>0</v>
      </c>
      <c r="K52" s="5">
        <f>Team_record!K52/LINEST!$E52</f>
        <v>38.804878048780488</v>
      </c>
      <c r="L52" s="5">
        <f>Team_record!L52/LINEST!$E52</f>
        <v>86.853658536585371</v>
      </c>
      <c r="M52" s="4">
        <f t="shared" si="3"/>
        <v>0.44678461106430772</v>
      </c>
      <c r="N52" s="5">
        <f>Team_record!N52/LINEST!$E52</f>
        <v>12.463414634146341</v>
      </c>
      <c r="O52" s="5">
        <f>Team_record!O52/LINEST!$E52</f>
        <v>36.609756097560975</v>
      </c>
      <c r="P52" s="4">
        <f t="shared" si="4"/>
        <v>0.34043970686209191</v>
      </c>
      <c r="Q52" s="5">
        <f>Team_record!Q52/LINEST!$E52</f>
        <v>18.792682926829269</v>
      </c>
      <c r="R52" s="5">
        <f>Team_record!R52/LINEST!$E52</f>
        <v>25.317073170731707</v>
      </c>
      <c r="S52" s="4">
        <f t="shared" si="5"/>
        <v>0.74229287090558771</v>
      </c>
      <c r="T52" s="5">
        <f>Team_record!T52/LINEST!$E52</f>
        <v>10.146341463414634</v>
      </c>
      <c r="U52" s="5">
        <f>Team_record!U52/LINEST!$E52</f>
        <v>35.170731707317074</v>
      </c>
      <c r="V52" s="5">
        <f>Team_record!V52/LINEST!$E52</f>
        <v>108.86585365853658</v>
      </c>
      <c r="W52" s="5">
        <f>Team_record!W52/LINEST!$E52</f>
        <v>45.31707317073171</v>
      </c>
      <c r="X52" s="5">
        <f>Team_record!X52/LINEST!$E52</f>
        <v>23.390243902439025</v>
      </c>
      <c r="Y52" s="5">
        <f>Team_record!Y52/LINEST!$E52</f>
        <v>6.5</v>
      </c>
      <c r="Z52" s="5">
        <f>Team_record!Z52/LINEST!$E52</f>
        <v>4.2804878048780486</v>
      </c>
      <c r="AA52" s="5">
        <f>Team_record!AA52/LINEST!$E52</f>
        <v>14.231707317073171</v>
      </c>
      <c r="AB52" s="5">
        <f>Team_record!AB52/LINEST!$E52</f>
        <v>20.121951219512194</v>
      </c>
      <c r="AC52" s="3">
        <f t="shared" si="9"/>
        <v>0.46950103225730466</v>
      </c>
    </row>
    <row r="53" spans="1:29" x14ac:dyDescent="0.3">
      <c r="A53">
        <v>22</v>
      </c>
      <c r="B53" t="s">
        <v>82</v>
      </c>
      <c r="C53" t="s">
        <v>66</v>
      </c>
      <c r="D53" t="s">
        <v>103</v>
      </c>
      <c r="E53">
        <v>82</v>
      </c>
      <c r="F53">
        <v>48</v>
      </c>
      <c r="G53">
        <f t="shared" si="1"/>
        <v>34</v>
      </c>
      <c r="H53" s="1">
        <f t="shared" si="2"/>
        <v>0.58536585365853655</v>
      </c>
      <c r="I53" t="s">
        <v>285</v>
      </c>
      <c r="J53">
        <v>1</v>
      </c>
      <c r="K53" s="5">
        <f>Team_record!K53/LINEST!$E53</f>
        <v>41.341463414634148</v>
      </c>
      <c r="L53" s="5">
        <f>Team_record!L53/LINEST!$E53</f>
        <v>87.012195121951223</v>
      </c>
      <c r="M53" s="4">
        <f t="shared" si="3"/>
        <v>0.47512263489838824</v>
      </c>
      <c r="N53" s="5">
        <f>Team_record!N53/LINEST!$E53</f>
        <v>9.5</v>
      </c>
      <c r="O53" s="5">
        <f>Team_record!O53/LINEST!$E53</f>
        <v>25.378048780487806</v>
      </c>
      <c r="P53" s="4">
        <f t="shared" si="4"/>
        <v>0.37433925997116768</v>
      </c>
      <c r="Q53" s="5">
        <f>Team_record!Q53/LINEST!$E53</f>
        <v>15.829268292682928</v>
      </c>
      <c r="R53" s="5">
        <f>Team_record!R53/LINEST!$E53</f>
        <v>21.060975609756099</v>
      </c>
      <c r="S53" s="4">
        <f t="shared" si="5"/>
        <v>0.75159235668789803</v>
      </c>
      <c r="T53" s="5">
        <f>Team_record!T53/LINEST!$E53</f>
        <v>9.2926829268292686</v>
      </c>
      <c r="U53" s="5">
        <f>Team_record!U53/LINEST!$E53</f>
        <v>33.731707317073173</v>
      </c>
      <c r="V53" s="5">
        <f>Team_record!V53/LINEST!$E53</f>
        <v>108.01219512195122</v>
      </c>
      <c r="W53" s="5">
        <f>Team_record!W53/LINEST!$E53</f>
        <v>43.024390243902438</v>
      </c>
      <c r="X53" s="5">
        <f>Team_record!X53/LINEST!$E53</f>
        <v>25.951219512195124</v>
      </c>
      <c r="Y53" s="5">
        <f>Team_record!Y53/LINEST!$E53</f>
        <v>8.6951219512195124</v>
      </c>
      <c r="Z53" s="5">
        <f>Team_record!Z53/LINEST!$E53</f>
        <v>4.9268292682926829</v>
      </c>
      <c r="AA53" s="5">
        <f>Team_record!AA53/LINEST!$E53</f>
        <v>13.682926829268293</v>
      </c>
      <c r="AB53" s="5">
        <f>Team_record!AB53/LINEST!$E53</f>
        <v>19.439024390243901</v>
      </c>
      <c r="AC53" s="3">
        <f t="shared" si="9"/>
        <v>0.59324693864758082</v>
      </c>
    </row>
    <row r="54" spans="1:29" x14ac:dyDescent="0.3">
      <c r="A54">
        <v>23</v>
      </c>
      <c r="B54" t="s">
        <v>82</v>
      </c>
      <c r="C54" t="s">
        <v>40</v>
      </c>
      <c r="D54" t="s">
        <v>104</v>
      </c>
      <c r="E54">
        <v>82</v>
      </c>
      <c r="F54">
        <v>19</v>
      </c>
      <c r="G54">
        <f t="shared" si="1"/>
        <v>63</v>
      </c>
      <c r="H54" s="1">
        <f t="shared" si="2"/>
        <v>0.23170731707317074</v>
      </c>
      <c r="J54">
        <v>0</v>
      </c>
      <c r="K54" s="5">
        <f>Team_record!K54/LINEST!$E54</f>
        <v>40.109756097560975</v>
      </c>
      <c r="L54" s="5">
        <f>Team_record!L54/LINEST!$E54</f>
        <v>87.365853658536579</v>
      </c>
      <c r="M54" s="4">
        <f t="shared" si="3"/>
        <v>0.45910106085985486</v>
      </c>
      <c r="N54" s="5">
        <f>Team_record!N54/LINEST!$E54</f>
        <v>9.6341463414634152</v>
      </c>
      <c r="O54" s="5">
        <f>Team_record!O54/LINEST!$E54</f>
        <v>29.26829268292683</v>
      </c>
      <c r="P54" s="4">
        <f t="shared" si="4"/>
        <v>0.32916666666666666</v>
      </c>
      <c r="Q54" s="5">
        <f>Team_record!Q54/LINEST!$E54</f>
        <v>17.646341463414632</v>
      </c>
      <c r="R54" s="5">
        <f>Team_record!R54/LINEST!$E54</f>
        <v>22.658536585365855</v>
      </c>
      <c r="S54" s="4">
        <f t="shared" si="5"/>
        <v>0.77879440258342292</v>
      </c>
      <c r="T54" s="5">
        <f>Team_record!T54/LINEST!$E54</f>
        <v>9.1219512195121943</v>
      </c>
      <c r="U54" s="5">
        <f>Team_record!U54/LINEST!$E54</f>
        <v>31.256097560975611</v>
      </c>
      <c r="V54" s="5">
        <f>Team_record!V54/LINEST!$E54</f>
        <v>107.5</v>
      </c>
      <c r="W54" s="5">
        <f>Team_record!W54/LINEST!$E54</f>
        <v>40.378048780487802</v>
      </c>
      <c r="X54" s="5">
        <f>Team_record!X54/LINEST!$E54</f>
        <v>23.865853658536587</v>
      </c>
      <c r="Y54" s="5">
        <f>Team_record!Y54/LINEST!$E54</f>
        <v>8.963414634146341</v>
      </c>
      <c r="Z54" s="5">
        <f>Team_record!Z54/LINEST!$E54</f>
        <v>5.0975609756097562</v>
      </c>
      <c r="AA54" s="5">
        <f>Team_record!AA54/LINEST!$E54</f>
        <v>15.597560975609756</v>
      </c>
      <c r="AB54" s="5">
        <f>Team_record!AB54/LINEST!$E54</f>
        <v>23.560975609756099</v>
      </c>
      <c r="AC54" s="3">
        <f t="shared" si="9"/>
        <v>0.24948355628800745</v>
      </c>
    </row>
    <row r="55" spans="1:29" x14ac:dyDescent="0.3">
      <c r="A55">
        <v>24</v>
      </c>
      <c r="B55" t="s">
        <v>82</v>
      </c>
      <c r="C55" t="s">
        <v>68</v>
      </c>
      <c r="D55" t="s">
        <v>105</v>
      </c>
      <c r="E55">
        <v>82</v>
      </c>
      <c r="F55">
        <v>42</v>
      </c>
      <c r="G55">
        <f t="shared" si="1"/>
        <v>40</v>
      </c>
      <c r="H55" s="1">
        <f t="shared" si="2"/>
        <v>0.51219512195121952</v>
      </c>
      <c r="I55" t="s">
        <v>285</v>
      </c>
      <c r="J55">
        <v>1</v>
      </c>
      <c r="K55" s="5">
        <f>Team_record!K55/LINEST!$E55</f>
        <v>40.439024390243901</v>
      </c>
      <c r="L55" s="5">
        <f>Team_record!L55/LINEST!$E55</f>
        <v>89.109756097560975</v>
      </c>
      <c r="M55" s="4">
        <f t="shared" si="3"/>
        <v>0.45381141371287803</v>
      </c>
      <c r="N55" s="5">
        <f>Team_record!N55/LINEST!$E55</f>
        <v>11.426829268292684</v>
      </c>
      <c r="O55" s="5">
        <f>Team_record!O55/LINEST!$E55</f>
        <v>32.109756097560975</v>
      </c>
      <c r="P55" s="4">
        <f t="shared" si="4"/>
        <v>0.35586783137105965</v>
      </c>
      <c r="Q55" s="5">
        <f>Team_record!Q55/LINEST!$E55</f>
        <v>15.012195121951219</v>
      </c>
      <c r="R55" s="5">
        <f>Team_record!R55/LINEST!$E55</f>
        <v>19.207317073170731</v>
      </c>
      <c r="S55" s="4">
        <f t="shared" si="5"/>
        <v>0.78158730158730161</v>
      </c>
      <c r="T55" s="5">
        <f>Team_record!T55/LINEST!$E55</f>
        <v>10.024390243902438</v>
      </c>
      <c r="U55" s="5">
        <f>Team_record!U55/LINEST!$E55</f>
        <v>35.390243902439025</v>
      </c>
      <c r="V55" s="5">
        <f>Team_record!V55/LINEST!$E55</f>
        <v>107.3170731707317</v>
      </c>
      <c r="W55" s="5">
        <f>Team_record!W55/LINEST!$E55</f>
        <v>45.414634146341463</v>
      </c>
      <c r="X55" s="5">
        <f>Team_record!X55/LINEST!$E55</f>
        <v>25.548780487804876</v>
      </c>
      <c r="Y55" s="5">
        <f>Team_record!Y55/LINEST!$E55</f>
        <v>6.6219512195121952</v>
      </c>
      <c r="Z55" s="5">
        <f>Team_record!Z55/LINEST!$E55</f>
        <v>5.4268292682926829</v>
      </c>
      <c r="AA55" s="5">
        <f>Team_record!AA55/LINEST!$E55</f>
        <v>13.195121951219512</v>
      </c>
      <c r="AB55" s="5">
        <f>Team_record!AB55/LINEST!$E55</f>
        <v>18.609756097560975</v>
      </c>
      <c r="AC55" s="3">
        <f t="shared" si="9"/>
        <v>0.51346918940956343</v>
      </c>
    </row>
    <row r="56" spans="1:29" x14ac:dyDescent="0.3">
      <c r="A56">
        <v>25</v>
      </c>
      <c r="B56" t="s">
        <v>82</v>
      </c>
      <c r="C56" t="s">
        <v>70</v>
      </c>
      <c r="D56" t="s">
        <v>106</v>
      </c>
      <c r="E56">
        <v>82</v>
      </c>
      <c r="F56">
        <v>41</v>
      </c>
      <c r="G56">
        <f t="shared" si="1"/>
        <v>41</v>
      </c>
      <c r="H56" s="1">
        <f t="shared" si="2"/>
        <v>0.5</v>
      </c>
      <c r="I56" t="s">
        <v>285</v>
      </c>
      <c r="J56">
        <v>1</v>
      </c>
      <c r="K56" s="5">
        <f>Team_record!K56/LINEST!$E56</f>
        <v>38.841463414634148</v>
      </c>
      <c r="L56" s="5">
        <f>Team_record!L56/LINEST!$E56</f>
        <v>88.268292682926827</v>
      </c>
      <c r="M56" s="4">
        <f t="shared" si="3"/>
        <v>0.44003868471953583</v>
      </c>
      <c r="N56" s="5">
        <f>Team_record!N56/LINEST!$E56</f>
        <v>12.109756097560975</v>
      </c>
      <c r="O56" s="5">
        <f>Team_record!O56/LINEST!$E56</f>
        <v>34.804878048780488</v>
      </c>
      <c r="P56" s="4">
        <f t="shared" si="4"/>
        <v>0.34793272599859842</v>
      </c>
      <c r="Q56" s="5">
        <f>Team_record!Q56/LINEST!$E56</f>
        <v>17.256097560975611</v>
      </c>
      <c r="R56" s="5">
        <f>Team_record!R56/LINEST!$E56</f>
        <v>23.085365853658537</v>
      </c>
      <c r="S56" s="4">
        <f t="shared" si="5"/>
        <v>0.74749075541468568</v>
      </c>
      <c r="T56" s="5">
        <f>Team_record!T56/LINEST!$E56</f>
        <v>11.414634146341463</v>
      </c>
      <c r="U56" s="5">
        <f>Team_record!U56/LINEST!$E56</f>
        <v>33.560975609756099</v>
      </c>
      <c r="V56" s="5">
        <f>Team_record!V56/LINEST!$E56</f>
        <v>107.04878048780488</v>
      </c>
      <c r="W56" s="5">
        <f>Team_record!W56/LINEST!$E56</f>
        <v>44.975609756097562</v>
      </c>
      <c r="X56" s="5">
        <f>Team_record!X56/LINEST!$E56</f>
        <v>22.5</v>
      </c>
      <c r="Y56" s="5">
        <f>Team_record!Y56/LINEST!$E56</f>
        <v>6.9390243902439028</v>
      </c>
      <c r="Z56" s="5">
        <f>Team_record!Z56/LINEST!$E56</f>
        <v>4.0365853658536581</v>
      </c>
      <c r="AA56" s="5">
        <f>Team_record!AA56/LINEST!$E56</f>
        <v>13.841463414634147</v>
      </c>
      <c r="AB56" s="5">
        <f>Team_record!AB56/LINEST!$E56</f>
        <v>22.085365853658537</v>
      </c>
      <c r="AC56" s="3">
        <f t="shared" si="9"/>
        <v>0.44102295440187256</v>
      </c>
    </row>
    <row r="57" spans="1:29" x14ac:dyDescent="0.3">
      <c r="A57">
        <v>26</v>
      </c>
      <c r="B57" t="s">
        <v>82</v>
      </c>
      <c r="C57" t="s">
        <v>50</v>
      </c>
      <c r="D57" t="s">
        <v>107</v>
      </c>
      <c r="E57">
        <v>82</v>
      </c>
      <c r="F57">
        <v>39</v>
      </c>
      <c r="G57">
        <f t="shared" si="1"/>
        <v>43</v>
      </c>
      <c r="H57" s="1">
        <f t="shared" si="2"/>
        <v>0.47560975609756095</v>
      </c>
      <c r="J57">
        <v>0</v>
      </c>
      <c r="K57" s="5">
        <f>Team_record!K57/LINEST!$E57</f>
        <v>39.646341463414636</v>
      </c>
      <c r="L57" s="5">
        <f>Team_record!L57/LINEST!$E57</f>
        <v>88.024390243902445</v>
      </c>
      <c r="M57" s="4">
        <f t="shared" si="3"/>
        <v>0.45040177334441672</v>
      </c>
      <c r="N57" s="5">
        <f>Team_record!N57/LINEST!$E57</f>
        <v>11.317073170731707</v>
      </c>
      <c r="O57" s="5">
        <f>Team_record!O57/LINEST!$E57</f>
        <v>32.414634146341463</v>
      </c>
      <c r="P57" s="4">
        <f t="shared" si="4"/>
        <v>0.34913468773513917</v>
      </c>
      <c r="Q57" s="5">
        <f>Team_record!Q57/LINEST!$E57</f>
        <v>15.097560975609756</v>
      </c>
      <c r="R57" s="5">
        <f>Team_record!R57/LINEST!$E57</f>
        <v>21.73170731707317</v>
      </c>
      <c r="S57" s="4">
        <f t="shared" si="5"/>
        <v>0.69472502805836145</v>
      </c>
      <c r="T57" s="5">
        <f>Team_record!T57/LINEST!$E57</f>
        <v>11.231707317073171</v>
      </c>
      <c r="U57" s="5">
        <f>Team_record!U57/LINEST!$E57</f>
        <v>35.109756097560975</v>
      </c>
      <c r="V57" s="5">
        <f>Team_record!V57/LINEST!$E57</f>
        <v>105.70731707317073</v>
      </c>
      <c r="W57" s="5">
        <f>Team_record!W57/LINEST!$E57</f>
        <v>46.341463414634148</v>
      </c>
      <c r="X57" s="5">
        <f>Team_record!X57/LINEST!$E57</f>
        <v>24.280487804878049</v>
      </c>
      <c r="Y57" s="5">
        <f>Team_record!Y57/LINEST!$E57</f>
        <v>7.6463414634146343</v>
      </c>
      <c r="Z57" s="5">
        <f>Team_record!Z57/LINEST!$E57</f>
        <v>5.4634146341463419</v>
      </c>
      <c r="AA57" s="5">
        <f>Team_record!AA57/LINEST!$E57</f>
        <v>14.731707317073171</v>
      </c>
      <c r="AB57" s="5">
        <f>Team_record!AB57/LINEST!$E57</f>
        <v>20.878048780487806</v>
      </c>
      <c r="AC57" s="3">
        <f t="shared" si="9"/>
        <v>0.52871885812062314</v>
      </c>
    </row>
    <row r="58" spans="1:29" x14ac:dyDescent="0.3">
      <c r="A58">
        <v>27</v>
      </c>
      <c r="B58" t="s">
        <v>82</v>
      </c>
      <c r="C58" t="s">
        <v>74</v>
      </c>
      <c r="D58" t="s">
        <v>108</v>
      </c>
      <c r="E58">
        <v>82</v>
      </c>
      <c r="F58">
        <v>22</v>
      </c>
      <c r="G58">
        <f t="shared" si="1"/>
        <v>60</v>
      </c>
      <c r="H58" s="1">
        <f t="shared" si="2"/>
        <v>0.26829268292682928</v>
      </c>
      <c r="J58">
        <v>0</v>
      </c>
      <c r="K58" s="5">
        <f>Team_record!K58/LINEST!$E58</f>
        <v>39.829268292682926</v>
      </c>
      <c r="L58" s="5">
        <f>Team_record!L58/LINEST!$E58</f>
        <v>87.865853658536579</v>
      </c>
      <c r="M58" s="4">
        <f t="shared" si="3"/>
        <v>0.45329632199861208</v>
      </c>
      <c r="N58" s="5">
        <f>Team_record!N58/LINEST!$E58</f>
        <v>9.0853658536585371</v>
      </c>
      <c r="O58" s="5">
        <f>Team_record!O58/LINEST!$E58</f>
        <v>25.890243902439025</v>
      </c>
      <c r="P58" s="4">
        <f t="shared" si="4"/>
        <v>0.3509185115402732</v>
      </c>
      <c r="Q58" s="5">
        <f>Team_record!Q58/LINEST!$E58</f>
        <v>16.195121951219512</v>
      </c>
      <c r="R58" s="5">
        <f>Team_record!R58/LINEST!$E58</f>
        <v>20.670731707317074</v>
      </c>
      <c r="S58" s="4">
        <f t="shared" si="5"/>
        <v>0.78348082595870205</v>
      </c>
      <c r="T58" s="5">
        <f>Team_record!T58/LINEST!$E58</f>
        <v>8.7560975609756095</v>
      </c>
      <c r="U58" s="5">
        <f>Team_record!U58/LINEST!$E58</f>
        <v>34.134146341463413</v>
      </c>
      <c r="V58" s="5">
        <f>Team_record!V58/LINEST!$E58</f>
        <v>104.9390243902439</v>
      </c>
      <c r="W58" s="5">
        <f>Team_record!W58/LINEST!$E58</f>
        <v>42.890243902439025</v>
      </c>
      <c r="X58" s="5">
        <f>Team_record!X58/LINEST!$E58</f>
        <v>21.902439024390244</v>
      </c>
      <c r="Y58" s="5">
        <f>Team_record!Y58/LINEST!$E58</f>
        <v>7.3536585365853657</v>
      </c>
      <c r="Z58" s="5">
        <f>Team_record!Z58/LINEST!$E58</f>
        <v>4.2804878048780486</v>
      </c>
      <c r="AA58" s="5">
        <f>Team_record!AA58/LINEST!$E58</f>
        <v>14.134146341463415</v>
      </c>
      <c r="AB58" s="5">
        <f>Team_record!AB58/LINEST!$E58</f>
        <v>20.280487804878049</v>
      </c>
      <c r="AC58" s="3">
        <f t="shared" si="9"/>
        <v>0.30436832205397224</v>
      </c>
    </row>
    <row r="59" spans="1:29" x14ac:dyDescent="0.3">
      <c r="A59">
        <v>28</v>
      </c>
      <c r="B59" t="s">
        <v>82</v>
      </c>
      <c r="C59" t="s">
        <v>78</v>
      </c>
      <c r="D59" t="s">
        <v>109</v>
      </c>
      <c r="E59">
        <v>82</v>
      </c>
      <c r="F59">
        <v>17</v>
      </c>
      <c r="G59">
        <f t="shared" si="1"/>
        <v>65</v>
      </c>
      <c r="H59" s="1">
        <f t="shared" si="2"/>
        <v>0.2073170731707317</v>
      </c>
      <c r="J59">
        <v>0</v>
      </c>
      <c r="K59" s="5">
        <f>Team_record!K59/LINEST!$E59</f>
        <v>38.219512195121951</v>
      </c>
      <c r="L59" s="5">
        <f>Team_record!L59/LINEST!$E59</f>
        <v>88.304878048780495</v>
      </c>
      <c r="M59" s="4">
        <f t="shared" si="3"/>
        <v>0.4328131473553376</v>
      </c>
      <c r="N59" s="5">
        <f>Team_record!N59/LINEST!$E59</f>
        <v>10.036585365853659</v>
      </c>
      <c r="O59" s="5">
        <f>Team_record!O59/LINEST!$E59</f>
        <v>29.524390243902438</v>
      </c>
      <c r="P59" s="4">
        <f t="shared" si="4"/>
        <v>0.33994217265592735</v>
      </c>
      <c r="Q59" s="5">
        <f>Team_record!Q59/LINEST!$E59</f>
        <v>18.097560975609756</v>
      </c>
      <c r="R59" s="5">
        <f>Team_record!R59/LINEST!$E59</f>
        <v>23.853658536585368</v>
      </c>
      <c r="S59" s="4">
        <f t="shared" si="5"/>
        <v>0.75869120654396727</v>
      </c>
      <c r="T59" s="5">
        <f>Team_record!T59/LINEST!$E59</f>
        <v>10.451219512195122</v>
      </c>
      <c r="U59" s="5">
        <f>Team_record!U59/LINEST!$E59</f>
        <v>34.280487804878049</v>
      </c>
      <c r="V59" s="5">
        <f>Team_record!V59/LINEST!$E59</f>
        <v>104.57317073170732</v>
      </c>
      <c r="W59" s="5">
        <f>Team_record!W59/LINEST!$E59</f>
        <v>44.731707317073173</v>
      </c>
      <c r="X59" s="5">
        <f>Team_record!X59/LINEST!$E59</f>
        <v>20.073170731707318</v>
      </c>
      <c r="Y59" s="5">
        <f>Team_record!Y59/LINEST!$E59</f>
        <v>6.7926829268292686</v>
      </c>
      <c r="Z59" s="5">
        <f>Team_record!Z59/LINEST!$E59</f>
        <v>5.1463414634146343</v>
      </c>
      <c r="AA59" s="5">
        <f>Team_record!AA59/LINEST!$E59</f>
        <v>14.036585365853659</v>
      </c>
      <c r="AB59" s="5">
        <f>Team_record!AB59/LINEST!$E59</f>
        <v>20.890243902439025</v>
      </c>
      <c r="AC59" s="3">
        <f t="shared" si="9"/>
        <v>0.28562039408355677</v>
      </c>
    </row>
    <row r="60" spans="1:29" x14ac:dyDescent="0.3">
      <c r="A60">
        <v>29</v>
      </c>
      <c r="B60" t="s">
        <v>82</v>
      </c>
      <c r="C60" t="s">
        <v>72</v>
      </c>
      <c r="D60" t="s">
        <v>110</v>
      </c>
      <c r="E60">
        <v>82</v>
      </c>
      <c r="F60">
        <v>19</v>
      </c>
      <c r="G60">
        <f t="shared" si="1"/>
        <v>63</v>
      </c>
      <c r="H60" s="1">
        <f t="shared" si="2"/>
        <v>0.23170731707317074</v>
      </c>
      <c r="J60">
        <v>0</v>
      </c>
      <c r="K60" s="5">
        <f>Team_record!K60/LINEST!$E60</f>
        <v>38.890243902439025</v>
      </c>
      <c r="L60" s="5">
        <f>Team_record!L60/LINEST!$E60</f>
        <v>87.609756097560975</v>
      </c>
      <c r="M60" s="4">
        <f t="shared" si="3"/>
        <v>0.44390311804008908</v>
      </c>
      <c r="N60" s="5">
        <f>Team_record!N60/LINEST!$E60</f>
        <v>10.329268292682928</v>
      </c>
      <c r="O60" s="5">
        <f>Team_record!O60/LINEST!$E60</f>
        <v>29.121951219512194</v>
      </c>
      <c r="P60" s="4">
        <f t="shared" si="4"/>
        <v>0.35469011725293137</v>
      </c>
      <c r="Q60" s="5">
        <f>Team_record!Q60/LINEST!$E60</f>
        <v>16.365853658536587</v>
      </c>
      <c r="R60" s="5">
        <f>Team_record!R60/LINEST!$E60</f>
        <v>20.658536585365855</v>
      </c>
      <c r="S60" s="4">
        <f t="shared" si="5"/>
        <v>0.79220779220779225</v>
      </c>
      <c r="T60" s="5">
        <f>Team_record!T60/LINEST!$E60</f>
        <v>10.719512195121951</v>
      </c>
      <c r="U60" s="5">
        <f>Team_record!U60/LINEST!$E60</f>
        <v>31.939024390243901</v>
      </c>
      <c r="V60" s="5">
        <f>Team_record!V60/LINEST!$E60</f>
        <v>104.47560975609755</v>
      </c>
      <c r="W60" s="5">
        <f>Team_record!W60/LINEST!$E60</f>
        <v>42.658536585365852</v>
      </c>
      <c r="X60" s="5">
        <f>Team_record!X60/LINEST!$E60</f>
        <v>20.707317073170731</v>
      </c>
      <c r="Y60" s="5">
        <f>Team_record!Y60/LINEST!$E60</f>
        <v>6.5121951219512191</v>
      </c>
      <c r="Z60" s="5">
        <f>Team_record!Z60/LINEST!$E60</f>
        <v>2.3780487804878048</v>
      </c>
      <c r="AA60" s="5">
        <f>Team_record!AA60/LINEST!$E60</f>
        <v>13.487804878048781</v>
      </c>
      <c r="AB60" s="5">
        <f>Team_record!AB60/LINEST!$E60</f>
        <v>20.024390243902438</v>
      </c>
      <c r="AC60" s="3">
        <f t="shared" si="9"/>
        <v>0.31342905255410181</v>
      </c>
    </row>
    <row r="61" spans="1:29" x14ac:dyDescent="0.3">
      <c r="A61">
        <v>30</v>
      </c>
      <c r="B61" t="s">
        <v>82</v>
      </c>
      <c r="C61" t="s">
        <v>48</v>
      </c>
      <c r="D61" t="s">
        <v>111</v>
      </c>
      <c r="E61">
        <v>82</v>
      </c>
      <c r="F61">
        <v>33</v>
      </c>
      <c r="G61">
        <f t="shared" si="1"/>
        <v>49</v>
      </c>
      <c r="H61" s="1">
        <f t="shared" si="2"/>
        <v>0.40243902439024393</v>
      </c>
      <c r="J61">
        <v>0</v>
      </c>
      <c r="K61" s="5">
        <f>Team_record!K61/LINEST!$E61</f>
        <v>37.963414634146339</v>
      </c>
      <c r="L61" s="5">
        <f>Team_record!L61/LINEST!$E61</f>
        <v>84.439024390243901</v>
      </c>
      <c r="M61" s="4">
        <f t="shared" si="3"/>
        <v>0.44959560947429228</v>
      </c>
      <c r="N61" s="5">
        <f>Team_record!N61/LINEST!$E61</f>
        <v>9.8902439024390247</v>
      </c>
      <c r="O61" s="5">
        <f>Team_record!O61/LINEST!$E61</f>
        <v>28.878048780487806</v>
      </c>
      <c r="P61" s="4">
        <f t="shared" si="4"/>
        <v>0.34248310810810811</v>
      </c>
      <c r="Q61" s="5">
        <f>Team_record!Q61/LINEST!$E61</f>
        <v>17.719512195121951</v>
      </c>
      <c r="R61" s="5">
        <f>Team_record!R61/LINEST!$E61</f>
        <v>22.951219512195124</v>
      </c>
      <c r="S61" s="4">
        <f t="shared" si="5"/>
        <v>0.77205100956429318</v>
      </c>
      <c r="T61" s="5">
        <f>Team_record!T61/LINEST!$E61</f>
        <v>8.8170731707317067</v>
      </c>
      <c r="U61" s="5">
        <f>Team_record!U61/LINEST!$E61</f>
        <v>32.963414634146339</v>
      </c>
      <c r="V61" s="5">
        <f>Team_record!V61/LINEST!$E61</f>
        <v>103.53658536585365</v>
      </c>
      <c r="W61" s="5">
        <f>Team_record!W61/LINEST!$E61</f>
        <v>41.780487804878049</v>
      </c>
      <c r="X61" s="5">
        <f>Team_record!X61/LINEST!$E61</f>
        <v>23.939024390243901</v>
      </c>
      <c r="Y61" s="5">
        <f>Team_record!Y61/LINEST!$E61</f>
        <v>8.3414634146341466</v>
      </c>
      <c r="Z61" s="5">
        <f>Team_record!Z61/LINEST!$E61</f>
        <v>5.4634146341463419</v>
      </c>
      <c r="AA61" s="5">
        <f>Team_record!AA61/LINEST!$E61</f>
        <v>13.987804878048781</v>
      </c>
      <c r="AB61" s="5">
        <f>Team_record!AB61/LINEST!$E61</f>
        <v>21.963414634146343</v>
      </c>
      <c r="AC61" s="3">
        <f t="shared" si="9"/>
        <v>0.46211301828560158</v>
      </c>
    </row>
    <row r="62" spans="1:29" x14ac:dyDescent="0.3">
      <c r="A62">
        <v>1</v>
      </c>
      <c r="B62" t="s">
        <v>112</v>
      </c>
      <c r="C62" t="s">
        <v>76</v>
      </c>
      <c r="D62" t="s">
        <v>113</v>
      </c>
      <c r="E62">
        <v>82</v>
      </c>
      <c r="F62">
        <v>58</v>
      </c>
      <c r="G62">
        <f t="shared" si="1"/>
        <v>24</v>
      </c>
      <c r="H62" s="1">
        <f t="shared" si="2"/>
        <v>0.70731707317073167</v>
      </c>
      <c r="I62" t="s">
        <v>391</v>
      </c>
      <c r="J62">
        <v>5</v>
      </c>
      <c r="K62" s="5">
        <f>Team_record!K62/LINEST!$E62</f>
        <v>42.792682926829265</v>
      </c>
      <c r="L62" s="5">
        <f>Team_record!L62/LINEST!$E62</f>
        <v>85.109756097560975</v>
      </c>
      <c r="M62" s="4">
        <f t="shared" si="3"/>
        <v>0.50279409657544061</v>
      </c>
      <c r="N62" s="5">
        <f>Team_record!N62/LINEST!$E62</f>
        <v>11.292682926829269</v>
      </c>
      <c r="O62" s="5">
        <f>Team_record!O62/LINEST!$E62</f>
        <v>28.890243902439025</v>
      </c>
      <c r="P62" s="4">
        <f t="shared" si="4"/>
        <v>0.39088222878851836</v>
      </c>
      <c r="Q62" s="5">
        <f>Team_record!Q62/LINEST!$E62</f>
        <v>16.585365853658537</v>
      </c>
      <c r="R62" s="5">
        <f>Team_record!R62/LINEST!$E62</f>
        <v>20.341463414634145</v>
      </c>
      <c r="S62" s="4">
        <f t="shared" si="5"/>
        <v>0.815347721822542</v>
      </c>
      <c r="T62" s="5">
        <f>Team_record!T62/LINEST!$E62</f>
        <v>8.4268292682926838</v>
      </c>
      <c r="U62" s="5">
        <f>Team_record!U62/LINEST!$E62</f>
        <v>35.085365853658537</v>
      </c>
      <c r="V62" s="5">
        <f>Team_record!V62/LINEST!$E62</f>
        <v>113.46341463414635</v>
      </c>
      <c r="W62" s="5">
        <f>Team_record!W62/LINEST!$E62</f>
        <v>43.512195121951223</v>
      </c>
      <c r="X62" s="5">
        <f>Team_record!X62/LINEST!$E62</f>
        <v>29.292682926829269</v>
      </c>
      <c r="Y62" s="5">
        <f>Team_record!Y62/LINEST!$E62</f>
        <v>8</v>
      </c>
      <c r="Z62" s="5">
        <f>Team_record!Z62/LINEST!$E62</f>
        <v>7.4634146341463419</v>
      </c>
      <c r="AA62" s="5">
        <f>Team_record!AA62/LINEST!$E62</f>
        <v>15.426829268292684</v>
      </c>
      <c r="AB62" s="5">
        <f>Team_record!AB62/LINEST!$E62</f>
        <v>19.597560975609756</v>
      </c>
      <c r="AC62" s="3">
        <f t="shared" si="9"/>
        <v>0.75294223262440074</v>
      </c>
    </row>
    <row r="63" spans="1:29" x14ac:dyDescent="0.3">
      <c r="A63">
        <v>2</v>
      </c>
      <c r="B63" t="s">
        <v>112</v>
      </c>
      <c r="C63" t="s">
        <v>26</v>
      </c>
      <c r="D63" t="s">
        <v>114</v>
      </c>
      <c r="E63">
        <v>82</v>
      </c>
      <c r="F63">
        <v>65</v>
      </c>
      <c r="G63">
        <f t="shared" si="1"/>
        <v>17</v>
      </c>
      <c r="H63" s="1">
        <f t="shared" si="2"/>
        <v>0.79268292682926833</v>
      </c>
      <c r="I63" t="s">
        <v>369</v>
      </c>
      <c r="J63">
        <v>2</v>
      </c>
      <c r="K63" s="5">
        <f>Team_record!K63/LINEST!$E63</f>
        <v>38.707317073170735</v>
      </c>
      <c r="L63" s="5">
        <f>Team_record!L63/LINEST!$E63</f>
        <v>84.219512195121951</v>
      </c>
      <c r="M63" s="4">
        <f t="shared" si="3"/>
        <v>0.45960034752389228</v>
      </c>
      <c r="N63" s="5">
        <f>Team_record!N63/LINEST!$E63</f>
        <v>15.317073170731707</v>
      </c>
      <c r="O63" s="5">
        <f>Team_record!O63/LINEST!$E63</f>
        <v>42.31707317073171</v>
      </c>
      <c r="P63" s="4">
        <f t="shared" si="4"/>
        <v>0.36195965417867432</v>
      </c>
      <c r="Q63" s="5">
        <f>Team_record!Q63/LINEST!$E63</f>
        <v>19.621951219512194</v>
      </c>
      <c r="R63" s="5">
        <f>Team_record!R63/LINEST!$E63</f>
        <v>25.134146341463413</v>
      </c>
      <c r="S63" s="4">
        <f t="shared" si="5"/>
        <v>0.78068898592916058</v>
      </c>
      <c r="T63" s="5">
        <f>Team_record!T63/LINEST!$E63</f>
        <v>9.0121951219512191</v>
      </c>
      <c r="U63" s="5">
        <f>Team_record!U63/LINEST!$E63</f>
        <v>34.451219512195124</v>
      </c>
      <c r="V63" s="5">
        <f>Team_record!V63/LINEST!$E63</f>
        <v>112.35365853658537</v>
      </c>
      <c r="W63" s="5">
        <f>Team_record!W63/LINEST!$E63</f>
        <v>43.463414634146339</v>
      </c>
      <c r="X63" s="5">
        <f>Team_record!X63/LINEST!$E63</f>
        <v>21.548780487804876</v>
      </c>
      <c r="Y63" s="5">
        <f>Team_record!Y63/LINEST!$E63</f>
        <v>8.5243902439024382</v>
      </c>
      <c r="Z63" s="5">
        <f>Team_record!Z63/LINEST!$E63</f>
        <v>4.7804878048780486</v>
      </c>
      <c r="AA63" s="5">
        <f>Team_record!AA63/LINEST!$E63</f>
        <v>13.841463414634147</v>
      </c>
      <c r="AB63" s="5">
        <f>Team_record!AB63/LINEST!$E63</f>
        <v>19.475609756097562</v>
      </c>
      <c r="AC63" s="3">
        <f t="shared" si="9"/>
        <v>0.75859930207810822</v>
      </c>
    </row>
    <row r="64" spans="1:29" x14ac:dyDescent="0.3">
      <c r="A64">
        <v>3</v>
      </c>
      <c r="B64" t="s">
        <v>112</v>
      </c>
      <c r="C64" t="s">
        <v>30</v>
      </c>
      <c r="D64" t="s">
        <v>115</v>
      </c>
      <c r="E64">
        <v>82</v>
      </c>
      <c r="F64">
        <v>48</v>
      </c>
      <c r="G64">
        <f t="shared" si="1"/>
        <v>34</v>
      </c>
      <c r="H64" s="1">
        <f t="shared" si="2"/>
        <v>0.58536585365853655</v>
      </c>
      <c r="I64" t="s">
        <v>348</v>
      </c>
      <c r="J64">
        <v>3</v>
      </c>
      <c r="K64" s="5">
        <f>Team_record!K64/LINEST!$E64</f>
        <v>42.68292682926829</v>
      </c>
      <c r="L64" s="5">
        <f>Team_record!L64/LINEST!$E64</f>
        <v>88.304878048780495</v>
      </c>
      <c r="M64" s="4">
        <f t="shared" si="3"/>
        <v>0.48335865211987289</v>
      </c>
      <c r="N64" s="5">
        <f>Team_record!N64/LINEST!$E64</f>
        <v>10.207317073170731</v>
      </c>
      <c r="O64" s="5">
        <f>Team_record!O64/LINEST!$E64</f>
        <v>28.195121951219512</v>
      </c>
      <c r="P64" s="4">
        <f t="shared" si="4"/>
        <v>0.36202422145328716</v>
      </c>
      <c r="Q64" s="5">
        <f>Team_record!Q64/LINEST!$E64</f>
        <v>16.146341463414632</v>
      </c>
      <c r="R64" s="5">
        <f>Team_record!R64/LINEST!$E64</f>
        <v>20.926829268292682</v>
      </c>
      <c r="S64" s="4">
        <f t="shared" si="5"/>
        <v>0.77156177156177153</v>
      </c>
      <c r="T64" s="5">
        <f>Team_record!T64/LINEST!$E64</f>
        <v>8.6829268292682933</v>
      </c>
      <c r="U64" s="5">
        <f>Team_record!U64/LINEST!$E64</f>
        <v>35.646341463414636</v>
      </c>
      <c r="V64" s="5">
        <f>Team_record!V64/LINEST!$E64</f>
        <v>111.71951219512195</v>
      </c>
      <c r="W64" s="5">
        <f>Team_record!W64/LINEST!$E64</f>
        <v>44.329268292682926</v>
      </c>
      <c r="X64" s="5">
        <f>Team_record!X64/LINEST!$E64</f>
        <v>26.76829268292683</v>
      </c>
      <c r="Y64" s="5">
        <f>Team_record!Y64/LINEST!$E64</f>
        <v>8.0121951219512191</v>
      </c>
      <c r="Z64" s="5">
        <f>Team_record!Z64/LINEST!$E64</f>
        <v>5.9146341463414638</v>
      </c>
      <c r="AA64" s="5">
        <f>Team_record!AA64/LINEST!$E64</f>
        <v>14.914634146341463</v>
      </c>
      <c r="AB64" s="5">
        <f>Team_record!AB64/LINEST!$E64</f>
        <v>19.146341463414632</v>
      </c>
      <c r="AC64" s="3">
        <f t="shared" si="9"/>
        <v>0.54265052606872033</v>
      </c>
    </row>
    <row r="65" spans="1:29" x14ac:dyDescent="0.3">
      <c r="A65">
        <v>4</v>
      </c>
      <c r="B65" t="s">
        <v>112</v>
      </c>
      <c r="C65" t="s">
        <v>46</v>
      </c>
      <c r="D65" t="s">
        <v>116</v>
      </c>
      <c r="E65">
        <v>82</v>
      </c>
      <c r="F65">
        <v>59</v>
      </c>
      <c r="G65">
        <f t="shared" si="1"/>
        <v>23</v>
      </c>
      <c r="H65" s="1">
        <f t="shared" si="2"/>
        <v>0.71951219512195119</v>
      </c>
      <c r="I65" t="s">
        <v>294</v>
      </c>
      <c r="J65">
        <v>2</v>
      </c>
      <c r="K65" s="5">
        <f>Team_record!K65/LINEST!$E65</f>
        <v>41.256097560975611</v>
      </c>
      <c r="L65" s="5">
        <f>Team_record!L65/LINEST!$E65</f>
        <v>87.426829268292678</v>
      </c>
      <c r="M65" s="4">
        <f t="shared" si="3"/>
        <v>0.47189287208815739</v>
      </c>
      <c r="N65" s="5">
        <f>Team_record!N65/LINEST!$E65</f>
        <v>11.804878048780488</v>
      </c>
      <c r="O65" s="5">
        <f>Team_record!O65/LINEST!$E65</f>
        <v>32.987804878048777</v>
      </c>
      <c r="P65" s="4">
        <f t="shared" si="4"/>
        <v>0.35785582255083181</v>
      </c>
      <c r="Q65" s="5">
        <f>Team_record!Q65/LINEST!$E65</f>
        <v>17.341463414634145</v>
      </c>
      <c r="R65" s="5">
        <f>Team_record!R65/LINEST!$E65</f>
        <v>21.829268292682926</v>
      </c>
      <c r="S65" s="4">
        <f t="shared" si="5"/>
        <v>0.79441340782122905</v>
      </c>
      <c r="T65" s="5">
        <f>Team_record!T65/LINEST!$E65</f>
        <v>9.7560975609756095</v>
      </c>
      <c r="U65" s="5">
        <f>Team_record!U65/LINEST!$E65</f>
        <v>34.231707317073173</v>
      </c>
      <c r="V65" s="5">
        <f>Team_record!V65/LINEST!$E65</f>
        <v>111.65853658536585</v>
      </c>
      <c r="W65" s="5">
        <f>Team_record!W65/LINEST!$E65</f>
        <v>43.987804878048777</v>
      </c>
      <c r="X65" s="5">
        <f>Team_record!X65/LINEST!$E65</f>
        <v>24.329268292682926</v>
      </c>
      <c r="Y65" s="5">
        <f>Team_record!Y65/LINEST!$E65</f>
        <v>7.6341463414634143</v>
      </c>
      <c r="Z65" s="5">
        <f>Team_record!Z65/LINEST!$E65</f>
        <v>6.0975609756097562</v>
      </c>
      <c r="AA65" s="5">
        <f>Team_record!AA65/LINEST!$E65</f>
        <v>13.353658536585366</v>
      </c>
      <c r="AB65" s="5">
        <f>Team_record!AB65/LINEST!$E65</f>
        <v>21.743902439024389</v>
      </c>
      <c r="AC65" s="3">
        <f t="shared" si="9"/>
        <v>0.63181350394397218</v>
      </c>
    </row>
    <row r="66" spans="1:29" x14ac:dyDescent="0.3">
      <c r="A66">
        <v>5</v>
      </c>
      <c r="B66" t="s">
        <v>112</v>
      </c>
      <c r="C66" t="s">
        <v>72</v>
      </c>
      <c r="D66" t="s">
        <v>117</v>
      </c>
      <c r="E66">
        <v>82</v>
      </c>
      <c r="F66">
        <v>50</v>
      </c>
      <c r="G66">
        <f t="shared" si="1"/>
        <v>32</v>
      </c>
      <c r="H66" s="1">
        <f t="shared" si="2"/>
        <v>0.6097560975609756</v>
      </c>
      <c r="I66" t="s">
        <v>388</v>
      </c>
      <c r="J66">
        <v>4</v>
      </c>
      <c r="K66" s="5">
        <f>Team_record!K66/LINEST!$E66</f>
        <v>40.378048780487802</v>
      </c>
      <c r="L66" s="5">
        <f>Team_record!L66/LINEST!$E66</f>
        <v>84.756097560975604</v>
      </c>
      <c r="M66" s="4">
        <f t="shared" si="3"/>
        <v>0.47640287769784173</v>
      </c>
      <c r="N66" s="5">
        <f>Team_record!N66/LINEST!$E66</f>
        <v>11.963414634146341</v>
      </c>
      <c r="O66" s="5">
        <f>Team_record!O66/LINEST!$E66</f>
        <v>32.146341463414636</v>
      </c>
      <c r="P66" s="4">
        <f t="shared" si="4"/>
        <v>0.37215477996965096</v>
      </c>
      <c r="Q66" s="5">
        <f>Team_record!Q66/LINEST!$E66</f>
        <v>18.146341463414632</v>
      </c>
      <c r="R66" s="5">
        <f>Team_record!R66/LINEST!$E66</f>
        <v>23.280487804878049</v>
      </c>
      <c r="S66" s="4">
        <f t="shared" si="5"/>
        <v>0.7794656888423257</v>
      </c>
      <c r="T66" s="5">
        <f>Team_record!T66/LINEST!$E66</f>
        <v>8.463414634146341</v>
      </c>
      <c r="U66" s="5">
        <f>Team_record!U66/LINEST!$E66</f>
        <v>33.670731707317074</v>
      </c>
      <c r="V66" s="5">
        <f>Team_record!V66/LINEST!$E66</f>
        <v>110.86585365853658</v>
      </c>
      <c r="W66" s="5">
        <f>Team_record!W66/LINEST!$E66</f>
        <v>42.134146341463413</v>
      </c>
      <c r="X66" s="5">
        <f>Team_record!X66/LINEST!$E66</f>
        <v>23.365853658536587</v>
      </c>
      <c r="Y66" s="5">
        <f>Team_record!Y66/LINEST!$E66</f>
        <v>7.0975609756097562</v>
      </c>
      <c r="Z66" s="5">
        <f>Team_record!Z66/LINEST!$E66</f>
        <v>3.8048780487804876</v>
      </c>
      <c r="AA66" s="5">
        <f>Team_record!AA66/LINEST!$E66</f>
        <v>13.731707317073171</v>
      </c>
      <c r="AB66" s="5">
        <f>Team_record!AB66/LINEST!$E66</f>
        <v>18.585365853658537</v>
      </c>
      <c r="AC66" s="3">
        <f t="shared" si="9"/>
        <v>0.56128338839133429</v>
      </c>
    </row>
    <row r="67" spans="1:29" x14ac:dyDescent="0.3">
      <c r="A67">
        <v>6</v>
      </c>
      <c r="B67" t="s">
        <v>112</v>
      </c>
      <c r="C67" t="s">
        <v>58</v>
      </c>
      <c r="D67" t="s">
        <v>118</v>
      </c>
      <c r="E67">
        <v>82</v>
      </c>
      <c r="F67">
        <v>46</v>
      </c>
      <c r="G67">
        <f t="shared" si="1"/>
        <v>36</v>
      </c>
      <c r="H67" s="1">
        <f t="shared" ref="H67:H130" si="10">F67/E67</f>
        <v>0.56097560975609762</v>
      </c>
      <c r="J67">
        <v>0</v>
      </c>
      <c r="K67" s="5">
        <f>Team_record!K67/LINEST!$E67</f>
        <v>40.707317073170735</v>
      </c>
      <c r="L67" s="5">
        <f>Team_record!L67/LINEST!$E67</f>
        <v>86.609756097560975</v>
      </c>
      <c r="M67" s="4">
        <f t="shared" ref="M67:M130" si="11">K67/L67</f>
        <v>0.47000844832441568</v>
      </c>
      <c r="N67" s="5">
        <f>Team_record!N67/LINEST!$E67</f>
        <v>11.463414634146341</v>
      </c>
      <c r="O67" s="5">
        <f>Team_record!O67/LINEST!$E67</f>
        <v>30.926829268292682</v>
      </c>
      <c r="P67" s="4">
        <f t="shared" ref="P67:P130" si="12">N67/O67</f>
        <v>0.37066246056782332</v>
      </c>
      <c r="Q67" s="5">
        <f>Team_record!Q67/LINEST!$E67</f>
        <v>17.121951219512194</v>
      </c>
      <c r="R67" s="5">
        <f>Team_record!R67/LINEST!$E67</f>
        <v>22.317073170731707</v>
      </c>
      <c r="S67" s="4">
        <f t="shared" ref="S67:S130" si="13">Q67/R67</f>
        <v>0.76721311475409837</v>
      </c>
      <c r="T67" s="5">
        <f>Team_record!T67/LINEST!$E67</f>
        <v>11</v>
      </c>
      <c r="U67" s="5">
        <f>Team_record!U67/LINEST!$E67</f>
        <v>33.512195121951223</v>
      </c>
      <c r="V67" s="5">
        <f>Team_record!V67/LINEST!$E67</f>
        <v>110</v>
      </c>
      <c r="W67" s="5">
        <f>Team_record!W67/LINEST!$E67</f>
        <v>44.512195121951223</v>
      </c>
      <c r="X67" s="5">
        <f>Team_record!X67/LINEST!$E67</f>
        <v>25.109756097560975</v>
      </c>
      <c r="Y67" s="5">
        <f>Team_record!Y67/LINEST!$E67</f>
        <v>7.6463414634146343</v>
      </c>
      <c r="Z67" s="5">
        <f>Team_record!Z67/LINEST!$E67</f>
        <v>4.9268292682926829</v>
      </c>
      <c r="AA67" s="5">
        <f>Team_record!AA67/LINEST!$E67</f>
        <v>14.951219512195122</v>
      </c>
      <c r="AB67" s="5">
        <f>Team_record!AB67/LINEST!$E67</f>
        <v>18.695121951219512</v>
      </c>
      <c r="AC67" s="3">
        <f t="shared" ref="AC67:AC130" si="14">AA67*$AE$2+Z67*$AF$2+Y67*$AG$2+X67*$AH$2+W67*$AI$2+V67*$AJ$2+U67*$AK$2+T67*$AL$2+S67*$AM$2+R67*$AN$2+Q67*$AO$2+P67*$AP$2+O67*$AQ$2+N67*$AR$2+M67*$AS$2+L67*$AT$2+K67*$AU$2+$AV$2</f>
        <v>0.60171834432103488</v>
      </c>
    </row>
    <row r="68" spans="1:29" x14ac:dyDescent="0.3">
      <c r="A68">
        <v>7</v>
      </c>
      <c r="B68" t="s">
        <v>112</v>
      </c>
      <c r="C68" t="s">
        <v>60</v>
      </c>
      <c r="D68" t="s">
        <v>119</v>
      </c>
      <c r="E68">
        <v>82</v>
      </c>
      <c r="F68">
        <v>52</v>
      </c>
      <c r="G68">
        <f t="shared" si="1"/>
        <v>30</v>
      </c>
      <c r="H68" s="1">
        <f t="shared" si="10"/>
        <v>0.63414634146341464</v>
      </c>
      <c r="I68" t="s">
        <v>294</v>
      </c>
      <c r="J68">
        <v>2</v>
      </c>
      <c r="K68" s="5">
        <f>Team_record!K68/LINEST!$E68</f>
        <v>40.841463414634148</v>
      </c>
      <c r="L68" s="5">
        <f>Team_record!L68/LINEST!$E68</f>
        <v>86.560975609756099</v>
      </c>
      <c r="M68" s="4">
        <f t="shared" si="11"/>
        <v>0.47182304874612568</v>
      </c>
      <c r="N68" s="5">
        <f>Team_record!N68/LINEST!$E68</f>
        <v>10.987804878048781</v>
      </c>
      <c r="O68" s="5">
        <f>Team_record!O68/LINEST!$E68</f>
        <v>29.817073170731707</v>
      </c>
      <c r="P68" s="4">
        <f t="shared" si="12"/>
        <v>0.3685071574642127</v>
      </c>
      <c r="Q68" s="5">
        <f>Team_record!Q68/LINEST!$E68</f>
        <v>17.134146341463413</v>
      </c>
      <c r="R68" s="5">
        <f>Team_record!R68/LINEST!$E68</f>
        <v>22.780487804878049</v>
      </c>
      <c r="S68" s="4">
        <f t="shared" si="13"/>
        <v>0.75214132762312624</v>
      </c>
      <c r="T68" s="5">
        <f>Team_record!T68/LINEST!$E68</f>
        <v>10.890243902439025</v>
      </c>
      <c r="U68" s="5">
        <f>Team_record!U68/LINEST!$E68</f>
        <v>36.536585365853661</v>
      </c>
      <c r="V68" s="5">
        <f>Team_record!V68/LINEST!$E68</f>
        <v>109.80487804878049</v>
      </c>
      <c r="W68" s="5">
        <f>Team_record!W68/LINEST!$E68</f>
        <v>47.426829268292686</v>
      </c>
      <c r="X68" s="5">
        <f>Team_record!X68/LINEST!$E68</f>
        <v>27.085365853658537</v>
      </c>
      <c r="Y68" s="5">
        <f>Team_record!Y68/LINEST!$E68</f>
        <v>8.3170731707317067</v>
      </c>
      <c r="Z68" s="5">
        <f>Team_record!Z68/LINEST!$E68</f>
        <v>5.1219512195121952</v>
      </c>
      <c r="AA68" s="5">
        <f>Team_record!AA68/LINEST!$E68</f>
        <v>16.5</v>
      </c>
      <c r="AB68" s="5">
        <f>Team_record!AB68/LINEST!$E68</f>
        <v>22.085365853658537</v>
      </c>
      <c r="AC68" s="3">
        <f t="shared" si="14"/>
        <v>0.7177246430196017</v>
      </c>
    </row>
    <row r="69" spans="1:29" x14ac:dyDescent="0.3">
      <c r="A69">
        <v>8</v>
      </c>
      <c r="B69" t="s">
        <v>112</v>
      </c>
      <c r="C69" t="s">
        <v>44</v>
      </c>
      <c r="D69" t="s">
        <v>120</v>
      </c>
      <c r="E69">
        <v>82</v>
      </c>
      <c r="F69">
        <v>47</v>
      </c>
      <c r="G69">
        <f t="shared" si="1"/>
        <v>35</v>
      </c>
      <c r="H69" s="1">
        <f t="shared" si="10"/>
        <v>0.57317073170731703</v>
      </c>
      <c r="I69" t="s">
        <v>345</v>
      </c>
      <c r="J69">
        <v>1</v>
      </c>
      <c r="K69" s="5">
        <f>Team_record!K69/LINEST!$E69</f>
        <v>41.036585365853661</v>
      </c>
      <c r="L69" s="5">
        <f>Team_record!L69/LINEST!$E69</f>
        <v>86.134146341463421</v>
      </c>
      <c r="M69" s="4">
        <f t="shared" si="11"/>
        <v>0.47642644768511966</v>
      </c>
      <c r="N69" s="5">
        <f>Team_record!N69/LINEST!$E69</f>
        <v>8.0243902439024382</v>
      </c>
      <c r="O69" s="5">
        <f>Team_record!O69/LINEST!$E69</f>
        <v>22.5</v>
      </c>
      <c r="P69" s="4">
        <f t="shared" si="12"/>
        <v>0.35663956639566391</v>
      </c>
      <c r="Q69" s="5">
        <f>Team_record!Q69/LINEST!$E69</f>
        <v>19.414634146341463</v>
      </c>
      <c r="R69" s="5">
        <f>Team_record!R69/LINEST!$E69</f>
        <v>24.146341463414632</v>
      </c>
      <c r="S69" s="4">
        <f t="shared" si="13"/>
        <v>0.80404040404040411</v>
      </c>
      <c r="T69" s="5">
        <f>Team_record!T69/LINEST!$E69</f>
        <v>10.341463414634147</v>
      </c>
      <c r="U69" s="5">
        <f>Team_record!U69/LINEST!$E69</f>
        <v>31.621951219512194</v>
      </c>
      <c r="V69" s="5">
        <f>Team_record!V69/LINEST!$E69</f>
        <v>109.51219512195122</v>
      </c>
      <c r="W69" s="5">
        <f>Team_record!W69/LINEST!$E69</f>
        <v>41.963414634146339</v>
      </c>
      <c r="X69" s="5">
        <f>Team_record!X69/LINEST!$E69</f>
        <v>22.695121951219512</v>
      </c>
      <c r="Y69" s="5">
        <f>Team_record!Y69/LINEST!$E69</f>
        <v>8.4024390243902438</v>
      </c>
      <c r="Z69" s="5">
        <f>Team_record!Z69/LINEST!$E69</f>
        <v>4.2073170731707314</v>
      </c>
      <c r="AA69" s="5">
        <f>Team_record!AA69/LINEST!$E69</f>
        <v>12.451219512195122</v>
      </c>
      <c r="AB69" s="5">
        <f>Team_record!AB69/LINEST!$E69</f>
        <v>18.23170731707317</v>
      </c>
      <c r="AC69" s="3">
        <f t="shared" si="14"/>
        <v>0.59563106595171533</v>
      </c>
    </row>
    <row r="70" spans="1:29" x14ac:dyDescent="0.3">
      <c r="A70">
        <v>9</v>
      </c>
      <c r="B70" t="s">
        <v>112</v>
      </c>
      <c r="C70" t="s">
        <v>204</v>
      </c>
      <c r="D70" t="s">
        <v>447</v>
      </c>
      <c r="E70">
        <v>82</v>
      </c>
      <c r="F70">
        <v>42</v>
      </c>
      <c r="G70">
        <f t="shared" si="1"/>
        <v>40</v>
      </c>
      <c r="H70" s="1">
        <f t="shared" si="10"/>
        <v>0.51219512195121952</v>
      </c>
      <c r="J70">
        <v>0</v>
      </c>
      <c r="K70" s="5">
        <f>Team_record!K70/LINEST!$E70</f>
        <v>40.268292682926827</v>
      </c>
      <c r="L70" s="5">
        <f>Team_record!L70/LINEST!$E70</f>
        <v>85.41463414634147</v>
      </c>
      <c r="M70" s="4">
        <f t="shared" si="11"/>
        <v>0.47144488863506562</v>
      </c>
      <c r="N70" s="5">
        <f>Team_record!N70/LINEST!$E70</f>
        <v>9.4756097560975618</v>
      </c>
      <c r="O70" s="5">
        <f>Team_record!O70/LINEST!$E70</f>
        <v>26.780487804878049</v>
      </c>
      <c r="P70" s="4">
        <f t="shared" si="12"/>
        <v>0.35382513661202186</v>
      </c>
      <c r="Q70" s="5">
        <f>Team_record!Q70/LINEST!$E70</f>
        <v>18.975609756097562</v>
      </c>
      <c r="R70" s="5">
        <f>Team_record!R70/LINEST!$E70</f>
        <v>25.548780487804876</v>
      </c>
      <c r="S70" s="4">
        <f t="shared" si="13"/>
        <v>0.74272076372315043</v>
      </c>
      <c r="T70" s="5">
        <f>Team_record!T70/LINEST!$E70</f>
        <v>10.146341463414634</v>
      </c>
      <c r="U70" s="5">
        <f>Team_record!U70/LINEST!$E70</f>
        <v>33.731707317073173</v>
      </c>
      <c r="V70" s="5">
        <f>Team_record!V70/LINEST!$E70</f>
        <v>108.98780487804878</v>
      </c>
      <c r="W70" s="5">
        <f>Team_record!W70/LINEST!$E70</f>
        <v>43.878048780487802</v>
      </c>
      <c r="X70" s="5">
        <f>Team_record!X70/LINEST!$E70</f>
        <v>22.341463414634145</v>
      </c>
      <c r="Y70" s="5">
        <f>Team_record!Y70/LINEST!$E70</f>
        <v>7.6585365853658534</v>
      </c>
      <c r="Z70" s="5">
        <f>Team_record!Z70/LINEST!$E70</f>
        <v>4.5365853658536581</v>
      </c>
      <c r="AA70" s="5">
        <f>Team_record!AA70/LINEST!$E70</f>
        <v>14.682926829268293</v>
      </c>
      <c r="AB70" s="5">
        <f>Team_record!AB70/LINEST!$E70</f>
        <v>19.975609756097562</v>
      </c>
      <c r="AC70" s="3">
        <f t="shared" si="14"/>
        <v>0.51584011958195186</v>
      </c>
    </row>
    <row r="71" spans="1:29" x14ac:dyDescent="0.3">
      <c r="A71">
        <v>10</v>
      </c>
      <c r="B71" t="s">
        <v>112</v>
      </c>
      <c r="C71" t="s">
        <v>80</v>
      </c>
      <c r="D71" t="s">
        <v>121</v>
      </c>
      <c r="E71">
        <v>82</v>
      </c>
      <c r="F71">
        <v>36</v>
      </c>
      <c r="G71">
        <f t="shared" si="1"/>
        <v>46</v>
      </c>
      <c r="H71" s="1">
        <f t="shared" si="10"/>
        <v>0.43902439024390244</v>
      </c>
      <c r="J71">
        <v>0</v>
      </c>
      <c r="K71" s="5">
        <f>Team_record!K71/LINEST!$E71</f>
        <v>38.987804878048777</v>
      </c>
      <c r="L71" s="5">
        <f>Team_record!L71/LINEST!$E71</f>
        <v>86.658536585365852</v>
      </c>
      <c r="M71" s="4">
        <f t="shared" si="11"/>
        <v>0.44990149169715732</v>
      </c>
      <c r="N71" s="5">
        <f>Team_record!N71/LINEST!$E71</f>
        <v>10.048780487804878</v>
      </c>
      <c r="O71" s="5">
        <f>Team_record!O71/LINEST!$E71</f>
        <v>27.23170731707317</v>
      </c>
      <c r="P71" s="4">
        <f t="shared" si="12"/>
        <v>0.3690103000447828</v>
      </c>
      <c r="Q71" s="5">
        <f>Team_record!Q71/LINEST!$E71</f>
        <v>20.195121951219512</v>
      </c>
      <c r="R71" s="5">
        <f>Team_record!R71/LINEST!$E71</f>
        <v>27.024390243902438</v>
      </c>
      <c r="S71" s="4">
        <f t="shared" si="13"/>
        <v>0.74729241877256325</v>
      </c>
      <c r="T71" s="5">
        <f>Team_record!T71/LINEST!$E71</f>
        <v>10.085365853658537</v>
      </c>
      <c r="U71" s="5">
        <f>Team_record!U71/LINEST!$E71</f>
        <v>35.378048780487802</v>
      </c>
      <c r="V71" s="5">
        <f>Team_record!V71/LINEST!$E71</f>
        <v>108.21951219512195</v>
      </c>
      <c r="W71" s="5">
        <f>Team_record!W71/LINEST!$E71</f>
        <v>45.463414634146339</v>
      </c>
      <c r="X71" s="5">
        <f>Team_record!X71/LINEST!$E71</f>
        <v>21.585365853658537</v>
      </c>
      <c r="Y71" s="5">
        <f>Team_record!Y71/LINEST!$E71</f>
        <v>6.8170731707317076</v>
      </c>
      <c r="Z71" s="5">
        <f>Team_record!Z71/LINEST!$E71</f>
        <v>4.5487804878048781</v>
      </c>
      <c r="AA71" s="5">
        <f>Team_record!AA71/LINEST!$E71</f>
        <v>12.695121951219512</v>
      </c>
      <c r="AB71" s="5">
        <f>Team_record!AB71/LINEST!$E71</f>
        <v>17.182926829268293</v>
      </c>
      <c r="AC71" s="3">
        <f t="shared" si="14"/>
        <v>0.53428598973666219</v>
      </c>
    </row>
    <row r="72" spans="1:29" x14ac:dyDescent="0.3">
      <c r="A72">
        <v>11</v>
      </c>
      <c r="B72" t="s">
        <v>112</v>
      </c>
      <c r="C72" t="s">
        <v>42</v>
      </c>
      <c r="D72" t="s">
        <v>122</v>
      </c>
      <c r="E72">
        <v>82</v>
      </c>
      <c r="F72">
        <v>35</v>
      </c>
      <c r="G72">
        <f t="shared" si="1"/>
        <v>47</v>
      </c>
      <c r="H72" s="1">
        <f t="shared" si="10"/>
        <v>0.42682926829268292</v>
      </c>
      <c r="J72">
        <v>0</v>
      </c>
      <c r="K72" s="5">
        <f>Team_record!K72/LINEST!$E72</f>
        <v>40.707317073170735</v>
      </c>
      <c r="L72" s="5">
        <f>Team_record!L72/LINEST!$E72</f>
        <v>88.390243902439025</v>
      </c>
      <c r="M72" s="4">
        <f t="shared" si="11"/>
        <v>0.46054083885209718</v>
      </c>
      <c r="N72" s="5">
        <f>Team_record!N72/LINEST!$E72</f>
        <v>10.024390243902438</v>
      </c>
      <c r="O72" s="5">
        <f>Team_record!O72/LINEST!$E72</f>
        <v>29.073170731707318</v>
      </c>
      <c r="P72" s="4">
        <f t="shared" si="12"/>
        <v>0.34479865771812074</v>
      </c>
      <c r="Q72" s="5">
        <f>Team_record!Q72/LINEST!$E72</f>
        <v>16.634146341463413</v>
      </c>
      <c r="R72" s="5">
        <f>Team_record!R72/LINEST!$E72</f>
        <v>23.292682926829269</v>
      </c>
      <c r="S72" s="4">
        <f t="shared" si="13"/>
        <v>0.71413612565445017</v>
      </c>
      <c r="T72" s="5">
        <f>Team_record!T72/LINEST!$E72</f>
        <v>10.682926829268293</v>
      </c>
      <c r="U72" s="5">
        <f>Team_record!U72/LINEST!$E72</f>
        <v>35.695121951219512</v>
      </c>
      <c r="V72" s="5">
        <f>Team_record!V72/LINEST!$E72</f>
        <v>108.07317073170732</v>
      </c>
      <c r="W72" s="5">
        <f>Team_record!W72/LINEST!$E72</f>
        <v>46.378048780487802</v>
      </c>
      <c r="X72" s="5">
        <f>Team_record!X72/LINEST!$E72</f>
        <v>23.76829268292683</v>
      </c>
      <c r="Y72" s="5">
        <f>Team_record!Y72/LINEST!$E72</f>
        <v>7.7195121951219514</v>
      </c>
      <c r="Z72" s="5">
        <f>Team_record!Z72/LINEST!$E72</f>
        <v>4.7317073170731705</v>
      </c>
      <c r="AA72" s="5">
        <f>Team_record!AA72/LINEST!$E72</f>
        <v>15.792682926829269</v>
      </c>
      <c r="AB72" s="5">
        <f>Team_record!AB72/LINEST!$E72</f>
        <v>21.170731707317074</v>
      </c>
      <c r="AC72" s="3">
        <f t="shared" si="14"/>
        <v>0.45241162112618316</v>
      </c>
    </row>
    <row r="73" spans="1:29" x14ac:dyDescent="0.3">
      <c r="A73">
        <v>12</v>
      </c>
      <c r="B73" t="s">
        <v>112</v>
      </c>
      <c r="C73" t="s">
        <v>62</v>
      </c>
      <c r="D73" t="s">
        <v>123</v>
      </c>
      <c r="E73">
        <v>82</v>
      </c>
      <c r="F73">
        <v>48</v>
      </c>
      <c r="G73">
        <f t="shared" si="1"/>
        <v>34</v>
      </c>
      <c r="H73" s="1">
        <f t="shared" si="10"/>
        <v>0.58536585365853655</v>
      </c>
      <c r="I73" t="s">
        <v>345</v>
      </c>
      <c r="J73">
        <v>1</v>
      </c>
      <c r="K73" s="5">
        <f>Team_record!K73/LINEST!$E73</f>
        <v>39.890243902439025</v>
      </c>
      <c r="L73" s="5">
        <f>Team_record!L73/LINEST!$E73</f>
        <v>88.060975609756099</v>
      </c>
      <c r="M73" s="4">
        <f t="shared" si="11"/>
        <v>0.45298435119789504</v>
      </c>
      <c r="N73" s="5">
        <f>Team_record!N73/LINEST!$E73</f>
        <v>10.74390243902439</v>
      </c>
      <c r="O73" s="5">
        <f>Team_record!O73/LINEST!$E73</f>
        <v>30.378048780487806</v>
      </c>
      <c r="P73" s="4">
        <f t="shared" si="12"/>
        <v>0.35367322360497794</v>
      </c>
      <c r="Q73" s="5">
        <f>Team_record!Q73/LINEST!$E73</f>
        <v>17.329268292682926</v>
      </c>
      <c r="R73" s="5">
        <f>Team_record!R73/LINEST!$E73</f>
        <v>24.207317073170731</v>
      </c>
      <c r="S73" s="4">
        <f t="shared" si="13"/>
        <v>0.71586901763224176</v>
      </c>
      <c r="T73" s="5">
        <f>Team_record!T73/LINEST!$E73</f>
        <v>12.487804878048781</v>
      </c>
      <c r="U73" s="5">
        <f>Team_record!U73/LINEST!$E73</f>
        <v>32.573170731707314</v>
      </c>
      <c r="V73" s="5">
        <f>Team_record!V73/LINEST!$E73</f>
        <v>107.85365853658537</v>
      </c>
      <c r="W73" s="5">
        <f>Team_record!W73/LINEST!$E73</f>
        <v>45.060975609756099</v>
      </c>
      <c r="X73" s="5">
        <f>Team_record!X73/LINEST!$E73</f>
        <v>21.341463414634145</v>
      </c>
      <c r="Y73" s="5">
        <f>Team_record!Y73/LINEST!$E73</f>
        <v>9.0609756097560972</v>
      </c>
      <c r="Z73" s="5">
        <f>Team_record!Z73/LINEST!$E73</f>
        <v>5.024390243902439</v>
      </c>
      <c r="AA73" s="5">
        <f>Team_record!AA73/LINEST!$E73</f>
        <v>13.987804878048781</v>
      </c>
      <c r="AB73" s="5">
        <f>Team_record!AB73/LINEST!$E73</f>
        <v>20.158536585365855</v>
      </c>
      <c r="AC73" s="3">
        <f t="shared" si="14"/>
        <v>0.5969714297792309</v>
      </c>
    </row>
    <row r="74" spans="1:29" x14ac:dyDescent="0.3">
      <c r="A74">
        <v>13</v>
      </c>
      <c r="B74" t="s">
        <v>112</v>
      </c>
      <c r="C74" t="s">
        <v>54</v>
      </c>
      <c r="D74" t="s">
        <v>124</v>
      </c>
      <c r="E74">
        <v>82</v>
      </c>
      <c r="F74">
        <v>28</v>
      </c>
      <c r="G74">
        <f t="shared" si="1"/>
        <v>54</v>
      </c>
      <c r="H74" s="1">
        <f t="shared" si="10"/>
        <v>0.34146341463414637</v>
      </c>
      <c r="I74">
        <v>0</v>
      </c>
      <c r="J74">
        <v>0</v>
      </c>
      <c r="K74" s="5">
        <f>Team_record!K74/LINEST!$E74</f>
        <v>38.243902439024389</v>
      </c>
      <c r="L74" s="5">
        <f>Team_record!L74/LINEST!$E74</f>
        <v>86.756097560975604</v>
      </c>
      <c r="M74" s="4">
        <f t="shared" si="11"/>
        <v>0.4408209165026708</v>
      </c>
      <c r="N74" s="5">
        <f>Team_record!N74/LINEST!$E74</f>
        <v>12.695121951219512</v>
      </c>
      <c r="O74" s="5">
        <f>Team_record!O74/LINEST!$E74</f>
        <v>35.658536585365852</v>
      </c>
      <c r="P74" s="4">
        <f t="shared" si="12"/>
        <v>0.35601915184678523</v>
      </c>
      <c r="Q74" s="5">
        <f>Team_record!Q74/LINEST!$E74</f>
        <v>17.414634146341463</v>
      </c>
      <c r="R74" s="5">
        <f>Team_record!R74/LINEST!$E74</f>
        <v>22.560975609756099</v>
      </c>
      <c r="S74" s="4">
        <f t="shared" si="13"/>
        <v>0.77189189189189178</v>
      </c>
      <c r="T74" s="5">
        <f>Team_record!T74/LINEST!$E74</f>
        <v>9.6585365853658534</v>
      </c>
      <c r="U74" s="5">
        <f>Team_record!U74/LINEST!$E74</f>
        <v>34.780487804878049</v>
      </c>
      <c r="V74" s="5">
        <f>Team_record!V74/LINEST!$E74</f>
        <v>106.59756097560975</v>
      </c>
      <c r="W74" s="5">
        <f>Team_record!W74/LINEST!$E74</f>
        <v>44.439024390243901</v>
      </c>
      <c r="X74" s="5">
        <f>Team_record!X74/LINEST!$E74</f>
        <v>23.670731707317074</v>
      </c>
      <c r="Y74" s="5">
        <f>Team_record!Y74/LINEST!$E74</f>
        <v>6.2439024390243905</v>
      </c>
      <c r="Z74" s="5">
        <f>Team_record!Z74/LINEST!$E74</f>
        <v>4.7560975609756095</v>
      </c>
      <c r="AA74" s="5">
        <f>Team_record!AA74/LINEST!$E74</f>
        <v>15.182926829268293</v>
      </c>
      <c r="AB74" s="5">
        <f>Team_record!AB74/LINEST!$E74</f>
        <v>20.585365853658537</v>
      </c>
      <c r="AC74" s="3">
        <f t="shared" si="14"/>
        <v>0.35905026931774497</v>
      </c>
    </row>
    <row r="75" spans="1:29" x14ac:dyDescent="0.3">
      <c r="A75">
        <v>14</v>
      </c>
      <c r="B75" t="s">
        <v>112</v>
      </c>
      <c r="C75" t="s">
        <v>34</v>
      </c>
      <c r="D75" t="s">
        <v>125</v>
      </c>
      <c r="E75">
        <v>82</v>
      </c>
      <c r="F75">
        <v>43</v>
      </c>
      <c r="G75">
        <f t="shared" si="1"/>
        <v>39</v>
      </c>
      <c r="H75" s="1">
        <f t="shared" si="10"/>
        <v>0.52439024390243905</v>
      </c>
      <c r="I75" t="s">
        <v>285</v>
      </c>
      <c r="J75">
        <v>1</v>
      </c>
      <c r="K75" s="5">
        <f>Team_record!K75/LINEST!$E75</f>
        <v>39.939024390243901</v>
      </c>
      <c r="L75" s="5">
        <f>Team_record!L75/LINEST!$E75</f>
        <v>85.58536585365853</v>
      </c>
      <c r="M75" s="4">
        <f t="shared" si="11"/>
        <v>0.46665716728412654</v>
      </c>
      <c r="N75" s="5">
        <f>Team_record!N75/LINEST!$E75</f>
        <v>9.9268292682926838</v>
      </c>
      <c r="O75" s="5">
        <f>Team_record!O75/LINEST!$E75</f>
        <v>26.5</v>
      </c>
      <c r="P75" s="4">
        <f t="shared" si="12"/>
        <v>0.37459733087896918</v>
      </c>
      <c r="Q75" s="5">
        <f>Team_record!Q75/LINEST!$E75</f>
        <v>16.804878048780488</v>
      </c>
      <c r="R75" s="5">
        <f>Team_record!R75/LINEST!$E75</f>
        <v>21.780487804878049</v>
      </c>
      <c r="S75" s="4">
        <f t="shared" si="13"/>
        <v>0.77155655095184772</v>
      </c>
      <c r="T75" s="5">
        <f>Team_record!T75/LINEST!$E75</f>
        <v>10.036585365853659</v>
      </c>
      <c r="U75" s="5">
        <f>Team_record!U75/LINEST!$E75</f>
        <v>33.085365853658537</v>
      </c>
      <c r="V75" s="5">
        <f>Team_record!V75/LINEST!$E75</f>
        <v>106.60975609756098</v>
      </c>
      <c r="W75" s="5">
        <f>Team_record!W75/LINEST!$E75</f>
        <v>43.121951219512198</v>
      </c>
      <c r="X75" s="5">
        <f>Team_record!X75/LINEST!$E75</f>
        <v>25.182926829268293</v>
      </c>
      <c r="Y75" s="5">
        <f>Team_record!Y75/LINEST!$E75</f>
        <v>7.8658536585365857</v>
      </c>
      <c r="Z75" s="5">
        <f>Team_record!Z75/LINEST!$E75</f>
        <v>4.3048780487804876</v>
      </c>
      <c r="AA75" s="5">
        <f>Team_record!AA75/LINEST!$E75</f>
        <v>14.585365853658537</v>
      </c>
      <c r="AB75" s="5">
        <f>Team_record!AB75/LINEST!$E75</f>
        <v>21.292682926829269</v>
      </c>
      <c r="AC75" s="3">
        <f t="shared" si="14"/>
        <v>0.5422516582746596</v>
      </c>
    </row>
    <row r="76" spans="1:29" x14ac:dyDescent="0.3">
      <c r="A76">
        <v>15</v>
      </c>
      <c r="B76" t="s">
        <v>112</v>
      </c>
      <c r="C76" t="s">
        <v>24</v>
      </c>
      <c r="D76" t="s">
        <v>126</v>
      </c>
      <c r="E76">
        <v>82</v>
      </c>
      <c r="F76">
        <v>44</v>
      </c>
      <c r="G76">
        <f t="shared" si="1"/>
        <v>38</v>
      </c>
      <c r="H76" s="1">
        <f t="shared" si="10"/>
        <v>0.53658536585365857</v>
      </c>
      <c r="I76" t="s">
        <v>285</v>
      </c>
      <c r="J76">
        <v>1</v>
      </c>
      <c r="K76" s="5">
        <f>Team_record!K76/LINEST!$E76</f>
        <v>39.719512195121951</v>
      </c>
      <c r="L76" s="5">
        <f>Team_record!L76/LINEST!$E76</f>
        <v>83.012195121951223</v>
      </c>
      <c r="M76" s="4">
        <f t="shared" si="11"/>
        <v>0.47847803731452915</v>
      </c>
      <c r="N76" s="5">
        <f>Team_record!N76/LINEST!$E76</f>
        <v>8.7560975609756095</v>
      </c>
      <c r="O76" s="5">
        <f>Team_record!O76/LINEST!$E76</f>
        <v>24.682926829268293</v>
      </c>
      <c r="P76" s="4">
        <f t="shared" si="12"/>
        <v>0.35474308300395258</v>
      </c>
      <c r="Q76" s="5">
        <f>Team_record!Q76/LINEST!$E76</f>
        <v>18.280487804878049</v>
      </c>
      <c r="R76" s="5">
        <f>Team_record!R76/LINEST!$E76</f>
        <v>23.353658536585368</v>
      </c>
      <c r="S76" s="4">
        <f t="shared" si="13"/>
        <v>0.78276762402088773</v>
      </c>
      <c r="T76" s="5">
        <f>Team_record!T76/LINEST!$E76</f>
        <v>8.3902439024390247</v>
      </c>
      <c r="U76" s="5">
        <f>Team_record!U76/LINEST!$E76</f>
        <v>31.451219512195124</v>
      </c>
      <c r="V76" s="5">
        <f>Team_record!V76/LINEST!$E76</f>
        <v>106.47560975609755</v>
      </c>
      <c r="W76" s="5">
        <f>Team_record!W76/LINEST!$E76</f>
        <v>39.841463414634148</v>
      </c>
      <c r="X76" s="5">
        <f>Team_record!X76/LINEST!$E76</f>
        <v>23.23170731707317</v>
      </c>
      <c r="Y76" s="5">
        <f>Team_record!Y76/LINEST!$E76</f>
        <v>8.8048780487804876</v>
      </c>
      <c r="Z76" s="5">
        <f>Team_record!Z76/LINEST!$E76</f>
        <v>5.4024390243902438</v>
      </c>
      <c r="AA76" s="5">
        <f>Team_record!AA76/LINEST!$E76</f>
        <v>13.841463414634147</v>
      </c>
      <c r="AB76" s="5">
        <f>Team_record!AB76/LINEST!$E76</f>
        <v>21.365853658536587</v>
      </c>
      <c r="AC76" s="3">
        <f t="shared" si="14"/>
        <v>0.5363264181247388</v>
      </c>
    </row>
    <row r="77" spans="1:29" x14ac:dyDescent="0.3">
      <c r="A77">
        <v>16</v>
      </c>
      <c r="B77" t="s">
        <v>112</v>
      </c>
      <c r="C77" t="s">
        <v>32</v>
      </c>
      <c r="D77" t="s">
        <v>127</v>
      </c>
      <c r="E77">
        <v>82</v>
      </c>
      <c r="F77">
        <v>49</v>
      </c>
      <c r="G77">
        <f t="shared" si="1"/>
        <v>33</v>
      </c>
      <c r="H77" s="1">
        <f t="shared" si="10"/>
        <v>0.59756097560975607</v>
      </c>
      <c r="I77" t="s">
        <v>345</v>
      </c>
      <c r="J77">
        <v>1</v>
      </c>
      <c r="K77" s="5">
        <f>Team_record!K77/LINEST!$E77</f>
        <v>39.292682926829265</v>
      </c>
      <c r="L77" s="5">
        <f>Team_record!L77/LINEST!$E77</f>
        <v>86.975609756097555</v>
      </c>
      <c r="M77" s="4">
        <f t="shared" si="11"/>
        <v>0.45176668536174985</v>
      </c>
      <c r="N77" s="5">
        <f>Team_record!N77/LINEST!$E77</f>
        <v>10.304878048780488</v>
      </c>
      <c r="O77" s="5">
        <f>Team_record!O77/LINEST!$E77</f>
        <v>28.146341463414632</v>
      </c>
      <c r="P77" s="4">
        <f t="shared" si="12"/>
        <v>0.36611785095320626</v>
      </c>
      <c r="Q77" s="5">
        <f>Team_record!Q77/LINEST!$E77</f>
        <v>16.73170731707317</v>
      </c>
      <c r="R77" s="5">
        <f>Team_record!R77/LINEST!$E77</f>
        <v>20.914634146341463</v>
      </c>
      <c r="S77" s="4">
        <f t="shared" si="13"/>
        <v>0.79999999999999993</v>
      </c>
      <c r="T77" s="5">
        <f>Team_record!T77/LINEST!$E77</f>
        <v>10.182926829268293</v>
      </c>
      <c r="U77" s="5">
        <f>Team_record!U77/LINEST!$E77</f>
        <v>35.280487804878049</v>
      </c>
      <c r="V77" s="5">
        <f>Team_record!V77/LINEST!$E77</f>
        <v>105.6219512195122</v>
      </c>
      <c r="W77" s="5">
        <f>Team_record!W77/LINEST!$E77</f>
        <v>45.463414634146339</v>
      </c>
      <c r="X77" s="5">
        <f>Team_record!X77/LINEST!$E77</f>
        <v>19.5</v>
      </c>
      <c r="Y77" s="5">
        <f>Team_record!Y77/LINEST!$E77</f>
        <v>6.9878048780487809</v>
      </c>
      <c r="Z77" s="5">
        <f>Team_record!Z77/LINEST!$E77</f>
        <v>5.1585365853658534</v>
      </c>
      <c r="AA77" s="5">
        <f>Team_record!AA77/LINEST!$E77</f>
        <v>13.524390243902438</v>
      </c>
      <c r="AB77" s="5">
        <f>Team_record!AB77/LINEST!$E77</f>
        <v>19.5</v>
      </c>
      <c r="AC77" s="3">
        <f t="shared" si="14"/>
        <v>0.54893800316913588</v>
      </c>
    </row>
    <row r="78" spans="1:29" x14ac:dyDescent="0.3">
      <c r="A78">
        <v>17</v>
      </c>
      <c r="B78" t="s">
        <v>112</v>
      </c>
      <c r="C78" t="s">
        <v>66</v>
      </c>
      <c r="D78" t="s">
        <v>128</v>
      </c>
      <c r="E78">
        <v>82</v>
      </c>
      <c r="F78">
        <v>48</v>
      </c>
      <c r="G78">
        <f t="shared" si="1"/>
        <v>34</v>
      </c>
      <c r="H78" s="1">
        <f t="shared" si="10"/>
        <v>0.58536585365853655</v>
      </c>
      <c r="I78" t="s">
        <v>285</v>
      </c>
      <c r="J78">
        <v>1</v>
      </c>
      <c r="K78" s="5">
        <f>Team_record!K78/LINEST!$E78</f>
        <v>40.792682926829265</v>
      </c>
      <c r="L78" s="5">
        <f>Team_record!L78/LINEST!$E78</f>
        <v>86.378048780487802</v>
      </c>
      <c r="M78" s="4">
        <f t="shared" si="11"/>
        <v>0.47225751800084709</v>
      </c>
      <c r="N78" s="5">
        <f>Team_record!N78/LINEST!$E78</f>
        <v>9.036585365853659</v>
      </c>
      <c r="O78" s="5">
        <f>Team_record!O78/LINEST!$E78</f>
        <v>24.512195121951219</v>
      </c>
      <c r="P78" s="4">
        <f t="shared" si="12"/>
        <v>0.36865671641791048</v>
      </c>
      <c r="Q78" s="5">
        <f>Team_record!Q78/LINEST!$E78</f>
        <v>14.939024390243903</v>
      </c>
      <c r="R78" s="5">
        <f>Team_record!R78/LINEST!$E78</f>
        <v>19.182926829268293</v>
      </c>
      <c r="S78" s="4">
        <f t="shared" si="13"/>
        <v>0.77876668785759695</v>
      </c>
      <c r="T78" s="5">
        <f>Team_record!T78/LINEST!$E78</f>
        <v>9.6097560975609753</v>
      </c>
      <c r="U78" s="5">
        <f>Team_record!U78/LINEST!$E78</f>
        <v>32.731707317073173</v>
      </c>
      <c r="V78" s="5">
        <f>Team_record!V78/LINEST!$E78</f>
        <v>105.5609756097561</v>
      </c>
      <c r="W78" s="5">
        <f>Team_record!W78/LINEST!$E78</f>
        <v>42.341463414634148</v>
      </c>
      <c r="X78" s="5">
        <f>Team_record!X78/LINEST!$E78</f>
        <v>22.182926829268293</v>
      </c>
      <c r="Y78" s="5">
        <f>Team_record!Y78/LINEST!$E78</f>
        <v>8.7926829268292686</v>
      </c>
      <c r="Z78" s="5">
        <f>Team_record!Z78/LINEST!$E78</f>
        <v>4.1463414634146343</v>
      </c>
      <c r="AA78" s="5">
        <f>Team_record!AA78/LINEST!$E78</f>
        <v>13.268292682926829</v>
      </c>
      <c r="AB78" s="5">
        <f>Team_record!AB78/LINEST!$E78</f>
        <v>18.829268292682926</v>
      </c>
      <c r="AC78" s="3">
        <f t="shared" si="14"/>
        <v>0.59363146867601124</v>
      </c>
    </row>
    <row r="79" spans="1:29" x14ac:dyDescent="0.3">
      <c r="A79">
        <v>18</v>
      </c>
      <c r="B79" t="s">
        <v>112</v>
      </c>
      <c r="C79" t="s">
        <v>78</v>
      </c>
      <c r="D79" t="s">
        <v>129</v>
      </c>
      <c r="E79">
        <v>82</v>
      </c>
      <c r="F79">
        <v>29</v>
      </c>
      <c r="G79">
        <f t="shared" si="1"/>
        <v>53</v>
      </c>
      <c r="H79" s="1">
        <f t="shared" si="10"/>
        <v>0.35365853658536583</v>
      </c>
      <c r="I79">
        <v>0</v>
      </c>
      <c r="J79">
        <v>0</v>
      </c>
      <c r="K79" s="5">
        <f>Team_record!K79/LINEST!$E79</f>
        <v>40.658536585365852</v>
      </c>
      <c r="L79" s="5">
        <f>Team_record!L79/LINEST!$E79</f>
        <v>87.719512195121951</v>
      </c>
      <c r="M79" s="4">
        <f t="shared" si="11"/>
        <v>0.46350618657027665</v>
      </c>
      <c r="N79" s="5">
        <f>Team_record!N79/LINEST!$E79</f>
        <v>8.2073170731707314</v>
      </c>
      <c r="O79" s="5">
        <f>Team_record!O79/LINEST!$E79</f>
        <v>23.341463414634145</v>
      </c>
      <c r="P79" s="4">
        <f t="shared" si="12"/>
        <v>0.35161964472309298</v>
      </c>
      <c r="Q79" s="5">
        <f>Team_record!Q79/LINEST!$E79</f>
        <v>14.939024390243903</v>
      </c>
      <c r="R79" s="5">
        <f>Team_record!R79/LINEST!$E79</f>
        <v>18.987804878048781</v>
      </c>
      <c r="S79" s="4">
        <f t="shared" si="13"/>
        <v>0.78676942838792552</v>
      </c>
      <c r="T79" s="5">
        <f>Team_record!T79/LINEST!$E79</f>
        <v>10.475609756097562</v>
      </c>
      <c r="U79" s="5">
        <f>Team_record!U79/LINEST!$E79</f>
        <v>33.560975609756099</v>
      </c>
      <c r="V79" s="5">
        <f>Team_record!V79/LINEST!$E79</f>
        <v>104.46341463414635</v>
      </c>
      <c r="W79" s="5">
        <f>Team_record!W79/LINEST!$E79</f>
        <v>44.036585365853661</v>
      </c>
      <c r="X79" s="5">
        <f>Team_record!X79/LINEST!$E79</f>
        <v>23.317073170731707</v>
      </c>
      <c r="Y79" s="5">
        <f>Team_record!Y79/LINEST!$E79</f>
        <v>6.7317073170731705</v>
      </c>
      <c r="Z79" s="5">
        <f>Team_record!Z79/LINEST!$E79</f>
        <v>5.1341463414634143</v>
      </c>
      <c r="AA79" s="5">
        <f>Team_record!AA79/LINEST!$E79</f>
        <v>14.731707317073171</v>
      </c>
      <c r="AB79" s="5">
        <f>Team_record!AB79/LINEST!$E79</f>
        <v>20.512195121951219</v>
      </c>
      <c r="AC79" s="3">
        <f t="shared" si="14"/>
        <v>0.36401157911428605</v>
      </c>
    </row>
    <row r="80" spans="1:29" x14ac:dyDescent="0.3">
      <c r="A80">
        <v>19</v>
      </c>
      <c r="B80" t="s">
        <v>112</v>
      </c>
      <c r="C80" t="s">
        <v>56</v>
      </c>
      <c r="D80" t="s">
        <v>130</v>
      </c>
      <c r="E80">
        <v>82</v>
      </c>
      <c r="F80">
        <v>48</v>
      </c>
      <c r="G80">
        <f t="shared" si="1"/>
        <v>34</v>
      </c>
      <c r="H80" s="1">
        <f t="shared" si="10"/>
        <v>0.58536585365853655</v>
      </c>
      <c r="I80" t="s">
        <v>369</v>
      </c>
      <c r="J80">
        <v>2</v>
      </c>
      <c r="K80" s="5">
        <f>Team_record!K80/LINEST!$E80</f>
        <v>38.280487804878049</v>
      </c>
      <c r="L80" s="5">
        <f>Team_record!L80/LINEST!$E80</f>
        <v>82.890243902439025</v>
      </c>
      <c r="M80" s="4">
        <f t="shared" si="11"/>
        <v>0.46182139179049581</v>
      </c>
      <c r="N80" s="5">
        <f>Team_record!N80/LINEST!$E80</f>
        <v>10.817073170731707</v>
      </c>
      <c r="O80" s="5">
        <f>Team_record!O80/LINEST!$E80</f>
        <v>29.573170731707318</v>
      </c>
      <c r="P80" s="4">
        <f t="shared" si="12"/>
        <v>0.36577319587628865</v>
      </c>
      <c r="Q80" s="5">
        <f>Team_record!Q80/LINEST!$E80</f>
        <v>16.76829268292683</v>
      </c>
      <c r="R80" s="5">
        <f>Team_record!R80/LINEST!$E80</f>
        <v>21.536585365853657</v>
      </c>
      <c r="S80" s="4">
        <f t="shared" si="13"/>
        <v>0.77859569648924132</v>
      </c>
      <c r="T80" s="5">
        <f>Team_record!T80/LINEST!$E80</f>
        <v>9.0243902439024382</v>
      </c>
      <c r="U80" s="5">
        <f>Team_record!U80/LINEST!$E80</f>
        <v>34.231707317073173</v>
      </c>
      <c r="V80" s="5">
        <f>Team_record!V80/LINEST!$E80</f>
        <v>104.14634146341463</v>
      </c>
      <c r="W80" s="5">
        <f>Team_record!W80/LINEST!$E80</f>
        <v>43.256097560975611</v>
      </c>
      <c r="X80" s="5">
        <f>Team_record!X80/LINEST!$E80</f>
        <v>22.426829268292682</v>
      </c>
      <c r="Y80" s="5">
        <f>Team_record!Y80/LINEST!$E80</f>
        <v>8.6341463414634152</v>
      </c>
      <c r="Z80" s="5">
        <f>Team_record!Z80/LINEST!$E80</f>
        <v>5.1219512195121952</v>
      </c>
      <c r="AA80" s="5">
        <f>Team_record!AA80/LINEST!$E80</f>
        <v>14.695121951219512</v>
      </c>
      <c r="AB80" s="5">
        <f>Team_record!AB80/LINEST!$E80</f>
        <v>19.609756097560975</v>
      </c>
      <c r="AC80" s="3">
        <f t="shared" si="14"/>
        <v>0.67690635513844388</v>
      </c>
    </row>
    <row r="81" spans="1:29" x14ac:dyDescent="0.3">
      <c r="A81">
        <v>20</v>
      </c>
      <c r="B81" t="s">
        <v>112</v>
      </c>
      <c r="C81" t="s">
        <v>38</v>
      </c>
      <c r="D81" t="s">
        <v>131</v>
      </c>
      <c r="E81">
        <v>82</v>
      </c>
      <c r="F81">
        <v>55</v>
      </c>
      <c r="G81">
        <f t="shared" si="1"/>
        <v>27</v>
      </c>
      <c r="H81" s="1">
        <f t="shared" si="10"/>
        <v>0.67073170731707321</v>
      </c>
      <c r="I81" t="s">
        <v>282</v>
      </c>
      <c r="J81">
        <v>3</v>
      </c>
      <c r="K81" s="5">
        <f>Team_record!K81/LINEST!$E81</f>
        <v>38.304878048780488</v>
      </c>
      <c r="L81" s="5">
        <f>Team_record!L81/LINEST!$E81</f>
        <v>85.060975609756099</v>
      </c>
      <c r="M81" s="4">
        <f t="shared" si="11"/>
        <v>0.45032258064516129</v>
      </c>
      <c r="N81" s="5">
        <f>Team_record!N81/LINEST!$E81</f>
        <v>11.451219512195122</v>
      </c>
      <c r="O81" s="5">
        <f>Team_record!O81/LINEST!$E81</f>
        <v>30.390243902439025</v>
      </c>
      <c r="P81" s="4">
        <f t="shared" si="12"/>
        <v>0.37680577849117175</v>
      </c>
      <c r="Q81" s="5">
        <f>Team_record!Q81/LINEST!$E81</f>
        <v>15.951219512195122</v>
      </c>
      <c r="R81" s="5">
        <f>Team_record!R81/LINEST!$E81</f>
        <v>20.695121951219512</v>
      </c>
      <c r="S81" s="4">
        <f t="shared" si="13"/>
        <v>0.77077195050088387</v>
      </c>
      <c r="T81" s="5">
        <f>Team_record!T81/LINEST!$E81</f>
        <v>9.3536585365853657</v>
      </c>
      <c r="U81" s="5">
        <f>Team_record!U81/LINEST!$E81</f>
        <v>35.097560975609753</v>
      </c>
      <c r="V81" s="5">
        <f>Team_record!V81/LINEST!$E81</f>
        <v>104.01219512195122</v>
      </c>
      <c r="W81" s="5">
        <f>Team_record!W81/LINEST!$E81</f>
        <v>44.451219512195124</v>
      </c>
      <c r="X81" s="5">
        <f>Team_record!X81/LINEST!$E81</f>
        <v>22.463414634146343</v>
      </c>
      <c r="Y81" s="5">
        <f>Team_record!Y81/LINEST!$E81</f>
        <v>7.3658536585365857</v>
      </c>
      <c r="Z81" s="5">
        <f>Team_record!Z81/LINEST!$E81</f>
        <v>4.5487804878048781</v>
      </c>
      <c r="AA81" s="5">
        <f>Team_record!AA81/LINEST!$E81</f>
        <v>14</v>
      </c>
      <c r="AB81" s="5">
        <f>Team_record!AB81/LINEST!$E81</f>
        <v>19.73170731707317</v>
      </c>
      <c r="AC81" s="3">
        <f t="shared" si="14"/>
        <v>0.58472311664312582</v>
      </c>
    </row>
    <row r="82" spans="1:29" x14ac:dyDescent="0.3">
      <c r="A82">
        <v>21</v>
      </c>
      <c r="B82" t="s">
        <v>112</v>
      </c>
      <c r="C82" t="s">
        <v>40</v>
      </c>
      <c r="D82" t="s">
        <v>132</v>
      </c>
      <c r="E82">
        <v>82</v>
      </c>
      <c r="F82">
        <v>21</v>
      </c>
      <c r="G82">
        <f t="shared" si="1"/>
        <v>61</v>
      </c>
      <c r="H82" s="1">
        <f t="shared" si="10"/>
        <v>0.25609756097560976</v>
      </c>
      <c r="J82">
        <v>0</v>
      </c>
      <c r="K82" s="5">
        <f>Team_record!K82/LINEST!$E82</f>
        <v>38.451219512195124</v>
      </c>
      <c r="L82" s="5">
        <f>Team_record!L82/LINEST!$E82</f>
        <v>87.08536585365853</v>
      </c>
      <c r="M82" s="4">
        <f t="shared" si="11"/>
        <v>0.44153479904775245</v>
      </c>
      <c r="N82" s="5">
        <f>Team_record!N82/LINEST!$E82</f>
        <v>9.3048780487804876</v>
      </c>
      <c r="O82" s="5">
        <f>Team_record!O82/LINEST!$E82</f>
        <v>27.878048780487806</v>
      </c>
      <c r="P82" s="4">
        <f t="shared" si="12"/>
        <v>0.33377077865266841</v>
      </c>
      <c r="Q82" s="5">
        <f>Team_record!Q82/LINEST!$E82</f>
        <v>17.719512195121951</v>
      </c>
      <c r="R82" s="5">
        <f>Team_record!R82/LINEST!$E82</f>
        <v>23.926829268292682</v>
      </c>
      <c r="S82" s="4">
        <f t="shared" si="13"/>
        <v>0.74057084607543322</v>
      </c>
      <c r="T82" s="5">
        <f>Team_record!T82/LINEST!$E82</f>
        <v>10.268292682926829</v>
      </c>
      <c r="U82" s="5">
        <f>Team_record!U82/LINEST!$E82</f>
        <v>33.853658536585364</v>
      </c>
      <c r="V82" s="5">
        <f>Team_record!V82/LINEST!$E82</f>
        <v>103.92682926829268</v>
      </c>
      <c r="W82" s="5">
        <f>Team_record!W82/LINEST!$E82</f>
        <v>44.121951219512198</v>
      </c>
      <c r="X82" s="5">
        <f>Team_record!X82/LINEST!$E82</f>
        <v>21.256097560975611</v>
      </c>
      <c r="Y82" s="5">
        <f>Team_record!Y82/LINEST!$E82</f>
        <v>6.9390243902439028</v>
      </c>
      <c r="Z82" s="5">
        <f>Team_record!Z82/LINEST!$E82</f>
        <v>4.5121951219512191</v>
      </c>
      <c r="AA82" s="5">
        <f>Team_record!AA82/LINEST!$E82</f>
        <v>15.719512195121951</v>
      </c>
      <c r="AB82" s="5">
        <f>Team_record!AB82/LINEST!$E82</f>
        <v>22.036585365853657</v>
      </c>
      <c r="AC82" s="3">
        <f t="shared" si="14"/>
        <v>0.2195770423048603</v>
      </c>
    </row>
    <row r="83" spans="1:29" x14ac:dyDescent="0.3">
      <c r="A83">
        <v>22</v>
      </c>
      <c r="B83" t="s">
        <v>112</v>
      </c>
      <c r="C83" t="s">
        <v>70</v>
      </c>
      <c r="D83" t="s">
        <v>133</v>
      </c>
      <c r="E83">
        <v>82</v>
      </c>
      <c r="F83">
        <v>39</v>
      </c>
      <c r="G83">
        <f t="shared" si="1"/>
        <v>43</v>
      </c>
      <c r="H83" s="1">
        <f t="shared" si="10"/>
        <v>0.47560975609756095</v>
      </c>
      <c r="I83">
        <v>0</v>
      </c>
      <c r="J83">
        <v>0</v>
      </c>
      <c r="K83" s="5">
        <f>Team_record!K83/LINEST!$E83</f>
        <v>39.121951219512198</v>
      </c>
      <c r="L83" s="5">
        <f>Team_record!L83/LINEST!$E83</f>
        <v>86.939024390243901</v>
      </c>
      <c r="M83" s="4">
        <f t="shared" si="11"/>
        <v>0.44999298639360363</v>
      </c>
      <c r="N83" s="5">
        <f>Team_record!N83/LINEST!$E83</f>
        <v>10.804878048780488</v>
      </c>
      <c r="O83" s="5">
        <f>Team_record!O83/LINEST!$E83</f>
        <v>28.939024390243901</v>
      </c>
      <c r="P83" s="4">
        <f t="shared" si="12"/>
        <v>0.37336704593341763</v>
      </c>
      <c r="Q83" s="5">
        <f>Team_record!Q83/LINEST!$E83</f>
        <v>14.719512195121951</v>
      </c>
      <c r="R83" s="5">
        <f>Team_record!R83/LINEST!$E83</f>
        <v>19.76829268292683</v>
      </c>
      <c r="S83" s="4">
        <f t="shared" si="13"/>
        <v>0.74460209747069706</v>
      </c>
      <c r="T83" s="5">
        <f>Team_record!T83/LINEST!$E83</f>
        <v>10.121951219512194</v>
      </c>
      <c r="U83" s="5">
        <f>Team_record!U83/LINEST!$E83</f>
        <v>33.609756097560975</v>
      </c>
      <c r="V83" s="5">
        <f>Team_record!V83/LINEST!$E83</f>
        <v>103.76829268292683</v>
      </c>
      <c r="W83" s="5">
        <f>Team_record!W83/LINEST!$E83</f>
        <v>43.731707317073173</v>
      </c>
      <c r="X83" s="5">
        <f>Team_record!X83/LINEST!$E83</f>
        <v>22.780487804878049</v>
      </c>
      <c r="Y83" s="5">
        <f>Team_record!Y83/LINEST!$E83</f>
        <v>7.6585365853658534</v>
      </c>
      <c r="Z83" s="5">
        <f>Team_record!Z83/LINEST!$E83</f>
        <v>3.8658536585365852</v>
      </c>
      <c r="AA83" s="5">
        <f>Team_record!AA83/LINEST!$E83</f>
        <v>13.439024390243903</v>
      </c>
      <c r="AB83" s="5">
        <f>Team_record!AB83/LINEST!$E83</f>
        <v>18.390243902439025</v>
      </c>
      <c r="AC83" s="3">
        <f t="shared" si="14"/>
        <v>0.50739888126666888</v>
      </c>
    </row>
    <row r="84" spans="1:29" x14ac:dyDescent="0.3">
      <c r="A84">
        <v>23</v>
      </c>
      <c r="B84" t="s">
        <v>112</v>
      </c>
      <c r="C84" t="s">
        <v>68</v>
      </c>
      <c r="D84" t="s">
        <v>134</v>
      </c>
      <c r="E84">
        <v>82</v>
      </c>
      <c r="F84">
        <v>25</v>
      </c>
      <c r="G84">
        <f t="shared" si="1"/>
        <v>57</v>
      </c>
      <c r="H84" s="1">
        <f t="shared" si="10"/>
        <v>0.3048780487804878</v>
      </c>
      <c r="J84">
        <v>0</v>
      </c>
      <c r="K84" s="5">
        <f>Team_record!K84/LINEST!$E84</f>
        <v>38.804878048780488</v>
      </c>
      <c r="L84" s="5">
        <f>Team_record!L84/LINEST!$E84</f>
        <v>85.878048780487802</v>
      </c>
      <c r="M84" s="4">
        <f t="shared" si="11"/>
        <v>0.4518602669696109</v>
      </c>
      <c r="N84" s="5">
        <f>Team_record!N84/LINEST!$E84</f>
        <v>10.292682926829269</v>
      </c>
      <c r="O84" s="5">
        <f>Team_record!O84/LINEST!$E84</f>
        <v>29.329268292682926</v>
      </c>
      <c r="P84" s="4">
        <f t="shared" si="12"/>
        <v>0.35093555093555096</v>
      </c>
      <c r="Q84" s="5">
        <f>Team_record!Q84/LINEST!$E84</f>
        <v>15.5</v>
      </c>
      <c r="R84" s="5">
        <f>Team_record!R84/LINEST!$E84</f>
        <v>20.463414634146343</v>
      </c>
      <c r="S84" s="4">
        <f t="shared" si="13"/>
        <v>0.75744934445768763</v>
      </c>
      <c r="T84" s="5">
        <f>Team_record!T84/LINEST!$E84</f>
        <v>8.8048780487804876</v>
      </c>
      <c r="U84" s="5">
        <f>Team_record!U84/LINEST!$E84</f>
        <v>32.829268292682926</v>
      </c>
      <c r="V84" s="5">
        <f>Team_record!V84/LINEST!$E84</f>
        <v>103.40243902439025</v>
      </c>
      <c r="W84" s="5">
        <f>Team_record!W84/LINEST!$E84</f>
        <v>41.634146341463413</v>
      </c>
      <c r="X84" s="5">
        <f>Team_record!X84/LINEST!$E84</f>
        <v>23.426829268292682</v>
      </c>
      <c r="Y84" s="5">
        <f>Team_record!Y84/LINEST!$E84</f>
        <v>7.5853658536585362</v>
      </c>
      <c r="Z84" s="5">
        <f>Team_record!Z84/LINEST!$E84</f>
        <v>4.8780487804878048</v>
      </c>
      <c r="AA84" s="5">
        <f>Team_record!AA84/LINEST!$E84</f>
        <v>14.536585365853659</v>
      </c>
      <c r="AB84" s="5">
        <f>Team_record!AB84/LINEST!$E84</f>
        <v>19.256097560975611</v>
      </c>
      <c r="AC84" s="3">
        <f t="shared" si="14"/>
        <v>0.33304690314141905</v>
      </c>
    </row>
    <row r="85" spans="1:29" x14ac:dyDescent="0.3">
      <c r="A85">
        <v>24</v>
      </c>
      <c r="B85" t="s">
        <v>112</v>
      </c>
      <c r="C85" t="s">
        <v>52</v>
      </c>
      <c r="D85" t="s">
        <v>135</v>
      </c>
      <c r="E85">
        <v>82</v>
      </c>
      <c r="F85">
        <v>24</v>
      </c>
      <c r="G85">
        <f t="shared" si="1"/>
        <v>58</v>
      </c>
      <c r="H85" s="1">
        <f t="shared" si="10"/>
        <v>0.29268292682926828</v>
      </c>
      <c r="J85">
        <v>0</v>
      </c>
      <c r="K85" s="5">
        <f>Team_record!K85/LINEST!$E85</f>
        <v>38.170731707317074</v>
      </c>
      <c r="L85" s="5">
        <f>Team_record!L85/LINEST!$E85</f>
        <v>85.548780487804876</v>
      </c>
      <c r="M85" s="4">
        <f t="shared" si="11"/>
        <v>0.4461867426942267</v>
      </c>
      <c r="N85" s="5">
        <f>Team_record!N85/LINEST!$E85</f>
        <v>11.182926829268293</v>
      </c>
      <c r="O85" s="5">
        <f>Team_record!O85/LINEST!$E85</f>
        <v>31.024390243902438</v>
      </c>
      <c r="P85" s="4">
        <f t="shared" si="12"/>
        <v>0.36045597484276731</v>
      </c>
      <c r="Q85" s="5">
        <f>Team_record!Q85/LINEST!$E85</f>
        <v>15.829268292682928</v>
      </c>
      <c r="R85" s="5">
        <f>Team_record!R85/LINEST!$E85</f>
        <v>20.170731707317074</v>
      </c>
      <c r="S85" s="4">
        <f t="shared" si="13"/>
        <v>0.78476420798065294</v>
      </c>
      <c r="T85" s="5">
        <f>Team_record!T85/LINEST!$E85</f>
        <v>9.0609756097560972</v>
      </c>
      <c r="U85" s="5">
        <f>Team_record!U85/LINEST!$E85</f>
        <v>32.841463414634148</v>
      </c>
      <c r="V85" s="5">
        <f>Team_record!V85/LINEST!$E85</f>
        <v>103.35365853658537</v>
      </c>
      <c r="W85" s="5">
        <f>Team_record!W85/LINEST!$E85</f>
        <v>41.902439024390247</v>
      </c>
      <c r="X85" s="5">
        <f>Team_record!X85/LINEST!$E85</f>
        <v>23.73170731707317</v>
      </c>
      <c r="Y85" s="5">
        <f>Team_record!Y85/LINEST!$E85</f>
        <v>7.7804878048780486</v>
      </c>
      <c r="Z85" s="5">
        <f>Team_record!Z85/LINEST!$E85</f>
        <v>4.2439024390243905</v>
      </c>
      <c r="AA85" s="5">
        <f>Team_record!AA85/LINEST!$E85</f>
        <v>15.536585365853659</v>
      </c>
      <c r="AB85" s="5">
        <f>Team_record!AB85/LINEST!$E85</f>
        <v>19.585365853658537</v>
      </c>
      <c r="AC85" s="3">
        <f t="shared" si="14"/>
        <v>0.34520555735796787</v>
      </c>
    </row>
    <row r="86" spans="1:29" x14ac:dyDescent="0.3">
      <c r="A86">
        <v>25</v>
      </c>
      <c r="B86" t="s">
        <v>112</v>
      </c>
      <c r="C86" t="s">
        <v>50</v>
      </c>
      <c r="D86" t="s">
        <v>136</v>
      </c>
      <c r="E86">
        <v>82</v>
      </c>
      <c r="F86">
        <v>44</v>
      </c>
      <c r="G86">
        <f t="shared" si="1"/>
        <v>38</v>
      </c>
      <c r="H86" s="1">
        <f t="shared" si="10"/>
        <v>0.53658536585365857</v>
      </c>
      <c r="I86" t="s">
        <v>285</v>
      </c>
      <c r="J86">
        <v>1</v>
      </c>
      <c r="K86" s="5">
        <f>Team_record!K86/LINEST!$E86</f>
        <v>38.829268292682926</v>
      </c>
      <c r="L86" s="5">
        <f>Team_record!L86/LINEST!$E86</f>
        <v>85.329268292682926</v>
      </c>
      <c r="M86" s="4">
        <f t="shared" si="11"/>
        <v>0.45505216521366298</v>
      </c>
      <c r="N86" s="5">
        <f>Team_record!N86/LINEST!$E86</f>
        <v>11.012195121951219</v>
      </c>
      <c r="O86" s="5">
        <f>Team_record!O86/LINEST!$E86</f>
        <v>30.560975609756099</v>
      </c>
      <c r="P86" s="4">
        <f t="shared" si="12"/>
        <v>0.36033519553072624</v>
      </c>
      <c r="Q86" s="5">
        <f>Team_record!Q86/LINEST!$E86</f>
        <v>14.74390243902439</v>
      </c>
      <c r="R86" s="5">
        <f>Team_record!R86/LINEST!$E86</f>
        <v>19.524390243902438</v>
      </c>
      <c r="S86" s="4">
        <f t="shared" si="13"/>
        <v>0.75515302935665218</v>
      </c>
      <c r="T86" s="5">
        <f>Team_record!T86/LINEST!$E86</f>
        <v>9.3048780487804876</v>
      </c>
      <c r="U86" s="5">
        <f>Team_record!U86/LINEST!$E86</f>
        <v>34.158536585365852</v>
      </c>
      <c r="V86" s="5">
        <f>Team_record!V86/LINEST!$E86</f>
        <v>103.41463414634147</v>
      </c>
      <c r="W86" s="5">
        <f>Team_record!W86/LINEST!$E86</f>
        <v>43.463414634146339</v>
      </c>
      <c r="X86" s="5">
        <f>Team_record!X86/LINEST!$E86</f>
        <v>22.707317073170731</v>
      </c>
      <c r="Y86" s="5">
        <f>Team_record!Y86/LINEST!$E86</f>
        <v>7.5609756097560972</v>
      </c>
      <c r="Z86" s="5">
        <f>Team_record!Z86/LINEST!$E86</f>
        <v>5.3292682926829267</v>
      </c>
      <c r="AA86" s="5">
        <f>Team_record!AA86/LINEST!$E86</f>
        <v>14.365853658536585</v>
      </c>
      <c r="AB86" s="5">
        <f>Team_record!AB86/LINEST!$E86</f>
        <v>20.097560975609756</v>
      </c>
      <c r="AC86" s="3">
        <f t="shared" si="14"/>
        <v>0.51003479063998658</v>
      </c>
    </row>
    <row r="87" spans="1:29" x14ac:dyDescent="0.3">
      <c r="A87">
        <v>26</v>
      </c>
      <c r="B87" t="s">
        <v>112</v>
      </c>
      <c r="C87" t="s">
        <v>74</v>
      </c>
      <c r="D87" t="s">
        <v>137</v>
      </c>
      <c r="E87">
        <v>82</v>
      </c>
      <c r="F87">
        <v>27</v>
      </c>
      <c r="G87">
        <f t="shared" si="1"/>
        <v>55</v>
      </c>
      <c r="H87" s="1">
        <f t="shared" si="10"/>
        <v>0.32926829268292684</v>
      </c>
      <c r="J87">
        <v>0</v>
      </c>
      <c r="K87" s="5">
        <f>Team_record!K87/LINEST!$E87</f>
        <v>38.658536585365852</v>
      </c>
      <c r="L87" s="5">
        <f>Team_record!L87/LINEST!$E87</f>
        <v>88.841463414634148</v>
      </c>
      <c r="M87" s="4">
        <f t="shared" si="11"/>
        <v>0.43514070006863415</v>
      </c>
      <c r="N87" s="5">
        <f>Team_record!N87/LINEST!$E87</f>
        <v>11.048780487804878</v>
      </c>
      <c r="O87" s="5">
        <f>Team_record!O87/LINEST!$E87</f>
        <v>31.085365853658537</v>
      </c>
      <c r="P87" s="4">
        <f t="shared" si="12"/>
        <v>0.35543350333464102</v>
      </c>
      <c r="Q87" s="5">
        <f>Team_record!Q87/LINEST!$E87</f>
        <v>14.560975609756097</v>
      </c>
      <c r="R87" s="5">
        <f>Team_record!R87/LINEST!$E87</f>
        <v>19.195121951219512</v>
      </c>
      <c r="S87" s="4">
        <f t="shared" si="13"/>
        <v>0.75857687420584496</v>
      </c>
      <c r="T87" s="5">
        <f>Team_record!T87/LINEST!$E87</f>
        <v>9.6341463414634152</v>
      </c>
      <c r="U87" s="5">
        <f>Team_record!U87/LINEST!$E87</f>
        <v>35.024390243902438</v>
      </c>
      <c r="V87" s="5">
        <f>Team_record!V87/LINEST!$E87</f>
        <v>102.92682926829268</v>
      </c>
      <c r="W87" s="5">
        <f>Team_record!W87/LINEST!$E87</f>
        <v>44.658536585365852</v>
      </c>
      <c r="X87" s="5">
        <f>Team_record!X87/LINEST!$E87</f>
        <v>23.451219512195124</v>
      </c>
      <c r="Y87" s="5">
        <f>Team_record!Y87/LINEST!$E87</f>
        <v>7.6341463414634143</v>
      </c>
      <c r="Z87" s="5">
        <f>Team_record!Z87/LINEST!$E87</f>
        <v>3.524390243902439</v>
      </c>
      <c r="AA87" s="5">
        <f>Team_record!AA87/LINEST!$E87</f>
        <v>13.987804878048781</v>
      </c>
      <c r="AB87" s="5">
        <f>Team_record!AB87/LINEST!$E87</f>
        <v>19.158536585365855</v>
      </c>
      <c r="AC87" s="3">
        <f t="shared" si="14"/>
        <v>0.39116802434923337</v>
      </c>
    </row>
    <row r="88" spans="1:29" x14ac:dyDescent="0.3">
      <c r="A88">
        <v>27</v>
      </c>
      <c r="B88" t="s">
        <v>112</v>
      </c>
      <c r="C88" t="s">
        <v>36</v>
      </c>
      <c r="D88" t="s">
        <v>138</v>
      </c>
      <c r="E88">
        <v>82</v>
      </c>
      <c r="F88">
        <v>47</v>
      </c>
      <c r="G88">
        <f t="shared" si="1"/>
        <v>35</v>
      </c>
      <c r="H88" s="1">
        <f t="shared" si="10"/>
        <v>0.57317073170731703</v>
      </c>
      <c r="I88" t="s">
        <v>345</v>
      </c>
      <c r="J88">
        <v>1</v>
      </c>
      <c r="K88" s="5">
        <f>Team_record!K88/LINEST!$E88</f>
        <v>39.048780487804876</v>
      </c>
      <c r="L88" s="5">
        <f>Team_record!L88/LINEST!$E88</f>
        <v>85.353658536585371</v>
      </c>
      <c r="M88" s="4">
        <f t="shared" si="11"/>
        <v>0.45749392770395764</v>
      </c>
      <c r="N88" s="5">
        <f>Team_record!N88/LINEST!$E88</f>
        <v>8.4878048780487809</v>
      </c>
      <c r="O88" s="5">
        <f>Team_record!O88/LINEST!$E88</f>
        <v>24.109756097560975</v>
      </c>
      <c r="P88" s="4">
        <f t="shared" si="12"/>
        <v>0.35204855842185129</v>
      </c>
      <c r="Q88" s="5">
        <f>Team_record!Q88/LINEST!$E88</f>
        <v>16.146341463414632</v>
      </c>
      <c r="R88" s="5">
        <f>Team_record!R88/LINEST!$E88</f>
        <v>20.914634146341463</v>
      </c>
      <c r="S88" s="4">
        <f t="shared" si="13"/>
        <v>0.77201166180758007</v>
      </c>
      <c r="T88" s="5">
        <f>Team_record!T88/LINEST!$E88</f>
        <v>10.353658536585366</v>
      </c>
      <c r="U88" s="5">
        <f>Team_record!U88/LINEST!$E88</f>
        <v>33.865853658536587</v>
      </c>
      <c r="V88" s="5">
        <f>Team_record!V88/LINEST!$E88</f>
        <v>102.73170731707317</v>
      </c>
      <c r="W88" s="5">
        <f>Team_record!W88/LINEST!$E88</f>
        <v>44.219512195121951</v>
      </c>
      <c r="X88" s="5">
        <f>Team_record!X88/LINEST!$E88</f>
        <v>22.780487804878049</v>
      </c>
      <c r="Y88" s="5">
        <f>Team_record!Y88/LINEST!$E88</f>
        <v>7.6585365853658534</v>
      </c>
      <c r="Z88" s="5">
        <f>Team_record!Z88/LINEST!$E88</f>
        <v>5.6097560975609753</v>
      </c>
      <c r="AA88" s="5">
        <f>Team_record!AA88/LINEST!$E88</f>
        <v>13.146341463414634</v>
      </c>
      <c r="AB88" s="5">
        <f>Team_record!AB88/LINEST!$E88</f>
        <v>17.170731707317074</v>
      </c>
      <c r="AC88" s="3">
        <f t="shared" si="14"/>
        <v>0.59031373786494845</v>
      </c>
    </row>
    <row r="89" spans="1:29" x14ac:dyDescent="0.3">
      <c r="A89">
        <v>28</v>
      </c>
      <c r="B89" t="s">
        <v>112</v>
      </c>
      <c r="C89" t="s">
        <v>28</v>
      </c>
      <c r="D89" t="s">
        <v>139</v>
      </c>
      <c r="E89">
        <v>82</v>
      </c>
      <c r="F89">
        <v>24</v>
      </c>
      <c r="G89">
        <f t="shared" si="1"/>
        <v>58</v>
      </c>
      <c r="H89" s="1">
        <f t="shared" si="10"/>
        <v>0.29268292682926828</v>
      </c>
      <c r="J89">
        <v>0</v>
      </c>
      <c r="K89" s="5">
        <f>Team_record!K89/LINEST!$E89</f>
        <v>38.146341463414636</v>
      </c>
      <c r="L89" s="5">
        <f>Team_record!L89/LINEST!$E89</f>
        <v>85.878048780487802</v>
      </c>
      <c r="M89" s="4">
        <f t="shared" si="11"/>
        <v>0.44419199091167283</v>
      </c>
      <c r="N89" s="5">
        <f>Team_record!N89/LINEST!$E89</f>
        <v>11.792682926829269</v>
      </c>
      <c r="O89" s="5">
        <f>Team_record!O89/LINEST!$E89</f>
        <v>32.780487804878049</v>
      </c>
      <c r="P89" s="4">
        <f t="shared" si="12"/>
        <v>0.35974702380952384</v>
      </c>
      <c r="Q89" s="5">
        <f>Team_record!Q89/LINEST!$E89</f>
        <v>14.231707317073171</v>
      </c>
      <c r="R89" s="5">
        <f>Team_record!R89/LINEST!$E89</f>
        <v>18.658536585365855</v>
      </c>
      <c r="S89" s="4">
        <f t="shared" si="13"/>
        <v>0.76274509803921564</v>
      </c>
      <c r="T89" s="5">
        <f>Team_record!T89/LINEST!$E89</f>
        <v>8.1219512195121943</v>
      </c>
      <c r="U89" s="5">
        <f>Team_record!U89/LINEST!$E89</f>
        <v>33.134146341463413</v>
      </c>
      <c r="V89" s="5">
        <f>Team_record!V89/LINEST!$E89</f>
        <v>102.3170731707317</v>
      </c>
      <c r="W89" s="5">
        <f>Team_record!W89/LINEST!$E89</f>
        <v>41.256097560975611</v>
      </c>
      <c r="X89" s="5">
        <f>Team_record!X89/LINEST!$E89</f>
        <v>22.658536585365855</v>
      </c>
      <c r="Y89" s="5">
        <f>Team_record!Y89/LINEST!$E89</f>
        <v>7.0487804878048781</v>
      </c>
      <c r="Z89" s="5">
        <f>Team_record!Z89/LINEST!$E89</f>
        <v>3.7804878048780486</v>
      </c>
      <c r="AA89" s="5">
        <f>Team_record!AA89/LINEST!$E89</f>
        <v>12.280487804878049</v>
      </c>
      <c r="AB89" s="5">
        <f>Team_record!AB89/LINEST!$E89</f>
        <v>19.243902439024389</v>
      </c>
      <c r="AC89" s="3">
        <f t="shared" si="14"/>
        <v>0.41067721483328345</v>
      </c>
    </row>
    <row r="90" spans="1:29" x14ac:dyDescent="0.3">
      <c r="A90">
        <v>29</v>
      </c>
      <c r="B90" t="s">
        <v>112</v>
      </c>
      <c r="C90" t="s">
        <v>48</v>
      </c>
      <c r="D90" t="s">
        <v>140</v>
      </c>
      <c r="E90">
        <v>82</v>
      </c>
      <c r="F90">
        <v>22</v>
      </c>
      <c r="G90">
        <f t="shared" si="1"/>
        <v>60</v>
      </c>
      <c r="H90" s="1">
        <f t="shared" si="10"/>
        <v>0.26829268292682928</v>
      </c>
      <c r="J90">
        <v>0</v>
      </c>
      <c r="K90" s="5">
        <f>Team_record!K90/LINEST!$E90</f>
        <v>36.743902439024389</v>
      </c>
      <c r="L90" s="5">
        <f>Team_record!L90/LINEST!$E90</f>
        <v>82.780487804878049</v>
      </c>
      <c r="M90" s="4">
        <f t="shared" si="11"/>
        <v>0.44387153800824986</v>
      </c>
      <c r="N90" s="5">
        <f>Team_record!N90/LINEST!$E90</f>
        <v>9.2439024390243905</v>
      </c>
      <c r="O90" s="5">
        <f>Team_record!O90/LINEST!$E90</f>
        <v>26.243902439024389</v>
      </c>
      <c r="P90" s="4">
        <f t="shared" si="12"/>
        <v>0.35223048327137552</v>
      </c>
      <c r="Q90" s="5">
        <f>Team_record!Q90/LINEST!$E90</f>
        <v>16.597560975609756</v>
      </c>
      <c r="R90" s="5">
        <f>Team_record!R90/LINEST!$E90</f>
        <v>21.121951219512194</v>
      </c>
      <c r="S90" s="4">
        <f t="shared" si="13"/>
        <v>0.78579676674364896</v>
      </c>
      <c r="T90" s="5">
        <f>Team_record!T90/LINEST!$E90</f>
        <v>9.5</v>
      </c>
      <c r="U90" s="5">
        <f>Team_record!U90/LINEST!$E90</f>
        <v>31.024390243902438</v>
      </c>
      <c r="V90" s="5">
        <f>Team_record!V90/LINEST!$E90</f>
        <v>99.329268292682926</v>
      </c>
      <c r="W90" s="5">
        <f>Team_record!W90/LINEST!$E90</f>
        <v>40.524390243902438</v>
      </c>
      <c r="X90" s="5">
        <f>Team_record!X90/LINEST!$E90</f>
        <v>21.548780487804876</v>
      </c>
      <c r="Y90" s="5">
        <f>Team_record!Y90/LINEST!$E90</f>
        <v>7.475609756097561</v>
      </c>
      <c r="Z90" s="5">
        <f>Team_record!Z90/LINEST!$E90</f>
        <v>4.8292682926829267</v>
      </c>
      <c r="AA90" s="5">
        <f>Team_record!AA90/LINEST!$E90</f>
        <v>14.963414634146341</v>
      </c>
      <c r="AB90" s="5">
        <f>Team_record!AB90/LINEST!$E90</f>
        <v>23.170731707317074</v>
      </c>
      <c r="AC90" s="3">
        <f t="shared" si="14"/>
        <v>0.32351672084034011</v>
      </c>
    </row>
    <row r="91" spans="1:29" x14ac:dyDescent="0.3">
      <c r="A91">
        <v>30</v>
      </c>
      <c r="B91" t="s">
        <v>112</v>
      </c>
      <c r="C91" t="s">
        <v>64</v>
      </c>
      <c r="D91" t="s">
        <v>141</v>
      </c>
      <c r="E91">
        <v>82</v>
      </c>
      <c r="F91">
        <v>27</v>
      </c>
      <c r="G91">
        <f t="shared" si="1"/>
        <v>55</v>
      </c>
      <c r="H91" s="1">
        <f t="shared" si="10"/>
        <v>0.32926829268292684</v>
      </c>
      <c r="I91">
        <v>0</v>
      </c>
      <c r="J91">
        <v>0</v>
      </c>
      <c r="K91" s="5">
        <f>Team_record!K91/LINEST!$E91</f>
        <v>38.768292682926827</v>
      </c>
      <c r="L91" s="5">
        <f>Team_record!L91/LINEST!$E91</f>
        <v>86.134146341463421</v>
      </c>
      <c r="M91" s="4">
        <f t="shared" si="11"/>
        <v>0.45009202888291089</v>
      </c>
      <c r="N91" s="5">
        <f>Team_record!N91/LINEST!$E91</f>
        <v>9</v>
      </c>
      <c r="O91" s="5">
        <f>Team_record!O91/LINEST!$E91</f>
        <v>23.987804878048781</v>
      </c>
      <c r="P91" s="4">
        <f t="shared" si="12"/>
        <v>0.37519064565327909</v>
      </c>
      <c r="Q91" s="5">
        <f>Team_record!Q91/LINEST!$E91</f>
        <v>12.292682926829269</v>
      </c>
      <c r="R91" s="5">
        <f>Team_record!R91/LINEST!$E91</f>
        <v>16.719512195121951</v>
      </c>
      <c r="S91" s="4">
        <f t="shared" si="13"/>
        <v>0.73522975929978118</v>
      </c>
      <c r="T91" s="5">
        <f>Team_record!T91/LINEST!$E91</f>
        <v>9.463414634146341</v>
      </c>
      <c r="U91" s="5">
        <f>Team_record!U91/LINEST!$E91</f>
        <v>31.439024390243901</v>
      </c>
      <c r="V91" s="5">
        <f>Team_record!V91/LINEST!$E91</f>
        <v>98.829268292682926</v>
      </c>
      <c r="W91" s="5">
        <f>Team_record!W91/LINEST!$E91</f>
        <v>40.902439024390247</v>
      </c>
      <c r="X91" s="5">
        <f>Team_record!X91/LINEST!$E91</f>
        <v>21.560975609756099</v>
      </c>
      <c r="Y91" s="5">
        <f>Team_record!Y91/LINEST!$E91</f>
        <v>7.8414634146341466</v>
      </c>
      <c r="Z91" s="5">
        <f>Team_record!Z91/LINEST!$E91</f>
        <v>4.1463414634146343</v>
      </c>
      <c r="AA91" s="5">
        <f>Team_record!AA91/LINEST!$E91</f>
        <v>13.719512195121951</v>
      </c>
      <c r="AB91" s="5">
        <f>Team_record!AB91/LINEST!$E91</f>
        <v>19.987804878048781</v>
      </c>
      <c r="AC91" s="3">
        <f t="shared" si="14"/>
        <v>0.33000507250469113</v>
      </c>
    </row>
    <row r="92" spans="1:29" x14ac:dyDescent="0.3">
      <c r="A92">
        <v>1</v>
      </c>
      <c r="B92" t="s">
        <v>142</v>
      </c>
      <c r="C92" t="s">
        <v>76</v>
      </c>
      <c r="D92" t="s">
        <v>143</v>
      </c>
      <c r="E92">
        <v>82</v>
      </c>
      <c r="F92">
        <f>VLOOKUP(D92,Sheet2!D:E,2,0)</f>
        <v>67</v>
      </c>
      <c r="G92">
        <f t="shared" ref="G92:G155" si="15">E92-F92</f>
        <v>15</v>
      </c>
      <c r="H92" s="1">
        <f t="shared" si="10"/>
        <v>0.81707317073170727</v>
      </c>
      <c r="I92" t="str">
        <f>VLOOKUP(D92,Sheet2!D:P,13,0)</f>
        <v>Won Finals</v>
      </c>
      <c r="J92">
        <v>5</v>
      </c>
      <c r="K92" s="5">
        <f>Team_record!K92/LINEST!$E92</f>
        <v>43.073170731707314</v>
      </c>
      <c r="L92" s="5">
        <f>Team_record!L92/LINEST!$E92</f>
        <v>87.073170731707322</v>
      </c>
      <c r="M92" s="4">
        <f t="shared" si="11"/>
        <v>0.49467787114845935</v>
      </c>
      <c r="N92" s="5">
        <f>Team_record!N92/LINEST!$E92</f>
        <v>11.975609756097562</v>
      </c>
      <c r="O92" s="5">
        <f>Team_record!O92/LINEST!$E92</f>
        <v>31.243902439024389</v>
      </c>
      <c r="P92" s="4">
        <f t="shared" si="12"/>
        <v>0.38329430132708825</v>
      </c>
      <c r="Q92" s="5">
        <f>Team_record!Q92/LINEST!$E92</f>
        <v>17.76829268292683</v>
      </c>
      <c r="R92" s="5">
        <f>Team_record!R92/LINEST!$E92</f>
        <v>22.560975609756099</v>
      </c>
      <c r="S92" s="4">
        <f t="shared" si="13"/>
        <v>0.78756756756756752</v>
      </c>
      <c r="T92" s="5">
        <f>Team_record!T92/LINEST!$E92</f>
        <v>9.3902439024390247</v>
      </c>
      <c r="U92" s="5">
        <f>Team_record!U92/LINEST!$E92</f>
        <v>35.036585365853661</v>
      </c>
      <c r="V92" s="5">
        <f>Team_record!V92/LINEST!$E92</f>
        <v>115.89024390243902</v>
      </c>
      <c r="W92" s="5">
        <f>Team_record!W92/LINEST!$E92</f>
        <v>44.426829268292686</v>
      </c>
      <c r="X92" s="5">
        <f>Team_record!X92/LINEST!$E92</f>
        <v>30.378048780487806</v>
      </c>
      <c r="Y92" s="5">
        <f>Team_record!Y92/LINEST!$E92</f>
        <v>9.5731707317073162</v>
      </c>
      <c r="Z92" s="5">
        <f>Team_record!Z92/LINEST!$E92</f>
        <v>6.7682926829268295</v>
      </c>
      <c r="AA92" s="5">
        <f>Team_record!AA92/LINEST!$E92</f>
        <v>14.768292682926829</v>
      </c>
      <c r="AB92" s="5">
        <f>Team_record!AB92/LINEST!$E92</f>
        <v>19.329268292682926</v>
      </c>
      <c r="AC92" s="3">
        <f t="shared" si="14"/>
        <v>0.84994721165140341</v>
      </c>
    </row>
    <row r="93" spans="1:29" x14ac:dyDescent="0.3">
      <c r="A93">
        <v>2</v>
      </c>
      <c r="B93" t="s">
        <v>142</v>
      </c>
      <c r="C93" t="s">
        <v>26</v>
      </c>
      <c r="D93" t="s">
        <v>144</v>
      </c>
      <c r="E93">
        <v>82</v>
      </c>
      <c r="F93">
        <f>VLOOKUP(D93,Sheet2!D:E,2,0)</f>
        <v>55</v>
      </c>
      <c r="G93">
        <f t="shared" si="15"/>
        <v>27</v>
      </c>
      <c r="H93" s="1">
        <f t="shared" si="10"/>
        <v>0.67073170731707321</v>
      </c>
      <c r="I93" t="str">
        <f>VLOOKUP(D93,Sheet2!D:P,13,0)</f>
        <v>Lost W. Conf. Semis</v>
      </c>
      <c r="J93">
        <v>2</v>
      </c>
      <c r="K93" s="5">
        <f>Team_record!K93/LINEST!$E93</f>
        <v>40.304878048780488</v>
      </c>
      <c r="L93" s="5">
        <f>Team_record!L93/LINEST!$E93</f>
        <v>87.219512195121951</v>
      </c>
      <c r="M93" s="4">
        <f t="shared" si="11"/>
        <v>0.46210850111856822</v>
      </c>
      <c r="N93" s="5">
        <f>Team_record!N93/LINEST!$E93</f>
        <v>14.402439024390244</v>
      </c>
      <c r="O93" s="5">
        <f>Team_record!O93/LINEST!$E93</f>
        <v>40.31707317073171</v>
      </c>
      <c r="P93" s="4">
        <f t="shared" si="12"/>
        <v>0.35722928009679367</v>
      </c>
      <c r="Q93" s="5">
        <f>Team_record!Q93/LINEST!$E93</f>
        <v>20.329268292682926</v>
      </c>
      <c r="R93" s="5">
        <f>Team_record!R93/LINEST!$E93</f>
        <v>26.548780487804876</v>
      </c>
      <c r="S93" s="4">
        <f t="shared" si="13"/>
        <v>0.76573265962333492</v>
      </c>
      <c r="T93" s="5">
        <f>Team_record!T93/LINEST!$E93</f>
        <v>10.878048780487806</v>
      </c>
      <c r="U93" s="5">
        <f>Team_record!U93/LINEST!$E93</f>
        <v>33.487804878048777</v>
      </c>
      <c r="V93" s="5">
        <f>Team_record!V93/LINEST!$E93</f>
        <v>115.34146341463415</v>
      </c>
      <c r="W93" s="5">
        <f>Team_record!W93/LINEST!$E93</f>
        <v>44.365853658536587</v>
      </c>
      <c r="X93" s="5">
        <f>Team_record!X93/LINEST!$E93</f>
        <v>25.243902439024389</v>
      </c>
      <c r="Y93" s="5">
        <f>Team_record!Y93/LINEST!$E93</f>
        <v>8.1707317073170724</v>
      </c>
      <c r="Z93" s="5">
        <f>Team_record!Z93/LINEST!$E93</f>
        <v>4.2926829268292686</v>
      </c>
      <c r="AA93" s="5">
        <f>Team_record!AA93/LINEST!$E93</f>
        <v>15.121951219512194</v>
      </c>
      <c r="AB93" s="5">
        <f>Team_record!AB93/LINEST!$E93</f>
        <v>19.926829268292682</v>
      </c>
      <c r="AC93" s="3">
        <f t="shared" si="14"/>
        <v>0.61334064715621139</v>
      </c>
    </row>
    <row r="94" spans="1:29" x14ac:dyDescent="0.3">
      <c r="A94">
        <v>3</v>
      </c>
      <c r="B94" t="s">
        <v>142</v>
      </c>
      <c r="C94" t="s">
        <v>58</v>
      </c>
      <c r="D94" t="s">
        <v>145</v>
      </c>
      <c r="E94">
        <v>82</v>
      </c>
      <c r="F94">
        <f>VLOOKUP(D94,Sheet2!D:E,2,0)</f>
        <v>40</v>
      </c>
      <c r="G94">
        <f t="shared" si="15"/>
        <v>42</v>
      </c>
      <c r="H94" s="1">
        <f t="shared" si="10"/>
        <v>0.48780487804878048</v>
      </c>
      <c r="I94">
        <f>VLOOKUP(D94,Sheet2!D:P,13,0)</f>
        <v>0</v>
      </c>
      <c r="J94">
        <v>0</v>
      </c>
      <c r="K94" s="5">
        <f>Team_record!K94/LINEST!$E94</f>
        <v>41.18292682926829</v>
      </c>
      <c r="L94" s="5">
        <f>Team_record!L94/LINEST!$E94</f>
        <v>87.731707317073173</v>
      </c>
      <c r="M94" s="4">
        <f t="shared" si="11"/>
        <v>0.4694189602446483</v>
      </c>
      <c r="N94" s="5">
        <f>Team_record!N94/LINEST!$E94</f>
        <v>10.609756097560975</v>
      </c>
      <c r="O94" s="5">
        <f>Team_record!O94/LINEST!$E94</f>
        <v>28.841463414634145</v>
      </c>
      <c r="P94" s="4">
        <f t="shared" si="12"/>
        <v>0.3678646934460888</v>
      </c>
      <c r="Q94" s="5">
        <f>Team_record!Q94/LINEST!$E94</f>
        <v>18.743902439024389</v>
      </c>
      <c r="R94" s="5">
        <f>Team_record!R94/LINEST!$E94</f>
        <v>24.219512195121951</v>
      </c>
      <c r="S94" s="4">
        <f t="shared" si="13"/>
        <v>0.77391742195367563</v>
      </c>
      <c r="T94" s="5">
        <f>Team_record!T94/LINEST!$E94</f>
        <v>11.780487804878049</v>
      </c>
      <c r="U94" s="5">
        <f>Team_record!U94/LINEST!$E94</f>
        <v>34.597560975609753</v>
      </c>
      <c r="V94" s="5">
        <f>Team_record!V94/LINEST!$E94</f>
        <v>111.71951219512195</v>
      </c>
      <c r="W94" s="5">
        <f>Team_record!W94/LINEST!$E94</f>
        <v>46.378048780487802</v>
      </c>
      <c r="X94" s="5">
        <f>Team_record!X94/LINEST!$E94</f>
        <v>25.329268292682926</v>
      </c>
      <c r="Y94" s="5">
        <f>Team_record!Y94/LINEST!$E94</f>
        <v>6.9268292682926829</v>
      </c>
      <c r="Z94" s="5">
        <f>Team_record!Z94/LINEST!$E94</f>
        <v>3.9390243902439024</v>
      </c>
      <c r="AA94" s="5">
        <f>Team_record!AA94/LINEST!$E94</f>
        <v>14.951219512195122</v>
      </c>
      <c r="AB94" s="5">
        <f>Team_record!AB94/LINEST!$E94</f>
        <v>19.109756097560975</v>
      </c>
      <c r="AC94" s="3">
        <f t="shared" si="14"/>
        <v>0.59662726147453704</v>
      </c>
    </row>
    <row r="95" spans="1:29" x14ac:dyDescent="0.3">
      <c r="A95">
        <v>4</v>
      </c>
      <c r="B95" t="s">
        <v>142</v>
      </c>
      <c r="C95" t="s">
        <v>72</v>
      </c>
      <c r="D95" t="s">
        <v>146</v>
      </c>
      <c r="E95">
        <v>82</v>
      </c>
      <c r="F95">
        <f>VLOOKUP(D95,Sheet2!D:E,2,0)</f>
        <v>51</v>
      </c>
      <c r="G95">
        <f t="shared" si="15"/>
        <v>31</v>
      </c>
      <c r="H95" s="1">
        <f t="shared" si="10"/>
        <v>0.62195121951219512</v>
      </c>
      <c r="I95" t="str">
        <f>VLOOKUP(D95,Sheet2!D:P,13,0)</f>
        <v>Lost Finals</v>
      </c>
      <c r="J95">
        <v>4</v>
      </c>
      <c r="K95" s="5">
        <f>Team_record!K95/LINEST!$E95</f>
        <v>39.939024390243901</v>
      </c>
      <c r="L95" s="5">
        <f>Team_record!L95/LINEST!$E95</f>
        <v>84.91463414634147</v>
      </c>
      <c r="M95" s="4">
        <f t="shared" si="11"/>
        <v>0.47034324285509116</v>
      </c>
      <c r="N95" s="5">
        <f>Team_record!N95/LINEST!$E95</f>
        <v>13.012195121951219</v>
      </c>
      <c r="O95" s="5">
        <f>Team_record!O95/LINEST!$E95</f>
        <v>33.890243902439025</v>
      </c>
      <c r="P95" s="4">
        <f t="shared" si="12"/>
        <v>0.38395106153292552</v>
      </c>
      <c r="Q95" s="5">
        <f>Team_record!Q95/LINEST!$E95</f>
        <v>17.451219512195124</v>
      </c>
      <c r="R95" s="5">
        <f>Team_record!R95/LINEST!$E95</f>
        <v>23.329268292682926</v>
      </c>
      <c r="S95" s="4">
        <f t="shared" si="13"/>
        <v>0.74803972817564046</v>
      </c>
      <c r="T95" s="5">
        <f>Team_record!T95/LINEST!$E95</f>
        <v>9.3414634146341466</v>
      </c>
      <c r="U95" s="5">
        <f>Team_record!U95/LINEST!$E95</f>
        <v>34.402439024390247</v>
      </c>
      <c r="V95" s="5">
        <f>Team_record!V95/LINEST!$E95</f>
        <v>110.34146341463415</v>
      </c>
      <c r="W95" s="5">
        <f>Team_record!W95/LINEST!$E95</f>
        <v>43.743902439024389</v>
      </c>
      <c r="X95" s="5">
        <f>Team_record!X95/LINEST!$E95</f>
        <v>22.658536585365855</v>
      </c>
      <c r="Y95" s="5">
        <f>Team_record!Y95/LINEST!$E95</f>
        <v>6.5731707317073171</v>
      </c>
      <c r="Z95" s="5">
        <f>Team_record!Z95/LINEST!$E95</f>
        <v>3.9878048780487805</v>
      </c>
      <c r="AA95" s="5">
        <f>Team_record!AA95/LINEST!$E95</f>
        <v>13.670731707317072</v>
      </c>
      <c r="AB95" s="5">
        <f>Team_record!AB95/LINEST!$E95</f>
        <v>18.121951219512194</v>
      </c>
      <c r="AC95" s="3">
        <f t="shared" si="14"/>
        <v>0.60766903999972277</v>
      </c>
    </row>
    <row r="96" spans="1:29" x14ac:dyDescent="0.3">
      <c r="A96">
        <v>5</v>
      </c>
      <c r="B96" t="s">
        <v>142</v>
      </c>
      <c r="C96" t="s">
        <v>34</v>
      </c>
      <c r="D96" t="s">
        <v>147</v>
      </c>
      <c r="E96">
        <v>82</v>
      </c>
      <c r="F96">
        <f>VLOOKUP(D96,Sheet2!D:E,2,0)</f>
        <v>49</v>
      </c>
      <c r="G96">
        <f t="shared" si="15"/>
        <v>33</v>
      </c>
      <c r="H96" s="1">
        <f t="shared" si="10"/>
        <v>0.59756097560975607</v>
      </c>
      <c r="I96" t="str">
        <f>VLOOKUP(D96,Sheet2!D:P,13,0)</f>
        <v>Lost E. Conf. Semis</v>
      </c>
      <c r="J96">
        <v>2</v>
      </c>
      <c r="K96" s="5">
        <f>Team_record!K96/LINEST!$E96</f>
        <v>41.31707317073171</v>
      </c>
      <c r="L96" s="5">
        <f>Team_record!L96/LINEST!$E96</f>
        <v>87.036585365853654</v>
      </c>
      <c r="M96" s="4">
        <f t="shared" si="11"/>
        <v>0.47470926159450755</v>
      </c>
      <c r="N96" s="5">
        <f>Team_record!N96/LINEST!$E96</f>
        <v>9.2195121951219505</v>
      </c>
      <c r="O96" s="5">
        <f>Team_record!O96/LINEST!$E96</f>
        <v>24.756097560975611</v>
      </c>
      <c r="P96" s="4">
        <f t="shared" si="12"/>
        <v>0.37241379310344824</v>
      </c>
      <c r="Q96" s="5">
        <f>Team_record!Q96/LINEST!$E96</f>
        <v>17.329268292682926</v>
      </c>
      <c r="R96" s="5">
        <f>Team_record!R96/LINEST!$E96</f>
        <v>22.097560975609756</v>
      </c>
      <c r="S96" s="4">
        <f t="shared" si="13"/>
        <v>0.7842163355408388</v>
      </c>
      <c r="T96" s="5">
        <f>Team_record!T96/LINEST!$E96</f>
        <v>10.280487804878049</v>
      </c>
      <c r="U96" s="5">
        <f>Team_record!U96/LINEST!$E96</f>
        <v>32.573170731707314</v>
      </c>
      <c r="V96" s="5">
        <f>Team_record!V96/LINEST!$E96</f>
        <v>109.1829268292683</v>
      </c>
      <c r="W96" s="5">
        <f>Team_record!W96/LINEST!$E96</f>
        <v>42.853658536585364</v>
      </c>
      <c r="X96" s="5">
        <f>Team_record!X96/LINEST!$E96</f>
        <v>23.853658536585368</v>
      </c>
      <c r="Y96" s="5">
        <f>Team_record!Y96/LINEST!$E96</f>
        <v>8.4512195121951219</v>
      </c>
      <c r="Z96" s="5">
        <f>Team_record!Z96/LINEST!$E96</f>
        <v>4.0975609756097562</v>
      </c>
      <c r="AA96" s="5">
        <f>Team_record!AA96/LINEST!$E96</f>
        <v>14.170731707317072</v>
      </c>
      <c r="AB96" s="5">
        <f>Team_record!AB96/LINEST!$E96</f>
        <v>21.280487804878049</v>
      </c>
      <c r="AC96" s="3">
        <f t="shared" si="14"/>
        <v>0.54852064111849608</v>
      </c>
    </row>
    <row r="97" spans="1:29" x14ac:dyDescent="0.3">
      <c r="A97">
        <v>6</v>
      </c>
      <c r="B97" t="s">
        <v>142</v>
      </c>
      <c r="C97" t="s">
        <v>204</v>
      </c>
      <c r="D97" t="s">
        <v>450</v>
      </c>
      <c r="E97">
        <v>82</v>
      </c>
      <c r="F97">
        <f>VLOOKUP(D97,Sheet2!D:E,2,0)</f>
        <v>51</v>
      </c>
      <c r="G97">
        <f t="shared" si="15"/>
        <v>31</v>
      </c>
      <c r="H97" s="1">
        <f t="shared" si="10"/>
        <v>0.62195121951219512</v>
      </c>
      <c r="I97" t="str">
        <f>VLOOKUP(D97,Sheet2!D:P,13,0)</f>
        <v>Lost W. Conf. 1st Rnd.</v>
      </c>
      <c r="J97">
        <v>1</v>
      </c>
      <c r="K97" s="5">
        <f>Team_record!K97/LINEST!$E97</f>
        <v>39.536585365853661</v>
      </c>
      <c r="L97" s="5">
        <f>Team_record!L97/LINEST!$E97</f>
        <v>83.170731707317074</v>
      </c>
      <c r="M97" s="4">
        <f t="shared" si="11"/>
        <v>0.47536656891495604</v>
      </c>
      <c r="N97" s="5">
        <f>Team_record!N97/LINEST!$E97</f>
        <v>10.25609756097561</v>
      </c>
      <c r="O97" s="5">
        <f>Team_record!O97/LINEST!$E97</f>
        <v>27.378048780487806</v>
      </c>
      <c r="P97" s="4">
        <f t="shared" si="12"/>
        <v>0.37461024498886414</v>
      </c>
      <c r="Q97" s="5">
        <f>Team_record!Q97/LINEST!$E97</f>
        <v>19.341463414634145</v>
      </c>
      <c r="R97" s="5">
        <f>Team_record!R97/LINEST!$E97</f>
        <v>25.951219512195124</v>
      </c>
      <c r="S97" s="4">
        <f t="shared" si="13"/>
        <v>0.74530075187969913</v>
      </c>
      <c r="T97" s="5">
        <f>Team_record!T97/LINEST!$E97</f>
        <v>9</v>
      </c>
      <c r="U97" s="5">
        <f>Team_record!U97/LINEST!$E97</f>
        <v>34.024390243902438</v>
      </c>
      <c r="V97" s="5">
        <f>Team_record!V97/LINEST!$E97</f>
        <v>108.67073170731707</v>
      </c>
      <c r="W97" s="5">
        <f>Team_record!W97/LINEST!$E97</f>
        <v>43.024390243902438</v>
      </c>
      <c r="X97" s="5">
        <f>Team_record!X97/LINEST!$E97</f>
        <v>22.536585365853657</v>
      </c>
      <c r="Y97" s="5">
        <f>Team_record!Y97/LINEST!$E97</f>
        <v>7.4634146341463419</v>
      </c>
      <c r="Z97" s="5">
        <f>Team_record!Z97/LINEST!$E97</f>
        <v>4.2317073170731705</v>
      </c>
      <c r="AA97" s="5">
        <f>Team_record!AA97/LINEST!$E97</f>
        <v>12.951219512195122</v>
      </c>
      <c r="AB97" s="5">
        <f>Team_record!AB97/LINEST!$E97</f>
        <v>19.829268292682926</v>
      </c>
      <c r="AC97" s="3">
        <f t="shared" si="14"/>
        <v>0.67301442263877542</v>
      </c>
    </row>
    <row r="98" spans="1:29" x14ac:dyDescent="0.3">
      <c r="A98">
        <v>7</v>
      </c>
      <c r="B98" t="s">
        <v>142</v>
      </c>
      <c r="C98" t="s">
        <v>38</v>
      </c>
      <c r="D98" t="s">
        <v>148</v>
      </c>
      <c r="E98">
        <v>82</v>
      </c>
      <c r="F98">
        <f>VLOOKUP(D98,Sheet2!D:E,2,0)</f>
        <v>53</v>
      </c>
      <c r="G98">
        <f t="shared" si="15"/>
        <v>29</v>
      </c>
      <c r="H98" s="1">
        <f t="shared" si="10"/>
        <v>0.64634146341463417</v>
      </c>
      <c r="I98" t="str">
        <f>VLOOKUP(D98,Sheet2!D:P,13,0)</f>
        <v>Lost E. Conf. Finals</v>
      </c>
      <c r="J98">
        <v>3</v>
      </c>
      <c r="K98" s="5">
        <f>Team_record!K98/LINEST!$E98</f>
        <v>38.634146341463413</v>
      </c>
      <c r="L98" s="5">
        <f>Team_record!L98/LINEST!$E98</f>
        <v>85.08536585365853</v>
      </c>
      <c r="M98" s="4">
        <f t="shared" si="11"/>
        <v>0.45406335101046297</v>
      </c>
      <c r="N98" s="5">
        <f>Team_record!N98/LINEST!$E98</f>
        <v>12.012195121951219</v>
      </c>
      <c r="O98" s="5">
        <f>Team_record!O98/LINEST!$E98</f>
        <v>33.426829268292686</v>
      </c>
      <c r="P98" s="4">
        <f t="shared" si="12"/>
        <v>0.35935789857716161</v>
      </c>
      <c r="Q98" s="5">
        <f>Team_record!Q98/LINEST!$E98</f>
        <v>18.73170731707317</v>
      </c>
      <c r="R98" s="5">
        <f>Team_record!R98/LINEST!$E98</f>
        <v>23.207317073170731</v>
      </c>
      <c r="S98" s="4">
        <f t="shared" si="13"/>
        <v>0.80714661061481863</v>
      </c>
      <c r="T98" s="5">
        <f>Team_record!T98/LINEST!$E98</f>
        <v>9.0609756097560972</v>
      </c>
      <c r="U98" s="5">
        <f>Team_record!U98/LINEST!$E98</f>
        <v>32.902439024390247</v>
      </c>
      <c r="V98" s="5">
        <f>Team_record!V98/LINEST!$E98</f>
        <v>108.01219512195122</v>
      </c>
      <c r="W98" s="5">
        <f>Team_record!W98/LINEST!$E98</f>
        <v>41.963414634146339</v>
      </c>
      <c r="X98" s="5">
        <f>Team_record!X98/LINEST!$E98</f>
        <v>25.23170731707317</v>
      </c>
      <c r="Y98" s="5">
        <f>Team_record!Y98/LINEST!$E98</f>
        <v>7.524390243902439</v>
      </c>
      <c r="Z98" s="5">
        <f>Team_record!Z98/LINEST!$E98</f>
        <v>4.1463414634146343</v>
      </c>
      <c r="AA98" s="5">
        <f>Team_record!AA98/LINEST!$E98</f>
        <v>13.268292682926829</v>
      </c>
      <c r="AB98" s="5">
        <f>Team_record!AB98/LINEST!$E98</f>
        <v>20.560975609756099</v>
      </c>
      <c r="AC98" s="3">
        <f t="shared" si="14"/>
        <v>0.54291919267980193</v>
      </c>
    </row>
    <row r="99" spans="1:29" x14ac:dyDescent="0.3">
      <c r="A99">
        <v>8</v>
      </c>
      <c r="B99" t="s">
        <v>142</v>
      </c>
      <c r="C99" t="s">
        <v>32</v>
      </c>
      <c r="D99" t="s">
        <v>149</v>
      </c>
      <c r="E99">
        <v>82</v>
      </c>
      <c r="F99">
        <f>VLOOKUP(D99,Sheet2!D:E,2,0)</f>
        <v>41</v>
      </c>
      <c r="G99">
        <f t="shared" si="15"/>
        <v>41</v>
      </c>
      <c r="H99" s="1">
        <f t="shared" si="10"/>
        <v>0.5</v>
      </c>
      <c r="I99" t="str">
        <f>VLOOKUP(D99,Sheet2!D:P,13,0)</f>
        <v>Lost W. Conf. 1st Rnd.</v>
      </c>
      <c r="J99">
        <v>1</v>
      </c>
      <c r="K99" s="5">
        <f>Team_record!K99/LINEST!$E99</f>
        <v>39.548780487804876</v>
      </c>
      <c r="L99" s="5">
        <f>Team_record!L99/LINEST!$E99</f>
        <v>86.08536585365853</v>
      </c>
      <c r="M99" s="4">
        <f t="shared" si="11"/>
        <v>0.45941351466213348</v>
      </c>
      <c r="N99" s="5">
        <f>Team_record!N99/LINEST!$E99</f>
        <v>10.390243902439025</v>
      </c>
      <c r="O99" s="5">
        <f>Team_record!O99/LINEST!$E99</f>
        <v>27.707317073170731</v>
      </c>
      <c r="P99" s="4">
        <f t="shared" si="12"/>
        <v>0.375</v>
      </c>
      <c r="Q99" s="5">
        <f>Team_record!Q99/LINEST!$E99</f>
        <v>18.451219512195124</v>
      </c>
      <c r="R99" s="5">
        <f>Team_record!R99/LINEST!$E99</f>
        <v>23.658536585365855</v>
      </c>
      <c r="S99" s="4">
        <f t="shared" si="13"/>
        <v>0.77989690721649485</v>
      </c>
      <c r="T99" s="5">
        <f>Team_record!T99/LINEST!$E99</f>
        <v>10.121951219512194</v>
      </c>
      <c r="U99" s="5">
        <f>Team_record!U99/LINEST!$E99</f>
        <v>33.536585365853661</v>
      </c>
      <c r="V99" s="5">
        <f>Team_record!V99/LINEST!$E99</f>
        <v>107.9390243902439</v>
      </c>
      <c r="W99" s="5">
        <f>Team_record!W99/LINEST!$E99</f>
        <v>43.658536585365852</v>
      </c>
      <c r="X99" s="5">
        <f>Team_record!X99/LINEST!$E99</f>
        <v>21.134146341463413</v>
      </c>
      <c r="Y99" s="5">
        <f>Team_record!Y99/LINEST!$E99</f>
        <v>7</v>
      </c>
      <c r="Z99" s="5">
        <f>Team_record!Z99/LINEST!$E99</f>
        <v>4.975609756097561</v>
      </c>
      <c r="AA99" s="5">
        <f>Team_record!AA99/LINEST!$E99</f>
        <v>13.731707317073171</v>
      </c>
      <c r="AB99" s="5">
        <f>Team_record!AB99/LINEST!$E99</f>
        <v>21.170731707317074</v>
      </c>
      <c r="AC99" s="3">
        <f t="shared" si="14"/>
        <v>0.49608180183141937</v>
      </c>
    </row>
    <row r="100" spans="1:29" x14ac:dyDescent="0.3">
      <c r="A100">
        <v>9</v>
      </c>
      <c r="B100" t="s">
        <v>142</v>
      </c>
      <c r="C100" t="s">
        <v>40</v>
      </c>
      <c r="D100" t="s">
        <v>150</v>
      </c>
      <c r="E100">
        <v>82</v>
      </c>
      <c r="F100">
        <f>VLOOKUP(D100,Sheet2!D:E,2,0)</f>
        <v>24</v>
      </c>
      <c r="G100">
        <f t="shared" si="15"/>
        <v>58</v>
      </c>
      <c r="H100" s="1">
        <f t="shared" si="10"/>
        <v>0.29268292682926828</v>
      </c>
      <c r="I100">
        <f>VLOOKUP(D100,Sheet2!D:P,13,0)</f>
        <v>0</v>
      </c>
      <c r="J100">
        <v>0</v>
      </c>
      <c r="K100" s="5">
        <f>Team_record!K100/LINEST!$E100</f>
        <v>39.878048780487802</v>
      </c>
      <c r="L100" s="5">
        <f>Team_record!L100/LINEST!$E100</f>
        <v>88.536585365853654</v>
      </c>
      <c r="M100" s="4">
        <f t="shared" si="11"/>
        <v>0.45041322314049587</v>
      </c>
      <c r="N100" s="5">
        <f>Team_record!N100/LINEST!$E100</f>
        <v>7.5</v>
      </c>
      <c r="O100" s="5">
        <f>Team_record!O100/LINEST!$E100</f>
        <v>22.609756097560975</v>
      </c>
      <c r="P100" s="4">
        <f t="shared" si="12"/>
        <v>0.33171521035598706</v>
      </c>
      <c r="Q100" s="5">
        <f>Team_record!Q100/LINEST!$E100</f>
        <v>20.439024390243901</v>
      </c>
      <c r="R100" s="5">
        <f>Team_record!R100/LINEST!$E100</f>
        <v>26.329268292682926</v>
      </c>
      <c r="S100" s="4">
        <f t="shared" si="13"/>
        <v>0.77628531727651684</v>
      </c>
      <c r="T100" s="5">
        <f>Team_record!T100/LINEST!$E100</f>
        <v>11.902439024390244</v>
      </c>
      <c r="U100" s="5">
        <f>Team_record!U100/LINEST!$E100</f>
        <v>33.073170731707314</v>
      </c>
      <c r="V100" s="5">
        <f>Team_record!V100/LINEST!$E100</f>
        <v>107.69512195121951</v>
      </c>
      <c r="W100" s="5">
        <f>Team_record!W100/LINEST!$E100</f>
        <v>44.975609756097562</v>
      </c>
      <c r="X100" s="5">
        <f>Team_record!X100/LINEST!$E100</f>
        <v>19.560975609756099</v>
      </c>
      <c r="Y100" s="5">
        <f>Team_record!Y100/LINEST!$E100</f>
        <v>8.2073170731707314</v>
      </c>
      <c r="Z100" s="5">
        <f>Team_record!Z100/LINEST!$E100</f>
        <v>4.8658536585365857</v>
      </c>
      <c r="AA100" s="5">
        <f>Team_record!AA100/LINEST!$E100</f>
        <v>15.426829268292684</v>
      </c>
      <c r="AB100" s="5">
        <f>Team_record!AB100/LINEST!$E100</f>
        <v>24.756097560975611</v>
      </c>
      <c r="AC100" s="3">
        <f t="shared" si="14"/>
        <v>0.32522718658645211</v>
      </c>
    </row>
    <row r="101" spans="1:29" x14ac:dyDescent="0.3">
      <c r="A101">
        <v>10</v>
      </c>
      <c r="B101" t="s">
        <v>142</v>
      </c>
      <c r="C101" t="s">
        <v>46</v>
      </c>
      <c r="D101" t="s">
        <v>151</v>
      </c>
      <c r="E101">
        <v>82</v>
      </c>
      <c r="F101">
        <f>VLOOKUP(D101,Sheet2!D:E,2,0)</f>
        <v>51</v>
      </c>
      <c r="G101">
        <f t="shared" si="15"/>
        <v>31</v>
      </c>
      <c r="H101" s="1">
        <f t="shared" si="10"/>
        <v>0.62195121951219512</v>
      </c>
      <c r="I101" t="str">
        <f>VLOOKUP(D101,Sheet2!D:P,13,0)</f>
        <v>Lost E. Conf. Semis</v>
      </c>
      <c r="J101">
        <v>2</v>
      </c>
      <c r="K101" s="5">
        <f>Team_record!K101/LINEST!$E101</f>
        <v>39.158536585365852</v>
      </c>
      <c r="L101" s="5">
        <f>Team_record!L101/LINEST!$E101</f>
        <v>84.365853658536579</v>
      </c>
      <c r="M101" s="4">
        <f t="shared" si="11"/>
        <v>0.46415148886961549</v>
      </c>
      <c r="N101" s="5">
        <f>Team_record!N101/LINEST!$E101</f>
        <v>8.8414634146341466</v>
      </c>
      <c r="O101" s="5">
        <f>Team_record!O101/LINEST!$E101</f>
        <v>24.341463414634145</v>
      </c>
      <c r="P101" s="4">
        <f t="shared" si="12"/>
        <v>0.36322645290581168</v>
      </c>
      <c r="Q101" s="5">
        <f>Team_record!Q101/LINEST!$E101</f>
        <v>19.695121951219512</v>
      </c>
      <c r="R101" s="5">
        <f>Team_record!R101/LINEST!$E101</f>
        <v>24.73170731707317</v>
      </c>
      <c r="S101" s="4">
        <f t="shared" si="13"/>
        <v>0.79635108481262329</v>
      </c>
      <c r="T101" s="5">
        <f>Team_record!T101/LINEST!$E101</f>
        <v>10.621951219512194</v>
      </c>
      <c r="U101" s="5">
        <f>Team_record!U101/LINEST!$E101</f>
        <v>32.634146341463413</v>
      </c>
      <c r="V101" s="5">
        <f>Team_record!V101/LINEST!$E101</f>
        <v>106.85365853658537</v>
      </c>
      <c r="W101" s="5">
        <f>Team_record!W101/LINEST!$E101</f>
        <v>43.256097560975611</v>
      </c>
      <c r="X101" s="5">
        <f>Team_record!X101/LINEST!$E101</f>
        <v>18.5</v>
      </c>
      <c r="Y101" s="5">
        <f>Team_record!Y101/LINEST!$E101</f>
        <v>8.2560975609756095</v>
      </c>
      <c r="Z101" s="5">
        <f>Team_record!Z101/LINEST!$E101</f>
        <v>4.8780487804878048</v>
      </c>
      <c r="AA101" s="5">
        <f>Team_record!AA101/LINEST!$E101</f>
        <v>12.695121951219512</v>
      </c>
      <c r="AB101" s="5">
        <f>Team_record!AB101/LINEST!$E101</f>
        <v>20.829268292682926</v>
      </c>
      <c r="AC101" s="3">
        <f t="shared" si="14"/>
        <v>0.66664712152228767</v>
      </c>
    </row>
    <row r="102" spans="1:29" x14ac:dyDescent="0.3">
      <c r="A102">
        <v>11</v>
      </c>
      <c r="B102" t="s">
        <v>142</v>
      </c>
      <c r="C102" t="s">
        <v>62</v>
      </c>
      <c r="D102" t="s">
        <v>152</v>
      </c>
      <c r="E102">
        <v>82</v>
      </c>
      <c r="F102">
        <f>VLOOKUP(D102,Sheet2!D:E,2,0)</f>
        <v>47</v>
      </c>
      <c r="G102">
        <f t="shared" si="15"/>
        <v>35</v>
      </c>
      <c r="H102" s="1">
        <f t="shared" si="10"/>
        <v>0.57317073170731703</v>
      </c>
      <c r="I102" t="str">
        <f>VLOOKUP(D102,Sheet2!D:P,13,0)</f>
        <v>Lost W. Conf. 1st Rnd.</v>
      </c>
      <c r="J102">
        <v>1</v>
      </c>
      <c r="K102" s="5">
        <f>Team_record!K102/LINEST!$E102</f>
        <v>39.475609756097562</v>
      </c>
      <c r="L102" s="5">
        <f>Team_record!L102/LINEST!$E102</f>
        <v>87.426829268292678</v>
      </c>
      <c r="M102" s="4">
        <f t="shared" si="11"/>
        <v>0.45152740968056915</v>
      </c>
      <c r="N102" s="5">
        <f>Team_record!N102/LINEST!$E102</f>
        <v>8.4390243902439028</v>
      </c>
      <c r="O102" s="5">
        <f>Team_record!O102/LINEST!$E102</f>
        <v>25.804878048780488</v>
      </c>
      <c r="P102" s="4">
        <f t="shared" si="12"/>
        <v>0.32703213610586013</v>
      </c>
      <c r="Q102" s="5">
        <f>Team_record!Q102/LINEST!$E102</f>
        <v>19.207317073170731</v>
      </c>
      <c r="R102" s="5">
        <f>Team_record!R102/LINEST!$E102</f>
        <v>25.76829268292683</v>
      </c>
      <c r="S102" s="4">
        <f t="shared" si="13"/>
        <v>0.74538570752484612</v>
      </c>
      <c r="T102" s="5">
        <f>Team_record!T102/LINEST!$E102</f>
        <v>12.219512195121951</v>
      </c>
      <c r="U102" s="5">
        <f>Team_record!U102/LINEST!$E102</f>
        <v>34.402439024390247</v>
      </c>
      <c r="V102" s="5">
        <f>Team_record!V102/LINEST!$E102</f>
        <v>106.59756097560975</v>
      </c>
      <c r="W102" s="5">
        <f>Team_record!W102/LINEST!$E102</f>
        <v>46.621951219512198</v>
      </c>
      <c r="X102" s="5">
        <f>Team_record!X102/LINEST!$E102</f>
        <v>20.987804878048781</v>
      </c>
      <c r="Y102" s="5">
        <f>Team_record!Y102/LINEST!$E102</f>
        <v>7.9024390243902438</v>
      </c>
      <c r="Z102" s="5">
        <f>Team_record!Z102/LINEST!$E102</f>
        <v>4.975609756097561</v>
      </c>
      <c r="AA102" s="5">
        <f>Team_record!AA102/LINEST!$E102</f>
        <v>15</v>
      </c>
      <c r="AB102" s="5">
        <f>Team_record!AB102/LINEST!$E102</f>
        <v>20.914634146341463</v>
      </c>
      <c r="AC102" s="3">
        <f t="shared" si="14"/>
        <v>0.49343899497610544</v>
      </c>
    </row>
    <row r="103" spans="1:29" x14ac:dyDescent="0.3">
      <c r="A103">
        <v>12</v>
      </c>
      <c r="B103" t="s">
        <v>142</v>
      </c>
      <c r="C103" t="s">
        <v>54</v>
      </c>
      <c r="D103" t="s">
        <v>153</v>
      </c>
      <c r="E103">
        <v>82</v>
      </c>
      <c r="F103">
        <f>VLOOKUP(D103,Sheet2!D:E,2,0)</f>
        <v>20</v>
      </c>
      <c r="G103">
        <f t="shared" si="15"/>
        <v>62</v>
      </c>
      <c r="H103" s="1">
        <f t="shared" si="10"/>
        <v>0.24390243902439024</v>
      </c>
      <c r="I103">
        <f>VLOOKUP(D103,Sheet2!D:P,13,0)</f>
        <v>0</v>
      </c>
      <c r="J103">
        <v>0</v>
      </c>
      <c r="K103" s="5">
        <f>Team_record!K103/LINEST!$E103</f>
        <v>37.829268292682926</v>
      </c>
      <c r="L103" s="5">
        <f>Team_record!L103/LINEST!$E103</f>
        <v>85.207317073170728</v>
      </c>
      <c r="M103" s="4">
        <f t="shared" si="11"/>
        <v>0.44396736796908542</v>
      </c>
      <c r="N103" s="5">
        <f>Team_record!N103/LINEST!$E103</f>
        <v>10.695121951219512</v>
      </c>
      <c r="O103" s="5">
        <f>Team_record!O103/LINEST!$E103</f>
        <v>31.597560975609756</v>
      </c>
      <c r="P103" s="4">
        <f t="shared" si="12"/>
        <v>0.33847935160169818</v>
      </c>
      <c r="Q103" s="5">
        <f>Team_record!Q103/LINEST!$E103</f>
        <v>19.414634146341463</v>
      </c>
      <c r="R103" s="5">
        <f>Team_record!R103/LINEST!$E103</f>
        <v>24.634146341463413</v>
      </c>
      <c r="S103" s="4">
        <f t="shared" si="13"/>
        <v>0.78811881188118815</v>
      </c>
      <c r="T103" s="5">
        <f>Team_record!T103/LINEST!$E103</f>
        <v>8.7926829268292686</v>
      </c>
      <c r="U103" s="5">
        <f>Team_record!U103/LINEST!$E103</f>
        <v>35.109756097560975</v>
      </c>
      <c r="V103" s="5">
        <f>Team_record!V103/LINEST!$E103</f>
        <v>105.76829268292683</v>
      </c>
      <c r="W103" s="5">
        <f>Team_record!W103/LINEST!$E103</f>
        <v>43.902439024390247</v>
      </c>
      <c r="X103" s="5">
        <f>Team_record!X103/LINEST!$E103</f>
        <v>21.414634146341463</v>
      </c>
      <c r="Y103" s="5">
        <f>Team_record!Y103/LINEST!$E103</f>
        <v>7.2317073170731705</v>
      </c>
      <c r="Z103" s="5">
        <f>Team_record!Z103/LINEST!$E103</f>
        <v>4.7195121951219514</v>
      </c>
      <c r="AA103" s="5">
        <f>Team_record!AA103/LINEST!$E103</f>
        <v>16.536585365853657</v>
      </c>
      <c r="AB103" s="5">
        <f>Team_record!AB103/LINEST!$E103</f>
        <v>21.048780487804876</v>
      </c>
      <c r="AC103" s="3">
        <f t="shared" si="14"/>
        <v>0.31180157382256157</v>
      </c>
    </row>
    <row r="104" spans="1:29" x14ac:dyDescent="0.3">
      <c r="A104">
        <v>13</v>
      </c>
      <c r="B104" t="s">
        <v>142</v>
      </c>
      <c r="C104" t="s">
        <v>44</v>
      </c>
      <c r="D104" t="s">
        <v>154</v>
      </c>
      <c r="E104">
        <v>82</v>
      </c>
      <c r="F104">
        <f>VLOOKUP(D104,Sheet2!D:E,2,0)</f>
        <v>31</v>
      </c>
      <c r="G104">
        <f t="shared" si="15"/>
        <v>51</v>
      </c>
      <c r="H104" s="1">
        <f t="shared" si="10"/>
        <v>0.37804878048780488</v>
      </c>
      <c r="I104">
        <f>VLOOKUP(D104,Sheet2!D:P,13,0)</f>
        <v>0</v>
      </c>
      <c r="J104">
        <v>0</v>
      </c>
      <c r="K104" s="5">
        <f>Team_record!K104/LINEST!$E104</f>
        <v>39.451219512195124</v>
      </c>
      <c r="L104" s="5">
        <f>Team_record!L104/LINEST!$E104</f>
        <v>84.41463414634147</v>
      </c>
      <c r="M104" s="4">
        <f t="shared" si="11"/>
        <v>0.46735047674082636</v>
      </c>
      <c r="N104" s="5">
        <f>Team_record!N104/LINEST!$E104</f>
        <v>7.3292682926829267</v>
      </c>
      <c r="O104" s="5">
        <f>Team_record!O104/LINEST!$E104</f>
        <v>21.012195121951219</v>
      </c>
      <c r="P104" s="4">
        <f t="shared" si="12"/>
        <v>0.34881021474172952</v>
      </c>
      <c r="Q104" s="5">
        <f>Team_record!Q104/LINEST!$E104</f>
        <v>19.341463414634145</v>
      </c>
      <c r="R104" s="5">
        <f>Team_record!R104/LINEST!$E104</f>
        <v>24.219512195121951</v>
      </c>
      <c r="S104" s="4">
        <f t="shared" si="13"/>
        <v>0.79859013091641484</v>
      </c>
      <c r="T104" s="5">
        <f>Team_record!T104/LINEST!$E104</f>
        <v>11.439024390243903</v>
      </c>
      <c r="U104" s="5">
        <f>Team_record!U104/LINEST!$E104</f>
        <v>30.975609756097562</v>
      </c>
      <c r="V104" s="5">
        <f>Team_record!V104/LINEST!$E104</f>
        <v>105.57317073170732</v>
      </c>
      <c r="W104" s="5">
        <f>Team_record!W104/LINEST!$E104</f>
        <v>42.414634146341463</v>
      </c>
      <c r="X104" s="5">
        <f>Team_record!X104/LINEST!$E104</f>
        <v>23.658536585365855</v>
      </c>
      <c r="Y104" s="5">
        <f>Team_record!Y104/LINEST!$E104</f>
        <v>7.975609756097561</v>
      </c>
      <c r="Z104" s="5">
        <f>Team_record!Z104/LINEST!$E104</f>
        <v>4.5121951219512191</v>
      </c>
      <c r="AA104" s="5">
        <f>Team_record!AA104/LINEST!$E104</f>
        <v>14.024390243902438</v>
      </c>
      <c r="AB104" s="5">
        <f>Team_record!AB104/LINEST!$E104</f>
        <v>20.073170731707318</v>
      </c>
      <c r="AC104" s="3">
        <f t="shared" si="14"/>
        <v>0.53347795344964022</v>
      </c>
    </row>
    <row r="105" spans="1:29" x14ac:dyDescent="0.3">
      <c r="A105">
        <v>14</v>
      </c>
      <c r="B105" t="s">
        <v>142</v>
      </c>
      <c r="C105" t="s">
        <v>36</v>
      </c>
      <c r="D105" t="s">
        <v>155</v>
      </c>
      <c r="E105">
        <v>82</v>
      </c>
      <c r="F105">
        <f>VLOOKUP(D105,Sheet2!D:E,2,0)</f>
        <v>61</v>
      </c>
      <c r="G105">
        <f t="shared" si="15"/>
        <v>21</v>
      </c>
      <c r="H105" s="1">
        <f t="shared" si="10"/>
        <v>0.74390243902439024</v>
      </c>
      <c r="I105" t="str">
        <f>VLOOKUP(D105,Sheet2!D:P,13,0)</f>
        <v>Lost W. Conf. Finals</v>
      </c>
      <c r="J105">
        <v>3</v>
      </c>
      <c r="K105" s="5">
        <f>Team_record!K105/LINEST!$E105</f>
        <v>39.292682926829265</v>
      </c>
      <c r="L105" s="5">
        <f>Team_record!L105/LINEST!$E105</f>
        <v>83.707317073170728</v>
      </c>
      <c r="M105" s="4">
        <f t="shared" si="11"/>
        <v>0.46940559440559437</v>
      </c>
      <c r="N105" s="5">
        <f>Team_record!N105/LINEST!$E105</f>
        <v>9.1829268292682933</v>
      </c>
      <c r="O105" s="5">
        <f>Team_record!O105/LINEST!$E105</f>
        <v>23.5</v>
      </c>
      <c r="P105" s="4">
        <f t="shared" si="12"/>
        <v>0.39076284379865078</v>
      </c>
      <c r="Q105" s="5">
        <f>Team_record!Q105/LINEST!$E105</f>
        <v>17.560975609756099</v>
      </c>
      <c r="R105" s="5">
        <f>Team_record!R105/LINEST!$E105</f>
        <v>22.024390243902438</v>
      </c>
      <c r="S105" s="4">
        <f t="shared" si="13"/>
        <v>0.79734219269103002</v>
      </c>
      <c r="T105" s="5">
        <f>Team_record!T105/LINEST!$E105</f>
        <v>10.012195121951219</v>
      </c>
      <c r="U105" s="5">
        <f>Team_record!U105/LINEST!$E105</f>
        <v>33.865853658536587</v>
      </c>
      <c r="V105" s="5">
        <f>Team_record!V105/LINEST!$E105</f>
        <v>105.32926829268293</v>
      </c>
      <c r="W105" s="5">
        <f>Team_record!W105/LINEST!$E105</f>
        <v>43.878048780487802</v>
      </c>
      <c r="X105" s="5">
        <f>Team_record!X105/LINEST!$E105</f>
        <v>23.829268292682926</v>
      </c>
      <c r="Y105" s="5">
        <f>Team_record!Y105/LINEST!$E105</f>
        <v>7.9878048780487809</v>
      </c>
      <c r="Z105" s="5">
        <f>Team_record!Z105/LINEST!$E105</f>
        <v>5.9024390243902438</v>
      </c>
      <c r="AA105" s="5">
        <f>Team_record!AA105/LINEST!$E105</f>
        <v>13.426829268292684</v>
      </c>
      <c r="AB105" s="5">
        <f>Team_record!AB105/LINEST!$E105</f>
        <v>18.26829268292683</v>
      </c>
      <c r="AC105" s="3">
        <f t="shared" si="14"/>
        <v>0.74824134087023009</v>
      </c>
    </row>
    <row r="106" spans="1:29" x14ac:dyDescent="0.3">
      <c r="A106">
        <v>15</v>
      </c>
      <c r="B106" t="s">
        <v>142</v>
      </c>
      <c r="C106" t="s">
        <v>66</v>
      </c>
      <c r="D106" t="s">
        <v>156</v>
      </c>
      <c r="E106">
        <v>82</v>
      </c>
      <c r="F106">
        <f>VLOOKUP(D106,Sheet2!D:E,2,0)</f>
        <v>42</v>
      </c>
      <c r="G106">
        <f t="shared" si="15"/>
        <v>40</v>
      </c>
      <c r="H106" s="1">
        <f t="shared" si="10"/>
        <v>0.51219512195121952</v>
      </c>
      <c r="I106" t="str">
        <f>VLOOKUP(D106,Sheet2!D:P,13,0)</f>
        <v>Lost E. Conf. 1st Rnd.</v>
      </c>
      <c r="J106">
        <v>1</v>
      </c>
      <c r="K106" s="5">
        <f>Team_record!K106/LINEST!$E106</f>
        <v>39.280487804878049</v>
      </c>
      <c r="L106" s="5">
        <f>Team_record!L106/LINEST!$E106</f>
        <v>84.524390243902445</v>
      </c>
      <c r="M106" s="4">
        <f t="shared" si="11"/>
        <v>0.46472370509306016</v>
      </c>
      <c r="N106" s="5">
        <f>Team_record!N106/LINEST!$E106</f>
        <v>8.6463414634146343</v>
      </c>
      <c r="O106" s="5">
        <f>Team_record!O106/LINEST!$E106</f>
        <v>22.987804878048781</v>
      </c>
      <c r="P106" s="4">
        <f t="shared" si="12"/>
        <v>0.37612732095490714</v>
      </c>
      <c r="Q106" s="5">
        <f>Team_record!Q106/LINEST!$E106</f>
        <v>17.890243902439025</v>
      </c>
      <c r="R106" s="5">
        <f>Team_record!R106/LINEST!$E106</f>
        <v>22.085365853658537</v>
      </c>
      <c r="S106" s="4">
        <f t="shared" si="13"/>
        <v>0.81004969630038648</v>
      </c>
      <c r="T106" s="5">
        <f>Team_record!T106/LINEST!$E106</f>
        <v>9.0487804878048781</v>
      </c>
      <c r="U106" s="5">
        <f>Team_record!U106/LINEST!$E106</f>
        <v>32.951219512195124</v>
      </c>
      <c r="V106" s="5">
        <f>Team_record!V106/LINEST!$E106</f>
        <v>105.09756097560975</v>
      </c>
      <c r="W106" s="5">
        <f>Team_record!W106/LINEST!$E106</f>
        <v>42</v>
      </c>
      <c r="X106" s="5">
        <f>Team_record!X106/LINEST!$E106</f>
        <v>22.487804878048781</v>
      </c>
      <c r="Y106" s="5">
        <f>Team_record!Y106/LINEST!$E106</f>
        <v>8.1585365853658534</v>
      </c>
      <c r="Z106" s="5">
        <f>Team_record!Z106/LINEST!$E106</f>
        <v>4.9878048780487809</v>
      </c>
      <c r="AA106" s="5">
        <f>Team_record!AA106/LINEST!$E106</f>
        <v>13.780487804878049</v>
      </c>
      <c r="AB106" s="5">
        <f>Team_record!AB106/LINEST!$E106</f>
        <v>19.475609756097562</v>
      </c>
      <c r="AC106" s="3">
        <f t="shared" si="14"/>
        <v>0.54008161362509333</v>
      </c>
    </row>
    <row r="107" spans="1:29" x14ac:dyDescent="0.3">
      <c r="A107">
        <v>16</v>
      </c>
      <c r="B107" t="s">
        <v>142</v>
      </c>
      <c r="C107" t="s">
        <v>80</v>
      </c>
      <c r="D107" t="s">
        <v>157</v>
      </c>
      <c r="E107">
        <v>82</v>
      </c>
      <c r="F107">
        <f>VLOOKUP(D107,Sheet2!D:E,2,0)</f>
        <v>36</v>
      </c>
      <c r="G107">
        <f t="shared" si="15"/>
        <v>46</v>
      </c>
      <c r="H107" s="1">
        <f t="shared" si="10"/>
        <v>0.43902439024390244</v>
      </c>
      <c r="I107">
        <f>VLOOKUP(D107,Sheet2!D:P,13,0)</f>
        <v>0</v>
      </c>
      <c r="J107">
        <v>0</v>
      </c>
      <c r="K107" s="5">
        <f>Team_record!K107/LINEST!$E107</f>
        <v>37.719512195121951</v>
      </c>
      <c r="L107" s="5">
        <f>Team_record!L107/LINEST!$E107</f>
        <v>85.365853658536579</v>
      </c>
      <c r="M107" s="4">
        <f t="shared" si="11"/>
        <v>0.44185714285714289</v>
      </c>
      <c r="N107" s="5">
        <f>Team_record!N107/LINEST!$E107</f>
        <v>10.048780487804878</v>
      </c>
      <c r="O107" s="5">
        <f>Team_record!O107/LINEST!$E107</f>
        <v>28.621951219512194</v>
      </c>
      <c r="P107" s="4">
        <f t="shared" si="12"/>
        <v>0.35108649339582448</v>
      </c>
      <c r="Q107" s="5">
        <f>Team_record!Q107/LINEST!$E107</f>
        <v>19.402439024390244</v>
      </c>
      <c r="R107" s="5">
        <f>Team_record!R107/LINEST!$E107</f>
        <v>23.817073170731707</v>
      </c>
      <c r="S107" s="4">
        <f t="shared" si="13"/>
        <v>0.81464413722478235</v>
      </c>
      <c r="T107" s="5">
        <f>Team_record!T107/LINEST!$E107</f>
        <v>8.7926829268292686</v>
      </c>
      <c r="U107" s="5">
        <f>Team_record!U107/LINEST!$E107</f>
        <v>34.792682926829265</v>
      </c>
      <c r="V107" s="5">
        <f>Team_record!V107/LINEST!$E107</f>
        <v>104.89024390243902</v>
      </c>
      <c r="W107" s="5">
        <f>Team_record!W107/LINEST!$E107</f>
        <v>43.585365853658537</v>
      </c>
      <c r="X107" s="5">
        <f>Team_record!X107/LINEST!$E107</f>
        <v>23.060975609756099</v>
      </c>
      <c r="Y107" s="5">
        <f>Team_record!Y107/LINEST!$E107</f>
        <v>6.9634146341463419</v>
      </c>
      <c r="Z107" s="5">
        <f>Team_record!Z107/LINEST!$E107</f>
        <v>4.7560975609756095</v>
      </c>
      <c r="AA107" s="5">
        <f>Team_record!AA107/LINEST!$E107</f>
        <v>11.487804878048781</v>
      </c>
      <c r="AB107" s="5">
        <f>Team_record!AB107/LINEST!$E107</f>
        <v>16.585365853658537</v>
      </c>
      <c r="AC107" s="3">
        <f t="shared" si="14"/>
        <v>0.56660470914786532</v>
      </c>
    </row>
    <row r="108" spans="1:29" x14ac:dyDescent="0.3">
      <c r="A108">
        <v>17</v>
      </c>
      <c r="B108" t="s">
        <v>142</v>
      </c>
      <c r="C108" t="s">
        <v>42</v>
      </c>
      <c r="D108" t="s">
        <v>158</v>
      </c>
      <c r="E108">
        <v>82</v>
      </c>
      <c r="F108">
        <f>VLOOKUP(D108,Sheet2!D:E,2,0)</f>
        <v>26</v>
      </c>
      <c r="G108">
        <f t="shared" si="15"/>
        <v>56</v>
      </c>
      <c r="H108" s="1">
        <f t="shared" si="10"/>
        <v>0.31707317073170732</v>
      </c>
      <c r="I108">
        <f>VLOOKUP(D108,Sheet2!D:P,13,0)</f>
        <v>0</v>
      </c>
      <c r="J108">
        <v>0</v>
      </c>
      <c r="K108" s="5">
        <f>Team_record!K108/LINEST!$E108</f>
        <v>39.31707317073171</v>
      </c>
      <c r="L108" s="5">
        <f>Team_record!L108/LINEST!$E108</f>
        <v>87.365853658536579</v>
      </c>
      <c r="M108" s="4">
        <f t="shared" si="11"/>
        <v>0.45002791736460085</v>
      </c>
      <c r="N108" s="5">
        <f>Team_record!N108/LINEST!$E108</f>
        <v>8.9024390243902438</v>
      </c>
      <c r="O108" s="5">
        <f>Team_record!O108/LINEST!$E108</f>
        <v>25.73170731707317</v>
      </c>
      <c r="P108" s="4">
        <f t="shared" si="12"/>
        <v>0.34597156398104267</v>
      </c>
      <c r="Q108" s="5">
        <f>Team_record!Q108/LINEST!$E108</f>
        <v>17.036585365853657</v>
      </c>
      <c r="R108" s="5">
        <f>Team_record!R108/LINEST!$E108</f>
        <v>22.597560975609756</v>
      </c>
      <c r="S108" s="4">
        <f t="shared" si="13"/>
        <v>0.75391257420399349</v>
      </c>
      <c r="T108" s="5">
        <f>Team_record!T108/LINEST!$E108</f>
        <v>11.378048780487806</v>
      </c>
      <c r="U108" s="5">
        <f>Team_record!U108/LINEST!$E108</f>
        <v>32.146341463414636</v>
      </c>
      <c r="V108" s="5">
        <f>Team_record!V108/LINEST!$E108</f>
        <v>104.57317073170732</v>
      </c>
      <c r="W108" s="5">
        <f>Team_record!W108/LINEST!$E108</f>
        <v>43.524390243902438</v>
      </c>
      <c r="X108" s="5">
        <f>Team_record!X108/LINEST!$E108</f>
        <v>20.926829268292682</v>
      </c>
      <c r="Y108" s="5">
        <f>Team_record!Y108/LINEST!$E108</f>
        <v>8.2195121951219505</v>
      </c>
      <c r="Z108" s="5">
        <f>Team_record!Z108/LINEST!$E108</f>
        <v>3.9024390243902438</v>
      </c>
      <c r="AA108" s="5">
        <f>Team_record!AA108/LINEST!$E108</f>
        <v>15.158536585365853</v>
      </c>
      <c r="AB108" s="5">
        <f>Team_record!AB108/LINEST!$E108</f>
        <v>20.707317073170731</v>
      </c>
      <c r="AC108" s="3">
        <f t="shared" si="14"/>
        <v>0.35869569519738864</v>
      </c>
    </row>
    <row r="109" spans="1:29" x14ac:dyDescent="0.3">
      <c r="A109">
        <v>18</v>
      </c>
      <c r="B109" t="s">
        <v>142</v>
      </c>
      <c r="C109" t="s">
        <v>78</v>
      </c>
      <c r="D109" t="s">
        <v>159</v>
      </c>
      <c r="E109">
        <v>82</v>
      </c>
      <c r="F109">
        <f>VLOOKUP(D109,Sheet2!D:E,2,0)</f>
        <v>31</v>
      </c>
      <c r="G109">
        <f t="shared" si="15"/>
        <v>51</v>
      </c>
      <c r="H109" s="1">
        <f t="shared" si="10"/>
        <v>0.37804878048780488</v>
      </c>
      <c r="I109">
        <f>VLOOKUP(D109,Sheet2!D:P,13,0)</f>
        <v>0</v>
      </c>
      <c r="J109">
        <v>0</v>
      </c>
      <c r="K109" s="5">
        <f>Team_record!K109/LINEST!$E109</f>
        <v>39.560975609756099</v>
      </c>
      <c r="L109" s="5">
        <f>Team_record!L109/LINEST!$E109</f>
        <v>88.487804878048777</v>
      </c>
      <c r="M109" s="4">
        <f t="shared" si="11"/>
        <v>0.44707828004410144</v>
      </c>
      <c r="N109" s="5">
        <f>Team_record!N109/LINEST!$E109</f>
        <v>8.5853658536585371</v>
      </c>
      <c r="O109" s="5">
        <f>Team_record!O109/LINEST!$E109</f>
        <v>24.658536585365855</v>
      </c>
      <c r="P109" s="4">
        <f t="shared" si="12"/>
        <v>0.34817012858555885</v>
      </c>
      <c r="Q109" s="5">
        <f>Team_record!Q109/LINEST!$E109</f>
        <v>16.634146341463413</v>
      </c>
      <c r="R109" s="5">
        <f>Team_record!R109/LINEST!$E109</f>
        <v>21.109756097560975</v>
      </c>
      <c r="S109" s="4">
        <f t="shared" si="13"/>
        <v>0.78798382437897163</v>
      </c>
      <c r="T109" s="5">
        <f>Team_record!T109/LINEST!$E109</f>
        <v>11.987804878048781</v>
      </c>
      <c r="U109" s="5">
        <f>Team_record!U109/LINEST!$E109</f>
        <v>33.207317073170735</v>
      </c>
      <c r="V109" s="5">
        <f>Team_record!V109/LINEST!$E109</f>
        <v>104.34146341463415</v>
      </c>
      <c r="W109" s="5">
        <f>Team_record!W109/LINEST!$E109</f>
        <v>45.195121951219512</v>
      </c>
      <c r="X109" s="5">
        <f>Team_record!X109/LINEST!$E109</f>
        <v>21.780487804878049</v>
      </c>
      <c r="Y109" s="5">
        <f>Team_record!Y109/LINEST!$E109</f>
        <v>7.0853658536585362</v>
      </c>
      <c r="Z109" s="5">
        <f>Team_record!Z109/LINEST!$E109</f>
        <v>5.5487804878048781</v>
      </c>
      <c r="AA109" s="5">
        <f>Team_record!AA109/LINEST!$E109</f>
        <v>13.890243902439025</v>
      </c>
      <c r="AB109" s="5">
        <f>Team_record!AB109/LINEST!$E109</f>
        <v>20.341463414634145</v>
      </c>
      <c r="AC109" s="3">
        <f t="shared" si="14"/>
        <v>0.42247724776678919</v>
      </c>
    </row>
    <row r="110" spans="1:29" x14ac:dyDescent="0.3">
      <c r="A110">
        <v>19</v>
      </c>
      <c r="B110" t="s">
        <v>142</v>
      </c>
      <c r="C110" t="s">
        <v>30</v>
      </c>
      <c r="D110" t="s">
        <v>160</v>
      </c>
      <c r="E110">
        <v>82</v>
      </c>
      <c r="F110">
        <f>VLOOKUP(D110,Sheet2!D:E,2,0)</f>
        <v>34</v>
      </c>
      <c r="G110">
        <f t="shared" si="15"/>
        <v>48</v>
      </c>
      <c r="H110" s="1">
        <f t="shared" si="10"/>
        <v>0.41463414634146339</v>
      </c>
      <c r="I110">
        <f>VLOOKUP(D110,Sheet2!D:P,13,0)</f>
        <v>0</v>
      </c>
      <c r="J110">
        <v>0</v>
      </c>
      <c r="K110" s="5">
        <f>Team_record!K110/LINEST!$E110</f>
        <v>39.146341463414636</v>
      </c>
      <c r="L110" s="5">
        <f>Team_record!L110/LINEST!$E110</f>
        <v>86.951219512195124</v>
      </c>
      <c r="M110" s="4">
        <f t="shared" si="11"/>
        <v>0.45021037868162694</v>
      </c>
      <c r="N110" s="5">
        <f>Team_record!N110/LINEST!$E110</f>
        <v>9.3658536585365848</v>
      </c>
      <c r="O110" s="5">
        <f>Team_record!O110/LINEST!$E110</f>
        <v>26.780487804878049</v>
      </c>
      <c r="P110" s="4">
        <f t="shared" si="12"/>
        <v>0.3497267759562841</v>
      </c>
      <c r="Q110" s="5">
        <f>Team_record!Q110/LINEST!$E110</f>
        <v>16.682926829268293</v>
      </c>
      <c r="R110" s="5">
        <f>Team_record!R110/LINEST!$E110</f>
        <v>22.256097560975611</v>
      </c>
      <c r="S110" s="4">
        <f t="shared" si="13"/>
        <v>0.74958904109589042</v>
      </c>
      <c r="T110" s="5">
        <f>Team_record!T110/LINEST!$E110</f>
        <v>8.5731707317073162</v>
      </c>
      <c r="U110" s="5">
        <f>Team_record!U110/LINEST!$E110</f>
        <v>35.109756097560975</v>
      </c>
      <c r="V110" s="5">
        <f>Team_record!V110/LINEST!$E110</f>
        <v>104.34146341463415</v>
      </c>
      <c r="W110" s="5">
        <f>Team_record!W110/LINEST!$E110</f>
        <v>43.68292682926829</v>
      </c>
      <c r="X110" s="5">
        <f>Team_record!X110/LINEST!$E110</f>
        <v>22.792682926829269</v>
      </c>
      <c r="Y110" s="5">
        <f>Team_record!Y110/LINEST!$E110</f>
        <v>7.7804878048780486</v>
      </c>
      <c r="Z110" s="5">
        <f>Team_record!Z110/LINEST!$E110</f>
        <v>5.524390243902439</v>
      </c>
      <c r="AA110" s="5">
        <f>Team_record!AA110/LINEST!$E110</f>
        <v>12.853658536585366</v>
      </c>
      <c r="AB110" s="5">
        <f>Team_record!AB110/LINEST!$E110</f>
        <v>18.170731707317074</v>
      </c>
      <c r="AC110" s="3">
        <f t="shared" si="14"/>
        <v>0.45905702478113419</v>
      </c>
    </row>
    <row r="111" spans="1:29" x14ac:dyDescent="0.3">
      <c r="A111">
        <v>20</v>
      </c>
      <c r="B111" t="s">
        <v>142</v>
      </c>
      <c r="C111" t="s">
        <v>24</v>
      </c>
      <c r="D111" t="s">
        <v>161</v>
      </c>
      <c r="E111">
        <v>82</v>
      </c>
      <c r="F111">
        <f>VLOOKUP(D111,Sheet2!D:E,2,0)</f>
        <v>42</v>
      </c>
      <c r="G111">
        <f t="shared" si="15"/>
        <v>40</v>
      </c>
      <c r="H111" s="1">
        <f t="shared" si="10"/>
        <v>0.51219512195121952</v>
      </c>
      <c r="I111" t="str">
        <f>VLOOKUP(D111,Sheet2!D:P,13,0)</f>
        <v>Lost E. Conf. 1st Rnd.</v>
      </c>
      <c r="J111">
        <v>1</v>
      </c>
      <c r="K111" s="5">
        <f>Team_record!K111/LINEST!$E111</f>
        <v>38.804878048780488</v>
      </c>
      <c r="L111" s="5">
        <f>Team_record!L111/LINEST!$E111</f>
        <v>81.890243902439025</v>
      </c>
      <c r="M111" s="4">
        <f t="shared" si="11"/>
        <v>0.47386448250186147</v>
      </c>
      <c r="N111" s="5">
        <f>Team_record!N111/LINEST!$E111</f>
        <v>8.7804878048780495</v>
      </c>
      <c r="O111" s="5">
        <f>Team_record!O111/LINEST!$E111</f>
        <v>23.73170731707317</v>
      </c>
      <c r="P111" s="4">
        <f t="shared" si="12"/>
        <v>0.36998972250770817</v>
      </c>
      <c r="Q111" s="5">
        <f>Team_record!Q111/LINEST!$E111</f>
        <v>17.23170731707317</v>
      </c>
      <c r="R111" s="5">
        <f>Team_record!R111/LINEST!$E111</f>
        <v>22.426829268292682</v>
      </c>
      <c r="S111" s="4">
        <f t="shared" si="13"/>
        <v>0.76835236541598695</v>
      </c>
      <c r="T111" s="5">
        <f>Team_record!T111/LINEST!$E111</f>
        <v>8.8170731707317067</v>
      </c>
      <c r="U111" s="5">
        <f>Team_record!U111/LINEST!$E111</f>
        <v>31.573170731707318</v>
      </c>
      <c r="V111" s="5">
        <f>Team_record!V111/LINEST!$E111</f>
        <v>103.6219512195122</v>
      </c>
      <c r="W111" s="5">
        <f>Team_record!W111/LINEST!$E111</f>
        <v>40.390243902439025</v>
      </c>
      <c r="X111" s="5">
        <f>Team_record!X111/LINEST!$E111</f>
        <v>24.195121951219512</v>
      </c>
      <c r="Y111" s="5">
        <f>Team_record!Y111/LINEST!$E111</f>
        <v>8.1219512195121943</v>
      </c>
      <c r="Z111" s="5">
        <f>Team_record!Z111/LINEST!$E111</f>
        <v>5.3170731707317076</v>
      </c>
      <c r="AA111" s="5">
        <f>Team_record!AA111/LINEST!$E111</f>
        <v>13.963414634146341</v>
      </c>
      <c r="AB111" s="5">
        <f>Team_record!AB111/LINEST!$E111</f>
        <v>20.243902439024389</v>
      </c>
      <c r="AC111" s="3">
        <f t="shared" si="14"/>
        <v>0.56056368633683207</v>
      </c>
    </row>
    <row r="112" spans="1:29" x14ac:dyDescent="0.3">
      <c r="A112">
        <v>21</v>
      </c>
      <c r="B112" t="s">
        <v>142</v>
      </c>
      <c r="C112" t="s">
        <v>52</v>
      </c>
      <c r="D112" t="s">
        <v>162</v>
      </c>
      <c r="E112">
        <v>82</v>
      </c>
      <c r="F112">
        <f>VLOOKUP(D112,Sheet2!D:E,2,0)</f>
        <v>43</v>
      </c>
      <c r="G112">
        <f t="shared" si="15"/>
        <v>39</v>
      </c>
      <c r="H112" s="1">
        <f t="shared" si="10"/>
        <v>0.52439024390243905</v>
      </c>
      <c r="I112" t="str">
        <f>VLOOKUP(D112,Sheet2!D:P,13,0)</f>
        <v>Lost E. Conf. 1st Rnd.</v>
      </c>
      <c r="J112">
        <v>1</v>
      </c>
      <c r="K112" s="5">
        <f>Team_record!K112/LINEST!$E112</f>
        <v>38.085365853658537</v>
      </c>
      <c r="L112" s="5">
        <f>Team_record!L112/LINEST!$E112</f>
        <v>84.365853658536579</v>
      </c>
      <c r="M112" s="4">
        <f t="shared" si="11"/>
        <v>0.45143104943625328</v>
      </c>
      <c r="N112" s="5">
        <f>Team_record!N112/LINEST!$E112</f>
        <v>8.8902439024390247</v>
      </c>
      <c r="O112" s="5">
        <f>Team_record!O112/LINEST!$E112</f>
        <v>26.060975609756099</v>
      </c>
      <c r="P112" s="4">
        <f t="shared" si="12"/>
        <v>0.34113242863827797</v>
      </c>
      <c r="Q112" s="5">
        <f>Team_record!Q112/LINEST!$E112</f>
        <v>18.097560975609756</v>
      </c>
      <c r="R112" s="5">
        <f>Team_record!R112/LINEST!$E112</f>
        <v>24.865853658536587</v>
      </c>
      <c r="S112" s="4">
        <f t="shared" si="13"/>
        <v>0.72780774889651789</v>
      </c>
      <c r="T112" s="5">
        <f>Team_record!T112/LINEST!$E112</f>
        <v>10.268292682926829</v>
      </c>
      <c r="U112" s="5">
        <f>Team_record!U112/LINEST!$E112</f>
        <v>34.060975609756099</v>
      </c>
      <c r="V112" s="5">
        <f>Team_record!V112/LINEST!$E112</f>
        <v>103.15853658536585</v>
      </c>
      <c r="W112" s="5">
        <f>Team_record!W112/LINEST!$E112</f>
        <v>44.329268292682926</v>
      </c>
      <c r="X112" s="5">
        <f>Team_record!X112/LINEST!$E112</f>
        <v>23.634146341463413</v>
      </c>
      <c r="Y112" s="5">
        <f>Team_record!Y112/LINEST!$E112</f>
        <v>8.1951219512195124</v>
      </c>
      <c r="Z112" s="5">
        <f>Team_record!Z112/LINEST!$E112</f>
        <v>4.8414634146341466</v>
      </c>
      <c r="AA112" s="5">
        <f>Team_record!AA112/LINEST!$E112</f>
        <v>15.780487804878049</v>
      </c>
      <c r="AB112" s="5">
        <f>Team_record!AB112/LINEST!$E112</f>
        <v>18.182926829268293</v>
      </c>
      <c r="AC112" s="3">
        <f t="shared" si="14"/>
        <v>0.4603000451756537</v>
      </c>
    </row>
    <row r="113" spans="1:29" x14ac:dyDescent="0.3">
      <c r="A113">
        <v>22</v>
      </c>
      <c r="B113" t="s">
        <v>142</v>
      </c>
      <c r="C113" t="s">
        <v>50</v>
      </c>
      <c r="D113" t="s">
        <v>163</v>
      </c>
      <c r="E113">
        <v>82</v>
      </c>
      <c r="F113">
        <f>VLOOKUP(D113,Sheet2!D:E,2,0)</f>
        <v>41</v>
      </c>
      <c r="G113">
        <f t="shared" si="15"/>
        <v>41</v>
      </c>
      <c r="H113" s="1">
        <f t="shared" si="10"/>
        <v>0.5</v>
      </c>
      <c r="I113">
        <f>VLOOKUP(D113,Sheet2!D:P,13,0)</f>
        <v>0</v>
      </c>
      <c r="J113">
        <v>0</v>
      </c>
      <c r="K113" s="5">
        <f>Team_record!K113/LINEST!$E113</f>
        <v>39.048780487804876</v>
      </c>
      <c r="L113" s="5">
        <f>Team_record!L113/LINEST!$E113</f>
        <v>85.817073170731703</v>
      </c>
      <c r="M113" s="4">
        <f t="shared" si="11"/>
        <v>0.45502344749182888</v>
      </c>
      <c r="N113" s="5">
        <f>Team_record!N113/LINEST!$E113</f>
        <v>9.8536585365853657</v>
      </c>
      <c r="O113" s="5">
        <f>Team_record!O113/LINEST!$E113</f>
        <v>26.987804878048781</v>
      </c>
      <c r="P113" s="4">
        <f t="shared" si="12"/>
        <v>0.36511522819701764</v>
      </c>
      <c r="Q113" s="5">
        <f>Team_record!Q113/LINEST!$E113</f>
        <v>15.219512195121951</v>
      </c>
      <c r="R113" s="5">
        <f>Team_record!R113/LINEST!$E113</f>
        <v>21.560975609756099</v>
      </c>
      <c r="S113" s="4">
        <f t="shared" si="13"/>
        <v>0.70588235294117641</v>
      </c>
      <c r="T113" s="5">
        <f>Team_record!T113/LINEST!$E113</f>
        <v>10.634146341463415</v>
      </c>
      <c r="U113" s="5">
        <f>Team_record!U113/LINEST!$E113</f>
        <v>32.987804878048777</v>
      </c>
      <c r="V113" s="5">
        <f>Team_record!V113/LINEST!$E113</f>
        <v>103.17073170731707</v>
      </c>
      <c r="W113" s="5">
        <f>Team_record!W113/LINEST!$E113</f>
        <v>43.621951219512198</v>
      </c>
      <c r="X113" s="5">
        <f>Team_record!X113/LINEST!$E113</f>
        <v>21.243902439024389</v>
      </c>
      <c r="Y113" s="5">
        <f>Team_record!Y113/LINEST!$E113</f>
        <v>7.1707317073170733</v>
      </c>
      <c r="Z113" s="5">
        <f>Team_record!Z113/LINEST!$E113</f>
        <v>5.7195121951219514</v>
      </c>
      <c r="AA113" s="5">
        <f>Team_record!AA113/LINEST!$E113</f>
        <v>13.439024390243903</v>
      </c>
      <c r="AB113" s="5">
        <f>Team_record!AB113/LINEST!$E113</f>
        <v>20.487804878048781</v>
      </c>
      <c r="AC113" s="3">
        <f t="shared" si="14"/>
        <v>0.47424365449432238</v>
      </c>
    </row>
    <row r="114" spans="1:29" x14ac:dyDescent="0.3">
      <c r="A114">
        <v>23</v>
      </c>
      <c r="B114" t="s">
        <v>142</v>
      </c>
      <c r="C114" t="s">
        <v>74</v>
      </c>
      <c r="D114" t="s">
        <v>164</v>
      </c>
      <c r="E114">
        <v>82</v>
      </c>
      <c r="F114">
        <f>VLOOKUP(D114,Sheet2!D:E,2,0)</f>
        <v>41</v>
      </c>
      <c r="G114">
        <f t="shared" si="15"/>
        <v>41</v>
      </c>
      <c r="H114" s="1">
        <f t="shared" si="10"/>
        <v>0.5</v>
      </c>
      <c r="I114" t="str">
        <f>VLOOKUP(D114,Sheet2!D:P,13,0)</f>
        <v>Lost E. Conf. 1st Rnd.</v>
      </c>
      <c r="J114">
        <v>1</v>
      </c>
      <c r="K114" s="5">
        <f>Team_record!K114/LINEST!$E114</f>
        <v>38.646341463414636</v>
      </c>
      <c r="L114" s="5">
        <f>Team_record!L114/LINEST!$E114</f>
        <v>87.08536585365853</v>
      </c>
      <c r="M114" s="4">
        <f t="shared" si="11"/>
        <v>0.44377538159921587</v>
      </c>
      <c r="N114" s="5">
        <f>Team_record!N114/LINEST!$E114</f>
        <v>7.5975609756097562</v>
      </c>
      <c r="O114" s="5">
        <f>Team_record!O114/LINEST!$E114</f>
        <v>22.329268292682926</v>
      </c>
      <c r="P114" s="4">
        <f t="shared" si="12"/>
        <v>0.34025122883670128</v>
      </c>
      <c r="Q114" s="5">
        <f>Team_record!Q114/LINEST!$E114</f>
        <v>17.975609756097562</v>
      </c>
      <c r="R114" s="5">
        <f>Team_record!R114/LINEST!$E114</f>
        <v>22.536585365853657</v>
      </c>
      <c r="S114" s="4">
        <f t="shared" si="13"/>
        <v>0.79761904761904767</v>
      </c>
      <c r="T114" s="5">
        <f>Team_record!T114/LINEST!$E114</f>
        <v>12.182926829268293</v>
      </c>
      <c r="U114" s="5">
        <f>Team_record!U114/LINEST!$E114</f>
        <v>34.109756097560975</v>
      </c>
      <c r="V114" s="5">
        <f>Team_record!V114/LINEST!$E114</f>
        <v>102.86585365853658</v>
      </c>
      <c r="W114" s="5">
        <f>Team_record!W114/LINEST!$E114</f>
        <v>46.292682926829265</v>
      </c>
      <c r="X114" s="5">
        <f>Team_record!X114/LINEST!$E114</f>
        <v>22.573170731707318</v>
      </c>
      <c r="Y114" s="5">
        <f>Team_record!Y114/LINEST!$E114</f>
        <v>7.8414634146341466</v>
      </c>
      <c r="Z114" s="5">
        <f>Team_record!Z114/LINEST!$E114</f>
        <v>4.7926829268292686</v>
      </c>
      <c r="AA114" s="5">
        <f>Team_record!AA114/LINEST!$E114</f>
        <v>13.560975609756097</v>
      </c>
      <c r="AB114" s="5">
        <f>Team_record!AB114/LINEST!$E114</f>
        <v>17.743902439024389</v>
      </c>
      <c r="AC114" s="3">
        <f t="shared" si="14"/>
        <v>0.57690345075065175</v>
      </c>
    </row>
    <row r="115" spans="1:29" x14ac:dyDescent="0.3">
      <c r="A115">
        <v>24</v>
      </c>
      <c r="B115" t="s">
        <v>142</v>
      </c>
      <c r="C115" t="s">
        <v>64</v>
      </c>
      <c r="D115" t="s">
        <v>165</v>
      </c>
      <c r="E115">
        <v>82</v>
      </c>
      <c r="F115">
        <f>VLOOKUP(D115,Sheet2!D:E,2,0)</f>
        <v>32</v>
      </c>
      <c r="G115">
        <f t="shared" si="15"/>
        <v>50</v>
      </c>
      <c r="H115" s="1">
        <f t="shared" si="10"/>
        <v>0.3902439024390244</v>
      </c>
      <c r="I115">
        <f>VLOOKUP(D115,Sheet2!D:P,13,0)</f>
        <v>0</v>
      </c>
      <c r="J115">
        <v>0</v>
      </c>
      <c r="K115" s="5">
        <f>Team_record!K115/LINEST!$E115</f>
        <v>37.865853658536587</v>
      </c>
      <c r="L115" s="5">
        <f>Team_record!L115/LINEST!$E115</f>
        <v>82.121951219512198</v>
      </c>
      <c r="M115" s="4">
        <f t="shared" si="11"/>
        <v>0.46109296109296111</v>
      </c>
      <c r="N115" s="5">
        <f>Team_record!N115/LINEST!$E115</f>
        <v>8.9878048780487809</v>
      </c>
      <c r="O115" s="5">
        <f>Team_record!O115/LINEST!$E115</f>
        <v>23.902439024390244</v>
      </c>
      <c r="P115" s="4">
        <f t="shared" si="12"/>
        <v>0.37602040816326532</v>
      </c>
      <c r="Q115" s="5">
        <f>Team_record!Q115/LINEST!$E115</f>
        <v>18.085365853658537</v>
      </c>
      <c r="R115" s="5">
        <f>Team_record!R115/LINEST!$E115</f>
        <v>23.329268292682926</v>
      </c>
      <c r="S115" s="4">
        <f t="shared" si="13"/>
        <v>0.77522216414009415</v>
      </c>
      <c r="T115" s="5">
        <f>Team_record!T115/LINEST!$E115</f>
        <v>8.7195121951219505</v>
      </c>
      <c r="U115" s="5">
        <f>Team_record!U115/LINEST!$E115</f>
        <v>32.341463414634148</v>
      </c>
      <c r="V115" s="5">
        <f>Team_record!V115/LINEST!$E115</f>
        <v>102.80487804878049</v>
      </c>
      <c r="W115" s="5">
        <f>Team_record!W115/LINEST!$E115</f>
        <v>41.060975609756099</v>
      </c>
      <c r="X115" s="5">
        <f>Team_record!X115/LINEST!$E115</f>
        <v>22.487804878048781</v>
      </c>
      <c r="Y115" s="5">
        <f>Team_record!Y115/LINEST!$E115</f>
        <v>7.6463414634146343</v>
      </c>
      <c r="Z115" s="5">
        <f>Team_record!Z115/LINEST!$E115</f>
        <v>3.9512195121951219</v>
      </c>
      <c r="AA115" s="5">
        <f>Team_record!AA115/LINEST!$E115</f>
        <v>14.646341463414634</v>
      </c>
      <c r="AB115" s="5">
        <f>Team_record!AB115/LINEST!$E115</f>
        <v>20.329268292682926</v>
      </c>
      <c r="AC115" s="3">
        <f t="shared" si="14"/>
        <v>0.46337913580661116</v>
      </c>
    </row>
    <row r="116" spans="1:29" x14ac:dyDescent="0.3">
      <c r="A116">
        <v>25</v>
      </c>
      <c r="B116" t="s">
        <v>142</v>
      </c>
      <c r="C116" t="s">
        <v>60</v>
      </c>
      <c r="D116" t="s">
        <v>166</v>
      </c>
      <c r="E116">
        <v>82</v>
      </c>
      <c r="F116">
        <f>VLOOKUP(D116,Sheet2!D:E,2,0)</f>
        <v>28</v>
      </c>
      <c r="G116">
        <f t="shared" si="15"/>
        <v>54</v>
      </c>
      <c r="H116" s="1">
        <f t="shared" si="10"/>
        <v>0.34146341463414637</v>
      </c>
      <c r="I116">
        <f>VLOOKUP(D116,Sheet2!D:P,13,0)</f>
        <v>0</v>
      </c>
      <c r="J116">
        <v>0</v>
      </c>
      <c r="K116" s="5">
        <f>Team_record!K116/LINEST!$E116</f>
        <v>37.658536585365852</v>
      </c>
      <c r="L116" s="5">
        <f>Team_record!L116/LINEST!$E116</f>
        <v>85.268292682926827</v>
      </c>
      <c r="M116" s="4">
        <f t="shared" si="11"/>
        <v>0.44164759725400454</v>
      </c>
      <c r="N116" s="5">
        <f>Team_record!N116/LINEST!$E116</f>
        <v>10.134146341463415</v>
      </c>
      <c r="O116" s="5">
        <f>Team_record!O116/LINEST!$E116</f>
        <v>29.792682926829269</v>
      </c>
      <c r="P116" s="4">
        <f t="shared" si="12"/>
        <v>0.34015554645927143</v>
      </c>
      <c r="Q116" s="5">
        <f>Team_record!Q116/LINEST!$E116</f>
        <v>16.987804878048781</v>
      </c>
      <c r="R116" s="5">
        <f>Team_record!R116/LINEST!$E116</f>
        <v>22.024390243902438</v>
      </c>
      <c r="S116" s="4">
        <f t="shared" si="13"/>
        <v>0.77131782945736438</v>
      </c>
      <c r="T116" s="5">
        <f>Team_record!T116/LINEST!$E116</f>
        <v>9.8414634146341466</v>
      </c>
      <c r="U116" s="5">
        <f>Team_record!U116/LINEST!$E116</f>
        <v>33</v>
      </c>
      <c r="V116" s="5">
        <f>Team_record!V116/LINEST!$E116</f>
        <v>102.4390243902439</v>
      </c>
      <c r="W116" s="5">
        <f>Team_record!W116/LINEST!$E116</f>
        <v>42.841463414634148</v>
      </c>
      <c r="X116" s="5">
        <f>Team_record!X116/LINEST!$E116</f>
        <v>23.76829268292683</v>
      </c>
      <c r="Y116" s="5">
        <f>Team_record!Y116/LINEST!$E116</f>
        <v>8.4390243902439028</v>
      </c>
      <c r="Z116" s="5">
        <f>Team_record!Z116/LINEST!$E116</f>
        <v>5.1219512195121952</v>
      </c>
      <c r="AA116" s="5">
        <f>Team_record!AA116/LINEST!$E116</f>
        <v>16.658536585365855</v>
      </c>
      <c r="AB116" s="5">
        <f>Team_record!AB116/LINEST!$E116</f>
        <v>21.865853658536587</v>
      </c>
      <c r="AC116" s="3">
        <f t="shared" si="14"/>
        <v>0.33664343035793831</v>
      </c>
    </row>
    <row r="117" spans="1:29" x14ac:dyDescent="0.3">
      <c r="A117">
        <v>26</v>
      </c>
      <c r="B117" t="s">
        <v>142</v>
      </c>
      <c r="C117" t="s">
        <v>70</v>
      </c>
      <c r="D117" t="s">
        <v>167</v>
      </c>
      <c r="E117">
        <v>82</v>
      </c>
      <c r="F117">
        <f>VLOOKUP(D117,Sheet2!D:E,2,0)</f>
        <v>37</v>
      </c>
      <c r="G117">
        <f t="shared" si="15"/>
        <v>45</v>
      </c>
      <c r="H117" s="1">
        <f t="shared" si="10"/>
        <v>0.45121951219512196</v>
      </c>
      <c r="I117">
        <f>VLOOKUP(D117,Sheet2!D:P,13,0)</f>
        <v>0</v>
      </c>
      <c r="J117">
        <v>0</v>
      </c>
      <c r="K117" s="5">
        <f>Team_record!K117/LINEST!$E117</f>
        <v>39.865853658536587</v>
      </c>
      <c r="L117" s="5">
        <f>Team_record!L117/LINEST!$E117</f>
        <v>88.804878048780495</v>
      </c>
      <c r="M117" s="4">
        <f t="shared" si="11"/>
        <v>0.44891513320516341</v>
      </c>
      <c r="N117" s="5">
        <f>Team_record!N117/LINEST!$E117</f>
        <v>7.6951219512195124</v>
      </c>
      <c r="O117" s="5">
        <f>Team_record!O117/LINEST!$E117</f>
        <v>23.353658536585368</v>
      </c>
      <c r="P117" s="4">
        <f t="shared" si="12"/>
        <v>0.32950391644908616</v>
      </c>
      <c r="Q117" s="5">
        <f>Team_record!Q117/LINEST!$E117</f>
        <v>13.902439024390244</v>
      </c>
      <c r="R117" s="5">
        <f>Team_record!R117/LINEST!$E117</f>
        <v>19.341463414634145</v>
      </c>
      <c r="S117" s="4">
        <f t="shared" si="13"/>
        <v>0.71878940731399754</v>
      </c>
      <c r="T117" s="5">
        <f>Team_record!T117/LINEST!$E117</f>
        <v>11.073170731707316</v>
      </c>
      <c r="U117" s="5">
        <f>Team_record!U117/LINEST!$E117</f>
        <v>34.609756097560975</v>
      </c>
      <c r="V117" s="5">
        <f>Team_record!V117/LINEST!$E117</f>
        <v>101.32926829268293</v>
      </c>
      <c r="W117" s="5">
        <f>Team_record!W117/LINEST!$E117</f>
        <v>45.68292682926829</v>
      </c>
      <c r="X117" s="5">
        <f>Team_record!X117/LINEST!$E117</f>
        <v>21.121951219512194</v>
      </c>
      <c r="Y117" s="5">
        <f>Team_record!Y117/LINEST!$E117</f>
        <v>7</v>
      </c>
      <c r="Z117" s="5">
        <f>Team_record!Z117/LINEST!$E117</f>
        <v>3.7804878048780486</v>
      </c>
      <c r="AA117" s="5">
        <f>Team_record!AA117/LINEST!$E117</f>
        <v>11.865853658536585</v>
      </c>
      <c r="AB117" s="5">
        <f>Team_record!AB117/LINEST!$E117</f>
        <v>17.890243902439025</v>
      </c>
      <c r="AC117" s="3">
        <f t="shared" si="14"/>
        <v>0.4687301313383917</v>
      </c>
    </row>
    <row r="118" spans="1:29" x14ac:dyDescent="0.3">
      <c r="A118">
        <v>27</v>
      </c>
      <c r="B118" t="s">
        <v>142</v>
      </c>
      <c r="C118" t="s">
        <v>68</v>
      </c>
      <c r="D118" t="s">
        <v>168</v>
      </c>
      <c r="E118">
        <v>82</v>
      </c>
      <c r="F118">
        <f>VLOOKUP(D118,Sheet2!D:E,2,0)</f>
        <v>29</v>
      </c>
      <c r="G118">
        <f t="shared" si="15"/>
        <v>53</v>
      </c>
      <c r="H118" s="1">
        <f t="shared" si="10"/>
        <v>0.35365853658536583</v>
      </c>
      <c r="I118">
        <f>VLOOKUP(D118,Sheet2!D:P,13,0)</f>
        <v>0</v>
      </c>
      <c r="J118">
        <v>0</v>
      </c>
      <c r="K118" s="5">
        <f>Team_record!K118/LINEST!$E118</f>
        <v>38.280487804878049</v>
      </c>
      <c r="L118" s="5">
        <f>Team_record!L118/LINEST!$E118</f>
        <v>86.987804878048777</v>
      </c>
      <c r="M118" s="4">
        <f t="shared" si="11"/>
        <v>0.44006729286415258</v>
      </c>
      <c r="N118" s="5">
        <f>Team_record!N118/LINEST!$E118</f>
        <v>8.5487804878048781</v>
      </c>
      <c r="O118" s="5">
        <f>Team_record!O118/LINEST!$E118</f>
        <v>26.085365853658537</v>
      </c>
      <c r="P118" s="4">
        <f t="shared" si="12"/>
        <v>0.32772323515661522</v>
      </c>
      <c r="Q118" s="5">
        <f>Team_record!Q118/LINEST!$E118</f>
        <v>15.963414634146341</v>
      </c>
      <c r="R118" s="5">
        <f>Team_record!R118/LINEST!$E118</f>
        <v>21.378048780487806</v>
      </c>
      <c r="S118" s="4">
        <f t="shared" si="13"/>
        <v>0.74671990872789495</v>
      </c>
      <c r="T118" s="5">
        <f>Team_record!T118/LINEST!$E118</f>
        <v>9.8414634146341466</v>
      </c>
      <c r="U118" s="5">
        <f>Team_record!U118/LINEST!$E118</f>
        <v>33.341463414634148</v>
      </c>
      <c r="V118" s="5">
        <f>Team_record!V118/LINEST!$E118</f>
        <v>101.07317073170732</v>
      </c>
      <c r="W118" s="5">
        <f>Team_record!W118/LINEST!$E118</f>
        <v>43.18292682926829</v>
      </c>
      <c r="X118" s="5">
        <f>Team_record!X118/LINEST!$E118</f>
        <v>22.195121951219512</v>
      </c>
      <c r="Y118" s="5">
        <f>Team_record!Y118/LINEST!$E118</f>
        <v>7.0731707317073171</v>
      </c>
      <c r="Z118" s="5">
        <f>Team_record!Z118/LINEST!$E118</f>
        <v>4.8292682926829267</v>
      </c>
      <c r="AA118" s="5">
        <f>Team_record!AA118/LINEST!$E118</f>
        <v>13.304878048780488</v>
      </c>
      <c r="AB118" s="5">
        <f>Team_record!AB118/LINEST!$E118</f>
        <v>19.317073170731707</v>
      </c>
      <c r="AC118" s="3">
        <f t="shared" si="14"/>
        <v>0.30314953747931039</v>
      </c>
    </row>
    <row r="119" spans="1:29" x14ac:dyDescent="0.3">
      <c r="A119">
        <v>28</v>
      </c>
      <c r="B119" t="s">
        <v>142</v>
      </c>
      <c r="C119" t="s">
        <v>56</v>
      </c>
      <c r="D119" t="s">
        <v>169</v>
      </c>
      <c r="E119">
        <v>82</v>
      </c>
      <c r="F119">
        <f>VLOOKUP(D119,Sheet2!D:E,2,0)</f>
        <v>51</v>
      </c>
      <c r="G119">
        <f t="shared" si="15"/>
        <v>31</v>
      </c>
      <c r="H119" s="1">
        <f t="shared" si="10"/>
        <v>0.62195121951219512</v>
      </c>
      <c r="I119" t="str">
        <f>VLOOKUP(D119,Sheet2!D:P,13,0)</f>
        <v>Lost W. Conf. Semis</v>
      </c>
      <c r="J119">
        <v>2</v>
      </c>
      <c r="K119" s="5">
        <f>Team_record!K119/LINEST!$E119</f>
        <v>36.987804878048777</v>
      </c>
      <c r="L119" s="5">
        <f>Team_record!L119/LINEST!$E119</f>
        <v>79.451219512195124</v>
      </c>
      <c r="M119" s="4">
        <f t="shared" si="11"/>
        <v>0.46554105909439747</v>
      </c>
      <c r="N119" s="5">
        <f>Team_record!N119/LINEST!$E119</f>
        <v>9.6463414634146343</v>
      </c>
      <c r="O119" s="5">
        <f>Team_record!O119/LINEST!$E119</f>
        <v>25.951219512195124</v>
      </c>
      <c r="P119" s="4">
        <f t="shared" si="12"/>
        <v>0.37171052631578944</v>
      </c>
      <c r="Q119" s="5">
        <f>Team_record!Q119/LINEST!$E119</f>
        <v>17.085365853658537</v>
      </c>
      <c r="R119" s="5">
        <f>Team_record!R119/LINEST!$E119</f>
        <v>22.865853658536587</v>
      </c>
      <c r="S119" s="4">
        <f t="shared" si="13"/>
        <v>0.74719999999999998</v>
      </c>
      <c r="T119" s="5">
        <f>Team_record!T119/LINEST!$E119</f>
        <v>9.4024390243902438</v>
      </c>
      <c r="U119" s="5">
        <f>Team_record!U119/LINEST!$E119</f>
        <v>33.829268292682926</v>
      </c>
      <c r="V119" s="5">
        <f>Team_record!V119/LINEST!$E119</f>
        <v>100.70731707317073</v>
      </c>
      <c r="W119" s="5">
        <f>Team_record!W119/LINEST!$E119</f>
        <v>43.231707317073173</v>
      </c>
      <c r="X119" s="5">
        <f>Team_record!X119/LINEST!$E119</f>
        <v>20.134146341463413</v>
      </c>
      <c r="Y119" s="5">
        <f>Team_record!Y119/LINEST!$E119</f>
        <v>6.7073170731707314</v>
      </c>
      <c r="Z119" s="5">
        <f>Team_record!Z119/LINEST!$E119</f>
        <v>5</v>
      </c>
      <c r="AA119" s="5">
        <f>Team_record!AA119/LINEST!$E119</f>
        <v>13.634146341463415</v>
      </c>
      <c r="AB119" s="5">
        <f>Team_record!AB119/LINEST!$E119</f>
        <v>18.841463414634145</v>
      </c>
      <c r="AC119" s="3">
        <f t="shared" si="14"/>
        <v>0.7026991302244775</v>
      </c>
    </row>
    <row r="120" spans="1:29" x14ac:dyDescent="0.3">
      <c r="A120">
        <v>29</v>
      </c>
      <c r="B120" t="s">
        <v>142</v>
      </c>
      <c r="C120" t="s">
        <v>48</v>
      </c>
      <c r="D120" t="s">
        <v>170</v>
      </c>
      <c r="E120">
        <v>82</v>
      </c>
      <c r="F120">
        <f>VLOOKUP(D120,Sheet2!D:E,2,0)</f>
        <v>43</v>
      </c>
      <c r="G120">
        <f t="shared" si="15"/>
        <v>39</v>
      </c>
      <c r="H120" s="1">
        <f t="shared" si="10"/>
        <v>0.52439024390243905</v>
      </c>
      <c r="I120" t="str">
        <f>VLOOKUP(D120,Sheet2!D:P,13,0)</f>
        <v>Lost W. Conf. 1st Rnd.</v>
      </c>
      <c r="J120">
        <v>1</v>
      </c>
      <c r="K120" s="5">
        <f>Team_record!K120/LINEST!$E120</f>
        <v>36.390243902439025</v>
      </c>
      <c r="L120" s="5">
        <f>Team_record!L120/LINEST!$E120</f>
        <v>83.58536585365853</v>
      </c>
      <c r="M120" s="4">
        <f t="shared" si="11"/>
        <v>0.43536620951269334</v>
      </c>
      <c r="N120" s="5">
        <f>Team_record!N120/LINEST!$E120</f>
        <v>9.3536585365853657</v>
      </c>
      <c r="O120" s="5">
        <f>Team_record!O120/LINEST!$E120</f>
        <v>26.451219512195124</v>
      </c>
      <c r="P120" s="4">
        <f t="shared" si="12"/>
        <v>0.35361917934532039</v>
      </c>
      <c r="Q120" s="5">
        <f>Team_record!Q120/LINEST!$E120</f>
        <v>18.341463414634145</v>
      </c>
      <c r="R120" s="5">
        <f>Team_record!R120/LINEST!$E120</f>
        <v>23.390243902439025</v>
      </c>
      <c r="S120" s="4">
        <f t="shared" si="13"/>
        <v>0.78415015641293007</v>
      </c>
      <c r="T120" s="5">
        <f>Team_record!T120/LINEST!$E120</f>
        <v>10.804878048780488</v>
      </c>
      <c r="U120" s="5">
        <f>Team_record!U120/LINEST!$E120</f>
        <v>31.963414634146343</v>
      </c>
      <c r="V120" s="5">
        <f>Team_record!V120/LINEST!$E120</f>
        <v>100.47560975609755</v>
      </c>
      <c r="W120" s="5">
        <f>Team_record!W120/LINEST!$E120</f>
        <v>42.768292682926827</v>
      </c>
      <c r="X120" s="5">
        <f>Team_record!X120/LINEST!$E120</f>
        <v>21.26829268292683</v>
      </c>
      <c r="Y120" s="5">
        <f>Team_record!Y120/LINEST!$E120</f>
        <v>7.9634146341463419</v>
      </c>
      <c r="Z120" s="5">
        <f>Team_record!Z120/LINEST!$E120</f>
        <v>4.1951219512195124</v>
      </c>
      <c r="AA120" s="5">
        <f>Team_record!AA120/LINEST!$E120</f>
        <v>12.914634146341463</v>
      </c>
      <c r="AB120" s="5">
        <f>Team_record!AB120/LINEST!$E120</f>
        <v>22.439024390243901</v>
      </c>
      <c r="AC120" s="3">
        <f t="shared" si="14"/>
        <v>0.54966950685986238</v>
      </c>
    </row>
    <row r="121" spans="1:29" x14ac:dyDescent="0.3">
      <c r="A121">
        <v>30</v>
      </c>
      <c r="B121" t="s">
        <v>142</v>
      </c>
      <c r="C121" t="s">
        <v>28</v>
      </c>
      <c r="D121" t="s">
        <v>171</v>
      </c>
      <c r="E121">
        <v>82</v>
      </c>
      <c r="F121">
        <f>VLOOKUP(D121,Sheet2!D:E,2,0)</f>
        <v>33</v>
      </c>
      <c r="G121">
        <f t="shared" si="15"/>
        <v>49</v>
      </c>
      <c r="H121" s="1">
        <f t="shared" si="10"/>
        <v>0.40243902439024393</v>
      </c>
      <c r="I121">
        <f>VLOOKUP(D121,Sheet2!D:P,13,0)</f>
        <v>0</v>
      </c>
      <c r="J121">
        <v>0</v>
      </c>
      <c r="K121" s="5">
        <f>Team_record!K121/LINEST!$E121</f>
        <v>36.195121951219512</v>
      </c>
      <c r="L121" s="5">
        <f>Team_record!L121/LINEST!$E121</f>
        <v>82.317073170731703</v>
      </c>
      <c r="M121" s="4">
        <f t="shared" si="11"/>
        <v>0.43970370370370371</v>
      </c>
      <c r="N121" s="5">
        <f>Team_record!N121/LINEST!$E121</f>
        <v>10.707317073170731</v>
      </c>
      <c r="O121" s="5">
        <f>Team_record!O121/LINEST!$E121</f>
        <v>30.158536585365855</v>
      </c>
      <c r="P121" s="4">
        <f t="shared" si="12"/>
        <v>0.35503437120905779</v>
      </c>
      <c r="Q121" s="5">
        <f>Team_record!Q121/LINEST!$E121</f>
        <v>14.817073170731707</v>
      </c>
      <c r="R121" s="5">
        <f>Team_record!R121/LINEST!$E121</f>
        <v>18.487804878048781</v>
      </c>
      <c r="S121" s="4">
        <f t="shared" si="13"/>
        <v>0.80145118733509235</v>
      </c>
      <c r="T121" s="5">
        <f>Team_record!T121/LINEST!$E121</f>
        <v>7.8902439024390247</v>
      </c>
      <c r="U121" s="5">
        <f>Team_record!U121/LINEST!$E121</f>
        <v>30.682926829268293</v>
      </c>
      <c r="V121" s="5">
        <f>Team_record!V121/LINEST!$E121</f>
        <v>97.91463414634147</v>
      </c>
      <c r="W121" s="5">
        <f>Team_record!W121/LINEST!$E121</f>
        <v>38.573170731707314</v>
      </c>
      <c r="X121" s="5">
        <f>Team_record!X121/LINEST!$E121</f>
        <v>20.792682926829269</v>
      </c>
      <c r="Y121" s="5">
        <f>Team_record!Y121/LINEST!$E121</f>
        <v>7.4878048780487809</v>
      </c>
      <c r="Z121" s="5">
        <f>Team_record!Z121/LINEST!$E121</f>
        <v>3.7439024390243905</v>
      </c>
      <c r="AA121" s="5">
        <f>Team_record!AA121/LINEST!$E121</f>
        <v>11.853658536585366</v>
      </c>
      <c r="AB121" s="5">
        <f>Team_record!AB121/LINEST!$E121</f>
        <v>19.109756097560975</v>
      </c>
      <c r="AC121" s="3">
        <f t="shared" si="14"/>
        <v>0.42237858238669779</v>
      </c>
    </row>
    <row r="122" spans="1:29" x14ac:dyDescent="0.3">
      <c r="A122">
        <v>1</v>
      </c>
      <c r="B122" t="s">
        <v>172</v>
      </c>
      <c r="C122" t="s">
        <v>76</v>
      </c>
      <c r="D122" t="s">
        <v>173</v>
      </c>
      <c r="E122">
        <v>82</v>
      </c>
      <c r="F122">
        <f>VLOOKUP(D122,Sheet2!D:E,2,0)</f>
        <v>73</v>
      </c>
      <c r="G122">
        <f t="shared" si="15"/>
        <v>9</v>
      </c>
      <c r="H122" s="1">
        <f t="shared" si="10"/>
        <v>0.8902439024390244</v>
      </c>
      <c r="I122" t="str">
        <f>VLOOKUP(D122,Sheet2!D:P,13,0)</f>
        <v>Lost Finals</v>
      </c>
      <c r="J122">
        <v>4</v>
      </c>
      <c r="K122" s="5">
        <f>Team_record!K122/LINEST!$E122</f>
        <v>42.548780487804876</v>
      </c>
      <c r="L122" s="5">
        <f>Team_record!L122/LINEST!$E122</f>
        <v>87.304878048780495</v>
      </c>
      <c r="M122" s="4">
        <f t="shared" si="11"/>
        <v>0.48735856963263019</v>
      </c>
      <c r="N122" s="5">
        <f>Team_record!N122/LINEST!$E122</f>
        <v>13.134146341463415</v>
      </c>
      <c r="O122" s="5">
        <f>Team_record!O122/LINEST!$E122</f>
        <v>31.609756097560975</v>
      </c>
      <c r="P122" s="4">
        <f t="shared" si="12"/>
        <v>0.4155092592592593</v>
      </c>
      <c r="Q122" s="5">
        <f>Team_record!Q122/LINEST!$E122</f>
        <v>16.658536585365855</v>
      </c>
      <c r="R122" s="5">
        <f>Team_record!R122/LINEST!$E122</f>
        <v>21.829268292682926</v>
      </c>
      <c r="S122" s="4">
        <f t="shared" si="13"/>
        <v>0.76312849162011187</v>
      </c>
      <c r="T122" s="5">
        <f>Team_record!T122/LINEST!$E122</f>
        <v>9.9512195121951219</v>
      </c>
      <c r="U122" s="5">
        <f>Team_record!U122/LINEST!$E122</f>
        <v>36.243902439024389</v>
      </c>
      <c r="V122" s="5">
        <f>Team_record!V122/LINEST!$E122</f>
        <v>114.89024390243902</v>
      </c>
      <c r="W122" s="5">
        <f>Team_record!W122/LINEST!$E122</f>
        <v>46.195121951219512</v>
      </c>
      <c r="X122" s="5">
        <f>Team_record!X122/LINEST!$E122</f>
        <v>28.939024390243901</v>
      </c>
      <c r="Y122" s="5">
        <f>Team_record!Y122/LINEST!$E122</f>
        <v>8.4024390243902438</v>
      </c>
      <c r="Z122" s="5">
        <f>Team_record!Z122/LINEST!$E122</f>
        <v>6.0731707317073171</v>
      </c>
      <c r="AA122" s="5">
        <f>Team_record!AA122/LINEST!$E122</f>
        <v>15.182926829268293</v>
      </c>
      <c r="AB122" s="5">
        <f>Team_record!AB122/LINEST!$E122</f>
        <v>20.743902439024389</v>
      </c>
      <c r="AC122" s="3">
        <f t="shared" si="14"/>
        <v>0.83383866735237711</v>
      </c>
    </row>
    <row r="123" spans="1:29" x14ac:dyDescent="0.3">
      <c r="A123">
        <v>2</v>
      </c>
      <c r="B123" t="s">
        <v>172</v>
      </c>
      <c r="C123" t="s">
        <v>62</v>
      </c>
      <c r="D123" t="s">
        <v>174</v>
      </c>
      <c r="E123">
        <v>82</v>
      </c>
      <c r="F123">
        <f>VLOOKUP(D123,Sheet2!D:E,2,0)</f>
        <v>55</v>
      </c>
      <c r="G123">
        <f t="shared" si="15"/>
        <v>27</v>
      </c>
      <c r="H123" s="1">
        <f t="shared" si="10"/>
        <v>0.67073170731707321</v>
      </c>
      <c r="I123" t="str">
        <f>VLOOKUP(D123,Sheet2!D:P,13,0)</f>
        <v>Lost W. Conf. Finals</v>
      </c>
      <c r="J123">
        <v>3</v>
      </c>
      <c r="K123" s="5">
        <f>Team_record!K123/LINEST!$E123</f>
        <v>41.121951219512198</v>
      </c>
      <c r="L123" s="5">
        <f>Team_record!L123/LINEST!$E123</f>
        <v>86.365853658536579</v>
      </c>
      <c r="M123" s="4">
        <f t="shared" si="11"/>
        <v>0.47613668455238639</v>
      </c>
      <c r="N123" s="5">
        <f>Team_record!N123/LINEST!$E123</f>
        <v>8.2682926829268286</v>
      </c>
      <c r="O123" s="5">
        <f>Team_record!O123/LINEST!$E123</f>
        <v>23.719512195121951</v>
      </c>
      <c r="P123" s="4">
        <f t="shared" si="12"/>
        <v>0.34858611825192798</v>
      </c>
      <c r="Q123" s="5">
        <f>Team_record!Q123/LINEST!$E123</f>
        <v>19.707317073170731</v>
      </c>
      <c r="R123" s="5">
        <f>Team_record!R123/LINEST!$E123</f>
        <v>25.207317073170731</v>
      </c>
      <c r="S123" s="4">
        <f t="shared" si="13"/>
        <v>0.78180938558297053</v>
      </c>
      <c r="T123" s="5">
        <f>Team_record!T123/LINEST!$E123</f>
        <v>13.060975609756097</v>
      </c>
      <c r="U123" s="5">
        <f>Team_record!U123/LINEST!$E123</f>
        <v>35.560975609756099</v>
      </c>
      <c r="V123" s="5">
        <f>Team_record!V123/LINEST!$E123</f>
        <v>110.21951219512195</v>
      </c>
      <c r="W123" s="5">
        <f>Team_record!W123/LINEST!$E123</f>
        <v>48.621951219512198</v>
      </c>
      <c r="X123" s="5">
        <f>Team_record!X123/LINEST!$E123</f>
        <v>22.963414634146343</v>
      </c>
      <c r="Y123" s="5">
        <f>Team_record!Y123/LINEST!$E123</f>
        <v>7.3536585365853657</v>
      </c>
      <c r="Z123" s="5">
        <f>Team_record!Z123/LINEST!$E123</f>
        <v>5.9390243902439028</v>
      </c>
      <c r="AA123" s="5">
        <f>Team_record!AA123/LINEST!$E123</f>
        <v>15.914634146341463</v>
      </c>
      <c r="AB123" s="5">
        <f>Team_record!AB123/LINEST!$E123</f>
        <v>20.621951219512194</v>
      </c>
      <c r="AC123" s="3">
        <f t="shared" si="14"/>
        <v>0.71894107764702408</v>
      </c>
    </row>
    <row r="124" spans="1:29" x14ac:dyDescent="0.3">
      <c r="A124">
        <v>3</v>
      </c>
      <c r="B124" t="s">
        <v>172</v>
      </c>
      <c r="C124" t="s">
        <v>64</v>
      </c>
      <c r="D124" t="s">
        <v>175</v>
      </c>
      <c r="E124">
        <v>82</v>
      </c>
      <c r="F124">
        <f>VLOOKUP(D124,Sheet2!D:E,2,0)</f>
        <v>33</v>
      </c>
      <c r="G124">
        <f t="shared" si="15"/>
        <v>49</v>
      </c>
      <c r="H124" s="1">
        <f t="shared" si="10"/>
        <v>0.40243902439024393</v>
      </c>
      <c r="I124">
        <f>VLOOKUP(D124,Sheet2!D:P,13,0)</f>
        <v>0</v>
      </c>
      <c r="J124">
        <v>0</v>
      </c>
      <c r="K124" s="5">
        <f>Team_record!K124/LINEST!$E124</f>
        <v>40.036585365853661</v>
      </c>
      <c r="L124" s="5">
        <f>Team_record!L124/LINEST!$E124</f>
        <v>86.378048780487802</v>
      </c>
      <c r="M124" s="4">
        <f t="shared" si="11"/>
        <v>0.46350416490187779</v>
      </c>
      <c r="N124" s="5">
        <f>Team_record!N124/LINEST!$E124</f>
        <v>8.0487804878048781</v>
      </c>
      <c r="O124" s="5">
        <f>Team_record!O124/LINEST!$E124</f>
        <v>22.426829268292682</v>
      </c>
      <c r="P124" s="4">
        <f t="shared" si="12"/>
        <v>0.35889070146818924</v>
      </c>
      <c r="Q124" s="5">
        <f>Team_record!Q124/LINEST!$E124</f>
        <v>18.463414634146343</v>
      </c>
      <c r="R124" s="5">
        <f>Team_record!R124/LINEST!$E124</f>
        <v>25.475609756097562</v>
      </c>
      <c r="S124" s="4">
        <f t="shared" si="13"/>
        <v>0.72474868358066058</v>
      </c>
      <c r="T124" s="5">
        <f>Team_record!T124/LINEST!$E124</f>
        <v>10.585365853658537</v>
      </c>
      <c r="U124" s="5">
        <f>Team_record!U124/LINEST!$E124</f>
        <v>33.658536585365852</v>
      </c>
      <c r="V124" s="5">
        <f>Team_record!V124/LINEST!$E124</f>
        <v>106.58536585365853</v>
      </c>
      <c r="W124" s="5">
        <f>Team_record!W124/LINEST!$E124</f>
        <v>44.243902439024389</v>
      </c>
      <c r="X124" s="5">
        <f>Team_record!X124/LINEST!$E124</f>
        <v>24.5</v>
      </c>
      <c r="Y124" s="5">
        <f>Team_record!Y124/LINEST!$E124</f>
        <v>8.9390243902439028</v>
      </c>
      <c r="Z124" s="5">
        <f>Team_record!Z124/LINEST!$E124</f>
        <v>4.4878048780487809</v>
      </c>
      <c r="AA124" s="5">
        <f>Team_record!AA124/LINEST!$E124</f>
        <v>16.170731707317074</v>
      </c>
      <c r="AB124" s="5">
        <f>Team_record!AB124/LINEST!$E124</f>
        <v>20.439024390243901</v>
      </c>
      <c r="AC124" s="3">
        <f t="shared" si="14"/>
        <v>0.44314286554819404</v>
      </c>
    </row>
    <row r="125" spans="1:29" x14ac:dyDescent="0.3">
      <c r="A125">
        <v>4</v>
      </c>
      <c r="B125" t="s">
        <v>172</v>
      </c>
      <c r="C125" t="s">
        <v>26</v>
      </c>
      <c r="D125" t="s">
        <v>176</v>
      </c>
      <c r="E125">
        <v>82</v>
      </c>
      <c r="F125">
        <f>VLOOKUP(D125,Sheet2!D:E,2,0)</f>
        <v>41</v>
      </c>
      <c r="G125">
        <f t="shared" si="15"/>
        <v>41</v>
      </c>
      <c r="H125" s="1">
        <f t="shared" si="10"/>
        <v>0.5</v>
      </c>
      <c r="I125" t="str">
        <f>VLOOKUP(D125,Sheet2!D:P,13,0)</f>
        <v>Lost W. Conf. 1st Rnd.</v>
      </c>
      <c r="J125">
        <v>1</v>
      </c>
      <c r="K125" s="5">
        <f>Team_record!K125/LINEST!$E125</f>
        <v>37.731707317073173</v>
      </c>
      <c r="L125" s="5">
        <f>Team_record!L125/LINEST!$E125</f>
        <v>83.5</v>
      </c>
      <c r="M125" s="4">
        <f t="shared" si="11"/>
        <v>0.45187673433620568</v>
      </c>
      <c r="N125" s="5">
        <f>Team_record!N125/LINEST!$E125</f>
        <v>10.707317073170731</v>
      </c>
      <c r="O125" s="5">
        <f>Team_record!O125/LINEST!$E125</f>
        <v>30.890243902439025</v>
      </c>
      <c r="P125" s="4">
        <f t="shared" si="12"/>
        <v>0.34662455586261348</v>
      </c>
      <c r="Q125" s="5">
        <f>Team_record!Q125/LINEST!$E125</f>
        <v>20.378048780487806</v>
      </c>
      <c r="R125" s="5">
        <f>Team_record!R125/LINEST!$E125</f>
        <v>29.353658536585368</v>
      </c>
      <c r="S125" s="4">
        <f t="shared" si="13"/>
        <v>0.69422517656834237</v>
      </c>
      <c r="T125" s="5">
        <f>Team_record!T125/LINEST!$E125</f>
        <v>11.341463414634147</v>
      </c>
      <c r="U125" s="5">
        <f>Team_record!U125/LINEST!$E125</f>
        <v>31.719512195121951</v>
      </c>
      <c r="V125" s="5">
        <f>Team_record!V125/LINEST!$E125</f>
        <v>106.54878048780488</v>
      </c>
      <c r="W125" s="5">
        <f>Team_record!W125/LINEST!$E125</f>
        <v>43.060975609756099</v>
      </c>
      <c r="X125" s="5">
        <f>Team_record!X125/LINEST!$E125</f>
        <v>22.207317073170731</v>
      </c>
      <c r="Y125" s="5">
        <f>Team_record!Y125/LINEST!$E125</f>
        <v>10.012195121951219</v>
      </c>
      <c r="Z125" s="5">
        <f>Team_record!Z125/LINEST!$E125</f>
        <v>5.2439024390243905</v>
      </c>
      <c r="AA125" s="5">
        <f>Team_record!AA125/LINEST!$E125</f>
        <v>15.939024390243903</v>
      </c>
      <c r="AB125" s="5">
        <f>Team_record!AB125/LINEST!$E125</f>
        <v>21.829268292682926</v>
      </c>
      <c r="AC125" s="3">
        <f t="shared" si="14"/>
        <v>0.55767529084936796</v>
      </c>
    </row>
    <row r="126" spans="1:29" x14ac:dyDescent="0.3">
      <c r="A126">
        <v>5</v>
      </c>
      <c r="B126" t="s">
        <v>172</v>
      </c>
      <c r="C126" t="s">
        <v>38</v>
      </c>
      <c r="D126" t="s">
        <v>177</v>
      </c>
      <c r="E126">
        <v>82</v>
      </c>
      <c r="F126">
        <f>VLOOKUP(D126,Sheet2!D:E,2,0)</f>
        <v>48</v>
      </c>
      <c r="G126">
        <f t="shared" si="15"/>
        <v>34</v>
      </c>
      <c r="H126" s="1">
        <f t="shared" si="10"/>
        <v>0.58536585365853655</v>
      </c>
      <c r="I126" t="str">
        <f>VLOOKUP(D126,Sheet2!D:P,13,0)</f>
        <v>Lost E. Conf. 1st Rnd.</v>
      </c>
      <c r="J126">
        <v>1</v>
      </c>
      <c r="K126" s="5">
        <f>Team_record!K126/LINEST!$E126</f>
        <v>39.219512195121951</v>
      </c>
      <c r="L126" s="5">
        <f>Team_record!L126/LINEST!$E126</f>
        <v>89.243902439024396</v>
      </c>
      <c r="M126" s="4">
        <f t="shared" si="11"/>
        <v>0.43946433451762773</v>
      </c>
      <c r="N126" s="5">
        <f>Team_record!N126/LINEST!$E126</f>
        <v>8.7439024390243905</v>
      </c>
      <c r="O126" s="5">
        <f>Team_record!O126/LINEST!$E126</f>
        <v>26.121951219512194</v>
      </c>
      <c r="P126" s="4">
        <f t="shared" si="12"/>
        <v>0.334733893557423</v>
      </c>
      <c r="Q126" s="5">
        <f>Team_record!Q126/LINEST!$E126</f>
        <v>18.536585365853657</v>
      </c>
      <c r="R126" s="5">
        <f>Team_record!R126/LINEST!$E126</f>
        <v>23.524390243902438</v>
      </c>
      <c r="S126" s="4">
        <f t="shared" si="13"/>
        <v>0.78797304302747539</v>
      </c>
      <c r="T126" s="5">
        <f>Team_record!T126/LINEST!$E126</f>
        <v>11.585365853658537</v>
      </c>
      <c r="U126" s="5">
        <f>Team_record!U126/LINEST!$E126</f>
        <v>33.329268292682926</v>
      </c>
      <c r="V126" s="5">
        <f>Team_record!V126/LINEST!$E126</f>
        <v>105.71951219512195</v>
      </c>
      <c r="W126" s="5">
        <f>Team_record!W126/LINEST!$E126</f>
        <v>44.914634146341463</v>
      </c>
      <c r="X126" s="5">
        <f>Team_record!X126/LINEST!$E126</f>
        <v>24.158536585365855</v>
      </c>
      <c r="Y126" s="5">
        <f>Team_record!Y126/LINEST!$E126</f>
        <v>9.1707317073170724</v>
      </c>
      <c r="Z126" s="5">
        <f>Team_record!Z126/LINEST!$E126</f>
        <v>4.2439024390243905</v>
      </c>
      <c r="AA126" s="5">
        <f>Team_record!AA126/LINEST!$E126</f>
        <v>13.74390243902439</v>
      </c>
      <c r="AB126" s="5">
        <f>Team_record!AB126/LINEST!$E126</f>
        <v>21.902439024390244</v>
      </c>
      <c r="AC126" s="3">
        <f t="shared" si="14"/>
        <v>0.49273359786062187</v>
      </c>
    </row>
    <row r="127" spans="1:29" x14ac:dyDescent="0.3">
      <c r="A127">
        <v>6</v>
      </c>
      <c r="B127" t="s">
        <v>172</v>
      </c>
      <c r="C127" t="s">
        <v>32</v>
      </c>
      <c r="D127" t="s">
        <v>178</v>
      </c>
      <c r="E127">
        <v>82</v>
      </c>
      <c r="F127">
        <f>VLOOKUP(D127,Sheet2!D:E,2,0)</f>
        <v>44</v>
      </c>
      <c r="G127">
        <f t="shared" si="15"/>
        <v>38</v>
      </c>
      <c r="H127" s="1">
        <f t="shared" si="10"/>
        <v>0.53658536585365857</v>
      </c>
      <c r="I127" t="str">
        <f>VLOOKUP(D127,Sheet2!D:P,13,0)</f>
        <v>Lost W. Conf. Semis</v>
      </c>
      <c r="J127">
        <v>2</v>
      </c>
      <c r="K127" s="5">
        <f>Team_record!K127/LINEST!$E127</f>
        <v>38.621951219512198</v>
      </c>
      <c r="L127" s="5">
        <f>Team_record!L127/LINEST!$E127</f>
        <v>85.853658536585371</v>
      </c>
      <c r="M127" s="4">
        <f t="shared" si="11"/>
        <v>0.44985795454545457</v>
      </c>
      <c r="N127" s="5">
        <f>Team_record!N127/LINEST!$E127</f>
        <v>10.536585365853659</v>
      </c>
      <c r="O127" s="5">
        <f>Team_record!O127/LINEST!$E127</f>
        <v>28.487804878048781</v>
      </c>
      <c r="P127" s="4">
        <f t="shared" si="12"/>
        <v>0.36986301369863017</v>
      </c>
      <c r="Q127" s="5">
        <f>Team_record!Q127/LINEST!$E127</f>
        <v>17.365853658536587</v>
      </c>
      <c r="R127" s="5">
        <f>Team_record!R127/LINEST!$E127</f>
        <v>23.036585365853657</v>
      </c>
      <c r="S127" s="4">
        <f t="shared" si="13"/>
        <v>0.75383800952885138</v>
      </c>
      <c r="T127" s="5">
        <f>Team_record!T127/LINEST!$E127</f>
        <v>11.560975609756097</v>
      </c>
      <c r="U127" s="5">
        <f>Team_record!U127/LINEST!$E127</f>
        <v>33.926829268292686</v>
      </c>
      <c r="V127" s="5">
        <f>Team_record!V127/LINEST!$E127</f>
        <v>105.14634146341463</v>
      </c>
      <c r="W127" s="5">
        <f>Team_record!W127/LINEST!$E127</f>
        <v>45.487804878048777</v>
      </c>
      <c r="X127" s="5">
        <f>Team_record!X127/LINEST!$E127</f>
        <v>21.317073170731707</v>
      </c>
      <c r="Y127" s="5">
        <f>Team_record!Y127/LINEST!$E127</f>
        <v>6.8536585365853657</v>
      </c>
      <c r="Z127" s="5">
        <f>Team_record!Z127/LINEST!$E127</f>
        <v>4.6341463414634143</v>
      </c>
      <c r="AA127" s="5">
        <f>Team_record!AA127/LINEST!$E127</f>
        <v>14.634146341463415</v>
      </c>
      <c r="AB127" s="5">
        <f>Team_record!AB127/LINEST!$E127</f>
        <v>21.73170731707317</v>
      </c>
      <c r="AC127" s="3">
        <f t="shared" si="14"/>
        <v>0.52363211041225377</v>
      </c>
    </row>
    <row r="128" spans="1:29" x14ac:dyDescent="0.3">
      <c r="A128">
        <v>7</v>
      </c>
      <c r="B128" t="s">
        <v>172</v>
      </c>
      <c r="C128" t="s">
        <v>204</v>
      </c>
      <c r="D128" t="s">
        <v>453</v>
      </c>
      <c r="E128">
        <v>82</v>
      </c>
      <c r="F128">
        <f>VLOOKUP(D128,Sheet2!D:E,2,0)</f>
        <v>53</v>
      </c>
      <c r="G128">
        <f t="shared" si="15"/>
        <v>29</v>
      </c>
      <c r="H128" s="1">
        <f t="shared" si="10"/>
        <v>0.64634146341463417</v>
      </c>
      <c r="I128" t="str">
        <f>VLOOKUP(D128,Sheet2!D:P,13,0)</f>
        <v>Lost W. Conf. 1st Rnd.</v>
      </c>
      <c r="J128">
        <v>1</v>
      </c>
      <c r="K128" s="5">
        <f>Team_record!K128/LINEST!$E128</f>
        <v>38.304878048780488</v>
      </c>
      <c r="L128" s="5">
        <f>Team_record!L128/LINEST!$E128</f>
        <v>82.426829268292678</v>
      </c>
      <c r="M128" s="4">
        <f t="shared" si="11"/>
        <v>0.46471371504660453</v>
      </c>
      <c r="N128" s="5">
        <f>Team_record!N128/LINEST!$E128</f>
        <v>9.7195121951219505</v>
      </c>
      <c r="O128" s="5">
        <f>Team_record!O128/LINEST!$E128</f>
        <v>26.707317073170731</v>
      </c>
      <c r="P128" s="4">
        <f t="shared" si="12"/>
        <v>0.36392694063926939</v>
      </c>
      <c r="Q128" s="5">
        <f>Team_record!Q128/LINEST!$E128</f>
        <v>18.170731707317074</v>
      </c>
      <c r="R128" s="5">
        <f>Team_record!R128/LINEST!$E128</f>
        <v>26.243902439024389</v>
      </c>
      <c r="S128" s="4">
        <f t="shared" si="13"/>
        <v>0.69237918215613392</v>
      </c>
      <c r="T128" s="5">
        <f>Team_record!T128/LINEST!$E128</f>
        <v>8.7926829268292686</v>
      </c>
      <c r="U128" s="5">
        <f>Team_record!U128/LINEST!$E128</f>
        <v>33.256097560975611</v>
      </c>
      <c r="V128" s="5">
        <f>Team_record!V128/LINEST!$E128</f>
        <v>104.5</v>
      </c>
      <c r="W128" s="5">
        <f>Team_record!W128/LINEST!$E128</f>
        <v>42.048780487804876</v>
      </c>
      <c r="X128" s="5">
        <f>Team_record!X128/LINEST!$E128</f>
        <v>22.841463414634145</v>
      </c>
      <c r="Y128" s="5">
        <f>Team_record!Y128/LINEST!$E128</f>
        <v>8.6463414634146343</v>
      </c>
      <c r="Z128" s="5">
        <f>Team_record!Z128/LINEST!$E128</f>
        <v>5.6097560975609753</v>
      </c>
      <c r="AA128" s="5">
        <f>Team_record!AA128/LINEST!$E128</f>
        <v>12.963414634146341</v>
      </c>
      <c r="AB128" s="5">
        <f>Team_record!AB128/LINEST!$E128</f>
        <v>21.292682926829269</v>
      </c>
      <c r="AC128" s="3">
        <f t="shared" si="14"/>
        <v>0.62859652330702398</v>
      </c>
    </row>
    <row r="129" spans="1:29" x14ac:dyDescent="0.3">
      <c r="A129">
        <v>8</v>
      </c>
      <c r="B129" t="s">
        <v>172</v>
      </c>
      <c r="C129" t="s">
        <v>72</v>
      </c>
      <c r="D129" t="s">
        <v>179</v>
      </c>
      <c r="E129">
        <v>82</v>
      </c>
      <c r="F129">
        <f>VLOOKUP(D129,Sheet2!D:E,2,0)</f>
        <v>57</v>
      </c>
      <c r="G129">
        <f t="shared" si="15"/>
        <v>25</v>
      </c>
      <c r="H129" s="1">
        <f t="shared" si="10"/>
        <v>0.69512195121951215</v>
      </c>
      <c r="I129" t="str">
        <f>VLOOKUP(D129,Sheet2!D:P,13,0)</f>
        <v>Won Finals</v>
      </c>
      <c r="J129">
        <v>5</v>
      </c>
      <c r="K129" s="5">
        <f>Team_record!K129/LINEST!$E129</f>
        <v>38.670731707317074</v>
      </c>
      <c r="L129" s="5">
        <f>Team_record!L129/LINEST!$E129</f>
        <v>84</v>
      </c>
      <c r="M129" s="4">
        <f t="shared" si="11"/>
        <v>0.46036585365853661</v>
      </c>
      <c r="N129" s="5">
        <f>Team_record!N129/LINEST!$E129</f>
        <v>10.731707317073171</v>
      </c>
      <c r="O129" s="5">
        <f>Team_record!O129/LINEST!$E129</f>
        <v>29.609756097560975</v>
      </c>
      <c r="P129" s="4">
        <f t="shared" si="12"/>
        <v>0.36243822075782539</v>
      </c>
      <c r="Q129" s="5">
        <f>Team_record!Q129/LINEST!$E129</f>
        <v>16.256097560975611</v>
      </c>
      <c r="R129" s="5">
        <f>Team_record!R129/LINEST!$E129</f>
        <v>21.743902439024389</v>
      </c>
      <c r="S129" s="4">
        <f t="shared" si="13"/>
        <v>0.7476163768928773</v>
      </c>
      <c r="T129" s="5">
        <f>Team_record!T129/LINEST!$E129</f>
        <v>10.646341463414634</v>
      </c>
      <c r="U129" s="5">
        <f>Team_record!U129/LINEST!$E129</f>
        <v>33.865853658536587</v>
      </c>
      <c r="V129" s="5">
        <f>Team_record!V129/LINEST!$E129</f>
        <v>104.32926829268293</v>
      </c>
      <c r="W129" s="5">
        <f>Team_record!W129/LINEST!$E129</f>
        <v>44.512195121951223</v>
      </c>
      <c r="X129" s="5">
        <f>Team_record!X129/LINEST!$E129</f>
        <v>22.695121951219512</v>
      </c>
      <c r="Y129" s="5">
        <f>Team_record!Y129/LINEST!$E129</f>
        <v>6.7195121951219514</v>
      </c>
      <c r="Z129" s="5">
        <f>Team_record!Z129/LINEST!$E129</f>
        <v>3.8658536585365852</v>
      </c>
      <c r="AA129" s="5">
        <f>Team_record!AA129/LINEST!$E129</f>
        <v>13.585365853658537</v>
      </c>
      <c r="AB129" s="5">
        <f>Team_record!AB129/LINEST!$E129</f>
        <v>20.317073170731707</v>
      </c>
      <c r="AC129" s="3">
        <f t="shared" si="14"/>
        <v>0.6354141119693596</v>
      </c>
    </row>
    <row r="130" spans="1:29" x14ac:dyDescent="0.3">
      <c r="A130">
        <v>9</v>
      </c>
      <c r="B130" t="s">
        <v>172</v>
      </c>
      <c r="C130" t="s">
        <v>34</v>
      </c>
      <c r="D130" t="s">
        <v>180</v>
      </c>
      <c r="E130">
        <v>82</v>
      </c>
      <c r="F130">
        <f>VLOOKUP(D130,Sheet2!D:E,2,0)</f>
        <v>41</v>
      </c>
      <c r="G130">
        <f t="shared" si="15"/>
        <v>41</v>
      </c>
      <c r="H130" s="1">
        <f t="shared" si="10"/>
        <v>0.5</v>
      </c>
      <c r="I130">
        <f>VLOOKUP(D130,Sheet2!D:P,13,0)</f>
        <v>0</v>
      </c>
      <c r="J130">
        <v>0</v>
      </c>
      <c r="K130" s="5">
        <f>Team_record!K130/LINEST!$E130</f>
        <v>39.487804878048777</v>
      </c>
      <c r="L130" s="5">
        <f>Team_record!L130/LINEST!$E130</f>
        <v>85.768292682926827</v>
      </c>
      <c r="M130" s="4">
        <f t="shared" si="11"/>
        <v>0.46040096687046778</v>
      </c>
      <c r="N130" s="5">
        <f>Team_record!N130/LINEST!$E130</f>
        <v>8.6463414634146343</v>
      </c>
      <c r="O130" s="5">
        <f>Team_record!O130/LINEST!$E130</f>
        <v>24.182926829268293</v>
      </c>
      <c r="P130" s="4">
        <f t="shared" si="12"/>
        <v>0.35753908219868885</v>
      </c>
      <c r="Q130" s="5">
        <f>Team_record!Q130/LINEST!$E130</f>
        <v>16.451219512195124</v>
      </c>
      <c r="R130" s="5">
        <f>Team_record!R130/LINEST!$E130</f>
        <v>22.548780487804876</v>
      </c>
      <c r="S130" s="4">
        <f t="shared" si="13"/>
        <v>0.72958355868036795</v>
      </c>
      <c r="T130" s="5">
        <f>Team_record!T130/LINEST!$E130</f>
        <v>9.0609756097560972</v>
      </c>
      <c r="U130" s="5">
        <f>Team_record!U130/LINEST!$E130</f>
        <v>32.780487804878049</v>
      </c>
      <c r="V130" s="5">
        <f>Team_record!V130/LINEST!$E130</f>
        <v>104.07317073170732</v>
      </c>
      <c r="W130" s="5">
        <f>Team_record!W130/LINEST!$E130</f>
        <v>41.841463414634148</v>
      </c>
      <c r="X130" s="5">
        <f>Team_record!X130/LINEST!$E130</f>
        <v>24.451219512195124</v>
      </c>
      <c r="Y130" s="5">
        <f>Team_record!Y130/LINEST!$E130</f>
        <v>8.6341463414634152</v>
      </c>
      <c r="Z130" s="5">
        <f>Team_record!Z130/LINEST!$E130</f>
        <v>3.9390243902439024</v>
      </c>
      <c r="AA130" s="5">
        <f>Team_record!AA130/LINEST!$E130</f>
        <v>14.463414634146341</v>
      </c>
      <c r="AB130" s="5">
        <f>Team_record!AB130/LINEST!$E130</f>
        <v>20.829268292682926</v>
      </c>
      <c r="AC130" s="3">
        <f t="shared" si="14"/>
        <v>0.40452331094555938</v>
      </c>
    </row>
    <row r="131" spans="1:29" x14ac:dyDescent="0.3">
      <c r="A131">
        <v>10</v>
      </c>
      <c r="B131" t="s">
        <v>172</v>
      </c>
      <c r="C131" t="s">
        <v>36</v>
      </c>
      <c r="D131" t="s">
        <v>181</v>
      </c>
      <c r="E131">
        <v>82</v>
      </c>
      <c r="F131">
        <f>VLOOKUP(D131,Sheet2!D:E,2,0)</f>
        <v>67</v>
      </c>
      <c r="G131">
        <f t="shared" si="15"/>
        <v>15</v>
      </c>
      <c r="H131" s="1">
        <f t="shared" ref="H131:H194" si="16">F131/E131</f>
        <v>0.81707317073170727</v>
      </c>
      <c r="I131" t="str">
        <f>VLOOKUP(D131,Sheet2!D:P,13,0)</f>
        <v>Lost W. Conf. Semis</v>
      </c>
      <c r="J131">
        <v>2</v>
      </c>
      <c r="K131" s="5">
        <f>Team_record!K131/LINEST!$E131</f>
        <v>40.109756097560975</v>
      </c>
      <c r="L131" s="5">
        <f>Team_record!L131/LINEST!$E131</f>
        <v>82.890243902439025</v>
      </c>
      <c r="M131" s="4">
        <f t="shared" ref="M131:M194" si="17">K131/L131</f>
        <v>0.48388995144916874</v>
      </c>
      <c r="N131" s="5">
        <f>Team_record!N131/LINEST!$E131</f>
        <v>6.9512195121951219</v>
      </c>
      <c r="O131" s="5">
        <f>Team_record!O131/LINEST!$E131</f>
        <v>18.512195121951219</v>
      </c>
      <c r="P131" s="4">
        <f t="shared" ref="P131:P194" si="18">N131/O131</f>
        <v>0.37549407114624506</v>
      </c>
      <c r="Q131" s="5">
        <f>Team_record!Q131/LINEST!$E131</f>
        <v>16.365853658536587</v>
      </c>
      <c r="R131" s="5">
        <f>Team_record!R131/LINEST!$E131</f>
        <v>20.390243902439025</v>
      </c>
      <c r="S131" s="4">
        <f t="shared" ref="S131:S194" si="19">Q131/R131</f>
        <v>0.80263157894736847</v>
      </c>
      <c r="T131" s="5">
        <f>Team_record!T131/LINEST!$E131</f>
        <v>9.3902439024390247</v>
      </c>
      <c r="U131" s="5">
        <f>Team_record!U131/LINEST!$E131</f>
        <v>34.524390243902438</v>
      </c>
      <c r="V131" s="5">
        <f>Team_record!V131/LINEST!$E131</f>
        <v>103.53658536585365</v>
      </c>
      <c r="W131" s="5">
        <f>Team_record!W131/LINEST!$E131</f>
        <v>43.914634146341463</v>
      </c>
      <c r="X131" s="5">
        <f>Team_record!X131/LINEST!$E131</f>
        <v>24.512195121951219</v>
      </c>
      <c r="Y131" s="5">
        <f>Team_record!Y131/LINEST!$E131</f>
        <v>8.2560975609756095</v>
      </c>
      <c r="Z131" s="5">
        <f>Team_record!Z131/LINEST!$E131</f>
        <v>5.9146341463414638</v>
      </c>
      <c r="AA131" s="5">
        <f>Team_record!AA131/LINEST!$E131</f>
        <v>13.060975609756097</v>
      </c>
      <c r="AB131" s="5">
        <f>Team_record!AB131/LINEST!$E131</f>
        <v>17.475609756097562</v>
      </c>
      <c r="AC131" s="3">
        <f t="shared" ref="AC131:AC194" si="20">AA131*$AE$2+Z131*$AF$2+Y131*$AG$2+X131*$AH$2+W131*$AI$2+V131*$AJ$2+U131*$AK$2+T131*$AL$2+S131*$AM$2+R131*$AN$2+Q131*$AO$2+P131*$AP$2+O131*$AQ$2+N131*$AR$2+M131*$AS$2+L131*$AT$2+K131*$AU$2+$AV$2</f>
        <v>0.81958364337749778</v>
      </c>
    </row>
    <row r="132" spans="1:29" x14ac:dyDescent="0.3">
      <c r="A132">
        <v>11</v>
      </c>
      <c r="B132" t="s">
        <v>172</v>
      </c>
      <c r="C132" t="s">
        <v>80</v>
      </c>
      <c r="D132" t="s">
        <v>182</v>
      </c>
      <c r="E132">
        <v>82</v>
      </c>
      <c r="F132">
        <f>VLOOKUP(D132,Sheet2!D:E,2,0)</f>
        <v>48</v>
      </c>
      <c r="G132">
        <f t="shared" si="15"/>
        <v>34</v>
      </c>
      <c r="H132" s="1">
        <f t="shared" si="16"/>
        <v>0.58536585365853655</v>
      </c>
      <c r="I132" t="str">
        <f>VLOOKUP(D132,Sheet2!D:P,13,0)</f>
        <v>Lost E. Conf. 1st Rnd.</v>
      </c>
      <c r="J132">
        <v>1</v>
      </c>
      <c r="K132" s="5">
        <f>Team_record!K132/LINEST!$E132</f>
        <v>37.024390243902438</v>
      </c>
      <c r="L132" s="5">
        <f>Team_record!L132/LINEST!$E132</f>
        <v>84.41463414634147</v>
      </c>
      <c r="M132" s="4">
        <f t="shared" si="17"/>
        <v>0.43860156024270436</v>
      </c>
      <c r="N132" s="5">
        <f>Team_record!N132/LINEST!$E132</f>
        <v>10.646341463414634</v>
      </c>
      <c r="O132" s="5">
        <f>Team_record!O132/LINEST!$E132</f>
        <v>29.390243902439025</v>
      </c>
      <c r="P132" s="4">
        <f t="shared" si="18"/>
        <v>0.36224066390041493</v>
      </c>
      <c r="Q132" s="5">
        <f>Team_record!Q132/LINEST!$E132</f>
        <v>18.707317073170731</v>
      </c>
      <c r="R132" s="5">
        <f>Team_record!R132/LINEST!$E132</f>
        <v>23.670731707317074</v>
      </c>
      <c r="S132" s="4">
        <f t="shared" si="19"/>
        <v>0.79031427099433282</v>
      </c>
      <c r="T132" s="5">
        <f>Team_record!T132/LINEST!$E132</f>
        <v>8.9512195121951219</v>
      </c>
      <c r="U132" s="5">
        <f>Team_record!U132/LINEST!$E132</f>
        <v>34.987804878048777</v>
      </c>
      <c r="V132" s="5">
        <f>Team_record!V132/LINEST!$E132</f>
        <v>103.40243902439025</v>
      </c>
      <c r="W132" s="5">
        <f>Team_record!W132/LINEST!$E132</f>
        <v>43.939024390243901</v>
      </c>
      <c r="X132" s="5">
        <f>Team_record!X132/LINEST!$E132</f>
        <v>21.682926829268293</v>
      </c>
      <c r="Y132" s="5">
        <f>Team_record!Y132/LINEST!$E132</f>
        <v>7.2560975609756095</v>
      </c>
      <c r="Z132" s="5">
        <f>Team_record!Z132/LINEST!$E132</f>
        <v>5.3414634146341466</v>
      </c>
      <c r="AA132" s="5">
        <f>Team_record!AA132/LINEST!$E132</f>
        <v>12.548780487804878</v>
      </c>
      <c r="AB132" s="5">
        <f>Team_record!AB132/LINEST!$E132</f>
        <v>18.134146341463413</v>
      </c>
      <c r="AC132" s="3">
        <f t="shared" si="20"/>
        <v>0.57237039121245525</v>
      </c>
    </row>
    <row r="133" spans="1:29" x14ac:dyDescent="0.3">
      <c r="A133">
        <v>12</v>
      </c>
      <c r="B133" t="s">
        <v>172</v>
      </c>
      <c r="C133" t="s">
        <v>52</v>
      </c>
      <c r="D133" t="s">
        <v>183</v>
      </c>
      <c r="E133">
        <v>82</v>
      </c>
      <c r="F133">
        <f>VLOOKUP(D133,Sheet2!D:E,2,0)</f>
        <v>48</v>
      </c>
      <c r="G133">
        <f t="shared" si="15"/>
        <v>34</v>
      </c>
      <c r="H133" s="1">
        <f t="shared" si="16"/>
        <v>0.58536585365853655</v>
      </c>
      <c r="I133" t="str">
        <f>VLOOKUP(D133,Sheet2!D:P,13,0)</f>
        <v>Lost E. Conf. Semis</v>
      </c>
      <c r="J133">
        <v>2</v>
      </c>
      <c r="K133" s="5">
        <f>Team_record!K133/LINEST!$E133</f>
        <v>38.634146341463413</v>
      </c>
      <c r="L133" s="5">
        <f>Team_record!L133/LINEST!$E133</f>
        <v>84.426829268292678</v>
      </c>
      <c r="M133" s="4">
        <f t="shared" si="17"/>
        <v>0.4576050845009389</v>
      </c>
      <c r="N133" s="5">
        <f>Team_record!N133/LINEST!$E133</f>
        <v>9.9390243902439028</v>
      </c>
      <c r="O133" s="5">
        <f>Team_record!O133/LINEST!$E133</f>
        <v>28.365853658536587</v>
      </c>
      <c r="P133" s="4">
        <f t="shared" si="18"/>
        <v>0.35038693035253654</v>
      </c>
      <c r="Q133" s="5">
        <f>Team_record!Q133/LINEST!$E133</f>
        <v>15.634146341463415</v>
      </c>
      <c r="R133" s="5">
        <f>Team_record!R133/LINEST!$E133</f>
        <v>19.975609756097562</v>
      </c>
      <c r="S133" s="4">
        <f t="shared" si="19"/>
        <v>0.78266178266178266</v>
      </c>
      <c r="T133" s="5">
        <f>Team_record!T133/LINEST!$E133</f>
        <v>8.2804878048780495</v>
      </c>
      <c r="U133" s="5">
        <f>Team_record!U133/LINEST!$E133</f>
        <v>33.804878048780488</v>
      </c>
      <c r="V133" s="5">
        <f>Team_record!V133/LINEST!$E133</f>
        <v>102.84146341463415</v>
      </c>
      <c r="W133" s="5">
        <f>Team_record!W133/LINEST!$E133</f>
        <v>42.085365853658537</v>
      </c>
      <c r="X133" s="5">
        <f>Team_record!X133/LINEST!$E133</f>
        <v>25.609756097560975</v>
      </c>
      <c r="Y133" s="5">
        <f>Team_record!Y133/LINEST!$E133</f>
        <v>9.1097560975609753</v>
      </c>
      <c r="Z133" s="5">
        <f>Team_record!Z133/LINEST!$E133</f>
        <v>5.9268292682926829</v>
      </c>
      <c r="AA133" s="5">
        <f>Team_record!AA133/LINEST!$E133</f>
        <v>14.951219512195122</v>
      </c>
      <c r="AB133" s="5">
        <f>Team_record!AB133/LINEST!$E133</f>
        <v>19.146341463414632</v>
      </c>
      <c r="AC133" s="3">
        <f t="shared" si="20"/>
        <v>0.53348832012325575</v>
      </c>
    </row>
    <row r="134" spans="1:29" x14ac:dyDescent="0.3">
      <c r="A134">
        <v>13</v>
      </c>
      <c r="B134" t="s">
        <v>172</v>
      </c>
      <c r="C134" t="s">
        <v>30</v>
      </c>
      <c r="D134" t="s">
        <v>184</v>
      </c>
      <c r="E134">
        <v>82</v>
      </c>
      <c r="F134">
        <f>VLOOKUP(D134,Sheet2!D:E,2,0)</f>
        <v>30</v>
      </c>
      <c r="G134">
        <f t="shared" si="15"/>
        <v>52</v>
      </c>
      <c r="H134" s="1">
        <f t="shared" si="16"/>
        <v>0.36585365853658536</v>
      </c>
      <c r="I134">
        <f>VLOOKUP(D134,Sheet2!D:P,13,0)</f>
        <v>0</v>
      </c>
      <c r="J134">
        <v>0</v>
      </c>
      <c r="K134" s="5">
        <f>Team_record!K134/LINEST!$E134</f>
        <v>38.451219512195124</v>
      </c>
      <c r="L134" s="5">
        <f>Team_record!L134/LINEST!$E134</f>
        <v>85.853658536585371</v>
      </c>
      <c r="M134" s="4">
        <f t="shared" si="17"/>
        <v>0.44786931818181819</v>
      </c>
      <c r="N134" s="5">
        <f>Team_record!N134/LINEST!$E134</f>
        <v>8.5609756097560972</v>
      </c>
      <c r="O134" s="5">
        <f>Team_record!O134/LINEST!$E134</f>
        <v>23.792682926829269</v>
      </c>
      <c r="P134" s="4">
        <f t="shared" si="18"/>
        <v>0.35981547924141466</v>
      </c>
      <c r="Q134" s="5">
        <f>Team_record!Q134/LINEST!$E134</f>
        <v>17.256097560975611</v>
      </c>
      <c r="R134" s="5">
        <f>Team_record!R134/LINEST!$E134</f>
        <v>22.23170731707317</v>
      </c>
      <c r="S134" s="4">
        <f t="shared" si="19"/>
        <v>0.77619308831596279</v>
      </c>
      <c r="T134" s="5">
        <f>Team_record!T134/LINEST!$E134</f>
        <v>9.536585365853659</v>
      </c>
      <c r="U134" s="5">
        <f>Team_record!U134/LINEST!$E134</f>
        <v>33.073170731707314</v>
      </c>
      <c r="V134" s="5">
        <f>Team_record!V134/LINEST!$E134</f>
        <v>102.71951219512195</v>
      </c>
      <c r="W134" s="5">
        <f>Team_record!W134/LINEST!$E134</f>
        <v>42.609756097560975</v>
      </c>
      <c r="X134" s="5">
        <f>Team_record!X134/LINEST!$E134</f>
        <v>22.170731707317074</v>
      </c>
      <c r="Y134" s="5">
        <f>Team_record!Y134/LINEST!$E134</f>
        <v>7.7195121951219514</v>
      </c>
      <c r="Z134" s="5">
        <f>Team_record!Z134/LINEST!$E134</f>
        <v>4.1707317073170733</v>
      </c>
      <c r="AA134" s="5">
        <f>Team_record!AA134/LINEST!$E134</f>
        <v>13.439024390243903</v>
      </c>
      <c r="AB134" s="5">
        <f>Team_record!AB134/LINEST!$E134</f>
        <v>20.890243902439025</v>
      </c>
      <c r="AC134" s="3">
        <f t="shared" si="20"/>
        <v>0.41323084931282772</v>
      </c>
    </row>
    <row r="135" spans="1:29" x14ac:dyDescent="0.3">
      <c r="A135">
        <v>14</v>
      </c>
      <c r="B135" t="s">
        <v>172</v>
      </c>
      <c r="C135" t="s">
        <v>46</v>
      </c>
      <c r="D135" t="s">
        <v>185</v>
      </c>
      <c r="E135">
        <v>82</v>
      </c>
      <c r="F135">
        <f>VLOOKUP(D135,Sheet2!D:E,2,0)</f>
        <v>56</v>
      </c>
      <c r="G135">
        <f t="shared" si="15"/>
        <v>26</v>
      </c>
      <c r="H135" s="1">
        <f t="shared" si="16"/>
        <v>0.68292682926829273</v>
      </c>
      <c r="I135" t="str">
        <f>VLOOKUP(D135,Sheet2!D:P,13,0)</f>
        <v>Lost E. Conf. Finals</v>
      </c>
      <c r="J135">
        <v>3</v>
      </c>
      <c r="K135" s="5">
        <f>Team_record!K135/LINEST!$E135</f>
        <v>36.658536585365852</v>
      </c>
      <c r="L135" s="5">
        <f>Team_record!L135/LINEST!$E135</f>
        <v>81.329268292682926</v>
      </c>
      <c r="M135" s="4">
        <f t="shared" si="17"/>
        <v>0.45074224021592441</v>
      </c>
      <c r="N135" s="5">
        <f>Team_record!N135/LINEST!$E135</f>
        <v>8.6341463414634152</v>
      </c>
      <c r="O135" s="5">
        <f>Team_record!O135/LINEST!$E135</f>
        <v>23.353658536585368</v>
      </c>
      <c r="P135" s="4">
        <f t="shared" si="18"/>
        <v>0.36971279373368143</v>
      </c>
      <c r="Q135" s="5">
        <f>Team_record!Q135/LINEST!$E135</f>
        <v>20.756097560975611</v>
      </c>
      <c r="R135" s="5">
        <f>Team_record!R135/LINEST!$E135</f>
        <v>26.707317073170731</v>
      </c>
      <c r="S135" s="4">
        <f t="shared" si="19"/>
        <v>0.7771689497716896</v>
      </c>
      <c r="T135" s="5">
        <f>Team_record!T135/LINEST!$E135</f>
        <v>10.195121951219512</v>
      </c>
      <c r="U135" s="5">
        <f>Team_record!U135/LINEST!$E135</f>
        <v>33.219512195121951</v>
      </c>
      <c r="V135" s="5">
        <f>Team_record!V135/LINEST!$E135</f>
        <v>102.70731707317073</v>
      </c>
      <c r="W135" s="5">
        <f>Team_record!W135/LINEST!$E135</f>
        <v>43.414634146341463</v>
      </c>
      <c r="X135" s="5">
        <f>Team_record!X135/LINEST!$E135</f>
        <v>18.73170731707317</v>
      </c>
      <c r="Y135" s="5">
        <f>Team_record!Y135/LINEST!$E135</f>
        <v>7.7560975609756095</v>
      </c>
      <c r="Z135" s="5">
        <f>Team_record!Z135/LINEST!$E135</f>
        <v>5.475609756097561</v>
      </c>
      <c r="AA135" s="5">
        <f>Team_record!AA135/LINEST!$E135</f>
        <v>13.085365853658537</v>
      </c>
      <c r="AB135" s="5">
        <f>Team_record!AB135/LINEST!$E135</f>
        <v>19.634146341463413</v>
      </c>
      <c r="AC135" s="3">
        <f t="shared" si="20"/>
        <v>0.6623511814341102</v>
      </c>
    </row>
    <row r="136" spans="1:29" x14ac:dyDescent="0.3">
      <c r="A136">
        <v>15</v>
      </c>
      <c r="B136" t="s">
        <v>172</v>
      </c>
      <c r="C136" t="s">
        <v>44</v>
      </c>
      <c r="D136" t="s">
        <v>186</v>
      </c>
      <c r="E136">
        <v>82</v>
      </c>
      <c r="F136">
        <f>VLOOKUP(D136,Sheet2!D:E,2,0)</f>
        <v>29</v>
      </c>
      <c r="G136">
        <f t="shared" si="15"/>
        <v>53</v>
      </c>
      <c r="H136" s="1">
        <f t="shared" si="16"/>
        <v>0.35365853658536583</v>
      </c>
      <c r="I136">
        <f>VLOOKUP(D136,Sheet2!D:P,13,0)</f>
        <v>0</v>
      </c>
      <c r="J136">
        <v>0</v>
      </c>
      <c r="K136" s="5">
        <f>Team_record!K136/LINEST!$E136</f>
        <v>37.743902439024389</v>
      </c>
      <c r="L136" s="5">
        <f>Team_record!L136/LINEST!$E136</f>
        <v>81.317073170731703</v>
      </c>
      <c r="M136" s="4">
        <f t="shared" si="17"/>
        <v>0.46415716856628675</v>
      </c>
      <c r="N136" s="5">
        <f>Team_record!N136/LINEST!$E136</f>
        <v>5.5487804878048781</v>
      </c>
      <c r="O136" s="5">
        <f>Team_record!O136/LINEST!$E136</f>
        <v>16.426829268292682</v>
      </c>
      <c r="P136" s="4">
        <f t="shared" si="18"/>
        <v>0.33778767631774315</v>
      </c>
      <c r="Q136" s="5">
        <f>Team_record!Q136/LINEST!$E136</f>
        <v>21.378048780487806</v>
      </c>
      <c r="R136" s="5">
        <f>Team_record!R136/LINEST!$E136</f>
        <v>26.987804878048781</v>
      </c>
      <c r="S136" s="4">
        <f t="shared" si="19"/>
        <v>0.79213737008585627</v>
      </c>
      <c r="T136" s="5">
        <f>Team_record!T136/LINEST!$E136</f>
        <v>10.012195121951219</v>
      </c>
      <c r="U136" s="5">
        <f>Team_record!U136/LINEST!$E136</f>
        <v>31.548780487804876</v>
      </c>
      <c r="V136" s="5">
        <f>Team_record!V136/LINEST!$E136</f>
        <v>102.41463414634147</v>
      </c>
      <c r="W136" s="5">
        <f>Team_record!W136/LINEST!$E136</f>
        <v>41.560975609756099</v>
      </c>
      <c r="X136" s="5">
        <f>Team_record!X136/LINEST!$E136</f>
        <v>23.365853658536587</v>
      </c>
      <c r="Y136" s="5">
        <f>Team_record!Y136/LINEST!$E136</f>
        <v>8</v>
      </c>
      <c r="Z136" s="5">
        <f>Team_record!Z136/LINEST!$E136</f>
        <v>4.5731707317073171</v>
      </c>
      <c r="AA136" s="5">
        <f>Team_record!AA136/LINEST!$E136</f>
        <v>15.012195121951219</v>
      </c>
      <c r="AB136" s="5">
        <f>Team_record!AB136/LINEST!$E136</f>
        <v>20.682926829268293</v>
      </c>
      <c r="AC136" s="3">
        <f t="shared" si="20"/>
        <v>0.44245205324185177</v>
      </c>
    </row>
    <row r="137" spans="1:29" x14ac:dyDescent="0.3">
      <c r="A137">
        <v>16</v>
      </c>
      <c r="B137" t="s">
        <v>172</v>
      </c>
      <c r="C137" t="s">
        <v>28</v>
      </c>
      <c r="D137" t="s">
        <v>187</v>
      </c>
      <c r="E137">
        <v>82</v>
      </c>
      <c r="F137">
        <f>VLOOKUP(D137,Sheet2!D:E,2,0)</f>
        <v>42</v>
      </c>
      <c r="G137">
        <f t="shared" si="15"/>
        <v>40</v>
      </c>
      <c r="H137" s="1">
        <f t="shared" si="16"/>
        <v>0.51219512195121952</v>
      </c>
      <c r="I137" t="str">
        <f>VLOOKUP(D137,Sheet2!D:P,13,0)</f>
        <v>Lost W. Conf. 1st Rnd.</v>
      </c>
      <c r="J137">
        <v>1</v>
      </c>
      <c r="K137" s="5">
        <f>Team_record!K137/LINEST!$E137</f>
        <v>37.365853658536587</v>
      </c>
      <c r="L137" s="5">
        <f>Team_record!L137/LINEST!$E137</f>
        <v>84.146341463414629</v>
      </c>
      <c r="M137" s="4">
        <f t="shared" si="17"/>
        <v>0.44405797101449279</v>
      </c>
      <c r="N137" s="5">
        <f>Team_record!N137/LINEST!$E137</f>
        <v>9.8292682926829276</v>
      </c>
      <c r="O137" s="5">
        <f>Team_record!O137/LINEST!$E137</f>
        <v>28.560975609756099</v>
      </c>
      <c r="P137" s="4">
        <f t="shared" si="18"/>
        <v>0.34415029888983778</v>
      </c>
      <c r="Q137" s="5">
        <f>Team_record!Q137/LINEST!$E137</f>
        <v>17.73170731707317</v>
      </c>
      <c r="R137" s="5">
        <f>Team_record!R137/LINEST!$E137</f>
        <v>22.329268292682926</v>
      </c>
      <c r="S137" s="4">
        <f t="shared" si="19"/>
        <v>0.79410158383397045</v>
      </c>
      <c r="T137" s="5">
        <f>Team_record!T137/LINEST!$E137</f>
        <v>9.1585365853658534</v>
      </c>
      <c r="U137" s="5">
        <f>Team_record!U137/LINEST!$E137</f>
        <v>33.914634146341463</v>
      </c>
      <c r="V137" s="5">
        <f>Team_record!V137/LINEST!$E137</f>
        <v>102.29268292682927</v>
      </c>
      <c r="W137" s="5">
        <f>Team_record!W137/LINEST!$E137</f>
        <v>43.073170731707314</v>
      </c>
      <c r="X137" s="5">
        <f>Team_record!X137/LINEST!$E137</f>
        <v>22.109756097560975</v>
      </c>
      <c r="Y137" s="5">
        <f>Team_record!Y137/LINEST!$E137</f>
        <v>6.8292682926829267</v>
      </c>
      <c r="Z137" s="5">
        <f>Team_record!Z137/LINEST!$E137</f>
        <v>3.7317073170731709</v>
      </c>
      <c r="AA137" s="5">
        <f>Team_record!AA137/LINEST!$E137</f>
        <v>12.768292682926829</v>
      </c>
      <c r="AB137" s="5">
        <f>Team_record!AB137/LINEST!$E137</f>
        <v>19.451219512195124</v>
      </c>
      <c r="AC137" s="3">
        <f t="shared" si="20"/>
        <v>0.5008206067389952</v>
      </c>
    </row>
    <row r="138" spans="1:29" x14ac:dyDescent="0.3">
      <c r="A138">
        <v>17</v>
      </c>
      <c r="B138" t="s">
        <v>172</v>
      </c>
      <c r="C138" t="s">
        <v>66</v>
      </c>
      <c r="D138" t="s">
        <v>188</v>
      </c>
      <c r="E138">
        <v>82</v>
      </c>
      <c r="F138">
        <f>VLOOKUP(D138,Sheet2!D:E,2,0)</f>
        <v>45</v>
      </c>
      <c r="G138">
        <f t="shared" si="15"/>
        <v>37</v>
      </c>
      <c r="H138" s="1">
        <f t="shared" si="16"/>
        <v>0.54878048780487809</v>
      </c>
      <c r="I138" t="str">
        <f>VLOOKUP(D138,Sheet2!D:P,13,0)</f>
        <v>Lost E. Conf. 1st Rnd.</v>
      </c>
      <c r="J138">
        <v>1</v>
      </c>
      <c r="K138" s="5">
        <f>Team_record!K138/LINEST!$E138</f>
        <v>38.31707317073171</v>
      </c>
      <c r="L138" s="5">
        <f>Team_record!L138/LINEST!$E138</f>
        <v>85.182926829268297</v>
      </c>
      <c r="M138" s="4">
        <f t="shared" si="17"/>
        <v>0.44982104509663567</v>
      </c>
      <c r="N138" s="5">
        <f>Team_record!N138/LINEST!$E138</f>
        <v>8.0853658536585371</v>
      </c>
      <c r="O138" s="5">
        <f>Team_record!O138/LINEST!$E138</f>
        <v>23.036585365853657</v>
      </c>
      <c r="P138" s="4">
        <f t="shared" si="18"/>
        <v>0.35097935415563797</v>
      </c>
      <c r="Q138" s="5">
        <f>Team_record!Q138/LINEST!$E138</f>
        <v>17.439024390243901</v>
      </c>
      <c r="R138" s="5">
        <f>Team_record!R138/LINEST!$E138</f>
        <v>22.829268292682926</v>
      </c>
      <c r="S138" s="4">
        <f t="shared" si="19"/>
        <v>0.76388888888888884</v>
      </c>
      <c r="T138" s="5">
        <f>Team_record!T138/LINEST!$E138</f>
        <v>10.329268292682928</v>
      </c>
      <c r="U138" s="5">
        <f>Team_record!U138/LINEST!$E138</f>
        <v>33.890243902439025</v>
      </c>
      <c r="V138" s="5">
        <f>Team_record!V138/LINEST!$E138</f>
        <v>102.15853658536585</v>
      </c>
      <c r="W138" s="5">
        <f>Team_record!W138/LINEST!$E138</f>
        <v>44.219512195121951</v>
      </c>
      <c r="X138" s="5">
        <f>Team_record!X138/LINEST!$E138</f>
        <v>21.23170731707317</v>
      </c>
      <c r="Y138" s="5">
        <f>Team_record!Y138/LINEST!$E138</f>
        <v>9.0487804878048781</v>
      </c>
      <c r="Z138" s="5">
        <f>Team_record!Z138/LINEST!$E138</f>
        <v>4.7682926829268295</v>
      </c>
      <c r="AA138" s="5">
        <f>Team_record!AA138/LINEST!$E138</f>
        <v>14.865853658536585</v>
      </c>
      <c r="AB138" s="5">
        <f>Team_record!AB138/LINEST!$E138</f>
        <v>20.012195121951219</v>
      </c>
      <c r="AC138" s="3">
        <f t="shared" si="20"/>
        <v>0.53019469210855574</v>
      </c>
    </row>
    <row r="139" spans="1:29" x14ac:dyDescent="0.3">
      <c r="A139">
        <v>18</v>
      </c>
      <c r="B139" t="s">
        <v>172</v>
      </c>
      <c r="C139" t="s">
        <v>68</v>
      </c>
      <c r="D139" t="s">
        <v>189</v>
      </c>
      <c r="E139">
        <v>82</v>
      </c>
      <c r="F139">
        <f>VLOOKUP(D139,Sheet2!D:E,2,0)</f>
        <v>35</v>
      </c>
      <c r="G139">
        <f t="shared" si="15"/>
        <v>47</v>
      </c>
      <c r="H139" s="1">
        <f t="shared" si="16"/>
        <v>0.42682926829268292</v>
      </c>
      <c r="I139">
        <f>VLOOKUP(D139,Sheet2!D:P,13,0)</f>
        <v>0</v>
      </c>
      <c r="J139">
        <v>0</v>
      </c>
      <c r="K139" s="5">
        <f>Team_record!K139/LINEST!$E139</f>
        <v>39.536585365853661</v>
      </c>
      <c r="L139" s="5">
        <f>Team_record!L139/LINEST!$E139</f>
        <v>86.829268292682926</v>
      </c>
      <c r="M139" s="4">
        <f t="shared" si="17"/>
        <v>0.45533707865168543</v>
      </c>
      <c r="N139" s="5">
        <f>Team_record!N139/LINEST!$E139</f>
        <v>7.7560975609756095</v>
      </c>
      <c r="O139" s="5">
        <f>Team_record!O139/LINEST!$E139</f>
        <v>22.170731707317074</v>
      </c>
      <c r="P139" s="4">
        <f t="shared" si="18"/>
        <v>0.34983498349834979</v>
      </c>
      <c r="Q139" s="5">
        <f>Team_record!Q139/LINEST!$E139</f>
        <v>15.231707317073171</v>
      </c>
      <c r="R139" s="5">
        <f>Team_record!R139/LINEST!$E139</f>
        <v>20.109756097560975</v>
      </c>
      <c r="S139" s="4">
        <f t="shared" si="19"/>
        <v>0.75742874469375387</v>
      </c>
      <c r="T139" s="5">
        <f>Team_record!T139/LINEST!$E139</f>
        <v>10.280487804878049</v>
      </c>
      <c r="U139" s="5">
        <f>Team_record!U139/LINEST!$E139</f>
        <v>33.036585365853661</v>
      </c>
      <c r="V139" s="5">
        <f>Team_record!V139/LINEST!$E139</f>
        <v>102.0609756097561</v>
      </c>
      <c r="W139" s="5">
        <f>Team_record!W139/LINEST!$E139</f>
        <v>43.31707317073171</v>
      </c>
      <c r="X139" s="5">
        <f>Team_record!X139/LINEST!$E139</f>
        <v>23.573170731707318</v>
      </c>
      <c r="Y139" s="5">
        <f>Team_record!Y139/LINEST!$E139</f>
        <v>8.2073170731707314</v>
      </c>
      <c r="Z139" s="5">
        <f>Team_record!Z139/LINEST!$E139</f>
        <v>5.0853658536585362</v>
      </c>
      <c r="AA139" s="5">
        <f>Team_record!AA139/LINEST!$E139</f>
        <v>14.085365853658537</v>
      </c>
      <c r="AB139" s="5">
        <f>Team_record!AB139/LINEST!$E139</f>
        <v>20.743902439024389</v>
      </c>
      <c r="AC139" s="3">
        <f t="shared" si="20"/>
        <v>0.43182929547339832</v>
      </c>
    </row>
    <row r="140" spans="1:29" x14ac:dyDescent="0.3">
      <c r="A140">
        <v>19</v>
      </c>
      <c r="B140" t="s">
        <v>172</v>
      </c>
      <c r="C140" t="s">
        <v>70</v>
      </c>
      <c r="D140" t="s">
        <v>190</v>
      </c>
      <c r="E140">
        <v>82</v>
      </c>
      <c r="F140">
        <f>VLOOKUP(D140,Sheet2!D:E,2,0)</f>
        <v>44</v>
      </c>
      <c r="G140">
        <f t="shared" si="15"/>
        <v>38</v>
      </c>
      <c r="H140" s="1">
        <f t="shared" si="16"/>
        <v>0.53658536585365857</v>
      </c>
      <c r="I140" t="str">
        <f>VLOOKUP(D140,Sheet2!D:P,13,0)</f>
        <v>Lost E. Conf. 1st Rnd.</v>
      </c>
      <c r="J140">
        <v>1</v>
      </c>
      <c r="K140" s="5">
        <f>Team_record!K140/LINEST!$E140</f>
        <v>37.939024390243901</v>
      </c>
      <c r="L140" s="5">
        <f>Team_record!L140/LINEST!$E140</f>
        <v>86.426829268292678</v>
      </c>
      <c r="M140" s="4">
        <f t="shared" si="17"/>
        <v>0.43897276703823901</v>
      </c>
      <c r="N140" s="5">
        <f>Team_record!N140/LINEST!$E140</f>
        <v>9.0243902439024382</v>
      </c>
      <c r="O140" s="5">
        <f>Team_record!O140/LINEST!$E140</f>
        <v>26.195121951219512</v>
      </c>
      <c r="P140" s="4">
        <f t="shared" si="18"/>
        <v>0.3445065176908752</v>
      </c>
      <c r="Q140" s="5">
        <f>Team_record!Q140/LINEST!$E140</f>
        <v>17.060975609756099</v>
      </c>
      <c r="R140" s="5">
        <f>Team_record!R140/LINEST!$E140</f>
        <v>25.548780487804876</v>
      </c>
      <c r="S140" s="4">
        <f t="shared" si="19"/>
        <v>0.6677804295942722</v>
      </c>
      <c r="T140" s="5">
        <f>Team_record!T140/LINEST!$E140</f>
        <v>12.451219512195122</v>
      </c>
      <c r="U140" s="5">
        <f>Team_record!U140/LINEST!$E140</f>
        <v>33.865853658536587</v>
      </c>
      <c r="V140" s="5">
        <f>Team_record!V140/LINEST!$E140</f>
        <v>101.96341463414635</v>
      </c>
      <c r="W140" s="5">
        <f>Team_record!W140/LINEST!$E140</f>
        <v>46.31707317073171</v>
      </c>
      <c r="X140" s="5">
        <f>Team_record!X140/LINEST!$E140</f>
        <v>19.439024390243901</v>
      </c>
      <c r="Y140" s="5">
        <f>Team_record!Y140/LINEST!$E140</f>
        <v>6.9878048780487809</v>
      </c>
      <c r="Z140" s="5">
        <f>Team_record!Z140/LINEST!$E140</f>
        <v>3.7073170731707319</v>
      </c>
      <c r="AA140" s="5">
        <f>Team_record!AA140/LINEST!$E140</f>
        <v>13.536585365853659</v>
      </c>
      <c r="AB140" s="5">
        <f>Team_record!AB140/LINEST!$E140</f>
        <v>18.987804878048781</v>
      </c>
      <c r="AC140" s="3">
        <f t="shared" si="20"/>
        <v>0.45772399878356407</v>
      </c>
    </row>
    <row r="141" spans="1:29" x14ac:dyDescent="0.3">
      <c r="A141">
        <v>20</v>
      </c>
      <c r="B141" t="s">
        <v>172</v>
      </c>
      <c r="C141" t="s">
        <v>58</v>
      </c>
      <c r="D141" t="s">
        <v>191</v>
      </c>
      <c r="E141">
        <v>82</v>
      </c>
      <c r="F141">
        <f>VLOOKUP(D141,Sheet2!D:E,2,0)</f>
        <v>33</v>
      </c>
      <c r="G141">
        <f t="shared" si="15"/>
        <v>49</v>
      </c>
      <c r="H141" s="1">
        <f t="shared" si="16"/>
        <v>0.40243902439024393</v>
      </c>
      <c r="I141">
        <f>VLOOKUP(D141,Sheet2!D:P,13,0)</f>
        <v>0</v>
      </c>
      <c r="J141">
        <v>0</v>
      </c>
      <c r="K141" s="5">
        <f>Team_record!K141/LINEST!$E141</f>
        <v>37.719512195121951</v>
      </c>
      <c r="L141" s="5">
        <f>Team_record!L141/LINEST!$E141</f>
        <v>85.402439024390247</v>
      </c>
      <c r="M141" s="4">
        <f t="shared" si="17"/>
        <v>0.44166785663287161</v>
      </c>
      <c r="N141" s="5">
        <f>Team_record!N141/LINEST!$E141</f>
        <v>8</v>
      </c>
      <c r="O141" s="5">
        <f>Team_record!O141/LINEST!$E141</f>
        <v>23.695121951219512</v>
      </c>
      <c r="P141" s="4">
        <f t="shared" si="18"/>
        <v>0.33762223365928978</v>
      </c>
      <c r="Q141" s="5">
        <f>Team_record!Q141/LINEST!$E141</f>
        <v>18.451219512195124</v>
      </c>
      <c r="R141" s="5">
        <f>Team_record!R141/LINEST!$E141</f>
        <v>24.073170731707318</v>
      </c>
      <c r="S141" s="4">
        <f t="shared" si="19"/>
        <v>0.76646403242147931</v>
      </c>
      <c r="T141" s="5">
        <f>Team_record!T141/LINEST!$E141</f>
        <v>11.475609756097562</v>
      </c>
      <c r="U141" s="5">
        <f>Team_record!U141/LINEST!$E141</f>
        <v>33.146341463414636</v>
      </c>
      <c r="V141" s="5">
        <f>Team_record!V141/LINEST!$E141</f>
        <v>101.89024390243902</v>
      </c>
      <c r="W141" s="5">
        <f>Team_record!W141/LINEST!$E141</f>
        <v>44.621951219512198</v>
      </c>
      <c r="X141" s="5">
        <f>Team_record!X141/LINEST!$E141</f>
        <v>22.658536585365855</v>
      </c>
      <c r="Y141" s="5">
        <f>Team_record!Y141/LINEST!$E141</f>
        <v>7.4268292682926829</v>
      </c>
      <c r="Z141" s="5">
        <f>Team_record!Z141/LINEST!$E141</f>
        <v>4.8170731707317076</v>
      </c>
      <c r="AA141" s="5">
        <f>Team_record!AA141/LINEST!$E141</f>
        <v>14.658536585365853</v>
      </c>
      <c r="AB141" s="5">
        <f>Team_record!AB141/LINEST!$E141</f>
        <v>21.012195121951219</v>
      </c>
      <c r="AC141" s="3">
        <f t="shared" si="20"/>
        <v>0.42400910362695099</v>
      </c>
    </row>
    <row r="142" spans="1:29" x14ac:dyDescent="0.3">
      <c r="A142">
        <v>21</v>
      </c>
      <c r="B142" t="s">
        <v>172</v>
      </c>
      <c r="C142" t="s">
        <v>74</v>
      </c>
      <c r="D142" t="s">
        <v>192</v>
      </c>
      <c r="E142">
        <v>82</v>
      </c>
      <c r="F142">
        <f>VLOOKUP(D142,Sheet2!D:E,2,0)</f>
        <v>42</v>
      </c>
      <c r="G142">
        <f t="shared" si="15"/>
        <v>40</v>
      </c>
      <c r="H142" s="1">
        <f t="shared" si="16"/>
        <v>0.51219512195121952</v>
      </c>
      <c r="I142">
        <f>VLOOKUP(D142,Sheet2!D:P,13,0)</f>
        <v>0</v>
      </c>
      <c r="J142">
        <v>0</v>
      </c>
      <c r="K142" s="5">
        <f>Team_record!K142/LINEST!$E142</f>
        <v>38.597560975609753</v>
      </c>
      <c r="L142" s="5">
        <f>Team_record!L142/LINEST!$E142</f>
        <v>87.439024390243901</v>
      </c>
      <c r="M142" s="4">
        <f t="shared" si="17"/>
        <v>0.44142259414225937</v>
      </c>
      <c r="N142" s="5">
        <f>Team_record!N142/LINEST!$E142</f>
        <v>7.9390243902439028</v>
      </c>
      <c r="O142" s="5">
        <f>Team_record!O142/LINEST!$E142</f>
        <v>21.378048780487806</v>
      </c>
      <c r="P142" s="4">
        <f t="shared" si="18"/>
        <v>0.37136337706788364</v>
      </c>
      <c r="Q142" s="5">
        <f>Team_record!Q142/LINEST!$E142</f>
        <v>16.512195121951219</v>
      </c>
      <c r="R142" s="5">
        <f>Team_record!R142/LINEST!$E142</f>
        <v>20.975609756097562</v>
      </c>
      <c r="S142" s="4">
        <f t="shared" si="19"/>
        <v>0.78720930232558139</v>
      </c>
      <c r="T142" s="5">
        <f>Team_record!T142/LINEST!$E142</f>
        <v>11.060975609756097</v>
      </c>
      <c r="U142" s="5">
        <f>Team_record!U142/LINEST!$E142</f>
        <v>35.231707317073173</v>
      </c>
      <c r="V142" s="5">
        <f>Team_record!V142/LINEST!$E142</f>
        <v>101.64634146341463</v>
      </c>
      <c r="W142" s="5">
        <f>Team_record!W142/LINEST!$E142</f>
        <v>46.292682926829265</v>
      </c>
      <c r="X142" s="5">
        <f>Team_record!X142/LINEST!$E142</f>
        <v>22.804878048780488</v>
      </c>
      <c r="Y142" s="5">
        <f>Team_record!Y142/LINEST!$E142</f>
        <v>6.0365853658536581</v>
      </c>
      <c r="Z142" s="5">
        <f>Team_record!Z142/LINEST!$E142</f>
        <v>5.7317073170731705</v>
      </c>
      <c r="AA142" s="5">
        <f>Team_record!AA142/LINEST!$E142</f>
        <v>13.914634146341463</v>
      </c>
      <c r="AB142" s="5">
        <f>Team_record!AB142/LINEST!$E142</f>
        <v>18.841463414634145</v>
      </c>
      <c r="AC142" s="3">
        <f t="shared" si="20"/>
        <v>0.41917242991798009</v>
      </c>
    </row>
    <row r="143" spans="1:29" x14ac:dyDescent="0.3">
      <c r="A143">
        <v>22</v>
      </c>
      <c r="B143" t="s">
        <v>172</v>
      </c>
      <c r="C143" t="s">
        <v>40</v>
      </c>
      <c r="D143" t="s">
        <v>193</v>
      </c>
      <c r="E143">
        <v>82</v>
      </c>
      <c r="F143">
        <f>VLOOKUP(D143,Sheet2!D:E,2,0)</f>
        <v>23</v>
      </c>
      <c r="G143">
        <f t="shared" si="15"/>
        <v>59</v>
      </c>
      <c r="H143" s="1">
        <f t="shared" si="16"/>
        <v>0.28048780487804881</v>
      </c>
      <c r="I143">
        <f>VLOOKUP(D143,Sheet2!D:P,13,0)</f>
        <v>0</v>
      </c>
      <c r="J143">
        <v>0</v>
      </c>
      <c r="K143" s="5">
        <f>Team_record!K143/LINEST!$E143</f>
        <v>37.207317073170735</v>
      </c>
      <c r="L143" s="5">
        <f>Team_record!L143/LINEST!$E143</f>
        <v>85.58536585365853</v>
      </c>
      <c r="M143" s="4">
        <f t="shared" si="17"/>
        <v>0.43473924194927338</v>
      </c>
      <c r="N143" s="5">
        <f>Team_record!N143/LINEST!$E143</f>
        <v>9</v>
      </c>
      <c r="O143" s="5">
        <f>Team_record!O143/LINEST!$E143</f>
        <v>25.829268292682926</v>
      </c>
      <c r="P143" s="4">
        <f t="shared" si="18"/>
        <v>0.34844192634560905</v>
      </c>
      <c r="Q143" s="5">
        <f>Team_record!Q143/LINEST!$E143</f>
        <v>17.451219512195124</v>
      </c>
      <c r="R143" s="5">
        <f>Team_record!R143/LINEST!$E143</f>
        <v>23.23170731707317</v>
      </c>
      <c r="S143" s="4">
        <f t="shared" si="19"/>
        <v>0.75118110236220481</v>
      </c>
      <c r="T143" s="5">
        <f>Team_record!T143/LINEST!$E143</f>
        <v>11.5</v>
      </c>
      <c r="U143" s="5">
        <f>Team_record!U143/LINEST!$E143</f>
        <v>33.329268292682926</v>
      </c>
      <c r="V143" s="5">
        <f>Team_record!V143/LINEST!$E143</f>
        <v>100.86585365853658</v>
      </c>
      <c r="W143" s="5">
        <f>Team_record!W143/LINEST!$E143</f>
        <v>44.829268292682926</v>
      </c>
      <c r="X143" s="5">
        <f>Team_record!X143/LINEST!$E143</f>
        <v>20.743902439024389</v>
      </c>
      <c r="Y143" s="5">
        <f>Team_record!Y143/LINEST!$E143</f>
        <v>7.7073170731707314</v>
      </c>
      <c r="Z143" s="5">
        <f>Team_record!Z143/LINEST!$E143</f>
        <v>3.8170731707317072</v>
      </c>
      <c r="AA143" s="5">
        <f>Team_record!AA143/LINEST!$E143</f>
        <v>17.195121951219512</v>
      </c>
      <c r="AB143" s="5">
        <f>Team_record!AB143/LINEST!$E143</f>
        <v>22.658536585365855</v>
      </c>
      <c r="AC143" s="3">
        <f t="shared" si="20"/>
        <v>0.29232445756156145</v>
      </c>
    </row>
    <row r="144" spans="1:29" x14ac:dyDescent="0.3">
      <c r="A144">
        <v>23</v>
      </c>
      <c r="B144" t="s">
        <v>172</v>
      </c>
      <c r="C144" t="s">
        <v>50</v>
      </c>
      <c r="D144" t="s">
        <v>194</v>
      </c>
      <c r="E144">
        <v>82</v>
      </c>
      <c r="F144">
        <f>VLOOKUP(D144,Sheet2!D:E,2,0)</f>
        <v>48</v>
      </c>
      <c r="G144">
        <f t="shared" si="15"/>
        <v>34</v>
      </c>
      <c r="H144" s="1">
        <f t="shared" si="16"/>
        <v>0.58536585365853655</v>
      </c>
      <c r="I144" t="str">
        <f>VLOOKUP(D144,Sheet2!D:P,13,0)</f>
        <v>Lost E. Conf. Semis</v>
      </c>
      <c r="J144">
        <v>2</v>
      </c>
      <c r="K144" s="5">
        <f>Team_record!K144/LINEST!$E144</f>
        <v>38.414634146341463</v>
      </c>
      <c r="L144" s="5">
        <f>Team_record!L144/LINEST!$E144</f>
        <v>81.670731707317074</v>
      </c>
      <c r="M144" s="4">
        <f t="shared" si="17"/>
        <v>0.47035986262505597</v>
      </c>
      <c r="N144" s="5">
        <f>Team_record!N144/LINEST!$E144</f>
        <v>6.0731707317073171</v>
      </c>
      <c r="O144" s="5">
        <f>Team_record!O144/LINEST!$E144</f>
        <v>18.048780487804876</v>
      </c>
      <c r="P144" s="4">
        <f t="shared" si="18"/>
        <v>0.33648648648648655</v>
      </c>
      <c r="Q144" s="5">
        <f>Team_record!Q144/LINEST!$E144</f>
        <v>17.146341463414632</v>
      </c>
      <c r="R144" s="5">
        <f>Team_record!R144/LINEST!$E144</f>
        <v>23.036585365853657</v>
      </c>
      <c r="S144" s="4">
        <f t="shared" si="19"/>
        <v>0.7443091582848067</v>
      </c>
      <c r="T144" s="5">
        <f>Team_record!T144/LINEST!$E144</f>
        <v>9.8414634146341466</v>
      </c>
      <c r="U144" s="5">
        <f>Team_record!U144/LINEST!$E144</f>
        <v>34.280487804878049</v>
      </c>
      <c r="V144" s="5">
        <f>Team_record!V144/LINEST!$E144</f>
        <v>100.04878048780488</v>
      </c>
      <c r="W144" s="5">
        <f>Team_record!W144/LINEST!$E144</f>
        <v>44.121951219512198</v>
      </c>
      <c r="X144" s="5">
        <f>Team_record!X144/LINEST!$E144</f>
        <v>20.841463414634145</v>
      </c>
      <c r="Y144" s="5">
        <f>Team_record!Y144/LINEST!$E144</f>
        <v>6.7439024390243905</v>
      </c>
      <c r="Z144" s="5">
        <f>Team_record!Z144/LINEST!$E144</f>
        <v>6.475609756097561</v>
      </c>
      <c r="AA144" s="5">
        <f>Team_record!AA144/LINEST!$E144</f>
        <v>14.085365853658537</v>
      </c>
      <c r="AB144" s="5">
        <f>Team_record!AB144/LINEST!$E144</f>
        <v>18.317073170731707</v>
      </c>
      <c r="AC144" s="3">
        <f t="shared" si="20"/>
        <v>0.5432883229437363</v>
      </c>
    </row>
    <row r="145" spans="1:29" x14ac:dyDescent="0.3">
      <c r="A145">
        <v>24</v>
      </c>
      <c r="B145" t="s">
        <v>172</v>
      </c>
      <c r="C145" t="s">
        <v>48</v>
      </c>
      <c r="D145" t="s">
        <v>195</v>
      </c>
      <c r="E145">
        <v>82</v>
      </c>
      <c r="F145">
        <f>VLOOKUP(D145,Sheet2!D:E,2,0)</f>
        <v>42</v>
      </c>
      <c r="G145">
        <f t="shared" si="15"/>
        <v>40</v>
      </c>
      <c r="H145" s="1">
        <f t="shared" si="16"/>
        <v>0.51219512195121952</v>
      </c>
      <c r="I145" t="str">
        <f>VLOOKUP(D145,Sheet2!D:P,13,0)</f>
        <v>Lost W. Conf. 1st Rnd.</v>
      </c>
      <c r="J145">
        <v>1</v>
      </c>
      <c r="K145" s="5">
        <f>Team_record!K145/LINEST!$E145</f>
        <v>36.81707317073171</v>
      </c>
      <c r="L145" s="5">
        <f>Team_record!L145/LINEST!$E145</f>
        <v>83.646341463414629</v>
      </c>
      <c r="M145" s="4">
        <f t="shared" si="17"/>
        <v>0.4401516256013997</v>
      </c>
      <c r="N145" s="5">
        <f>Team_record!N145/LINEST!$E145</f>
        <v>6.1463414634146343</v>
      </c>
      <c r="O145" s="5">
        <f>Team_record!O145/LINEST!$E145</f>
        <v>18.548780487804876</v>
      </c>
      <c r="P145" s="4">
        <f t="shared" si="18"/>
        <v>0.33136094674556216</v>
      </c>
      <c r="Q145" s="5">
        <f>Team_record!Q145/LINEST!$E145</f>
        <v>19.317073170731707</v>
      </c>
      <c r="R145" s="5">
        <f>Team_record!R145/LINEST!$E145</f>
        <v>24.682926829268293</v>
      </c>
      <c r="S145" s="4">
        <f t="shared" si="19"/>
        <v>0.78260869565217384</v>
      </c>
      <c r="T145" s="5">
        <f>Team_record!T145/LINEST!$E145</f>
        <v>11.170731707317072</v>
      </c>
      <c r="U145" s="5">
        <f>Team_record!U145/LINEST!$E145</f>
        <v>30.451219512195124</v>
      </c>
      <c r="V145" s="5">
        <f>Team_record!V145/LINEST!$E145</f>
        <v>99.097560975609753</v>
      </c>
      <c r="W145" s="5">
        <f>Team_record!W145/LINEST!$E145</f>
        <v>41.621951219512198</v>
      </c>
      <c r="X145" s="5">
        <f>Team_record!X145/LINEST!$E145</f>
        <v>20.695121951219512</v>
      </c>
      <c r="Y145" s="5">
        <f>Team_record!Y145/LINEST!$E145</f>
        <v>8.8292682926829276</v>
      </c>
      <c r="Z145" s="5">
        <f>Team_record!Z145/LINEST!$E145</f>
        <v>4.2682926829268295</v>
      </c>
      <c r="AA145" s="5">
        <f>Team_record!AA145/LINEST!$E145</f>
        <v>13.292682926829269</v>
      </c>
      <c r="AB145" s="5">
        <f>Team_record!AB145/LINEST!$E145</f>
        <v>21.743902439024389</v>
      </c>
      <c r="AC145" s="3">
        <f t="shared" si="20"/>
        <v>0.43124313561751759</v>
      </c>
    </row>
    <row r="146" spans="1:29" x14ac:dyDescent="0.3">
      <c r="A146">
        <v>25</v>
      </c>
      <c r="B146" t="s">
        <v>172</v>
      </c>
      <c r="C146" t="s">
        <v>24</v>
      </c>
      <c r="D146" t="s">
        <v>196</v>
      </c>
      <c r="E146">
        <v>82</v>
      </c>
      <c r="F146">
        <f>VLOOKUP(D146,Sheet2!D:E,2,0)</f>
        <v>33</v>
      </c>
      <c r="G146">
        <f t="shared" si="15"/>
        <v>49</v>
      </c>
      <c r="H146" s="1">
        <f t="shared" si="16"/>
        <v>0.40243902439024393</v>
      </c>
      <c r="I146">
        <f>VLOOKUP(D146,Sheet2!D:P,13,0)</f>
        <v>0</v>
      </c>
      <c r="J146">
        <v>0</v>
      </c>
      <c r="K146" s="5">
        <f>Team_record!K146/LINEST!$E146</f>
        <v>38.353658536585364</v>
      </c>
      <c r="L146" s="5">
        <f>Team_record!L146/LINEST!$E146</f>
        <v>82.195121951219505</v>
      </c>
      <c r="M146" s="4">
        <f t="shared" si="17"/>
        <v>0.46661721068249262</v>
      </c>
      <c r="N146" s="5">
        <f>Team_record!N146/LINEST!$E146</f>
        <v>5.3658536585365857</v>
      </c>
      <c r="O146" s="5">
        <f>Team_record!O146/LINEST!$E146</f>
        <v>15.573170731707316</v>
      </c>
      <c r="P146" s="4">
        <f t="shared" si="18"/>
        <v>0.34455755677368838</v>
      </c>
      <c r="Q146" s="5">
        <f>Team_record!Q146/LINEST!$E146</f>
        <v>16.975609756097562</v>
      </c>
      <c r="R146" s="5">
        <f>Team_record!R146/LINEST!$E146</f>
        <v>22.719512195121951</v>
      </c>
      <c r="S146" s="4">
        <f t="shared" si="19"/>
        <v>0.74718196457326902</v>
      </c>
      <c r="T146" s="5">
        <f>Team_record!T146/LINEST!$E146</f>
        <v>10.463414634146341</v>
      </c>
      <c r="U146" s="5">
        <f>Team_record!U146/LINEST!$E146</f>
        <v>31.207317073170731</v>
      </c>
      <c r="V146" s="5">
        <f>Team_record!V146/LINEST!$E146</f>
        <v>99.048780487804876</v>
      </c>
      <c r="W146" s="5">
        <f>Team_record!W146/LINEST!$E146</f>
        <v>41.670731707317074</v>
      </c>
      <c r="X146" s="5">
        <f>Team_record!X146/LINEST!$E146</f>
        <v>23.109756097560975</v>
      </c>
      <c r="Y146" s="5">
        <f>Team_record!Y146/LINEST!$E146</f>
        <v>8.1951219512195124</v>
      </c>
      <c r="Z146" s="5">
        <f>Team_record!Z146/LINEST!$E146</f>
        <v>5.7926829268292686</v>
      </c>
      <c r="AA146" s="5">
        <f>Team_record!AA146/LINEST!$E146</f>
        <v>15.207317073170731</v>
      </c>
      <c r="AB146" s="5">
        <f>Team_record!AB146/LINEST!$E146</f>
        <v>20.670731707317074</v>
      </c>
      <c r="AC146" s="3">
        <f t="shared" si="20"/>
        <v>0.42264070516542385</v>
      </c>
    </row>
    <row r="147" spans="1:29" x14ac:dyDescent="0.3">
      <c r="A147">
        <v>26</v>
      </c>
      <c r="B147" t="s">
        <v>172</v>
      </c>
      <c r="C147" t="s">
        <v>54</v>
      </c>
      <c r="D147" t="s">
        <v>197</v>
      </c>
      <c r="E147">
        <v>82</v>
      </c>
      <c r="F147">
        <f>VLOOKUP(D147,Sheet2!D:E,2,0)</f>
        <v>21</v>
      </c>
      <c r="G147">
        <f t="shared" si="15"/>
        <v>61</v>
      </c>
      <c r="H147" s="1">
        <f t="shared" si="16"/>
        <v>0.25609756097560976</v>
      </c>
      <c r="I147">
        <f>VLOOKUP(D147,Sheet2!D:P,13,0)</f>
        <v>0</v>
      </c>
      <c r="J147">
        <v>0</v>
      </c>
      <c r="K147" s="5">
        <f>Team_record!K147/LINEST!$E147</f>
        <v>38.243902439024389</v>
      </c>
      <c r="L147" s="5">
        <f>Team_record!L147/LINEST!$E147</f>
        <v>84.390243902439025</v>
      </c>
      <c r="M147" s="4">
        <f t="shared" si="17"/>
        <v>0.45317919075144508</v>
      </c>
      <c r="N147" s="5">
        <f>Team_record!N147/LINEST!$E147</f>
        <v>6.475609756097561</v>
      </c>
      <c r="O147" s="5">
        <f>Team_record!O147/LINEST!$E147</f>
        <v>18.390243902439025</v>
      </c>
      <c r="P147" s="4">
        <f t="shared" si="18"/>
        <v>0.35212201591511938</v>
      </c>
      <c r="Q147" s="5">
        <f>Team_record!Q147/LINEST!$E147</f>
        <v>15.682926829268293</v>
      </c>
      <c r="R147" s="5">
        <f>Team_record!R147/LINEST!$E147</f>
        <v>20.719512195121951</v>
      </c>
      <c r="S147" s="4">
        <f t="shared" si="19"/>
        <v>0.7569158328428488</v>
      </c>
      <c r="T147" s="5">
        <f>Team_record!T147/LINEST!$E147</f>
        <v>10.524390243902438</v>
      </c>
      <c r="U147" s="5">
        <f>Team_record!U147/LINEST!$E147</f>
        <v>31.878048780487806</v>
      </c>
      <c r="V147" s="5">
        <f>Team_record!V147/LINEST!$E147</f>
        <v>98.646341463414629</v>
      </c>
      <c r="W147" s="5">
        <f>Team_record!W147/LINEST!$E147</f>
        <v>42.402439024390247</v>
      </c>
      <c r="X147" s="5">
        <f>Team_record!X147/LINEST!$E147</f>
        <v>22.304878048780488</v>
      </c>
      <c r="Y147" s="5">
        <f>Team_record!Y147/LINEST!$E147</f>
        <v>7.6463414634146343</v>
      </c>
      <c r="Z147" s="5">
        <f>Team_record!Z147/LINEST!$E147</f>
        <v>4.0487804878048781</v>
      </c>
      <c r="AA147" s="5">
        <f>Team_record!AA147/LINEST!$E147</f>
        <v>14.780487804878049</v>
      </c>
      <c r="AB147" s="5">
        <f>Team_record!AB147/LINEST!$E147</f>
        <v>18</v>
      </c>
      <c r="AC147" s="3">
        <f t="shared" si="20"/>
        <v>0.3561614390061113</v>
      </c>
    </row>
    <row r="148" spans="1:29" x14ac:dyDescent="0.3">
      <c r="A148">
        <v>27</v>
      </c>
      <c r="B148" t="s">
        <v>172</v>
      </c>
      <c r="C148" t="s">
        <v>78</v>
      </c>
      <c r="D148" t="s">
        <v>198</v>
      </c>
      <c r="E148">
        <v>82</v>
      </c>
      <c r="F148">
        <f>VLOOKUP(D148,Sheet2!D:E,2,0)</f>
        <v>32</v>
      </c>
      <c r="G148">
        <f t="shared" si="15"/>
        <v>50</v>
      </c>
      <c r="H148" s="1">
        <f t="shared" si="16"/>
        <v>0.3902439024390244</v>
      </c>
      <c r="I148">
        <f>VLOOKUP(D148,Sheet2!D:P,13,0)</f>
        <v>0</v>
      </c>
      <c r="J148">
        <v>0</v>
      </c>
      <c r="K148" s="5">
        <f>Team_record!K148/LINEST!$E148</f>
        <v>36.853658536585364</v>
      </c>
      <c r="L148" s="5">
        <f>Team_record!L148/LINEST!$E148</f>
        <v>83.975609756097555</v>
      </c>
      <c r="M148" s="4">
        <f t="shared" si="17"/>
        <v>0.43886145803078713</v>
      </c>
      <c r="N148" s="5">
        <f>Team_record!N148/LINEST!$E148</f>
        <v>7.4390243902439028</v>
      </c>
      <c r="O148" s="5">
        <f>Team_record!O148/LINEST!$E148</f>
        <v>21.487804878048781</v>
      </c>
      <c r="P148" s="4">
        <f t="shared" si="18"/>
        <v>0.34619750283768447</v>
      </c>
      <c r="Q148" s="5">
        <f>Team_record!Q148/LINEST!$E148</f>
        <v>17.207317073170731</v>
      </c>
      <c r="R148" s="5">
        <f>Team_record!R148/LINEST!$E148</f>
        <v>21.378048780487806</v>
      </c>
      <c r="S148" s="4">
        <f t="shared" si="19"/>
        <v>0.80490587564175697</v>
      </c>
      <c r="T148" s="5">
        <f>Team_record!T148/LINEST!$E148</f>
        <v>10.365853658536585</v>
      </c>
      <c r="U148" s="5">
        <f>Team_record!U148/LINEST!$E148</f>
        <v>34</v>
      </c>
      <c r="V148" s="5">
        <f>Team_record!V148/LINEST!$E148</f>
        <v>98.353658536585371</v>
      </c>
      <c r="W148" s="5">
        <f>Team_record!W148/LINEST!$E148</f>
        <v>44.365853658536587</v>
      </c>
      <c r="X148" s="5">
        <f>Team_record!X148/LINEST!$E148</f>
        <v>20.512195121951219</v>
      </c>
      <c r="Y148" s="5">
        <f>Team_record!Y148/LINEST!$E148</f>
        <v>5.6951219512195124</v>
      </c>
      <c r="Z148" s="5">
        <f>Team_record!Z148/LINEST!$E148</f>
        <v>5.6829268292682924</v>
      </c>
      <c r="AA148" s="5">
        <f>Team_record!AA148/LINEST!$E148</f>
        <v>13.402439024390244</v>
      </c>
      <c r="AB148" s="5">
        <f>Team_record!AB148/LINEST!$E148</f>
        <v>19.707317073170731</v>
      </c>
      <c r="AC148" s="3">
        <f t="shared" si="20"/>
        <v>0.40071842261914548</v>
      </c>
    </row>
    <row r="149" spans="1:29" x14ac:dyDescent="0.3">
      <c r="A149">
        <v>28</v>
      </c>
      <c r="B149" t="s">
        <v>172</v>
      </c>
      <c r="C149" t="s">
        <v>56</v>
      </c>
      <c r="D149" t="s">
        <v>199</v>
      </c>
      <c r="E149">
        <v>82</v>
      </c>
      <c r="F149">
        <f>VLOOKUP(D149,Sheet2!D:E,2,0)</f>
        <v>40</v>
      </c>
      <c r="G149">
        <f t="shared" si="15"/>
        <v>42</v>
      </c>
      <c r="H149" s="1">
        <f t="shared" si="16"/>
        <v>0.48780487804878048</v>
      </c>
      <c r="I149">
        <f>VLOOKUP(D149,Sheet2!D:P,13,0)</f>
        <v>0</v>
      </c>
      <c r="J149">
        <v>0</v>
      </c>
      <c r="K149" s="5">
        <f>Team_record!K149/LINEST!$E149</f>
        <v>36.060975609756099</v>
      </c>
      <c r="L149" s="5">
        <f>Team_record!L149/LINEST!$E149</f>
        <v>80.402439024390247</v>
      </c>
      <c r="M149" s="4">
        <f t="shared" si="17"/>
        <v>0.44850599120279083</v>
      </c>
      <c r="N149" s="5">
        <f>Team_record!N149/LINEST!$E149</f>
        <v>8.463414634146341</v>
      </c>
      <c r="O149" s="5">
        <f>Team_record!O149/LINEST!$E149</f>
        <v>23.853658536585368</v>
      </c>
      <c r="P149" s="4">
        <f t="shared" si="18"/>
        <v>0.35480572597137011</v>
      </c>
      <c r="Q149" s="5">
        <f>Team_record!Q149/LINEST!$E149</f>
        <v>17.097560975609756</v>
      </c>
      <c r="R149" s="5">
        <f>Team_record!R149/LINEST!$E149</f>
        <v>22.987804878048781</v>
      </c>
      <c r="S149" s="4">
        <f t="shared" si="19"/>
        <v>0.7437665782493369</v>
      </c>
      <c r="T149" s="5">
        <f>Team_record!T149/LINEST!$E149</f>
        <v>10.731707317073171</v>
      </c>
      <c r="U149" s="5">
        <f>Team_record!U149/LINEST!$E149</f>
        <v>32.5</v>
      </c>
      <c r="V149" s="5">
        <f>Team_record!V149/LINEST!$E149</f>
        <v>97.682926829268297</v>
      </c>
      <c r="W149" s="5">
        <f>Team_record!W149/LINEST!$E149</f>
        <v>43.231707317073173</v>
      </c>
      <c r="X149" s="5">
        <f>Team_record!X149/LINEST!$E149</f>
        <v>18.951219512195124</v>
      </c>
      <c r="Y149" s="5">
        <f>Team_record!Y149/LINEST!$E149</f>
        <v>7.6951219512195124</v>
      </c>
      <c r="Z149" s="5">
        <f>Team_record!Z149/LINEST!$E149</f>
        <v>5.1829268292682924</v>
      </c>
      <c r="AA149" s="5">
        <f>Team_record!AA149/LINEST!$E149</f>
        <v>14.926829268292684</v>
      </c>
      <c r="AB149" s="5">
        <f>Team_record!AB149/LINEST!$E149</f>
        <v>20.182926829268293</v>
      </c>
      <c r="AC149" s="3">
        <f t="shared" si="20"/>
        <v>0.564852176455935</v>
      </c>
    </row>
    <row r="150" spans="1:29" x14ac:dyDescent="0.3">
      <c r="A150">
        <v>29</v>
      </c>
      <c r="B150" t="s">
        <v>172</v>
      </c>
      <c r="C150" t="s">
        <v>60</v>
      </c>
      <c r="D150" t="s">
        <v>200</v>
      </c>
      <c r="E150">
        <v>82</v>
      </c>
      <c r="F150">
        <f>VLOOKUP(D150,Sheet2!D:E,2,0)</f>
        <v>10</v>
      </c>
      <c r="G150">
        <f t="shared" si="15"/>
        <v>72</v>
      </c>
      <c r="H150" s="1">
        <f t="shared" si="16"/>
        <v>0.12195121951219512</v>
      </c>
      <c r="I150">
        <f>VLOOKUP(D150,Sheet2!D:P,13,0)</f>
        <v>0</v>
      </c>
      <c r="J150">
        <v>0</v>
      </c>
      <c r="K150" s="5">
        <f>Team_record!K150/LINEST!$E150</f>
        <v>36.219512195121951</v>
      </c>
      <c r="L150" s="5">
        <f>Team_record!L150/LINEST!$E150</f>
        <v>83.987804878048777</v>
      </c>
      <c r="M150" s="4">
        <f t="shared" si="17"/>
        <v>0.43124727747930885</v>
      </c>
      <c r="N150" s="5">
        <f>Team_record!N150/LINEST!$E150</f>
        <v>9.3170731707317067</v>
      </c>
      <c r="O150" s="5">
        <f>Team_record!O150/LINEST!$E150</f>
        <v>27.5</v>
      </c>
      <c r="P150" s="4">
        <f t="shared" si="18"/>
        <v>0.33880266075388027</v>
      </c>
      <c r="Q150" s="5">
        <f>Team_record!Q150/LINEST!$E150</f>
        <v>15.658536585365853</v>
      </c>
      <c r="R150" s="5">
        <f>Team_record!R150/LINEST!$E150</f>
        <v>22.560975609756099</v>
      </c>
      <c r="S150" s="4">
        <f t="shared" si="19"/>
        <v>0.69405405405405396</v>
      </c>
      <c r="T150" s="5">
        <f>Team_record!T150/LINEST!$E150</f>
        <v>9.4756097560975618</v>
      </c>
      <c r="U150" s="5">
        <f>Team_record!U150/LINEST!$E150</f>
        <v>31.76829268292683</v>
      </c>
      <c r="V150" s="5">
        <f>Team_record!V150/LINEST!$E150</f>
        <v>97.41463414634147</v>
      </c>
      <c r="W150" s="5">
        <f>Team_record!W150/LINEST!$E150</f>
        <v>41.243902439024389</v>
      </c>
      <c r="X150" s="5">
        <f>Team_record!X150/LINEST!$E150</f>
        <v>21.524390243902438</v>
      </c>
      <c r="Y150" s="5">
        <f>Team_record!Y150/LINEST!$E150</f>
        <v>8.2926829268292686</v>
      </c>
      <c r="Z150" s="5">
        <f>Team_record!Z150/LINEST!$E150</f>
        <v>6.0365853658536581</v>
      </c>
      <c r="AA150" s="5">
        <f>Team_record!AA150/LINEST!$E150</f>
        <v>16.378048780487806</v>
      </c>
      <c r="AB150" s="5">
        <f>Team_record!AB150/LINEST!$E150</f>
        <v>21.707317073170731</v>
      </c>
      <c r="AC150" s="3">
        <f t="shared" si="20"/>
        <v>0.17116388194604293</v>
      </c>
    </row>
    <row r="151" spans="1:29" x14ac:dyDescent="0.3">
      <c r="A151">
        <v>30</v>
      </c>
      <c r="B151" t="s">
        <v>172</v>
      </c>
      <c r="C151" t="s">
        <v>42</v>
      </c>
      <c r="D151" t="s">
        <v>201</v>
      </c>
      <c r="E151">
        <v>82</v>
      </c>
      <c r="F151">
        <f>VLOOKUP(D151,Sheet2!D:E,2,0)</f>
        <v>17</v>
      </c>
      <c r="G151">
        <f t="shared" si="15"/>
        <v>65</v>
      </c>
      <c r="H151" s="1">
        <f t="shared" si="16"/>
        <v>0.2073170731707317</v>
      </c>
      <c r="I151">
        <f>VLOOKUP(D151,Sheet2!D:P,13,0)</f>
        <v>0</v>
      </c>
      <c r="J151">
        <v>0</v>
      </c>
      <c r="K151" s="5">
        <f>Team_record!K151/LINEST!$E151</f>
        <v>35.121951219512198</v>
      </c>
      <c r="L151" s="5">
        <f>Team_record!L151/LINEST!$E151</f>
        <v>84.829268292682926</v>
      </c>
      <c r="M151" s="4">
        <f t="shared" si="17"/>
        <v>0.41403105232892473</v>
      </c>
      <c r="N151" s="5">
        <f>Team_record!N151/LINEST!$E151</f>
        <v>7.7926829268292686</v>
      </c>
      <c r="O151" s="5">
        <f>Team_record!O151/LINEST!$E151</f>
        <v>24.585365853658537</v>
      </c>
      <c r="P151" s="4">
        <f t="shared" si="18"/>
        <v>0.3169642857142857</v>
      </c>
      <c r="Q151" s="5">
        <f>Team_record!Q151/LINEST!$E151</f>
        <v>19.304878048780488</v>
      </c>
      <c r="R151" s="5">
        <f>Team_record!R151/LINEST!$E151</f>
        <v>24.73170731707317</v>
      </c>
      <c r="S151" s="4">
        <f t="shared" si="19"/>
        <v>0.78057199211045369</v>
      </c>
      <c r="T151" s="5">
        <f>Team_record!T151/LINEST!$E151</f>
        <v>10.707317073170731</v>
      </c>
      <c r="U151" s="5">
        <f>Team_record!U151/LINEST!$E151</f>
        <v>32.256097560975611</v>
      </c>
      <c r="V151" s="5">
        <f>Team_record!V151/LINEST!$E151</f>
        <v>97.341463414634148</v>
      </c>
      <c r="W151" s="5">
        <f>Team_record!W151/LINEST!$E151</f>
        <v>42.963414634146339</v>
      </c>
      <c r="X151" s="5">
        <f>Team_record!X151/LINEST!$E151</f>
        <v>18.024390243902438</v>
      </c>
      <c r="Y151" s="5">
        <f>Team_record!Y151/LINEST!$E151</f>
        <v>7.2317073170731705</v>
      </c>
      <c r="Z151" s="5">
        <f>Team_record!Z151/LINEST!$E151</f>
        <v>4.1097560975609753</v>
      </c>
      <c r="AA151" s="5">
        <f>Team_record!AA151/LINEST!$E151</f>
        <v>13.707317073170731</v>
      </c>
      <c r="AB151" s="5">
        <f>Team_record!AB151/LINEST!$E151</f>
        <v>20.26829268292683</v>
      </c>
      <c r="AC151" s="3">
        <f t="shared" si="20"/>
        <v>0.23293834291431248</v>
      </c>
    </row>
    <row r="152" spans="1:29" x14ac:dyDescent="0.3">
      <c r="A152">
        <v>1</v>
      </c>
      <c r="B152" t="s">
        <v>202</v>
      </c>
      <c r="C152" t="s">
        <v>76</v>
      </c>
      <c r="D152" t="s">
        <v>203</v>
      </c>
      <c r="E152">
        <v>82</v>
      </c>
      <c r="F152">
        <f>VLOOKUP(D152,Sheet2!D:E,2,0)</f>
        <v>67</v>
      </c>
      <c r="G152">
        <f t="shared" si="15"/>
        <v>15</v>
      </c>
      <c r="H152" s="1">
        <f t="shared" si="16"/>
        <v>0.81707317073170727</v>
      </c>
      <c r="I152" t="str">
        <f>VLOOKUP(D152,Sheet2!D:P,13,0)</f>
        <v>Won Finals</v>
      </c>
      <c r="J152">
        <v>5</v>
      </c>
      <c r="K152" s="5">
        <f>Team_record!K152/LINEST!$E152</f>
        <v>41.585365853658537</v>
      </c>
      <c r="L152" s="5">
        <f>Team_record!L152/LINEST!$E152</f>
        <v>87.036585365853654</v>
      </c>
      <c r="M152" s="4">
        <f t="shared" si="17"/>
        <v>0.47779178926719912</v>
      </c>
      <c r="N152" s="5">
        <f>Team_record!N152/LINEST!$E152</f>
        <v>10.768292682926829</v>
      </c>
      <c r="O152" s="5">
        <f>Team_record!O152/LINEST!$E152</f>
        <v>27.036585365853657</v>
      </c>
      <c r="P152" s="4">
        <f t="shared" si="18"/>
        <v>0.39828597203428057</v>
      </c>
      <c r="Q152" s="5">
        <f>Team_record!Q152/LINEST!$E152</f>
        <v>16.012195121951219</v>
      </c>
      <c r="R152" s="5">
        <f>Team_record!R152/LINEST!$E152</f>
        <v>20.841463414634145</v>
      </c>
      <c r="S152" s="4">
        <f t="shared" si="19"/>
        <v>0.76828554710356933</v>
      </c>
      <c r="T152" s="5">
        <f>Team_record!T152/LINEST!$E152</f>
        <v>10.402439024390244</v>
      </c>
      <c r="U152" s="5">
        <f>Team_record!U152/LINEST!$E152</f>
        <v>34.31707317073171</v>
      </c>
      <c r="V152" s="5">
        <f>Team_record!V152/LINEST!$E152</f>
        <v>109.95121951219512</v>
      </c>
      <c r="W152" s="5">
        <f>Team_record!W152/LINEST!$E152</f>
        <v>44.719512195121951</v>
      </c>
      <c r="X152" s="5">
        <f>Team_record!X152/LINEST!$E152</f>
        <v>27.414634146341463</v>
      </c>
      <c r="Y152" s="5">
        <f>Team_record!Y152/LINEST!$E152</f>
        <v>9.2926829268292686</v>
      </c>
      <c r="Z152" s="5">
        <f>Team_record!Z152/LINEST!$E152</f>
        <v>6.0487804878048781</v>
      </c>
      <c r="AA152" s="5">
        <f>Team_record!AA152/LINEST!$E152</f>
        <v>14.451219512195122</v>
      </c>
      <c r="AB152" s="5">
        <f>Team_record!AB152/LINEST!$E152</f>
        <v>19.853658536585368</v>
      </c>
      <c r="AC152" s="3">
        <f t="shared" si="20"/>
        <v>0.77864433108488218</v>
      </c>
    </row>
    <row r="153" spans="1:29" x14ac:dyDescent="0.3">
      <c r="A153">
        <v>2</v>
      </c>
      <c r="B153" t="s">
        <v>202</v>
      </c>
      <c r="C153" t="s">
        <v>204</v>
      </c>
      <c r="D153" t="s">
        <v>205</v>
      </c>
      <c r="E153">
        <v>82</v>
      </c>
      <c r="F153">
        <f>VLOOKUP(D153,Sheet2!D:E,2,0)</f>
        <v>56</v>
      </c>
      <c r="G153">
        <f t="shared" si="15"/>
        <v>26</v>
      </c>
      <c r="H153" s="1">
        <f t="shared" si="16"/>
        <v>0.68292682926829273</v>
      </c>
      <c r="I153" t="str">
        <f>VLOOKUP(D153,Sheet2!D:P,13,0)</f>
        <v>Lost W. Conf. Semis</v>
      </c>
      <c r="J153">
        <v>2</v>
      </c>
      <c r="K153" s="5">
        <f>Team_record!K153/LINEST!$E153</f>
        <v>39.365853658536587</v>
      </c>
      <c r="L153" s="5">
        <f>Team_record!L153/LINEST!$E153</f>
        <v>83.292682926829272</v>
      </c>
      <c r="M153" s="4">
        <f t="shared" si="17"/>
        <v>0.4726207906295754</v>
      </c>
      <c r="N153" s="5">
        <f>Team_record!N153/LINEST!$E153</f>
        <v>10.085365853658537</v>
      </c>
      <c r="O153" s="5">
        <f>Team_record!O153/LINEST!$E153</f>
        <v>26.853658536585368</v>
      </c>
      <c r="P153" s="4">
        <f t="shared" si="18"/>
        <v>0.37556766575840145</v>
      </c>
      <c r="Q153" s="5">
        <f>Team_record!Q153/LINEST!$E153</f>
        <v>17.902439024390244</v>
      </c>
      <c r="R153" s="5">
        <f>Team_record!R153/LINEST!$E153</f>
        <v>25.207317073170731</v>
      </c>
      <c r="S153" s="4">
        <f t="shared" si="19"/>
        <v>0.71020803096274798</v>
      </c>
      <c r="T153" s="5">
        <f>Team_record!T153/LINEST!$E153</f>
        <v>9.5609756097560972</v>
      </c>
      <c r="U153" s="5">
        <f>Team_record!U153/LINEST!$E153</f>
        <v>33.060975609756099</v>
      </c>
      <c r="V153" s="5">
        <f>Team_record!V153/LINEST!$E153</f>
        <v>106.71951219512195</v>
      </c>
      <c r="W153" s="5">
        <f>Team_record!W153/LINEST!$E153</f>
        <v>42.621951219512198</v>
      </c>
      <c r="X153" s="5">
        <f>Team_record!X153/LINEST!$E153</f>
        <v>24.76829268292683</v>
      </c>
      <c r="Y153" s="5">
        <f>Team_record!Y153/LINEST!$E153</f>
        <v>7.8048780487804876</v>
      </c>
      <c r="Z153" s="5">
        <f>Team_record!Z153/LINEST!$E153</f>
        <v>4.9878048780487809</v>
      </c>
      <c r="AA153" s="5">
        <f>Team_record!AA153/LINEST!$E153</f>
        <v>12.341463414634147</v>
      </c>
      <c r="AB153" s="5">
        <f>Team_record!AB153/LINEST!$E153</f>
        <v>21.329268292682926</v>
      </c>
      <c r="AC153" s="3">
        <f t="shared" si="20"/>
        <v>0.69362791980268279</v>
      </c>
    </row>
    <row r="154" spans="1:29" x14ac:dyDescent="0.3">
      <c r="A154">
        <v>3</v>
      </c>
      <c r="B154" t="s">
        <v>202</v>
      </c>
      <c r="C154" t="s">
        <v>28</v>
      </c>
      <c r="D154" t="s">
        <v>206</v>
      </c>
      <c r="E154">
        <v>82</v>
      </c>
      <c r="F154">
        <f>VLOOKUP(D154,Sheet2!D:E,2,0)</f>
        <v>50</v>
      </c>
      <c r="G154">
        <f t="shared" si="15"/>
        <v>32</v>
      </c>
      <c r="H154" s="1">
        <f t="shared" si="16"/>
        <v>0.6097560975609756</v>
      </c>
      <c r="I154" t="str">
        <f>VLOOKUP(D154,Sheet2!D:P,13,0)</f>
        <v>Lost W. Conf. 1st Rnd.</v>
      </c>
      <c r="J154">
        <v>1</v>
      </c>
      <c r="K154" s="5">
        <f>Team_record!K154/LINEST!$E154</f>
        <v>39.695121951219512</v>
      </c>
      <c r="L154" s="5">
        <f>Team_record!L154/LINEST!$E154</f>
        <v>85.804878048780495</v>
      </c>
      <c r="M154" s="4">
        <f t="shared" si="17"/>
        <v>0.46262080727686183</v>
      </c>
      <c r="N154" s="5">
        <f>Team_record!N154/LINEST!$E154</f>
        <v>8.9268292682926838</v>
      </c>
      <c r="O154" s="5">
        <f>Team_record!O154/LINEST!$E154</f>
        <v>25.390243902439025</v>
      </c>
      <c r="P154" s="4">
        <f t="shared" si="18"/>
        <v>0.35158501440922191</v>
      </c>
      <c r="Q154" s="5">
        <f>Team_record!Q154/LINEST!$E154</f>
        <v>16.902439024390244</v>
      </c>
      <c r="R154" s="5">
        <f>Team_record!R154/LINEST!$E154</f>
        <v>22.475609756097562</v>
      </c>
      <c r="S154" s="4">
        <f t="shared" si="19"/>
        <v>0.75203472599023324</v>
      </c>
      <c r="T154" s="5">
        <f>Team_record!T154/LINEST!$E154</f>
        <v>10.463414634146341</v>
      </c>
      <c r="U154" s="5">
        <f>Team_record!U154/LINEST!$E154</f>
        <v>31.804878048780488</v>
      </c>
      <c r="V154" s="5">
        <f>Team_record!V154/LINEST!$E154</f>
        <v>105.21951219512195</v>
      </c>
      <c r="W154" s="5">
        <f>Team_record!W154/LINEST!$E154</f>
        <v>42.268292682926827</v>
      </c>
      <c r="X154" s="5">
        <f>Team_record!X154/LINEST!$E154</f>
        <v>22.512195121951219</v>
      </c>
      <c r="Y154" s="5">
        <f>Team_record!Y154/LINEST!$E154</f>
        <v>8.0853658536585371</v>
      </c>
      <c r="Z154" s="5">
        <f>Team_record!Z154/LINEST!$E154</f>
        <v>4.524390243902439</v>
      </c>
      <c r="AA154" s="5">
        <f>Team_record!AA154/LINEST!$E154</f>
        <v>12.951219512195122</v>
      </c>
      <c r="AB154" s="5">
        <f>Team_record!AB154/LINEST!$E154</f>
        <v>20.048780487804876</v>
      </c>
      <c r="AC154" s="3">
        <f t="shared" si="20"/>
        <v>0.51689145061393937</v>
      </c>
    </row>
    <row r="155" spans="1:29" x14ac:dyDescent="0.3">
      <c r="A155">
        <v>4</v>
      </c>
      <c r="B155" t="s">
        <v>202</v>
      </c>
      <c r="C155" t="s">
        <v>62</v>
      </c>
      <c r="D155" t="s">
        <v>207</v>
      </c>
      <c r="E155">
        <v>82</v>
      </c>
      <c r="F155">
        <f>VLOOKUP(D155,Sheet2!D:E,2,0)</f>
        <v>45</v>
      </c>
      <c r="G155">
        <f t="shared" si="15"/>
        <v>37</v>
      </c>
      <c r="H155" s="1">
        <f t="shared" si="16"/>
        <v>0.54878048780487809</v>
      </c>
      <c r="I155">
        <f>VLOOKUP(D155,Sheet2!D:P,13,0)</f>
        <v>0</v>
      </c>
      <c r="J155">
        <v>0</v>
      </c>
      <c r="K155" s="5">
        <f>Team_record!K155/LINEST!$E155</f>
        <v>38.829268292682926</v>
      </c>
      <c r="L155" s="5">
        <f>Team_record!L155/LINEST!$E155</f>
        <v>86.817073170731703</v>
      </c>
      <c r="M155" s="4">
        <f t="shared" si="17"/>
        <v>0.44725382778480127</v>
      </c>
      <c r="N155" s="5">
        <f>Team_record!N155/LINEST!$E155</f>
        <v>7.7073170731707314</v>
      </c>
      <c r="O155" s="5">
        <f>Team_record!O155/LINEST!$E155</f>
        <v>22.73170731707317</v>
      </c>
      <c r="P155" s="4">
        <f t="shared" si="18"/>
        <v>0.33905579399141633</v>
      </c>
      <c r="Q155" s="5">
        <f>Team_record!Q155/LINEST!$E155</f>
        <v>18.585365853658537</v>
      </c>
      <c r="R155" s="5">
        <f>Team_record!R155/LINEST!$E155</f>
        <v>24.634146341463413</v>
      </c>
      <c r="S155" s="4">
        <f t="shared" si="19"/>
        <v>0.75445544554455446</v>
      </c>
      <c r="T155" s="5">
        <f>Team_record!T155/LINEST!$E155</f>
        <v>12.829268292682928</v>
      </c>
      <c r="U155" s="5">
        <f>Team_record!U155/LINEST!$E155</f>
        <v>34.68292682926829</v>
      </c>
      <c r="V155" s="5">
        <f>Team_record!V155/LINEST!$E155</f>
        <v>103.95121951219512</v>
      </c>
      <c r="W155" s="5">
        <f>Team_record!W155/LINEST!$E155</f>
        <v>47.512195121951223</v>
      </c>
      <c r="X155" s="5">
        <f>Team_record!X155/LINEST!$E155</f>
        <v>20.5</v>
      </c>
      <c r="Y155" s="5">
        <f>Team_record!Y155/LINEST!$E155</f>
        <v>7.2926829268292686</v>
      </c>
      <c r="Z155" s="5">
        <f>Team_record!Z155/LINEST!$E155</f>
        <v>5.5365853658536581</v>
      </c>
      <c r="AA155" s="5">
        <f>Team_record!AA155/LINEST!$E155</f>
        <v>14.695121951219512</v>
      </c>
      <c r="AB155" s="5">
        <f>Team_record!AB155/LINEST!$E155</f>
        <v>22.304878048780488</v>
      </c>
      <c r="AC155" s="3">
        <f t="shared" si="20"/>
        <v>0.53172466008430075</v>
      </c>
    </row>
    <row r="156" spans="1:29" x14ac:dyDescent="0.3">
      <c r="A156">
        <v>5</v>
      </c>
      <c r="B156" t="s">
        <v>202</v>
      </c>
      <c r="C156" t="s">
        <v>46</v>
      </c>
      <c r="D156" t="s">
        <v>208</v>
      </c>
      <c r="E156">
        <v>82</v>
      </c>
      <c r="F156">
        <f>VLOOKUP(D156,Sheet2!D:E,2,0)</f>
        <v>49</v>
      </c>
      <c r="G156">
        <f t="shared" ref="G156:G211" si="21">E156-F156</f>
        <v>33</v>
      </c>
      <c r="H156" s="1">
        <f t="shared" si="16"/>
        <v>0.59756097560975607</v>
      </c>
      <c r="I156" t="str">
        <f>VLOOKUP(D156,Sheet2!D:P,13,0)</f>
        <v>Lost E. Conf. 1st Rnd.</v>
      </c>
      <c r="J156">
        <v>1</v>
      </c>
      <c r="K156" s="5">
        <f>Team_record!K156/LINEST!$E156</f>
        <v>37.902439024390247</v>
      </c>
      <c r="L156" s="5">
        <f>Team_record!L156/LINEST!$E156</f>
        <v>83.280487804878049</v>
      </c>
      <c r="M156" s="4">
        <f t="shared" si="17"/>
        <v>0.45511787963098554</v>
      </c>
      <c r="N156" s="5">
        <f>Team_record!N156/LINEST!$E156</f>
        <v>8.8536585365853657</v>
      </c>
      <c r="O156" s="5">
        <f>Team_record!O156/LINEST!$E156</f>
        <v>25.121951219512194</v>
      </c>
      <c r="P156" s="4">
        <f t="shared" si="18"/>
        <v>0.35242718446601945</v>
      </c>
      <c r="Q156" s="5">
        <f>Team_record!Q156/LINEST!$E156</f>
        <v>19.329268292682926</v>
      </c>
      <c r="R156" s="5">
        <f>Team_record!R156/LINEST!$E156</f>
        <v>24.560975609756099</v>
      </c>
      <c r="S156" s="4">
        <f t="shared" si="19"/>
        <v>0.78699106256206541</v>
      </c>
      <c r="T156" s="5">
        <f>Team_record!T156/LINEST!$E156</f>
        <v>10.74390243902439</v>
      </c>
      <c r="U156" s="5">
        <f>Team_record!U156/LINEST!$E156</f>
        <v>30.804878048780488</v>
      </c>
      <c r="V156" s="5">
        <f>Team_record!V156/LINEST!$E156</f>
        <v>103.98780487804878</v>
      </c>
      <c r="W156" s="5">
        <f>Team_record!W156/LINEST!$E156</f>
        <v>41.548780487804876</v>
      </c>
      <c r="X156" s="5">
        <f>Team_record!X156/LINEST!$E156</f>
        <v>20.743902439024389</v>
      </c>
      <c r="Y156" s="5">
        <f>Team_record!Y156/LINEST!$E156</f>
        <v>7.5</v>
      </c>
      <c r="Z156" s="5">
        <f>Team_record!Z156/LINEST!$E156</f>
        <v>4.3536585365853657</v>
      </c>
      <c r="AA156" s="5">
        <f>Team_record!AA156/LINEST!$E156</f>
        <v>12.890243902439025</v>
      </c>
      <c r="AB156" s="5">
        <f>Team_record!AB156/LINEST!$E156</f>
        <v>20.878048780487806</v>
      </c>
      <c r="AC156" s="3">
        <f t="shared" si="20"/>
        <v>0.52014016519813711</v>
      </c>
    </row>
    <row r="157" spans="1:29" x14ac:dyDescent="0.3">
      <c r="A157">
        <v>6</v>
      </c>
      <c r="B157" t="s">
        <v>202</v>
      </c>
      <c r="C157" t="s">
        <v>26</v>
      </c>
      <c r="D157" t="s">
        <v>209</v>
      </c>
      <c r="E157">
        <v>82</v>
      </c>
      <c r="F157">
        <f>VLOOKUP(D157,Sheet2!D:E,2,0)</f>
        <v>56</v>
      </c>
      <c r="G157">
        <f t="shared" si="21"/>
        <v>26</v>
      </c>
      <c r="H157" s="1">
        <f t="shared" si="16"/>
        <v>0.68292682926829273</v>
      </c>
      <c r="I157" t="str">
        <f>VLOOKUP(D157,Sheet2!D:P,13,0)</f>
        <v>Lost W. Conf. Finals</v>
      </c>
      <c r="J157">
        <v>3</v>
      </c>
      <c r="K157" s="5">
        <f>Team_record!K157/LINEST!$E157</f>
        <v>36.975609756097562</v>
      </c>
      <c r="L157" s="5">
        <f>Team_record!L157/LINEST!$E157</f>
        <v>83.317073170731703</v>
      </c>
      <c r="M157" s="4">
        <f t="shared" si="17"/>
        <v>0.44379391100702581</v>
      </c>
      <c r="N157" s="5">
        <f>Team_record!N157/LINEST!$E157</f>
        <v>11.378048780487806</v>
      </c>
      <c r="O157" s="5">
        <f>Team_record!O157/LINEST!$E157</f>
        <v>32.68292682926829</v>
      </c>
      <c r="P157" s="4">
        <f t="shared" si="18"/>
        <v>0.34813432835820901</v>
      </c>
      <c r="Q157" s="5">
        <f>Team_record!Q157/LINEST!$E157</f>
        <v>18.597560975609756</v>
      </c>
      <c r="R157" s="5">
        <f>Team_record!R157/LINEST!$E157</f>
        <v>26.012195121951219</v>
      </c>
      <c r="S157" s="4">
        <f t="shared" si="19"/>
        <v>0.71495546179090486</v>
      </c>
      <c r="T157" s="5">
        <f>Team_record!T157/LINEST!$E157</f>
        <v>11.682926829268293</v>
      </c>
      <c r="U157" s="5">
        <f>Team_record!U157/LINEST!$E157</f>
        <v>32</v>
      </c>
      <c r="V157" s="5">
        <f>Team_record!V157/LINEST!$E157</f>
        <v>103.92682926829268</v>
      </c>
      <c r="W157" s="5">
        <f>Team_record!W157/LINEST!$E157</f>
        <v>43.68292682926829</v>
      </c>
      <c r="X157" s="5">
        <f>Team_record!X157/LINEST!$E157</f>
        <v>22.195121951219512</v>
      </c>
      <c r="Y157" s="5">
        <f>Team_record!Y157/LINEST!$E157</f>
        <v>9.4756097560975618</v>
      </c>
      <c r="Z157" s="5">
        <f>Team_record!Z157/LINEST!$E157</f>
        <v>4.9634146341463419</v>
      </c>
      <c r="AA157" s="5">
        <f>Team_record!AA157/LINEST!$E157</f>
        <v>16.658536585365855</v>
      </c>
      <c r="AB157" s="5">
        <f>Team_record!AB157/LINEST!$E157</f>
        <v>21.987804878048781</v>
      </c>
      <c r="AC157" s="3">
        <f t="shared" si="20"/>
        <v>0.55083736259523797</v>
      </c>
    </row>
    <row r="158" spans="1:29" x14ac:dyDescent="0.3">
      <c r="A158">
        <v>7</v>
      </c>
      <c r="B158" t="s">
        <v>202</v>
      </c>
      <c r="C158" t="s">
        <v>36</v>
      </c>
      <c r="D158" t="s">
        <v>210</v>
      </c>
      <c r="E158">
        <v>82</v>
      </c>
      <c r="F158">
        <f>VLOOKUP(D158,Sheet2!D:E,2,0)</f>
        <v>55</v>
      </c>
      <c r="G158">
        <f t="shared" si="21"/>
        <v>27</v>
      </c>
      <c r="H158" s="1">
        <f t="shared" si="16"/>
        <v>0.67073170731707321</v>
      </c>
      <c r="I158" t="str">
        <f>VLOOKUP(D158,Sheet2!D:P,13,0)</f>
        <v>Lost W. Conf. 1st Rnd.</v>
      </c>
      <c r="J158">
        <v>1</v>
      </c>
      <c r="K158" s="5">
        <f>Team_record!K158/LINEST!$E158</f>
        <v>39.121951219512198</v>
      </c>
      <c r="L158" s="5">
        <f>Team_record!L158/LINEST!$E158</f>
        <v>83.58536585365853</v>
      </c>
      <c r="M158" s="4">
        <f t="shared" si="17"/>
        <v>0.46804785526699744</v>
      </c>
      <c r="N158" s="5">
        <f>Team_record!N158/LINEST!$E158</f>
        <v>8.2560975609756095</v>
      </c>
      <c r="O158" s="5">
        <f>Team_record!O158/LINEST!$E158</f>
        <v>22.524390243902438</v>
      </c>
      <c r="P158" s="4">
        <f t="shared" si="18"/>
        <v>0.36654033567948024</v>
      </c>
      <c r="Q158" s="5">
        <f>Team_record!Q158/LINEST!$E158</f>
        <v>16.682926829268293</v>
      </c>
      <c r="R158" s="5">
        <f>Team_record!R158/LINEST!$E158</f>
        <v>21.390243902439025</v>
      </c>
      <c r="S158" s="4">
        <f t="shared" si="19"/>
        <v>0.77993158494868875</v>
      </c>
      <c r="T158" s="5">
        <f>Team_record!T158/LINEST!$E158</f>
        <v>9.8292682926829276</v>
      </c>
      <c r="U158" s="5">
        <f>Team_record!U158/LINEST!$E158</f>
        <v>33.804878048780488</v>
      </c>
      <c r="V158" s="5">
        <f>Team_record!V158/LINEST!$E158</f>
        <v>103.1829268292683</v>
      </c>
      <c r="W158" s="5">
        <f>Team_record!W158/LINEST!$E158</f>
        <v>43.634146341463413</v>
      </c>
      <c r="X158" s="5">
        <f>Team_record!X158/LINEST!$E158</f>
        <v>24.390243902439025</v>
      </c>
      <c r="Y158" s="5">
        <f>Team_record!Y158/LINEST!$E158</f>
        <v>8.0121951219512191</v>
      </c>
      <c r="Z158" s="5">
        <f>Team_record!Z158/LINEST!$E158</f>
        <v>5.4146341463414638</v>
      </c>
      <c r="AA158" s="5">
        <f>Team_record!AA158/LINEST!$E158</f>
        <v>13.975609756097562</v>
      </c>
      <c r="AB158" s="5">
        <f>Team_record!AB158/LINEST!$E158</f>
        <v>19.073170731707318</v>
      </c>
      <c r="AC158" s="3">
        <f t="shared" si="20"/>
        <v>0.6566613809819889</v>
      </c>
    </row>
    <row r="159" spans="1:29" x14ac:dyDescent="0.3">
      <c r="A159">
        <v>8</v>
      </c>
      <c r="B159" t="s">
        <v>202</v>
      </c>
      <c r="C159" t="s">
        <v>72</v>
      </c>
      <c r="D159" t="s">
        <v>211</v>
      </c>
      <c r="E159">
        <v>82</v>
      </c>
      <c r="F159">
        <f>VLOOKUP(D159,Sheet2!D:E,2,0)</f>
        <v>53</v>
      </c>
      <c r="G159">
        <f t="shared" si="21"/>
        <v>29</v>
      </c>
      <c r="H159" s="1">
        <f t="shared" si="16"/>
        <v>0.64634146341463417</v>
      </c>
      <c r="I159" t="str">
        <f>VLOOKUP(D159,Sheet2!D:P,13,0)</f>
        <v>Lost Finals</v>
      </c>
      <c r="J159">
        <v>4</v>
      </c>
      <c r="K159" s="5">
        <f>Team_record!K159/LINEST!$E159</f>
        <v>37.670731707317074</v>
      </c>
      <c r="L159" s="5">
        <f>Team_record!L159/LINEST!$E159</f>
        <v>82.182926829268297</v>
      </c>
      <c r="M159" s="4">
        <f t="shared" si="17"/>
        <v>0.4583766137409111</v>
      </c>
      <c r="N159" s="5">
        <f>Team_record!N159/LINEST!$E159</f>
        <v>10.073170731707316</v>
      </c>
      <c r="O159" s="5">
        <f>Team_record!O159/LINEST!$E159</f>
        <v>27.475609756097562</v>
      </c>
      <c r="P159" s="4">
        <f t="shared" si="18"/>
        <v>0.3666222814025743</v>
      </c>
      <c r="Q159" s="5">
        <f>Team_record!Q159/LINEST!$E159</f>
        <v>17.719512195121951</v>
      </c>
      <c r="R159" s="5">
        <f>Team_record!R159/LINEST!$E159</f>
        <v>23.585365853658537</v>
      </c>
      <c r="S159" s="4">
        <f t="shared" si="19"/>
        <v>0.75129265770423992</v>
      </c>
      <c r="T159" s="5">
        <f>Team_record!T159/LINEST!$E159</f>
        <v>11.109756097560975</v>
      </c>
      <c r="U159" s="5">
        <f>Team_record!U159/LINEST!$E159</f>
        <v>31.853658536585368</v>
      </c>
      <c r="V159" s="5">
        <f>Team_record!V159/LINEST!$E159</f>
        <v>103.13414634146342</v>
      </c>
      <c r="W159" s="5">
        <f>Team_record!W159/LINEST!$E159</f>
        <v>42.963414634146339</v>
      </c>
      <c r="X159" s="5">
        <f>Team_record!X159/LINEST!$E159</f>
        <v>22.121951219512194</v>
      </c>
      <c r="Y159" s="5">
        <f>Team_record!Y159/LINEST!$E159</f>
        <v>7.3536585365853657</v>
      </c>
      <c r="Z159" s="5">
        <f>Team_record!Z159/LINEST!$E159</f>
        <v>4.1463414634146343</v>
      </c>
      <c r="AA159" s="5">
        <f>Team_record!AA159/LINEST!$E159</f>
        <v>14.280487804878049</v>
      </c>
      <c r="AB159" s="5">
        <f>Team_record!AB159/LINEST!$E159</f>
        <v>18.414634146341463</v>
      </c>
      <c r="AC159" s="3">
        <f t="shared" si="20"/>
        <v>0.6039390032825539</v>
      </c>
    </row>
    <row r="160" spans="1:29" x14ac:dyDescent="0.3">
      <c r="A160">
        <v>9</v>
      </c>
      <c r="B160" t="s">
        <v>202</v>
      </c>
      <c r="C160" t="s">
        <v>32</v>
      </c>
      <c r="D160" t="s">
        <v>212</v>
      </c>
      <c r="E160">
        <v>82</v>
      </c>
      <c r="F160">
        <f>VLOOKUP(D160,Sheet2!D:E,2,0)</f>
        <v>51</v>
      </c>
      <c r="G160">
        <f t="shared" si="21"/>
        <v>31</v>
      </c>
      <c r="H160" s="1">
        <f t="shared" si="16"/>
        <v>0.62195121951219512</v>
      </c>
      <c r="I160" t="str">
        <f>VLOOKUP(D160,Sheet2!D:P,13,0)</f>
        <v>Lost W. Conf. 1st Rnd.</v>
      </c>
      <c r="J160">
        <v>1</v>
      </c>
      <c r="K160" s="5">
        <f>Team_record!K160/LINEST!$E160</f>
        <v>38.719512195121951</v>
      </c>
      <c r="L160" s="5">
        <f>Team_record!L160/LINEST!$E160</f>
        <v>85.963414634146346</v>
      </c>
      <c r="M160" s="4">
        <f t="shared" si="17"/>
        <v>0.45041849907788334</v>
      </c>
      <c r="N160" s="5">
        <f>Team_record!N160/LINEST!$E160</f>
        <v>9.8414634146341466</v>
      </c>
      <c r="O160" s="5">
        <f>Team_record!O160/LINEST!$E160</f>
        <v>27.207317073170731</v>
      </c>
      <c r="P160" s="4">
        <f t="shared" si="18"/>
        <v>0.36172120125504259</v>
      </c>
      <c r="Q160" s="5">
        <f>Team_record!Q160/LINEST!$E160</f>
        <v>15.512195121951219</v>
      </c>
      <c r="R160" s="5">
        <f>Team_record!R160/LINEST!$E160</f>
        <v>19.378048780487806</v>
      </c>
      <c r="S160" s="4">
        <f t="shared" si="19"/>
        <v>0.80050346129641281</v>
      </c>
      <c r="T160" s="5">
        <f>Team_record!T160/LINEST!$E160</f>
        <v>10.719512195121951</v>
      </c>
      <c r="U160" s="5">
        <f>Team_record!U160/LINEST!$E160</f>
        <v>35.134146341463413</v>
      </c>
      <c r="V160" s="5">
        <f>Team_record!V160/LINEST!$E160</f>
        <v>102.79268292682927</v>
      </c>
      <c r="W160" s="5">
        <f>Team_record!W160/LINEST!$E160</f>
        <v>45.853658536585364</v>
      </c>
      <c r="X160" s="5">
        <f>Team_record!X160/LINEST!$E160</f>
        <v>21.939024390243901</v>
      </c>
      <c r="Y160" s="5">
        <f>Team_record!Y160/LINEST!$E160</f>
        <v>6.4024390243902438</v>
      </c>
      <c r="Z160" s="5">
        <f>Team_record!Z160/LINEST!$E160</f>
        <v>4.5365853658536581</v>
      </c>
      <c r="AA160" s="5">
        <f>Team_record!AA160/LINEST!$E160</f>
        <v>13.621951219512194</v>
      </c>
      <c r="AB160" s="5">
        <f>Team_record!AB160/LINEST!$E160</f>
        <v>18.219512195121951</v>
      </c>
      <c r="AC160" s="3">
        <f t="shared" si="20"/>
        <v>0.57859024354817745</v>
      </c>
    </row>
    <row r="161" spans="1:29" x14ac:dyDescent="0.3">
      <c r="A161">
        <v>10</v>
      </c>
      <c r="B161" t="s">
        <v>202</v>
      </c>
      <c r="C161" t="s">
        <v>52</v>
      </c>
      <c r="D161" t="s">
        <v>213</v>
      </c>
      <c r="E161">
        <v>82</v>
      </c>
      <c r="F161">
        <f>VLOOKUP(D161,Sheet2!D:E,2,0)</f>
        <v>60</v>
      </c>
      <c r="G161">
        <f t="shared" si="21"/>
        <v>22</v>
      </c>
      <c r="H161" s="1">
        <f t="shared" si="16"/>
        <v>0.73170731707317072</v>
      </c>
      <c r="I161" t="str">
        <f>VLOOKUP(D161,Sheet2!D:P,13,0)</f>
        <v>Lost E. Conf. Finals</v>
      </c>
      <c r="J161">
        <v>3</v>
      </c>
      <c r="K161" s="5">
        <f>Team_record!K161/LINEST!$E161</f>
        <v>38.060975609756099</v>
      </c>
      <c r="L161" s="5">
        <f>Team_record!L161/LINEST!$E161</f>
        <v>81.695121951219505</v>
      </c>
      <c r="M161" s="4">
        <f t="shared" si="17"/>
        <v>0.46589043140767283</v>
      </c>
      <c r="N161" s="5">
        <f>Team_record!N161/LINEST!$E161</f>
        <v>9.9756097560975618</v>
      </c>
      <c r="O161" s="5">
        <f>Team_record!O161/LINEST!$E161</f>
        <v>26.243902439024389</v>
      </c>
      <c r="P161" s="4">
        <f t="shared" si="18"/>
        <v>0.3801115241635688</v>
      </c>
      <c r="Q161" s="5">
        <f>Team_record!Q161/LINEST!$E161</f>
        <v>16.451219512195124</v>
      </c>
      <c r="R161" s="5">
        <f>Team_record!R161/LINEST!$E161</f>
        <v>21.158536585365855</v>
      </c>
      <c r="S161" s="4">
        <f t="shared" si="19"/>
        <v>0.77752161383285301</v>
      </c>
      <c r="T161" s="5">
        <f>Team_record!T161/LINEST!$E161</f>
        <v>8.7195121951219505</v>
      </c>
      <c r="U161" s="5">
        <f>Team_record!U161/LINEST!$E161</f>
        <v>31.841463414634145</v>
      </c>
      <c r="V161" s="5">
        <f>Team_record!V161/LINEST!$E161</f>
        <v>102.54878048780488</v>
      </c>
      <c r="W161" s="5">
        <f>Team_record!W161/LINEST!$E161</f>
        <v>40.560975609756099</v>
      </c>
      <c r="X161" s="5">
        <f>Team_record!X161/LINEST!$E161</f>
        <v>25.743902439024389</v>
      </c>
      <c r="Y161" s="5">
        <f>Team_record!Y161/LINEST!$E161</f>
        <v>9.0731707317073162</v>
      </c>
      <c r="Z161" s="5">
        <f>Team_record!Z161/LINEST!$E161</f>
        <v>4.6341463414634143</v>
      </c>
      <c r="AA161" s="5">
        <f>Team_record!AA161/LINEST!$E161</f>
        <v>14.231707317073171</v>
      </c>
      <c r="AB161" s="5">
        <f>Team_record!AB161/LINEST!$E161</f>
        <v>17.76829268292683</v>
      </c>
      <c r="AC161" s="3">
        <f t="shared" si="20"/>
        <v>0.6517180618226962</v>
      </c>
    </row>
    <row r="162" spans="1:29" x14ac:dyDescent="0.3">
      <c r="A162">
        <v>11</v>
      </c>
      <c r="B162" t="s">
        <v>202</v>
      </c>
      <c r="C162" t="s">
        <v>40</v>
      </c>
      <c r="D162" t="s">
        <v>214</v>
      </c>
      <c r="E162">
        <v>82</v>
      </c>
      <c r="F162">
        <f>VLOOKUP(D162,Sheet2!D:E,2,0)</f>
        <v>39</v>
      </c>
      <c r="G162">
        <f t="shared" si="21"/>
        <v>43</v>
      </c>
      <c r="H162" s="1">
        <f t="shared" si="16"/>
        <v>0.47560975609756095</v>
      </c>
      <c r="I162">
        <f>VLOOKUP(D162,Sheet2!D:P,13,0)</f>
        <v>0</v>
      </c>
      <c r="J162">
        <v>0</v>
      </c>
      <c r="K162" s="5">
        <f>Team_record!K162/LINEST!$E162</f>
        <v>38.756097560975611</v>
      </c>
      <c r="L162" s="5">
        <f>Team_record!L162/LINEST!$E162</f>
        <v>85.829268292682926</v>
      </c>
      <c r="M162" s="4">
        <f t="shared" si="17"/>
        <v>0.4515487354362035</v>
      </c>
      <c r="N162" s="5">
        <f>Team_record!N162/LINEST!$E162</f>
        <v>8.5121951219512191</v>
      </c>
      <c r="O162" s="5">
        <f>Team_record!O162/LINEST!$E162</f>
        <v>24.975609756097562</v>
      </c>
      <c r="P162" s="4">
        <f t="shared" si="18"/>
        <v>0.34082031249999994</v>
      </c>
      <c r="Q162" s="5">
        <f>Team_record!Q162/LINEST!$E162</f>
        <v>16.378048780487806</v>
      </c>
      <c r="R162" s="5">
        <f>Team_record!R162/LINEST!$E162</f>
        <v>21.548780487804876</v>
      </c>
      <c r="S162" s="4">
        <f t="shared" si="19"/>
        <v>0.76004527447651393</v>
      </c>
      <c r="T162" s="5">
        <f>Team_record!T162/LINEST!$E162</f>
        <v>10.926829268292684</v>
      </c>
      <c r="U162" s="5">
        <f>Team_record!U162/LINEST!$E162</f>
        <v>32.231707317073173</v>
      </c>
      <c r="V162" s="5">
        <f>Team_record!V162/LINEST!$E162</f>
        <v>102.40243902439025</v>
      </c>
      <c r="W162" s="5">
        <f>Team_record!W162/LINEST!$E162</f>
        <v>43.158536585365852</v>
      </c>
      <c r="X162" s="5">
        <f>Team_record!X162/LINEST!$E162</f>
        <v>20.23170731707317</v>
      </c>
      <c r="Y162" s="5">
        <f>Team_record!Y162/LINEST!$E162</f>
        <v>8.536585365853659</v>
      </c>
      <c r="Z162" s="5">
        <f>Team_record!Z162/LINEST!$E162</f>
        <v>4.6951219512195124</v>
      </c>
      <c r="AA162" s="5">
        <f>Team_record!AA162/LINEST!$E162</f>
        <v>15.097560975609756</v>
      </c>
      <c r="AB162" s="5">
        <f>Team_record!AB162/LINEST!$E162</f>
        <v>21.26829268292683</v>
      </c>
      <c r="AC162" s="3">
        <f t="shared" si="20"/>
        <v>0.41642039473390302</v>
      </c>
    </row>
    <row r="163" spans="1:29" x14ac:dyDescent="0.3">
      <c r="A163">
        <v>12</v>
      </c>
      <c r="B163" t="s">
        <v>202</v>
      </c>
      <c r="C163" t="s">
        <v>58</v>
      </c>
      <c r="D163" t="s">
        <v>215</v>
      </c>
      <c r="E163">
        <v>82</v>
      </c>
      <c r="F163">
        <f>VLOOKUP(D163,Sheet2!D:E,2,0)</f>
        <v>30</v>
      </c>
      <c r="G163">
        <f t="shared" si="21"/>
        <v>52</v>
      </c>
      <c r="H163" s="1">
        <f t="shared" si="16"/>
        <v>0.36585365853658536</v>
      </c>
      <c r="I163">
        <f>VLOOKUP(D163,Sheet2!D:P,13,0)</f>
        <v>0</v>
      </c>
      <c r="J163">
        <v>0</v>
      </c>
      <c r="K163" s="5">
        <f>Team_record!K163/LINEST!$E163</f>
        <v>37.792682926829265</v>
      </c>
      <c r="L163" s="5">
        <f>Team_record!L163/LINEST!$E163</f>
        <v>87.292682926829272</v>
      </c>
      <c r="M163" s="4">
        <f t="shared" si="17"/>
        <v>0.43294216261525559</v>
      </c>
      <c r="N163" s="5">
        <f>Team_record!N163/LINEST!$E163</f>
        <v>8.0487804878048781</v>
      </c>
      <c r="O163" s="5">
        <f>Team_record!O163/LINEST!$E163</f>
        <v>24.780487804878049</v>
      </c>
      <c r="P163" s="4">
        <f t="shared" si="18"/>
        <v>0.32480314960629919</v>
      </c>
      <c r="Q163" s="5">
        <f>Team_record!Q163/LINEST!$E163</f>
        <v>17.829268292682926</v>
      </c>
      <c r="R163" s="5">
        <f>Team_record!R163/LINEST!$E163</f>
        <v>24.280487804878049</v>
      </c>
      <c r="S163" s="4">
        <f t="shared" si="19"/>
        <v>0.73430436966348567</v>
      </c>
      <c r="T163" s="5">
        <f>Team_record!T163/LINEST!$E163</f>
        <v>12.341463414634147</v>
      </c>
      <c r="U163" s="5">
        <f>Team_record!U163/LINEST!$E163</f>
        <v>32.353658536585364</v>
      </c>
      <c r="V163" s="5">
        <f>Team_record!V163/LINEST!$E163</f>
        <v>101.46341463414635</v>
      </c>
      <c r="W163" s="5">
        <f>Team_record!W163/LINEST!$E163</f>
        <v>44.695121951219512</v>
      </c>
      <c r="X163" s="5">
        <f>Team_record!X163/LINEST!$E163</f>
        <v>21.804878048780488</v>
      </c>
      <c r="Y163" s="5">
        <f>Team_record!Y163/LINEST!$E163</f>
        <v>7.8170731707317076</v>
      </c>
      <c r="Z163" s="5">
        <f>Team_record!Z163/LINEST!$E163</f>
        <v>4.475609756097561</v>
      </c>
      <c r="AA163" s="5">
        <f>Team_record!AA163/LINEST!$E163</f>
        <v>14.219512195121951</v>
      </c>
      <c r="AB163" s="5">
        <f>Team_record!AB163/LINEST!$E163</f>
        <v>22.951219512195124</v>
      </c>
      <c r="AC163" s="3">
        <f t="shared" si="20"/>
        <v>0.35022788724726273</v>
      </c>
    </row>
    <row r="164" spans="1:29" x14ac:dyDescent="0.3">
      <c r="A164">
        <v>13</v>
      </c>
      <c r="B164" t="s">
        <v>202</v>
      </c>
      <c r="C164" t="s">
        <v>38</v>
      </c>
      <c r="D164" t="s">
        <v>216</v>
      </c>
      <c r="E164">
        <v>82</v>
      </c>
      <c r="F164">
        <f>VLOOKUP(D164,Sheet2!D:E,2,0)</f>
        <v>40</v>
      </c>
      <c r="G164">
        <f t="shared" si="21"/>
        <v>42</v>
      </c>
      <c r="H164" s="1">
        <f t="shared" si="16"/>
        <v>0.48780487804878048</v>
      </c>
      <c r="I164" t="str">
        <f>VLOOKUP(D164,Sheet2!D:P,13,0)</f>
        <v>Lost E. Conf. 1st Rnd.</v>
      </c>
      <c r="J164">
        <v>1</v>
      </c>
      <c r="K164" s="5">
        <f>Team_record!K164/LINEST!$E164</f>
        <v>38.939024390243901</v>
      </c>
      <c r="L164" s="5">
        <f>Team_record!L164/LINEST!$E164</f>
        <v>87.939024390243901</v>
      </c>
      <c r="M164" s="4">
        <f t="shared" si="17"/>
        <v>0.44279572874774648</v>
      </c>
      <c r="N164" s="5">
        <f>Team_record!N164/LINEST!$E164</f>
        <v>8.0487804878048781</v>
      </c>
      <c r="O164" s="5">
        <f>Team_record!O164/LINEST!$E164</f>
        <v>24.646341463414632</v>
      </c>
      <c r="P164" s="4">
        <f t="shared" si="18"/>
        <v>0.326571004453241</v>
      </c>
      <c r="Q164" s="5">
        <f>Team_record!Q164/LINEST!$E164</f>
        <v>15.439024390243903</v>
      </c>
      <c r="R164" s="5">
        <f>Team_record!R164/LINEST!$E164</f>
        <v>20.463414634146343</v>
      </c>
      <c r="S164" s="4">
        <f t="shared" si="19"/>
        <v>0.7544696066746126</v>
      </c>
      <c r="T164" s="5">
        <f>Team_record!T164/LINEST!$E164</f>
        <v>11.097560975609756</v>
      </c>
      <c r="U164" s="5">
        <f>Team_record!U164/LINEST!$E164</f>
        <v>32.743902439024389</v>
      </c>
      <c r="V164" s="5">
        <f>Team_record!V164/LINEST!$E164</f>
        <v>101.36585365853658</v>
      </c>
      <c r="W164" s="5">
        <f>Team_record!W164/LINEST!$E164</f>
        <v>43.841463414634148</v>
      </c>
      <c r="X164" s="5">
        <f>Team_record!X164/LINEST!$E164</f>
        <v>24.5</v>
      </c>
      <c r="Y164" s="5">
        <f>Team_record!Y164/LINEST!$E164</f>
        <v>8.2195121951219505</v>
      </c>
      <c r="Z164" s="5">
        <f>Team_record!Z164/LINEST!$E164</f>
        <v>3.5853658536585367</v>
      </c>
      <c r="AA164" s="5">
        <f>Team_record!AA164/LINEST!$E164</f>
        <v>13.817073170731707</v>
      </c>
      <c r="AB164" s="5">
        <f>Team_record!AB164/LINEST!$E164</f>
        <v>21.195121951219512</v>
      </c>
      <c r="AC164" s="3">
        <f t="shared" si="20"/>
        <v>0.39282360615584822</v>
      </c>
    </row>
    <row r="165" spans="1:29" x14ac:dyDescent="0.3">
      <c r="A165">
        <v>14</v>
      </c>
      <c r="B165" t="s">
        <v>202</v>
      </c>
      <c r="C165" t="s">
        <v>64</v>
      </c>
      <c r="D165" t="s">
        <v>217</v>
      </c>
      <c r="E165">
        <v>82</v>
      </c>
      <c r="F165">
        <f>VLOOKUP(D165,Sheet2!D:E,2,0)</f>
        <v>29</v>
      </c>
      <c r="G165">
        <f t="shared" si="21"/>
        <v>53</v>
      </c>
      <c r="H165" s="1">
        <f t="shared" si="16"/>
        <v>0.35365853658536583</v>
      </c>
      <c r="I165">
        <f>VLOOKUP(D165,Sheet2!D:P,13,0)</f>
        <v>0</v>
      </c>
      <c r="J165">
        <v>0</v>
      </c>
      <c r="K165" s="5">
        <f>Team_record!K165/LINEST!$E165</f>
        <v>36.707317073170735</v>
      </c>
      <c r="L165" s="5">
        <f>Team_record!L165/LINEST!$E165</f>
        <v>80.695121951219505</v>
      </c>
      <c r="M165" s="4">
        <f t="shared" si="17"/>
        <v>0.45488892247241963</v>
      </c>
      <c r="N165" s="5">
        <f>Team_record!N165/LINEST!$E165</f>
        <v>5.6219512195121952</v>
      </c>
      <c r="O165" s="5">
        <f>Team_record!O165/LINEST!$E165</f>
        <v>16.463414634146343</v>
      </c>
      <c r="P165" s="4">
        <f t="shared" si="18"/>
        <v>0.34148148148148144</v>
      </c>
      <c r="Q165" s="5">
        <f>Team_record!Q165/LINEST!$E165</f>
        <v>22.304878048780488</v>
      </c>
      <c r="R165" s="5">
        <f>Team_record!R165/LINEST!$E165</f>
        <v>29.26829268292683</v>
      </c>
      <c r="S165" s="4">
        <f t="shared" si="19"/>
        <v>0.76208333333333333</v>
      </c>
      <c r="T165" s="5">
        <f>Team_record!T165/LINEST!$E165</f>
        <v>10.914634146341463</v>
      </c>
      <c r="U165" s="5">
        <f>Team_record!U165/LINEST!$E165</f>
        <v>33.268292682926827</v>
      </c>
      <c r="V165" s="5">
        <f>Team_record!V165/LINEST!$E165</f>
        <v>101.34146341463415</v>
      </c>
      <c r="W165" s="5">
        <f>Team_record!W165/LINEST!$E165</f>
        <v>44.18292682926829</v>
      </c>
      <c r="X165" s="5">
        <f>Team_record!X165/LINEST!$E165</f>
        <v>20.329268292682926</v>
      </c>
      <c r="Y165" s="5">
        <f>Team_record!Y165/LINEST!$E165</f>
        <v>6.7073170731707314</v>
      </c>
      <c r="Z165" s="5">
        <f>Team_record!Z165/LINEST!$E165</f>
        <v>3.9512195121951219</v>
      </c>
      <c r="AA165" s="5">
        <f>Team_record!AA165/LINEST!$E165</f>
        <v>16.256097560975611</v>
      </c>
      <c r="AB165" s="5">
        <f>Team_record!AB165/LINEST!$E165</f>
        <v>20.682926829268293</v>
      </c>
      <c r="AC165" s="3">
        <f t="shared" si="20"/>
        <v>0.38907470194152804</v>
      </c>
    </row>
    <row r="166" spans="1:29" x14ac:dyDescent="0.3">
      <c r="A166">
        <v>15</v>
      </c>
      <c r="B166" t="s">
        <v>202</v>
      </c>
      <c r="C166" t="s">
        <v>74</v>
      </c>
      <c r="D166" t="s">
        <v>218</v>
      </c>
      <c r="E166">
        <v>82</v>
      </c>
      <c r="F166">
        <f>VLOOKUP(D166,Sheet2!D:E,2,0)</f>
        <v>50</v>
      </c>
      <c r="G166">
        <f t="shared" si="21"/>
        <v>32</v>
      </c>
      <c r="H166" s="1">
        <f t="shared" si="16"/>
        <v>0.6097560975609756</v>
      </c>
      <c r="I166" t="str">
        <f>VLOOKUP(D166,Sheet2!D:P,13,0)</f>
        <v>Lost E. Conf. Semis</v>
      </c>
      <c r="J166">
        <v>2</v>
      </c>
      <c r="K166" s="5">
        <f>Team_record!K166/LINEST!$E166</f>
        <v>36.597560975609753</v>
      </c>
      <c r="L166" s="5">
        <f>Team_record!L166/LINEST!$E166</f>
        <v>82.890243902439025</v>
      </c>
      <c r="M166" s="4">
        <f t="shared" si="17"/>
        <v>0.44151831690451665</v>
      </c>
      <c r="N166" s="5">
        <f>Team_record!N166/LINEST!$E166</f>
        <v>7.8658536585365857</v>
      </c>
      <c r="O166" s="5">
        <f>Team_record!O166/LINEST!$E166</f>
        <v>22.256097560975611</v>
      </c>
      <c r="P166" s="4">
        <f t="shared" si="18"/>
        <v>0.35342465753424657</v>
      </c>
      <c r="Q166" s="5">
        <f>Team_record!Q166/LINEST!$E166</f>
        <v>19.73170731707317</v>
      </c>
      <c r="R166" s="5">
        <f>Team_record!R166/LINEST!$E166</f>
        <v>25.207317073170731</v>
      </c>
      <c r="S166" s="4">
        <f t="shared" si="19"/>
        <v>0.78277697145621672</v>
      </c>
      <c r="T166" s="5">
        <f>Team_record!T166/LINEST!$E166</f>
        <v>11.695121951219512</v>
      </c>
      <c r="U166" s="5">
        <f>Team_record!U166/LINEST!$E166</f>
        <v>34.048780487804876</v>
      </c>
      <c r="V166" s="5">
        <f>Team_record!V166/LINEST!$E166</f>
        <v>100.79268292682927</v>
      </c>
      <c r="W166" s="5">
        <f>Team_record!W166/LINEST!$E166</f>
        <v>45.743902439024389</v>
      </c>
      <c r="X166" s="5">
        <f>Team_record!X166/LINEST!$E166</f>
        <v>21.719512195121951</v>
      </c>
      <c r="Y166" s="5">
        <f>Team_record!Y166/LINEST!$E166</f>
        <v>6.2682926829268295</v>
      </c>
      <c r="Z166" s="5">
        <f>Team_record!Z166/LINEST!$E166</f>
        <v>5.8048780487804876</v>
      </c>
      <c r="AA166" s="5">
        <f>Team_record!AA166/LINEST!$E166</f>
        <v>13.963414634146341</v>
      </c>
      <c r="AB166" s="5">
        <f>Team_record!AB166/LINEST!$E166</f>
        <v>18.23170731707317</v>
      </c>
      <c r="AC166" s="3">
        <f t="shared" si="20"/>
        <v>0.56111663881334295</v>
      </c>
    </row>
    <row r="167" spans="1:29" x14ac:dyDescent="0.3">
      <c r="A167">
        <v>16</v>
      </c>
      <c r="B167" t="s">
        <v>202</v>
      </c>
      <c r="C167" t="s">
        <v>30</v>
      </c>
      <c r="D167" t="s">
        <v>219</v>
      </c>
      <c r="E167">
        <v>82</v>
      </c>
      <c r="F167">
        <f>VLOOKUP(D167,Sheet2!D:E,2,0)</f>
        <v>45</v>
      </c>
      <c r="G167">
        <f t="shared" si="21"/>
        <v>37</v>
      </c>
      <c r="H167" s="1">
        <f t="shared" si="16"/>
        <v>0.54878048780487809</v>
      </c>
      <c r="I167" t="str">
        <f>VLOOKUP(D167,Sheet2!D:P,13,0)</f>
        <v>Lost W. Conf. 1st Rnd.</v>
      </c>
      <c r="J167">
        <v>1</v>
      </c>
      <c r="K167" s="5">
        <f>Team_record!K167/LINEST!$E167</f>
        <v>37.902439024390247</v>
      </c>
      <c r="L167" s="5">
        <f>Team_record!L167/LINEST!$E167</f>
        <v>82.865853658536579</v>
      </c>
      <c r="M167" s="4">
        <f t="shared" si="17"/>
        <v>0.45739514348785881</v>
      </c>
      <c r="N167" s="5">
        <f>Team_record!N167/LINEST!$E167</f>
        <v>7.1463414634146343</v>
      </c>
      <c r="O167" s="5">
        <f>Team_record!O167/LINEST!$E167</f>
        <v>19.304878048780488</v>
      </c>
      <c r="P167" s="4">
        <f t="shared" si="18"/>
        <v>0.37018319646241316</v>
      </c>
      <c r="Q167" s="5">
        <f>Team_record!Q167/LINEST!$E167</f>
        <v>16.402439024390244</v>
      </c>
      <c r="R167" s="5">
        <f>Team_record!R167/LINEST!$E167</f>
        <v>21.829268292682926</v>
      </c>
      <c r="S167" s="4">
        <f t="shared" si="19"/>
        <v>0.75139664804469275</v>
      </c>
      <c r="T167" s="5">
        <f>Team_record!T167/LINEST!$E167</f>
        <v>11.487804878048781</v>
      </c>
      <c r="U167" s="5">
        <f>Team_record!U167/LINEST!$E167</f>
        <v>31.963414634146343</v>
      </c>
      <c r="V167" s="5">
        <f>Team_record!V167/LINEST!$E167</f>
        <v>99.353658536585371</v>
      </c>
      <c r="W167" s="5">
        <f>Team_record!W167/LINEST!$E167</f>
        <v>43.451219512195124</v>
      </c>
      <c r="X167" s="5">
        <f>Team_record!X167/LINEST!$E167</f>
        <v>22.024390243902438</v>
      </c>
      <c r="Y167" s="5">
        <f>Team_record!Y167/LINEST!$E167</f>
        <v>6.7439024390243905</v>
      </c>
      <c r="Z167" s="5">
        <f>Team_record!Z167/LINEST!$E167</f>
        <v>6.2195121951219514</v>
      </c>
      <c r="AA167" s="5">
        <f>Team_record!AA167/LINEST!$E167</f>
        <v>13.25609756097561</v>
      </c>
      <c r="AB167" s="5">
        <f>Team_record!AB167/LINEST!$E167</f>
        <v>18.658536585365855</v>
      </c>
      <c r="AC167" s="3">
        <f t="shared" si="20"/>
        <v>0.56058991180437145</v>
      </c>
    </row>
    <row r="168" spans="1:29" x14ac:dyDescent="0.3">
      <c r="A168">
        <v>17</v>
      </c>
      <c r="B168" t="s">
        <v>202</v>
      </c>
      <c r="C168" t="s">
        <v>42</v>
      </c>
      <c r="D168" t="s">
        <v>220</v>
      </c>
      <c r="E168">
        <v>82</v>
      </c>
      <c r="F168">
        <f>VLOOKUP(D168,Sheet2!D:E,2,0)</f>
        <v>21</v>
      </c>
      <c r="G168">
        <f t="shared" si="21"/>
        <v>61</v>
      </c>
      <c r="H168" s="1">
        <f t="shared" si="16"/>
        <v>0.25609756097560976</v>
      </c>
      <c r="I168">
        <f>VLOOKUP(D168,Sheet2!D:P,13,0)</f>
        <v>0</v>
      </c>
      <c r="J168">
        <v>0</v>
      </c>
      <c r="K168" s="5">
        <f>Team_record!K168/LINEST!$E168</f>
        <v>37.243902439024389</v>
      </c>
      <c r="L168" s="5">
        <f>Team_record!L168/LINEST!$E168</f>
        <v>85.609756097560975</v>
      </c>
      <c r="M168" s="4">
        <f t="shared" si="17"/>
        <v>0.43504273504273505</v>
      </c>
      <c r="N168" s="5">
        <f>Team_record!N168/LINEST!$E168</f>
        <v>6.4878048780487809</v>
      </c>
      <c r="O168" s="5">
        <f>Team_record!O168/LINEST!$E168</f>
        <v>18.853658536585368</v>
      </c>
      <c r="P168" s="4">
        <f t="shared" si="18"/>
        <v>0.34411384217335056</v>
      </c>
      <c r="Q168" s="5">
        <f>Team_record!Q168/LINEST!$E168</f>
        <v>17.475609756097562</v>
      </c>
      <c r="R168" s="5">
        <f>Team_record!R168/LINEST!$E168</f>
        <v>23.597560975609756</v>
      </c>
      <c r="S168" s="4">
        <f t="shared" si="19"/>
        <v>0.7405684754521964</v>
      </c>
      <c r="T168" s="5">
        <f>Team_record!T168/LINEST!$E168</f>
        <v>11.609756097560975</v>
      </c>
      <c r="U168" s="5">
        <f>Team_record!U168/LINEST!$E168</f>
        <v>32.280487804878049</v>
      </c>
      <c r="V168" s="5">
        <f>Team_record!V168/LINEST!$E168</f>
        <v>98.451219512195124</v>
      </c>
      <c r="W168" s="5">
        <f>Team_record!W168/LINEST!$E168</f>
        <v>43.890243902439025</v>
      </c>
      <c r="X168" s="5">
        <f>Team_record!X168/LINEST!$E168</f>
        <v>20.914634146341463</v>
      </c>
      <c r="Y168" s="5">
        <f>Team_record!Y168/LINEST!$E168</f>
        <v>7.0487804878048781</v>
      </c>
      <c r="Z168" s="5">
        <f>Team_record!Z168/LINEST!$E168</f>
        <v>4.4634146341463419</v>
      </c>
      <c r="AA168" s="5">
        <f>Team_record!AA168/LINEST!$E168</f>
        <v>13.24390243902439</v>
      </c>
      <c r="AB168" s="5">
        <f>Team_record!AB168/LINEST!$E168</f>
        <v>21.23170731707317</v>
      </c>
      <c r="AC168" s="3">
        <f t="shared" si="20"/>
        <v>0.34271449169541246</v>
      </c>
    </row>
    <row r="169" spans="1:29" x14ac:dyDescent="0.3">
      <c r="A169">
        <v>18</v>
      </c>
      <c r="B169" t="s">
        <v>202</v>
      </c>
      <c r="C169" t="s">
        <v>70</v>
      </c>
      <c r="D169" t="s">
        <v>221</v>
      </c>
      <c r="E169">
        <v>82</v>
      </c>
      <c r="F169">
        <f>VLOOKUP(D169,Sheet2!D:E,2,0)</f>
        <v>32</v>
      </c>
      <c r="G169">
        <f t="shared" si="21"/>
        <v>50</v>
      </c>
      <c r="H169" s="1">
        <f t="shared" si="16"/>
        <v>0.3902439024390244</v>
      </c>
      <c r="I169">
        <f>VLOOKUP(D169,Sheet2!D:P,13,0)</f>
        <v>0</v>
      </c>
      <c r="J169">
        <v>0</v>
      </c>
      <c r="K169" s="5">
        <f>Team_record!K169/LINEST!$E169</f>
        <v>37.085365853658537</v>
      </c>
      <c r="L169" s="5">
        <f>Team_record!L169/LINEST!$E169</f>
        <v>85.829268292682926</v>
      </c>
      <c r="M169" s="4">
        <f t="shared" si="17"/>
        <v>0.43208297811878377</v>
      </c>
      <c r="N169" s="5">
        <f>Team_record!N169/LINEST!$E169</f>
        <v>8.5731707317073162</v>
      </c>
      <c r="O169" s="5">
        <f>Team_record!O169/LINEST!$E169</f>
        <v>24.914634146341463</v>
      </c>
      <c r="P169" s="4">
        <f t="shared" si="18"/>
        <v>0.34410181106216348</v>
      </c>
      <c r="Q169" s="5">
        <f>Team_record!Q169/LINEST!$E169</f>
        <v>15.75609756097561</v>
      </c>
      <c r="R169" s="5">
        <f>Team_record!R169/LINEST!$E169</f>
        <v>22.414634146341463</v>
      </c>
      <c r="S169" s="4">
        <f t="shared" si="19"/>
        <v>0.70293797606093578</v>
      </c>
      <c r="T169" s="5">
        <f>Team_record!T169/LINEST!$E169</f>
        <v>12.817073170731707</v>
      </c>
      <c r="U169" s="5">
        <f>Team_record!U169/LINEST!$E169</f>
        <v>32.073170731707314</v>
      </c>
      <c r="V169" s="5">
        <f>Team_record!V169/LINEST!$E169</f>
        <v>98.5</v>
      </c>
      <c r="W169" s="5">
        <f>Team_record!W169/LINEST!$E169</f>
        <v>44.890243902439025</v>
      </c>
      <c r="X169" s="5">
        <f>Team_record!X169/LINEST!$E169</f>
        <v>21.597560975609756</v>
      </c>
      <c r="Y169" s="5">
        <f>Team_record!Y169/LINEST!$E169</f>
        <v>7.5975609756097562</v>
      </c>
      <c r="Z169" s="5">
        <f>Team_record!Z169/LINEST!$E169</f>
        <v>4.6707317073170733</v>
      </c>
      <c r="AA169" s="5">
        <f>Team_record!AA169/LINEST!$E169</f>
        <v>13.402439024390244</v>
      </c>
      <c r="AB169" s="5">
        <f>Team_record!AB169/LINEST!$E169</f>
        <v>19.012195121951219</v>
      </c>
      <c r="AC169" s="3">
        <f t="shared" si="20"/>
        <v>0.47579151482520399</v>
      </c>
    </row>
    <row r="170" spans="1:29" x14ac:dyDescent="0.3">
      <c r="A170">
        <v>19</v>
      </c>
      <c r="B170" t="s">
        <v>202</v>
      </c>
      <c r="C170" t="s">
        <v>34</v>
      </c>
      <c r="D170" t="s">
        <v>222</v>
      </c>
      <c r="E170">
        <v>82</v>
      </c>
      <c r="F170">
        <f>VLOOKUP(D170,Sheet2!D:E,2,0)</f>
        <v>46</v>
      </c>
      <c r="G170">
        <f t="shared" si="21"/>
        <v>36</v>
      </c>
      <c r="H170" s="1">
        <f t="shared" si="16"/>
        <v>0.56097560975609762</v>
      </c>
      <c r="I170" t="str">
        <f>VLOOKUP(D170,Sheet2!D:P,13,0)</f>
        <v>Lost E. Conf. Semis</v>
      </c>
      <c r="J170">
        <v>2</v>
      </c>
      <c r="K170" s="5">
        <f>Team_record!K170/LINEST!$E170</f>
        <v>38.280487804878049</v>
      </c>
      <c r="L170" s="5">
        <f>Team_record!L170/LINEST!$E170</f>
        <v>82.804878048780495</v>
      </c>
      <c r="M170" s="4">
        <f t="shared" si="17"/>
        <v>0.46229749631811484</v>
      </c>
      <c r="N170" s="5">
        <f>Team_record!N170/LINEST!$E170</f>
        <v>6.0609756097560972</v>
      </c>
      <c r="O170" s="5">
        <f>Team_record!O170/LINEST!$E170</f>
        <v>16.841463414634145</v>
      </c>
      <c r="P170" s="4">
        <f t="shared" si="18"/>
        <v>0.35988414192614049</v>
      </c>
      <c r="Q170" s="5">
        <f>Team_record!Q170/LINEST!$E170</f>
        <v>15.914634146341463</v>
      </c>
      <c r="R170" s="5">
        <f>Team_record!R170/LINEST!$E170</f>
        <v>21.439024390243901</v>
      </c>
      <c r="S170" s="4">
        <f t="shared" si="19"/>
        <v>0.74232081911262804</v>
      </c>
      <c r="T170" s="5">
        <f>Team_record!T170/LINEST!$E170</f>
        <v>10.512195121951219</v>
      </c>
      <c r="U170" s="5">
        <f>Team_record!U170/LINEST!$E170</f>
        <v>34.158536585365852</v>
      </c>
      <c r="V170" s="5">
        <f>Team_record!V170/LINEST!$E170</f>
        <v>98.536585365853654</v>
      </c>
      <c r="W170" s="5">
        <f>Team_record!W170/LINEST!$E170</f>
        <v>44.670731707317074</v>
      </c>
      <c r="X170" s="5">
        <f>Team_record!X170/LINEST!$E170</f>
        <v>24.012195121951219</v>
      </c>
      <c r="Y170" s="5">
        <f>Team_record!Y170/LINEST!$E170</f>
        <v>7.3292682926829267</v>
      </c>
      <c r="Z170" s="5">
        <f>Team_record!Z170/LINEST!$E170</f>
        <v>4.6097560975609753</v>
      </c>
      <c r="AA170" s="5">
        <f>Team_record!AA170/LINEST!$E170</f>
        <v>15.036585365853659</v>
      </c>
      <c r="AB170" s="5">
        <f>Team_record!AB170/LINEST!$E170</f>
        <v>20.817073170731707</v>
      </c>
      <c r="AC170" s="3">
        <f t="shared" si="20"/>
        <v>0.54313559124421051</v>
      </c>
    </row>
    <row r="171" spans="1:29" x14ac:dyDescent="0.3">
      <c r="A171">
        <v>20</v>
      </c>
      <c r="B171" t="s">
        <v>202</v>
      </c>
      <c r="C171" t="s">
        <v>48</v>
      </c>
      <c r="D171" t="s">
        <v>223</v>
      </c>
      <c r="E171">
        <v>82</v>
      </c>
      <c r="F171">
        <f>VLOOKUP(D171,Sheet2!D:E,2,0)</f>
        <v>55</v>
      </c>
      <c r="G171">
        <f t="shared" si="21"/>
        <v>27</v>
      </c>
      <c r="H171" s="1">
        <f t="shared" si="16"/>
        <v>0.67073170731707321</v>
      </c>
      <c r="I171" t="str">
        <f>VLOOKUP(D171,Sheet2!D:P,13,0)</f>
        <v>Lost W. Conf. Semis</v>
      </c>
      <c r="J171">
        <v>2</v>
      </c>
      <c r="K171" s="5">
        <f>Team_record!K171/LINEST!$E171</f>
        <v>37.768292682926827</v>
      </c>
      <c r="L171" s="5">
        <f>Team_record!L171/LINEST!$E171</f>
        <v>82.475609756097555</v>
      </c>
      <c r="M171" s="4">
        <f t="shared" si="17"/>
        <v>0.45793287002809402</v>
      </c>
      <c r="N171" s="5">
        <f>Team_record!N171/LINEST!$E171</f>
        <v>5.1585365853658534</v>
      </c>
      <c r="O171" s="5">
        <f>Team_record!O171/LINEST!$E171</f>
        <v>15.195121951219512</v>
      </c>
      <c r="P171" s="4">
        <f t="shared" si="18"/>
        <v>0.3394863563402889</v>
      </c>
      <c r="Q171" s="5">
        <f>Team_record!Q171/LINEST!$E171</f>
        <v>17.621951219512194</v>
      </c>
      <c r="R171" s="5">
        <f>Team_record!R171/LINEST!$E171</f>
        <v>22.792682926829269</v>
      </c>
      <c r="S171" s="4">
        <f t="shared" si="19"/>
        <v>0.77314071696094167</v>
      </c>
      <c r="T171" s="5">
        <f>Team_record!T171/LINEST!$E171</f>
        <v>10.439024390243903</v>
      </c>
      <c r="U171" s="5">
        <f>Team_record!U171/LINEST!$E171</f>
        <v>32.121951219512198</v>
      </c>
      <c r="V171" s="5">
        <f>Team_record!V171/LINEST!$E171</f>
        <v>98.317073170731703</v>
      </c>
      <c r="W171" s="5">
        <f>Team_record!W171/LINEST!$E171</f>
        <v>42.560975609756099</v>
      </c>
      <c r="X171" s="5">
        <f>Team_record!X171/LINEST!$E171</f>
        <v>21.670731707317074</v>
      </c>
      <c r="Y171" s="5">
        <f>Team_record!Y171/LINEST!$E171</f>
        <v>8.536585365853659</v>
      </c>
      <c r="Z171" s="5">
        <f>Team_record!Z171/LINEST!$E171</f>
        <v>4.2317073170731705</v>
      </c>
      <c r="AA171" s="5">
        <f>Team_record!AA171/LINEST!$E171</f>
        <v>13.341463414634147</v>
      </c>
      <c r="AB171" s="5">
        <f>Team_record!AB171/LINEST!$E171</f>
        <v>19.109756097560975</v>
      </c>
      <c r="AC171" s="3">
        <f t="shared" si="20"/>
        <v>0.55372539037077451</v>
      </c>
    </row>
    <row r="172" spans="1:29" x14ac:dyDescent="0.3">
      <c r="A172">
        <v>21</v>
      </c>
      <c r="B172" t="s">
        <v>202</v>
      </c>
      <c r="C172" t="s">
        <v>54</v>
      </c>
      <c r="D172" t="s">
        <v>224</v>
      </c>
      <c r="E172">
        <v>82</v>
      </c>
      <c r="F172">
        <f>VLOOKUP(D172,Sheet2!D:E,2,0)</f>
        <v>38</v>
      </c>
      <c r="G172">
        <f t="shared" si="21"/>
        <v>44</v>
      </c>
      <c r="H172" s="1">
        <f t="shared" si="16"/>
        <v>0.46341463414634149</v>
      </c>
      <c r="I172" t="str">
        <f>VLOOKUP(D172,Sheet2!D:P,13,0)</f>
        <v>Lost E. Conf. 1st Rnd.</v>
      </c>
      <c r="J172">
        <v>1</v>
      </c>
      <c r="K172" s="5">
        <f>Team_record!K172/LINEST!$E172</f>
        <v>37.426829268292686</v>
      </c>
      <c r="L172" s="5">
        <f>Team_record!L172/LINEST!$E172</f>
        <v>82.975609756097555</v>
      </c>
      <c r="M172" s="4">
        <f t="shared" si="17"/>
        <v>0.4510582010582011</v>
      </c>
      <c r="N172" s="5">
        <f>Team_record!N172/LINEST!$E172</f>
        <v>6.5975609756097562</v>
      </c>
      <c r="O172" s="5">
        <f>Team_record!O172/LINEST!$E172</f>
        <v>19.914634146341463</v>
      </c>
      <c r="P172" s="4">
        <f t="shared" si="18"/>
        <v>0.33129210042865892</v>
      </c>
      <c r="Q172" s="5">
        <f>Team_record!Q172/LINEST!$E172</f>
        <v>16.573170731707318</v>
      </c>
      <c r="R172" s="5">
        <f>Team_record!R172/LINEST!$E172</f>
        <v>22.158536585365855</v>
      </c>
      <c r="S172" s="4">
        <f t="shared" si="19"/>
        <v>0.74793615850302697</v>
      </c>
      <c r="T172" s="5">
        <f>Team_record!T172/LINEST!$E172</f>
        <v>10.317073170731707</v>
      </c>
      <c r="U172" s="5">
        <f>Team_record!U172/LINEST!$E172</f>
        <v>32.036585365853661</v>
      </c>
      <c r="V172" s="5">
        <f>Team_record!V172/LINEST!$E172</f>
        <v>98.024390243902445</v>
      </c>
      <c r="W172" s="5">
        <f>Team_record!W172/LINEST!$E172</f>
        <v>42.353658536585364</v>
      </c>
      <c r="X172" s="5">
        <f>Team_record!X172/LINEST!$E172</f>
        <v>20.926829268292682</v>
      </c>
      <c r="Y172" s="5">
        <f>Team_record!Y172/LINEST!$E172</f>
        <v>7.024390243902439</v>
      </c>
      <c r="Z172" s="5">
        <f>Team_record!Z172/LINEST!$E172</f>
        <v>4.1463414634146343</v>
      </c>
      <c r="AA172" s="5">
        <f>Team_record!AA172/LINEST!$E172</f>
        <v>13.817073170731707</v>
      </c>
      <c r="AB172" s="5">
        <f>Team_record!AB172/LINEST!$E172</f>
        <v>19.256097560975611</v>
      </c>
      <c r="AC172" s="3">
        <f t="shared" si="20"/>
        <v>0.37686540826823622</v>
      </c>
    </row>
    <row r="173" spans="1:29" x14ac:dyDescent="0.3">
      <c r="A173">
        <v>22</v>
      </c>
      <c r="B173" t="s">
        <v>202</v>
      </c>
      <c r="C173" t="s">
        <v>24</v>
      </c>
      <c r="D173" t="s">
        <v>225</v>
      </c>
      <c r="E173">
        <v>82</v>
      </c>
      <c r="F173">
        <f>VLOOKUP(D173,Sheet2!D:E,2,0)</f>
        <v>41</v>
      </c>
      <c r="G173">
        <f t="shared" si="21"/>
        <v>41</v>
      </c>
      <c r="H173" s="1">
        <f t="shared" si="16"/>
        <v>0.5</v>
      </c>
      <c r="I173" t="str">
        <f>VLOOKUP(D173,Sheet2!D:P,13,0)</f>
        <v>Lost E. Conf. 1st Rnd.</v>
      </c>
      <c r="J173">
        <v>1</v>
      </c>
      <c r="K173" s="5">
        <f>Team_record!K173/LINEST!$E173</f>
        <v>37.597560975609753</v>
      </c>
      <c r="L173" s="5">
        <f>Team_record!L173/LINEST!$E173</f>
        <v>81.975609756097555</v>
      </c>
      <c r="M173" s="4">
        <f t="shared" si="17"/>
        <v>0.45864326093424573</v>
      </c>
      <c r="N173" s="5">
        <f>Team_record!N173/LINEST!$E173</f>
        <v>6.6463414634146343</v>
      </c>
      <c r="O173" s="5">
        <f>Team_record!O173/LINEST!$E173</f>
        <v>18.292682926829269</v>
      </c>
      <c r="P173" s="4">
        <f t="shared" si="18"/>
        <v>0.36333333333333334</v>
      </c>
      <c r="Q173" s="5">
        <f>Team_record!Q173/LINEST!$E173</f>
        <v>16</v>
      </c>
      <c r="R173" s="5">
        <f>Team_record!R173/LINEST!$E173</f>
        <v>21.146341463414632</v>
      </c>
      <c r="S173" s="4">
        <f t="shared" si="19"/>
        <v>0.75663206459054211</v>
      </c>
      <c r="T173" s="5">
        <f>Team_record!T173/LINEST!$E173</f>
        <v>10.682926829268293</v>
      </c>
      <c r="U173" s="5">
        <f>Team_record!U173/LINEST!$E173</f>
        <v>31.390243902439025</v>
      </c>
      <c r="V173" s="5">
        <f>Team_record!V173/LINEST!$E173</f>
        <v>97.841463414634148</v>
      </c>
      <c r="W173" s="5">
        <f>Team_record!W173/LINEST!$E173</f>
        <v>42.073170731707314</v>
      </c>
      <c r="X173" s="5">
        <f>Team_record!X173/LINEST!$E173</f>
        <v>23.560975609756099</v>
      </c>
      <c r="Y173" s="5">
        <f>Team_record!Y173/LINEST!$E173</f>
        <v>9.6219512195121943</v>
      </c>
      <c r="Z173" s="5">
        <f>Team_record!Z173/LINEST!$E173</f>
        <v>4.9146341463414638</v>
      </c>
      <c r="AA173" s="5">
        <f>Team_record!AA173/LINEST!$E173</f>
        <v>16.743902439024389</v>
      </c>
      <c r="AB173" s="5">
        <f>Team_record!AB173/LINEST!$E173</f>
        <v>22.121951219512194</v>
      </c>
      <c r="AC173" s="3">
        <f t="shared" si="20"/>
        <v>0.50805657783189118</v>
      </c>
    </row>
    <row r="174" spans="1:29" x14ac:dyDescent="0.3">
      <c r="A174">
        <v>23</v>
      </c>
      <c r="B174" t="s">
        <v>202</v>
      </c>
      <c r="C174" t="s">
        <v>44</v>
      </c>
      <c r="D174" t="s">
        <v>226</v>
      </c>
      <c r="E174">
        <v>82</v>
      </c>
      <c r="F174">
        <f>VLOOKUP(D174,Sheet2!D:E,2,0)</f>
        <v>16</v>
      </c>
      <c r="G174">
        <f t="shared" si="21"/>
        <v>66</v>
      </c>
      <c r="H174" s="1">
        <f t="shared" si="16"/>
        <v>0.1951219512195122</v>
      </c>
      <c r="I174">
        <f>VLOOKUP(D174,Sheet2!D:P,13,0)</f>
        <v>0</v>
      </c>
      <c r="J174">
        <v>0</v>
      </c>
      <c r="K174" s="5">
        <f>Team_record!K174/LINEST!$E174</f>
        <v>36.414634146341463</v>
      </c>
      <c r="L174" s="5">
        <f>Team_record!L174/LINEST!$E174</f>
        <v>83.170731707317074</v>
      </c>
      <c r="M174" s="4">
        <f t="shared" si="17"/>
        <v>0.43782991202346039</v>
      </c>
      <c r="N174" s="5">
        <f>Team_record!N174/LINEST!$E174</f>
        <v>4.9512195121951219</v>
      </c>
      <c r="O174" s="5">
        <f>Team_record!O174/LINEST!$E174</f>
        <v>14.914634146341463</v>
      </c>
      <c r="P174" s="4">
        <f t="shared" si="18"/>
        <v>0.33197056418642684</v>
      </c>
      <c r="Q174" s="5">
        <f>Team_record!Q174/LINEST!$E174</f>
        <v>19.975609756097562</v>
      </c>
      <c r="R174" s="5">
        <f>Team_record!R174/LINEST!$E174</f>
        <v>25.73170731707317</v>
      </c>
      <c r="S174" s="4">
        <f t="shared" si="19"/>
        <v>0.77630331753554505</v>
      </c>
      <c r="T174" s="5">
        <f>Team_record!T174/LINEST!$E174</f>
        <v>11.573170731707316</v>
      </c>
      <c r="U174" s="5">
        <f>Team_record!U174/LINEST!$E174</f>
        <v>29.341463414634145</v>
      </c>
      <c r="V174" s="5">
        <f>Team_record!V174/LINEST!$E174</f>
        <v>97.756097560975604</v>
      </c>
      <c r="W174" s="5">
        <f>Team_record!W174/LINEST!$E174</f>
        <v>40.914634146341463</v>
      </c>
      <c r="X174" s="5">
        <f>Team_record!X174/LINEST!$E174</f>
        <v>21.597560975609756</v>
      </c>
      <c r="Y174" s="5">
        <f>Team_record!Y174/LINEST!$E174</f>
        <v>8.1463414634146343</v>
      </c>
      <c r="Z174" s="5">
        <f>Team_record!Z174/LINEST!$E174</f>
        <v>3.9878048780487805</v>
      </c>
      <c r="AA174" s="5">
        <f>Team_record!AA174/LINEST!$E174</f>
        <v>15.012195121951219</v>
      </c>
      <c r="AB174" s="5">
        <f>Team_record!AB174/LINEST!$E174</f>
        <v>19.158536585365855</v>
      </c>
      <c r="AC174" s="3">
        <f t="shared" si="20"/>
        <v>0.22428007845214692</v>
      </c>
    </row>
    <row r="175" spans="1:29" x14ac:dyDescent="0.3">
      <c r="A175">
        <v>24</v>
      </c>
      <c r="B175" t="s">
        <v>202</v>
      </c>
      <c r="C175" t="s">
        <v>66</v>
      </c>
      <c r="D175" t="s">
        <v>227</v>
      </c>
      <c r="E175">
        <v>82</v>
      </c>
      <c r="F175">
        <f>VLOOKUP(D175,Sheet2!D:E,2,0)</f>
        <v>38</v>
      </c>
      <c r="G175">
        <f t="shared" si="21"/>
        <v>44</v>
      </c>
      <c r="H175" s="1">
        <f t="shared" si="16"/>
        <v>0.46341463414634149</v>
      </c>
      <c r="I175">
        <f>VLOOKUP(D175,Sheet2!D:P,13,0)</f>
        <v>0</v>
      </c>
      <c r="J175">
        <v>0</v>
      </c>
      <c r="K175" s="5">
        <f>Team_record!K175/LINEST!$E175</f>
        <v>36.560975609756099</v>
      </c>
      <c r="L175" s="5">
        <f>Team_record!L175/LINEST!$E175</f>
        <v>83.219512195121951</v>
      </c>
      <c r="M175" s="4">
        <f t="shared" si="17"/>
        <v>0.43933177022274328</v>
      </c>
      <c r="N175" s="5">
        <f>Team_record!N175/LINEST!$E175</f>
        <v>7.4634146341463419</v>
      </c>
      <c r="O175" s="5">
        <f>Team_record!O175/LINEST!$E175</f>
        <v>21.219512195121951</v>
      </c>
      <c r="P175" s="4">
        <f t="shared" si="18"/>
        <v>0.35172413793103452</v>
      </c>
      <c r="Q175" s="5">
        <f>Team_record!Q175/LINEST!$E175</f>
        <v>16.743902439024389</v>
      </c>
      <c r="R175" s="5">
        <f>Team_record!R175/LINEST!$E175</f>
        <v>22.158536585365855</v>
      </c>
      <c r="S175" s="4">
        <f t="shared" si="19"/>
        <v>0.75564116675839288</v>
      </c>
      <c r="T175" s="5">
        <f>Team_record!T175/LINEST!$E175</f>
        <v>10.439024390243903</v>
      </c>
      <c r="U175" s="5">
        <f>Team_record!U175/LINEST!$E175</f>
        <v>34.414634146341463</v>
      </c>
      <c r="V175" s="5">
        <f>Team_record!V175/LINEST!$E175</f>
        <v>97.329268292682926</v>
      </c>
      <c r="W175" s="5">
        <f>Team_record!W175/LINEST!$E175</f>
        <v>44.853658536585364</v>
      </c>
      <c r="X175" s="5">
        <f>Team_record!X175/LINEST!$E175</f>
        <v>21.426829268292682</v>
      </c>
      <c r="Y175" s="5">
        <f>Team_record!Y175/LINEST!$E175</f>
        <v>6.1585365853658534</v>
      </c>
      <c r="Z175" s="5">
        <f>Team_record!Z175/LINEST!$E175</f>
        <v>4.5731707317073171</v>
      </c>
      <c r="AA175" s="5">
        <f>Team_record!AA175/LINEST!$E175</f>
        <v>13.987804878048781</v>
      </c>
      <c r="AB175" s="5">
        <f>Team_record!AB175/LINEST!$E175</f>
        <v>21.243902439024389</v>
      </c>
      <c r="AC175" s="3">
        <f t="shared" si="20"/>
        <v>0.44016972097540752</v>
      </c>
    </row>
    <row r="176" spans="1:29" x14ac:dyDescent="0.3">
      <c r="A176">
        <v>25</v>
      </c>
      <c r="B176" t="s">
        <v>202</v>
      </c>
      <c r="C176" t="s">
        <v>68</v>
      </c>
      <c r="D176" t="s">
        <v>228</v>
      </c>
      <c r="E176">
        <v>82</v>
      </c>
      <c r="F176">
        <f>VLOOKUP(D176,Sheet2!D:E,2,0)</f>
        <v>25</v>
      </c>
      <c r="G176">
        <f t="shared" si="21"/>
        <v>57</v>
      </c>
      <c r="H176" s="1">
        <f t="shared" si="16"/>
        <v>0.3048780487804878</v>
      </c>
      <c r="I176">
        <f>VLOOKUP(D176,Sheet2!D:P,13,0)</f>
        <v>0</v>
      </c>
      <c r="J176">
        <v>0</v>
      </c>
      <c r="K176" s="5">
        <f>Team_record!K176/LINEST!$E176</f>
        <v>37.512195121951223</v>
      </c>
      <c r="L176" s="5">
        <f>Team_record!L176/LINEST!$E176</f>
        <v>82.829268292682926</v>
      </c>
      <c r="M176" s="4">
        <f t="shared" si="17"/>
        <v>0.45288574793875153</v>
      </c>
      <c r="N176" s="5">
        <f>Team_record!N176/LINEST!$E176</f>
        <v>6.7560975609756095</v>
      </c>
      <c r="O176" s="5">
        <f>Team_record!O176/LINEST!$E176</f>
        <v>19.487804878048781</v>
      </c>
      <c r="P176" s="4">
        <f t="shared" si="18"/>
        <v>0.34668335419274093</v>
      </c>
      <c r="Q176" s="5">
        <f>Team_record!Q176/LINEST!$E176</f>
        <v>13.914634146341463</v>
      </c>
      <c r="R176" s="5">
        <f>Team_record!R176/LINEST!$E176</f>
        <v>19.085365853658537</v>
      </c>
      <c r="S176" s="4">
        <f t="shared" si="19"/>
        <v>0.72907348242811498</v>
      </c>
      <c r="T176" s="5">
        <f>Team_record!T176/LINEST!$E176</f>
        <v>10.024390243902438</v>
      </c>
      <c r="U176" s="5">
        <f>Team_record!U176/LINEST!$E176</f>
        <v>31.792682926829269</v>
      </c>
      <c r="V176" s="5">
        <f>Team_record!V176/LINEST!$E176</f>
        <v>95.695121951219505</v>
      </c>
      <c r="W176" s="5">
        <f>Team_record!W176/LINEST!$E176</f>
        <v>41.81707317073171</v>
      </c>
      <c r="X176" s="5">
        <f>Team_record!X176/LINEST!$E176</f>
        <v>20.634146341463413</v>
      </c>
      <c r="Y176" s="5">
        <f>Team_record!Y176/LINEST!$E176</f>
        <v>7.8902439024390247</v>
      </c>
      <c r="Z176" s="5">
        <f>Team_record!Z176/LINEST!$E176</f>
        <v>3.8292682926829267</v>
      </c>
      <c r="AA176" s="5">
        <f>Team_record!AA176/LINEST!$E176</f>
        <v>14.890243902439025</v>
      </c>
      <c r="AB176" s="5">
        <f>Team_record!AB176/LINEST!$E176</f>
        <v>20.902439024390244</v>
      </c>
      <c r="AC176" s="3">
        <f t="shared" si="20"/>
        <v>0.3755257676119107</v>
      </c>
    </row>
    <row r="177" spans="1:29" x14ac:dyDescent="0.3">
      <c r="A177">
        <v>26</v>
      </c>
      <c r="B177" t="s">
        <v>202</v>
      </c>
      <c r="C177" t="s">
        <v>56</v>
      </c>
      <c r="D177" t="s">
        <v>229</v>
      </c>
      <c r="E177">
        <v>82</v>
      </c>
      <c r="F177">
        <f>VLOOKUP(D177,Sheet2!D:E,2,0)</f>
        <v>38</v>
      </c>
      <c r="G177">
        <f t="shared" si="21"/>
        <v>44</v>
      </c>
      <c r="H177" s="1">
        <f t="shared" si="16"/>
        <v>0.46341463414634149</v>
      </c>
      <c r="I177">
        <f>VLOOKUP(D177,Sheet2!D:P,13,0)</f>
        <v>0</v>
      </c>
      <c r="J177">
        <v>0</v>
      </c>
      <c r="K177" s="5">
        <f>Team_record!K177/LINEST!$E177</f>
        <v>35.365853658536587</v>
      </c>
      <c r="L177" s="5">
        <f>Team_record!L177/LINEST!$E177</f>
        <v>79.170731707317074</v>
      </c>
      <c r="M177" s="4">
        <f t="shared" si="17"/>
        <v>0.44670363524337647</v>
      </c>
      <c r="N177" s="5">
        <f>Team_record!N177/LINEST!$E177</f>
        <v>7.4390243902439028</v>
      </c>
      <c r="O177" s="5">
        <f>Team_record!O177/LINEST!$E177</f>
        <v>21.719512195121951</v>
      </c>
      <c r="P177" s="4">
        <f t="shared" si="18"/>
        <v>0.34250421111734985</v>
      </c>
      <c r="Q177" s="5">
        <f>Team_record!Q177/LINEST!$E177</f>
        <v>16.963414634146343</v>
      </c>
      <c r="R177" s="5">
        <f>Team_record!R177/LINEST!$E177</f>
        <v>23.524390243902438</v>
      </c>
      <c r="S177" s="4">
        <f t="shared" si="19"/>
        <v>0.72109901503369633</v>
      </c>
      <c r="T177" s="5">
        <f>Team_record!T177/LINEST!$E177</f>
        <v>12.048780487804878</v>
      </c>
      <c r="U177" s="5">
        <f>Team_record!U177/LINEST!$E177</f>
        <v>31.914634146341463</v>
      </c>
      <c r="V177" s="5">
        <f>Team_record!V177/LINEST!$E177</f>
        <v>95.134146341463421</v>
      </c>
      <c r="W177" s="5">
        <f>Team_record!W177/LINEST!$E177</f>
        <v>43.963414634146339</v>
      </c>
      <c r="X177" s="5">
        <f>Team_record!X177/LINEST!$E177</f>
        <v>19.902439024390244</v>
      </c>
      <c r="Y177" s="5">
        <f>Team_record!Y177/LINEST!$E177</f>
        <v>7.5975609756097562</v>
      </c>
      <c r="Z177" s="5">
        <f>Team_record!Z177/LINEST!$E177</f>
        <v>5.9634146341463419</v>
      </c>
      <c r="AA177" s="5">
        <f>Team_record!AA177/LINEST!$E177</f>
        <v>15.317073170731707</v>
      </c>
      <c r="AB177" s="5">
        <f>Team_record!AB177/LINEST!$E177</f>
        <v>19.304878048780488</v>
      </c>
      <c r="AC177" s="3">
        <f t="shared" si="20"/>
        <v>0.59718554732018536</v>
      </c>
    </row>
    <row r="178" spans="1:29" x14ac:dyDescent="0.3">
      <c r="A178">
        <v>27</v>
      </c>
      <c r="B178" t="s">
        <v>202</v>
      </c>
      <c r="C178" t="s">
        <v>50</v>
      </c>
      <c r="D178" t="s">
        <v>230</v>
      </c>
      <c r="E178">
        <v>82</v>
      </c>
      <c r="F178">
        <f>VLOOKUP(D178,Sheet2!D:E,2,0)</f>
        <v>37</v>
      </c>
      <c r="G178">
        <f t="shared" si="21"/>
        <v>45</v>
      </c>
      <c r="H178" s="1">
        <f t="shared" si="16"/>
        <v>0.45121951219512196</v>
      </c>
      <c r="I178">
        <f>VLOOKUP(D178,Sheet2!D:P,13,0)</f>
        <v>0</v>
      </c>
      <c r="J178">
        <v>0</v>
      </c>
      <c r="K178" s="5">
        <f>Team_record!K178/LINEST!$E178</f>
        <v>35.18292682926829</v>
      </c>
      <c r="L178" s="5">
        <f>Team_record!L178/LINEST!$E178</f>
        <v>77.195121951219505</v>
      </c>
      <c r="M178" s="4">
        <f t="shared" si="17"/>
        <v>0.45576619273301738</v>
      </c>
      <c r="N178" s="5">
        <f>Team_record!N178/LINEST!$E178</f>
        <v>6.7804878048780486</v>
      </c>
      <c r="O178" s="5">
        <f>Team_record!O178/LINEST!$E178</f>
        <v>20.23170731707317</v>
      </c>
      <c r="P178" s="4">
        <f t="shared" si="18"/>
        <v>0.33514165159734782</v>
      </c>
      <c r="Q178" s="5">
        <f>Team_record!Q178/LINEST!$E178</f>
        <v>17.536585365853657</v>
      </c>
      <c r="R178" s="5">
        <f>Team_record!R178/LINEST!$E178</f>
        <v>23.658536585365855</v>
      </c>
      <c r="S178" s="4">
        <f t="shared" si="19"/>
        <v>0.74123711340206178</v>
      </c>
      <c r="T178" s="5">
        <f>Team_record!T178/LINEST!$E178</f>
        <v>9.1097560975609753</v>
      </c>
      <c r="U178" s="5">
        <f>Team_record!U178/LINEST!$E178</f>
        <v>30.012195121951219</v>
      </c>
      <c r="V178" s="5">
        <f>Team_record!V178/LINEST!$E178</f>
        <v>94.682926829268297</v>
      </c>
      <c r="W178" s="5">
        <f>Team_record!W178/LINEST!$E178</f>
        <v>39.121951219512198</v>
      </c>
      <c r="X178" s="5">
        <f>Team_record!X178/LINEST!$E178</f>
        <v>19.829268292682926</v>
      </c>
      <c r="Y178" s="5">
        <f>Team_record!Y178/LINEST!$E178</f>
        <v>7.8292682926829267</v>
      </c>
      <c r="Z178" s="5">
        <f>Team_record!Z178/LINEST!$E178</f>
        <v>4.5365853658536581</v>
      </c>
      <c r="AA178" s="5">
        <f>Team_record!AA178/LINEST!$E178</f>
        <v>14.804878048780488</v>
      </c>
      <c r="AB178" s="5">
        <f>Team_record!AB178/LINEST!$E178</f>
        <v>19.951219512195124</v>
      </c>
      <c r="AC178" s="3">
        <f t="shared" si="20"/>
        <v>0.4222437784383738</v>
      </c>
    </row>
    <row r="179" spans="1:29" x14ac:dyDescent="0.3">
      <c r="A179">
        <v>28</v>
      </c>
      <c r="B179" t="s">
        <v>202</v>
      </c>
      <c r="C179" t="s">
        <v>80</v>
      </c>
      <c r="D179" t="s">
        <v>231</v>
      </c>
      <c r="E179">
        <v>82</v>
      </c>
      <c r="F179">
        <f>VLOOKUP(D179,Sheet2!D:E,2,0)</f>
        <v>33</v>
      </c>
      <c r="G179">
        <f t="shared" si="21"/>
        <v>49</v>
      </c>
      <c r="H179" s="1">
        <f t="shared" si="16"/>
        <v>0.40243902439024393</v>
      </c>
      <c r="I179">
        <f>VLOOKUP(D179,Sheet2!D:P,13,0)</f>
        <v>0</v>
      </c>
      <c r="J179">
        <v>0</v>
      </c>
      <c r="K179" s="5">
        <f>Team_record!K179/LINEST!$E179</f>
        <v>35.524390243902438</v>
      </c>
      <c r="L179" s="5">
        <f>Team_record!L179/LINEST!$E179</f>
        <v>84.536585365853654</v>
      </c>
      <c r="M179" s="4">
        <f t="shared" si="17"/>
        <v>0.42022504327755339</v>
      </c>
      <c r="N179" s="5">
        <f>Team_record!N179/LINEST!$E179</f>
        <v>6.0731707317073171</v>
      </c>
      <c r="O179" s="5">
        <f>Team_record!O179/LINEST!$E179</f>
        <v>19.097560975609756</v>
      </c>
      <c r="P179" s="4">
        <f t="shared" si="18"/>
        <v>0.31800766283524906</v>
      </c>
      <c r="Q179" s="5">
        <f>Team_record!Q179/LINEST!$E179</f>
        <v>17.036585365853657</v>
      </c>
      <c r="R179" s="5">
        <f>Team_record!R179/LINEST!$E179</f>
        <v>22.76829268292683</v>
      </c>
      <c r="S179" s="4">
        <f t="shared" si="19"/>
        <v>0.74825923942153183</v>
      </c>
      <c r="T179" s="5">
        <f>Team_record!T179/LINEST!$E179</f>
        <v>10</v>
      </c>
      <c r="U179" s="5">
        <f>Team_record!U179/LINEST!$E179</f>
        <v>34.060975609756099</v>
      </c>
      <c r="V179" s="5">
        <f>Team_record!V179/LINEST!$E179</f>
        <v>94.158536585365852</v>
      </c>
      <c r="W179" s="5">
        <f>Team_record!W179/LINEST!$E179</f>
        <v>44.060975609756099</v>
      </c>
      <c r="X179" s="5">
        <f>Team_record!X179/LINEST!$E179</f>
        <v>20.170731707317074</v>
      </c>
      <c r="Y179" s="5">
        <f>Team_record!Y179/LINEST!$E179</f>
        <v>6.0853658536585362</v>
      </c>
      <c r="Z179" s="5">
        <f>Team_record!Z179/LINEST!$E179</f>
        <v>5.4634146341463419</v>
      </c>
      <c r="AA179" s="5">
        <f>Team_record!AA179/LINEST!$E179</f>
        <v>11.902439024390244</v>
      </c>
      <c r="AB179" s="5">
        <f>Team_record!AB179/LINEST!$E179</f>
        <v>18.219512195121951</v>
      </c>
      <c r="AC179" s="3">
        <f t="shared" si="20"/>
        <v>0.28772492352521584</v>
      </c>
    </row>
    <row r="180" spans="1:29" x14ac:dyDescent="0.3">
      <c r="A180">
        <v>29</v>
      </c>
      <c r="B180" t="s">
        <v>202</v>
      </c>
      <c r="C180" t="s">
        <v>60</v>
      </c>
      <c r="D180" t="s">
        <v>232</v>
      </c>
      <c r="E180">
        <v>82</v>
      </c>
      <c r="F180">
        <f>VLOOKUP(D180,Sheet2!D:E,2,0)</f>
        <v>18</v>
      </c>
      <c r="G180">
        <f t="shared" si="21"/>
        <v>64</v>
      </c>
      <c r="H180" s="1">
        <f t="shared" si="16"/>
        <v>0.21951219512195122</v>
      </c>
      <c r="I180">
        <f>VLOOKUP(D180,Sheet2!D:P,13,0)</f>
        <v>0</v>
      </c>
      <c r="J180">
        <v>0</v>
      </c>
      <c r="K180" s="5">
        <f>Team_record!K180/LINEST!$E180</f>
        <v>33.719512195121951</v>
      </c>
      <c r="L180" s="5">
        <f>Team_record!L180/LINEST!$E180</f>
        <v>82.646341463414629</v>
      </c>
      <c r="M180" s="4">
        <f t="shared" si="17"/>
        <v>0.4079976390733363</v>
      </c>
      <c r="N180" s="5">
        <f>Team_record!N180/LINEST!$E180</f>
        <v>8.4390243902439028</v>
      </c>
      <c r="O180" s="5">
        <f>Team_record!O180/LINEST!$E180</f>
        <v>26.341463414634145</v>
      </c>
      <c r="P180" s="4">
        <f t="shared" si="18"/>
        <v>0.32037037037037042</v>
      </c>
      <c r="Q180" s="5">
        <f>Team_record!Q180/LINEST!$E180</f>
        <v>16.097560975609756</v>
      </c>
      <c r="R180" s="5">
        <f>Team_record!R180/LINEST!$E180</f>
        <v>23.817073170731707</v>
      </c>
      <c r="S180" s="4">
        <f t="shared" si="19"/>
        <v>0.67588325652841785</v>
      </c>
      <c r="T180" s="5">
        <f>Team_record!T180/LINEST!$E180</f>
        <v>11.926829268292684</v>
      </c>
      <c r="U180" s="5">
        <f>Team_record!U180/LINEST!$E180</f>
        <v>30.926829268292682</v>
      </c>
      <c r="V180" s="5">
        <f>Team_record!V180/LINEST!$E180</f>
        <v>91.975609756097555</v>
      </c>
      <c r="W180" s="5">
        <f>Team_record!W180/LINEST!$E180</f>
        <v>42.853658536585364</v>
      </c>
      <c r="X180" s="5">
        <f>Team_record!X180/LINEST!$E180</f>
        <v>20.524390243902438</v>
      </c>
      <c r="Y180" s="5">
        <f>Team_record!Y180/LINEST!$E180</f>
        <v>9.6219512195121943</v>
      </c>
      <c r="Z180" s="5">
        <f>Team_record!Z180/LINEST!$E180</f>
        <v>5.9390243902439028</v>
      </c>
      <c r="AA180" s="5">
        <f>Team_record!AA180/LINEST!$E180</f>
        <v>17.719512195121951</v>
      </c>
      <c r="AB180" s="5">
        <f>Team_record!AB180/LINEST!$E180</f>
        <v>21.682926829268293</v>
      </c>
      <c r="AC180" s="3">
        <f t="shared" si="20"/>
        <v>0.22729601303158697</v>
      </c>
    </row>
    <row r="181" spans="1:29" x14ac:dyDescent="0.3">
      <c r="A181">
        <v>30</v>
      </c>
      <c r="B181" t="s">
        <v>202</v>
      </c>
      <c r="C181" t="s">
        <v>78</v>
      </c>
      <c r="D181" t="s">
        <v>233</v>
      </c>
      <c r="E181">
        <v>82</v>
      </c>
      <c r="F181">
        <f>VLOOKUP(D181,Sheet2!D:E,2,0)</f>
        <v>17</v>
      </c>
      <c r="G181">
        <f t="shared" si="21"/>
        <v>65</v>
      </c>
      <c r="H181" s="1">
        <f t="shared" si="16"/>
        <v>0.2073170731707317</v>
      </c>
      <c r="I181">
        <f>VLOOKUP(D181,Sheet2!D:P,13,0)</f>
        <v>0</v>
      </c>
      <c r="J181">
        <v>0</v>
      </c>
      <c r="K181" s="5">
        <f>Team_record!K181/LINEST!$E181</f>
        <v>35.146341463414636</v>
      </c>
      <c r="L181" s="5">
        <f>Team_record!L181/LINEST!$E181</f>
        <v>82.024390243902445</v>
      </c>
      <c r="M181" s="4">
        <f t="shared" si="17"/>
        <v>0.42848647041332144</v>
      </c>
      <c r="N181" s="5">
        <f>Team_record!N181/LINEST!$E181</f>
        <v>6.8292682926829267</v>
      </c>
      <c r="O181" s="5">
        <f>Team_record!O181/LINEST!$E181</f>
        <v>19.682926829268293</v>
      </c>
      <c r="P181" s="4">
        <f t="shared" si="18"/>
        <v>0.34696406443618338</v>
      </c>
      <c r="Q181" s="5">
        <f>Team_record!Q181/LINEST!$E181</f>
        <v>14.768292682926829</v>
      </c>
      <c r="R181" s="5">
        <f>Team_record!R181/LINEST!$E181</f>
        <v>19.207317073170731</v>
      </c>
      <c r="S181" s="4">
        <f t="shared" si="19"/>
        <v>0.76888888888888884</v>
      </c>
      <c r="T181" s="5">
        <f>Team_record!T181/LINEST!$E181</f>
        <v>10.573170731707316</v>
      </c>
      <c r="U181" s="5">
        <f>Team_record!U181/LINEST!$E181</f>
        <v>29.792682926829269</v>
      </c>
      <c r="V181" s="5">
        <f>Team_record!V181/LINEST!$E181</f>
        <v>91.890243902439025</v>
      </c>
      <c r="W181" s="5">
        <f>Team_record!W181/LINEST!$E181</f>
        <v>40.365853658536587</v>
      </c>
      <c r="X181" s="5">
        <f>Team_record!X181/LINEST!$E181</f>
        <v>21.292682926829269</v>
      </c>
      <c r="Y181" s="5">
        <f>Team_record!Y181/LINEST!$E181</f>
        <v>7.0121951219512191</v>
      </c>
      <c r="Z181" s="5">
        <f>Team_record!Z181/LINEST!$E181</f>
        <v>4.6585365853658534</v>
      </c>
      <c r="AA181" s="5">
        <f>Team_record!AA181/LINEST!$E181</f>
        <v>14.707317073170731</v>
      </c>
      <c r="AB181" s="5">
        <f>Team_record!AB181/LINEST!$E181</f>
        <v>21.560975609756099</v>
      </c>
      <c r="AC181" s="3">
        <f t="shared" si="20"/>
        <v>0.216409867031779</v>
      </c>
    </row>
    <row r="182" spans="1:29" x14ac:dyDescent="0.3">
      <c r="A182">
        <v>1</v>
      </c>
      <c r="B182" t="s">
        <v>234</v>
      </c>
      <c r="C182" t="s">
        <v>204</v>
      </c>
      <c r="D182" t="s">
        <v>235</v>
      </c>
      <c r="E182">
        <v>82</v>
      </c>
      <c r="F182">
        <f>VLOOKUP(D182,Sheet2!D:E,2,0)</f>
        <v>57</v>
      </c>
      <c r="G182">
        <f t="shared" si="21"/>
        <v>25</v>
      </c>
      <c r="H182" s="1">
        <f t="shared" si="16"/>
        <v>0.69512195121951215</v>
      </c>
      <c r="I182" t="str">
        <f>VLOOKUP(D182,Sheet2!D:P,13,0)</f>
        <v>Lost W. Conf. Semis</v>
      </c>
      <c r="J182">
        <v>2</v>
      </c>
      <c r="K182" s="5">
        <f>Team_record!K182/LINEST!$E182</f>
        <v>39.121951219512198</v>
      </c>
      <c r="L182" s="5">
        <f>Team_record!L182/LINEST!$E182</f>
        <v>82.451219512195124</v>
      </c>
      <c r="M182" s="4">
        <f t="shared" si="17"/>
        <v>0.47448602277769564</v>
      </c>
      <c r="N182" s="5">
        <f>Team_record!N182/LINEST!$E182</f>
        <v>8.4512195121951219</v>
      </c>
      <c r="O182" s="5">
        <f>Team_record!O182/LINEST!$E182</f>
        <v>23.975609756097562</v>
      </c>
      <c r="P182" s="4">
        <f t="shared" si="18"/>
        <v>0.35249237029501523</v>
      </c>
      <c r="Q182" s="5">
        <f>Team_record!Q182/LINEST!$E182</f>
        <v>21.23170731707317</v>
      </c>
      <c r="R182" s="5">
        <f>Team_record!R182/LINEST!$E182</f>
        <v>29.073170731707318</v>
      </c>
      <c r="S182" s="4">
        <f t="shared" si="19"/>
        <v>0.73028523489932884</v>
      </c>
      <c r="T182" s="5">
        <f>Team_record!T182/LINEST!$E182</f>
        <v>10.463414634146341</v>
      </c>
      <c r="U182" s="5">
        <f>Team_record!U182/LINEST!$E182</f>
        <v>32.536585365853661</v>
      </c>
      <c r="V182" s="5">
        <f>Team_record!V182/LINEST!$E182</f>
        <v>107.92682926829268</v>
      </c>
      <c r="W182" s="5">
        <f>Team_record!W182/LINEST!$E182</f>
        <v>43</v>
      </c>
      <c r="X182" s="5">
        <f>Team_record!X182/LINEST!$E182</f>
        <v>24.585365853658537</v>
      </c>
      <c r="Y182" s="5">
        <f>Team_record!Y182/LINEST!$E182</f>
        <v>8.5731707317073162</v>
      </c>
      <c r="Z182" s="5">
        <f>Team_record!Z182/LINEST!$E182</f>
        <v>4.8414634146341466</v>
      </c>
      <c r="AA182" s="5">
        <f>Team_record!AA182/LINEST!$E182</f>
        <v>13.853658536585366</v>
      </c>
      <c r="AB182" s="5">
        <f>Team_record!AB182/LINEST!$E182</f>
        <v>21.548780487804876</v>
      </c>
      <c r="AC182" s="3">
        <f t="shared" si="20"/>
        <v>0.67597011020629882</v>
      </c>
    </row>
    <row r="183" spans="1:29" x14ac:dyDescent="0.3">
      <c r="A183">
        <v>2</v>
      </c>
      <c r="B183" t="s">
        <v>234</v>
      </c>
      <c r="C183" t="s">
        <v>26</v>
      </c>
      <c r="D183" t="s">
        <v>236</v>
      </c>
      <c r="E183">
        <v>82</v>
      </c>
      <c r="F183">
        <f>VLOOKUP(D183,Sheet2!D:E,2,0)</f>
        <v>54</v>
      </c>
      <c r="G183">
        <f t="shared" si="21"/>
        <v>28</v>
      </c>
      <c r="H183" s="1">
        <f t="shared" si="16"/>
        <v>0.65853658536585369</v>
      </c>
      <c r="I183" t="str">
        <f>VLOOKUP(D183,Sheet2!D:P,13,0)</f>
        <v>Lost W. Conf. 1st Rnd.</v>
      </c>
      <c r="J183">
        <v>1</v>
      </c>
      <c r="K183" s="5">
        <f>Team_record!K183/LINEST!$E183</f>
        <v>38.024390243902438</v>
      </c>
      <c r="L183" s="5">
        <f>Team_record!L183/LINEST!$E183</f>
        <v>80.524390243902445</v>
      </c>
      <c r="M183" s="4">
        <f t="shared" si="17"/>
        <v>0.47220960169619863</v>
      </c>
      <c r="N183" s="5">
        <f>Team_record!N183/LINEST!$E183</f>
        <v>9.5</v>
      </c>
      <c r="O183" s="5">
        <f>Team_record!O183/LINEST!$E183</f>
        <v>26.573170731707318</v>
      </c>
      <c r="P183" s="4">
        <f t="shared" si="18"/>
        <v>0.35750344194584671</v>
      </c>
      <c r="Q183" s="5">
        <f>Team_record!Q183/LINEST!$E183</f>
        <v>22.121951219512194</v>
      </c>
      <c r="R183" s="5">
        <f>Team_record!R183/LINEST!$E183</f>
        <v>31.085365853658537</v>
      </c>
      <c r="S183" s="4">
        <f t="shared" si="19"/>
        <v>0.71165162808944682</v>
      </c>
      <c r="T183" s="5">
        <f>Team_record!T183/LINEST!$E183</f>
        <v>11.219512195121951</v>
      </c>
      <c r="U183" s="5">
        <f>Team_record!U183/LINEST!$E183</f>
        <v>34.109756097560975</v>
      </c>
      <c r="V183" s="5">
        <f>Team_record!V183/LINEST!$E183</f>
        <v>107.67073170731707</v>
      </c>
      <c r="W183" s="5">
        <f>Team_record!W183/LINEST!$E183</f>
        <v>45.329268292682926</v>
      </c>
      <c r="X183" s="5">
        <f>Team_record!X183/LINEST!$E183</f>
        <v>21.402439024390244</v>
      </c>
      <c r="Y183" s="5">
        <f>Team_record!Y183/LINEST!$E183</f>
        <v>7.5731707317073171</v>
      </c>
      <c r="Z183" s="5">
        <f>Team_record!Z183/LINEST!$E183</f>
        <v>5.6219512195121952</v>
      </c>
      <c r="AA183" s="5">
        <f>Team_record!AA183/LINEST!$E183</f>
        <v>16.134146341463413</v>
      </c>
      <c r="AB183" s="5">
        <f>Team_record!AB183/LINEST!$E183</f>
        <v>20.439024390243901</v>
      </c>
      <c r="AC183" s="3">
        <f t="shared" si="20"/>
        <v>0.67530439845443635</v>
      </c>
    </row>
    <row r="184" spans="1:29" x14ac:dyDescent="0.3">
      <c r="A184">
        <v>3</v>
      </c>
      <c r="B184" t="s">
        <v>234</v>
      </c>
      <c r="C184" t="s">
        <v>44</v>
      </c>
      <c r="D184" t="s">
        <v>237</v>
      </c>
      <c r="E184">
        <v>82</v>
      </c>
      <c r="F184">
        <f>VLOOKUP(D184,Sheet2!D:E,2,0)</f>
        <v>40</v>
      </c>
      <c r="G184">
        <f t="shared" si="21"/>
        <v>42</v>
      </c>
      <c r="H184" s="1">
        <f t="shared" si="16"/>
        <v>0.48780487804878048</v>
      </c>
      <c r="I184">
        <f>VLOOKUP(D184,Sheet2!D:P,13,0)</f>
        <v>0</v>
      </c>
      <c r="J184">
        <v>0</v>
      </c>
      <c r="K184" s="5">
        <f>Team_record!K184/LINEST!$E184</f>
        <v>38.890243902439025</v>
      </c>
      <c r="L184" s="5">
        <f>Team_record!L184/LINEST!$E184</f>
        <v>87.5</v>
      </c>
      <c r="M184" s="4">
        <f t="shared" si="17"/>
        <v>0.44445993031358888</v>
      </c>
      <c r="N184" s="5">
        <f>Team_record!N184/LINEST!$E184</f>
        <v>7.3170731707317076</v>
      </c>
      <c r="O184" s="5">
        <f>Team_record!O184/LINEST!$E184</f>
        <v>21.426829268292682</v>
      </c>
      <c r="P184" s="4">
        <f t="shared" si="18"/>
        <v>0.34149117814456464</v>
      </c>
      <c r="Q184" s="5">
        <f>Team_record!Q184/LINEST!$E184</f>
        <v>21.829268292682926</v>
      </c>
      <c r="R184" s="5">
        <f>Team_record!R184/LINEST!$E184</f>
        <v>28.060975609756099</v>
      </c>
      <c r="S184" s="4">
        <f t="shared" si="19"/>
        <v>0.77792264232942188</v>
      </c>
      <c r="T184" s="5">
        <f>Team_record!T184/LINEST!$E184</f>
        <v>12.487804878048781</v>
      </c>
      <c r="U184" s="5">
        <f>Team_record!U184/LINEST!$E184</f>
        <v>32.243902439024389</v>
      </c>
      <c r="V184" s="5">
        <f>Team_record!V184/LINEST!$E184</f>
        <v>106.92682926829268</v>
      </c>
      <c r="W184" s="5">
        <f>Team_record!W184/LINEST!$E184</f>
        <v>44.731707317073173</v>
      </c>
      <c r="X184" s="5">
        <f>Team_record!X184/LINEST!$E184</f>
        <v>23.939024390243901</v>
      </c>
      <c r="Y184" s="5">
        <f>Team_record!Y184/LINEST!$E184</f>
        <v>8.7560975609756095</v>
      </c>
      <c r="Z184" s="5">
        <f>Team_record!Z184/LINEST!$E184</f>
        <v>3.6219512195121952</v>
      </c>
      <c r="AA184" s="5">
        <f>Team_record!AA184/LINEST!$E184</f>
        <v>13.926829268292684</v>
      </c>
      <c r="AB184" s="5">
        <f>Team_record!AB184/LINEST!$E184</f>
        <v>18.341463414634145</v>
      </c>
      <c r="AC184" s="3">
        <f t="shared" si="20"/>
        <v>0.48790346252811923</v>
      </c>
    </row>
    <row r="185" spans="1:29" x14ac:dyDescent="0.3">
      <c r="A185">
        <v>4</v>
      </c>
      <c r="B185" t="s">
        <v>234</v>
      </c>
      <c r="C185" t="s">
        <v>32</v>
      </c>
      <c r="D185" t="s">
        <v>238</v>
      </c>
      <c r="E185">
        <v>82</v>
      </c>
      <c r="F185">
        <f>VLOOKUP(D185,Sheet2!D:E,2,0)</f>
        <v>54</v>
      </c>
      <c r="G185">
        <f t="shared" si="21"/>
        <v>28</v>
      </c>
      <c r="H185" s="1">
        <f t="shared" si="16"/>
        <v>0.65853658536585369</v>
      </c>
      <c r="I185" t="str">
        <f>VLOOKUP(D185,Sheet2!D:P,13,0)</f>
        <v>Lost W. Conf. Semis</v>
      </c>
      <c r="J185">
        <v>2</v>
      </c>
      <c r="K185" s="5">
        <f>Team_record!K185/LINEST!$E185</f>
        <v>39.109756097560975</v>
      </c>
      <c r="L185" s="5">
        <f>Team_record!L185/LINEST!$E185</f>
        <v>87</v>
      </c>
      <c r="M185" s="4">
        <f t="shared" si="17"/>
        <v>0.44953742640874683</v>
      </c>
      <c r="N185" s="5">
        <f>Team_record!N185/LINEST!$E185</f>
        <v>9.3902439024390247</v>
      </c>
      <c r="O185" s="5">
        <f>Team_record!O185/LINEST!$E185</f>
        <v>25.256097560975611</v>
      </c>
      <c r="P185" s="4">
        <f t="shared" si="18"/>
        <v>0.37180106228874937</v>
      </c>
      <c r="Q185" s="5">
        <f>Team_record!Q185/LINEST!$E185</f>
        <v>19.134146341463413</v>
      </c>
      <c r="R185" s="5">
        <f>Team_record!R185/LINEST!$E185</f>
        <v>23.487804878048781</v>
      </c>
      <c r="S185" s="4">
        <f t="shared" si="19"/>
        <v>0.81464174454828653</v>
      </c>
      <c r="T185" s="5">
        <f>Team_record!T185/LINEST!$E185</f>
        <v>12.463414634146341</v>
      </c>
      <c r="U185" s="5">
        <f>Team_record!U185/LINEST!$E185</f>
        <v>33.975609756097562</v>
      </c>
      <c r="V185" s="5">
        <f>Team_record!V185/LINEST!$E185</f>
        <v>106.7439024390244</v>
      </c>
      <c r="W185" s="5">
        <f>Team_record!W185/LINEST!$E185</f>
        <v>46.439024390243901</v>
      </c>
      <c r="X185" s="5">
        <f>Team_record!X185/LINEST!$E185</f>
        <v>23.219512195121951</v>
      </c>
      <c r="Y185" s="5">
        <f>Team_record!Y185/LINEST!$E185</f>
        <v>5.5365853658536581</v>
      </c>
      <c r="Z185" s="5">
        <f>Team_record!Z185/LINEST!$E185</f>
        <v>4.7195121951219514</v>
      </c>
      <c r="AA185" s="5">
        <f>Team_record!AA185/LINEST!$E185</f>
        <v>13.719512195121951</v>
      </c>
      <c r="AB185" s="5">
        <f>Team_record!AB185/LINEST!$E185</f>
        <v>19.219512195121951</v>
      </c>
      <c r="AC185" s="3">
        <f t="shared" si="20"/>
        <v>0.52579921602057678</v>
      </c>
    </row>
    <row r="186" spans="1:29" x14ac:dyDescent="0.3">
      <c r="A186">
        <v>5</v>
      </c>
      <c r="B186" t="s">
        <v>234</v>
      </c>
      <c r="C186" t="s">
        <v>62</v>
      </c>
      <c r="D186" t="s">
        <v>239</v>
      </c>
      <c r="E186">
        <v>82</v>
      </c>
      <c r="F186">
        <f>VLOOKUP(D186,Sheet2!D:E,2,0)</f>
        <v>59</v>
      </c>
      <c r="G186">
        <f t="shared" si="21"/>
        <v>23</v>
      </c>
      <c r="H186" s="1">
        <f t="shared" si="16"/>
        <v>0.71951219512195119</v>
      </c>
      <c r="I186" t="str">
        <f>VLOOKUP(D186,Sheet2!D:P,13,0)</f>
        <v>Lost W. Conf. Finals</v>
      </c>
      <c r="J186">
        <v>3</v>
      </c>
      <c r="K186" s="5">
        <f>Team_record!K186/LINEST!$E186</f>
        <v>38.951219512195124</v>
      </c>
      <c r="L186" s="5">
        <f>Team_record!L186/LINEST!$E186</f>
        <v>82.707317073170728</v>
      </c>
      <c r="M186" s="4">
        <f t="shared" si="17"/>
        <v>0.47095252138012389</v>
      </c>
      <c r="N186" s="5">
        <f>Team_record!N186/LINEST!$E186</f>
        <v>8.0975609756097562</v>
      </c>
      <c r="O186" s="5">
        <f>Team_record!O186/LINEST!$E186</f>
        <v>22.426829268292682</v>
      </c>
      <c r="P186" s="4">
        <f t="shared" si="18"/>
        <v>0.3610657966286025</v>
      </c>
      <c r="Q186" s="5">
        <f>Team_record!Q186/LINEST!$E186</f>
        <v>20.158536585365855</v>
      </c>
      <c r="R186" s="5">
        <f>Team_record!R186/LINEST!$E186</f>
        <v>25.024390243902438</v>
      </c>
      <c r="S186" s="4">
        <f t="shared" si="19"/>
        <v>0.80555555555555569</v>
      </c>
      <c r="T186" s="5">
        <f>Team_record!T186/LINEST!$E186</f>
        <v>10.817073170731707</v>
      </c>
      <c r="U186" s="5">
        <f>Team_record!U186/LINEST!$E186</f>
        <v>33.914634146341463</v>
      </c>
      <c r="V186" s="5">
        <f>Team_record!V186/LINEST!$E186</f>
        <v>106.15853658536585</v>
      </c>
      <c r="W186" s="5">
        <f>Team_record!W186/LINEST!$E186</f>
        <v>44.731707317073173</v>
      </c>
      <c r="X186" s="5">
        <f>Team_record!X186/LINEST!$E186</f>
        <v>21.878048780487806</v>
      </c>
      <c r="Y186" s="5">
        <f>Team_record!Y186/LINEST!$E186</f>
        <v>8.2682926829268286</v>
      </c>
      <c r="Z186" s="5">
        <f>Team_record!Z186/LINEST!$E186</f>
        <v>6.1097560975609753</v>
      </c>
      <c r="AA186" s="5">
        <f>Team_record!AA186/LINEST!$E186</f>
        <v>15.317073170731707</v>
      </c>
      <c r="AB186" s="5">
        <f>Team_record!AB186/LINEST!$E186</f>
        <v>22.658536585365855</v>
      </c>
      <c r="AC186" s="3">
        <f t="shared" si="20"/>
        <v>0.70291360741878439</v>
      </c>
    </row>
    <row r="187" spans="1:29" x14ac:dyDescent="0.3">
      <c r="A187">
        <v>6</v>
      </c>
      <c r="B187" t="s">
        <v>234</v>
      </c>
      <c r="C187" t="s">
        <v>36</v>
      </c>
      <c r="D187" t="s">
        <v>240</v>
      </c>
      <c r="E187">
        <v>82</v>
      </c>
      <c r="F187">
        <f>VLOOKUP(D187,Sheet2!D:E,2,0)</f>
        <v>62</v>
      </c>
      <c r="G187">
        <f t="shared" si="21"/>
        <v>20</v>
      </c>
      <c r="H187" s="1">
        <f t="shared" si="16"/>
        <v>0.75609756097560976</v>
      </c>
      <c r="I187" t="str">
        <f>VLOOKUP(D187,Sheet2!D:P,13,0)</f>
        <v>Won Finals</v>
      </c>
      <c r="J187">
        <v>5</v>
      </c>
      <c r="K187" s="5">
        <f>Team_record!K187/LINEST!$E187</f>
        <v>40.560975609756099</v>
      </c>
      <c r="L187" s="5">
        <f>Team_record!L187/LINEST!$E187</f>
        <v>83.463414634146346</v>
      </c>
      <c r="M187" s="4">
        <f t="shared" si="17"/>
        <v>0.48597311513734659</v>
      </c>
      <c r="N187" s="5">
        <f>Team_record!N187/LINEST!$E187</f>
        <v>8.5121951219512191</v>
      </c>
      <c r="O187" s="5">
        <f>Team_record!O187/LINEST!$E187</f>
        <v>21.426829268292682</v>
      </c>
      <c r="P187" s="4">
        <f t="shared" si="18"/>
        <v>0.39726807057484348</v>
      </c>
      <c r="Q187" s="5">
        <f>Team_record!Q187/LINEST!$E187</f>
        <v>15.719512195121951</v>
      </c>
      <c r="R187" s="5">
        <f>Team_record!R187/LINEST!$E187</f>
        <v>20.024390243902438</v>
      </c>
      <c r="S187" s="4">
        <f t="shared" si="19"/>
        <v>0.78501827040194883</v>
      </c>
      <c r="T187" s="5">
        <f>Team_record!T187/LINEST!$E187</f>
        <v>9.2926829268292686</v>
      </c>
      <c r="U187" s="5">
        <f>Team_record!U187/LINEST!$E187</f>
        <v>33.975609756097562</v>
      </c>
      <c r="V187" s="5">
        <f>Team_record!V187/LINEST!$E187</f>
        <v>105.35365853658537</v>
      </c>
      <c r="W187" s="5">
        <f>Team_record!W187/LINEST!$E187</f>
        <v>43.268292682926827</v>
      </c>
      <c r="X187" s="5">
        <f>Team_record!X187/LINEST!$E187</f>
        <v>25.170731707317074</v>
      </c>
      <c r="Y187" s="5">
        <f>Team_record!Y187/LINEST!$E187</f>
        <v>7.3658536585365857</v>
      </c>
      <c r="Z187" s="5">
        <f>Team_record!Z187/LINEST!$E187</f>
        <v>5.1219512195121952</v>
      </c>
      <c r="AA187" s="5">
        <f>Team_record!AA187/LINEST!$E187</f>
        <v>14.390243902439025</v>
      </c>
      <c r="AB187" s="5">
        <f>Team_record!AB187/LINEST!$E187</f>
        <v>18.23170731707317</v>
      </c>
      <c r="AC187" s="3">
        <f t="shared" si="20"/>
        <v>0.67873196073744257</v>
      </c>
    </row>
    <row r="188" spans="1:29" x14ac:dyDescent="0.3">
      <c r="A188">
        <v>7</v>
      </c>
      <c r="B188" t="s">
        <v>234</v>
      </c>
      <c r="C188" t="s">
        <v>40</v>
      </c>
      <c r="D188" t="s">
        <v>241</v>
      </c>
      <c r="E188">
        <v>82</v>
      </c>
      <c r="F188">
        <f>VLOOKUP(D188,Sheet2!D:E,2,0)</f>
        <v>48</v>
      </c>
      <c r="G188">
        <f t="shared" si="21"/>
        <v>34</v>
      </c>
      <c r="H188" s="1">
        <f t="shared" si="16"/>
        <v>0.58536585365853655</v>
      </c>
      <c r="I188">
        <f>VLOOKUP(D188,Sheet2!D:P,13,0)</f>
        <v>0</v>
      </c>
      <c r="J188">
        <v>0</v>
      </c>
      <c r="K188" s="5">
        <f>Team_record!K188/LINEST!$E188</f>
        <v>38.68292682926829</v>
      </c>
      <c r="L188" s="5">
        <f>Team_record!L188/LINEST!$E188</f>
        <v>83.475609756097555</v>
      </c>
      <c r="M188" s="4">
        <f t="shared" si="17"/>
        <v>0.46340394448502559</v>
      </c>
      <c r="N188" s="5">
        <f>Team_record!N188/LINEST!$E188</f>
        <v>9.3292682926829276</v>
      </c>
      <c r="O188" s="5">
        <f>Team_record!O188/LINEST!$E188</f>
        <v>25.060975609756099</v>
      </c>
      <c r="P188" s="4">
        <f t="shared" si="18"/>
        <v>0.37226277372262773</v>
      </c>
      <c r="Q188" s="5">
        <f>Team_record!Q188/LINEST!$E188</f>
        <v>18.536585365853657</v>
      </c>
      <c r="R188" s="5">
        <f>Team_record!R188/LINEST!$E188</f>
        <v>24.439024390243901</v>
      </c>
      <c r="S188" s="4">
        <f t="shared" si="19"/>
        <v>0.75848303393213568</v>
      </c>
      <c r="T188" s="5">
        <f>Team_record!T188/LINEST!$E188</f>
        <v>11.317073170731707</v>
      </c>
      <c r="U188" s="5">
        <f>Team_record!U188/LINEST!$E188</f>
        <v>31.719512195121951</v>
      </c>
      <c r="V188" s="5">
        <f>Team_record!V188/LINEST!$E188</f>
        <v>105.23170731707317</v>
      </c>
      <c r="W188" s="5">
        <f>Team_record!W188/LINEST!$E188</f>
        <v>43.036585365853661</v>
      </c>
      <c r="X188" s="5">
        <f>Team_record!X188/LINEST!$E188</f>
        <v>19.060975609756099</v>
      </c>
      <c r="Y188" s="5">
        <f>Team_record!Y188/LINEST!$E188</f>
        <v>8.3902439024390247</v>
      </c>
      <c r="Z188" s="5">
        <f>Team_record!Z188/LINEST!$E188</f>
        <v>4.5609756097560972</v>
      </c>
      <c r="AA188" s="5">
        <f>Team_record!AA188/LINEST!$E188</f>
        <v>15.341463414634147</v>
      </c>
      <c r="AB188" s="5">
        <f>Team_record!AB188/LINEST!$E188</f>
        <v>21.926829268292682</v>
      </c>
      <c r="AC188" s="3">
        <f t="shared" si="20"/>
        <v>0.55642001817051423</v>
      </c>
    </row>
    <row r="189" spans="1:29" x14ac:dyDescent="0.3">
      <c r="A189">
        <v>8</v>
      </c>
      <c r="B189" t="s">
        <v>234</v>
      </c>
      <c r="C189" t="s">
        <v>28</v>
      </c>
      <c r="D189" t="s">
        <v>242</v>
      </c>
      <c r="E189">
        <v>82</v>
      </c>
      <c r="F189">
        <f>VLOOKUP(D189,Sheet2!D:E,2,0)</f>
        <v>49</v>
      </c>
      <c r="G189">
        <f t="shared" si="21"/>
        <v>33</v>
      </c>
      <c r="H189" s="1">
        <f t="shared" si="16"/>
        <v>0.59756097560975607</v>
      </c>
      <c r="I189" t="str">
        <f>VLOOKUP(D189,Sheet2!D:P,13,0)</f>
        <v>Lost W. Conf. 1st Rnd.</v>
      </c>
      <c r="J189">
        <v>1</v>
      </c>
      <c r="K189" s="5">
        <f>Team_record!K189/LINEST!$E189</f>
        <v>39.621951219512198</v>
      </c>
      <c r="L189" s="5">
        <f>Team_record!L189/LINEST!$E189</f>
        <v>83.634146341463421</v>
      </c>
      <c r="M189" s="4">
        <f t="shared" si="17"/>
        <v>0.47375328083989499</v>
      </c>
      <c r="N189" s="5">
        <f>Team_record!N189/LINEST!$E189</f>
        <v>8.7926829268292686</v>
      </c>
      <c r="O189" s="5">
        <f>Team_record!O189/LINEST!$E189</f>
        <v>22.890243902439025</v>
      </c>
      <c r="P189" s="4">
        <f t="shared" si="18"/>
        <v>0.38412360149174213</v>
      </c>
      <c r="Q189" s="5">
        <f>Team_record!Q189/LINEST!$E189</f>
        <v>16.804878048780488</v>
      </c>
      <c r="R189" s="5">
        <f>Team_record!R189/LINEST!$E189</f>
        <v>21.134146341463413</v>
      </c>
      <c r="S189" s="4">
        <f t="shared" si="19"/>
        <v>0.79515291402192734</v>
      </c>
      <c r="T189" s="5">
        <f>Team_record!T189/LINEST!$E189</f>
        <v>10.24390243902439</v>
      </c>
      <c r="U189" s="5">
        <f>Team_record!U189/LINEST!$E189</f>
        <v>30.658536585365855</v>
      </c>
      <c r="V189" s="5">
        <f>Team_record!V189/LINEST!$E189</f>
        <v>104.84146341463415</v>
      </c>
      <c r="W189" s="5">
        <f>Team_record!W189/LINEST!$E189</f>
        <v>40.902439024390247</v>
      </c>
      <c r="X189" s="5">
        <f>Team_record!X189/LINEST!$E189</f>
        <v>23.597560975609756</v>
      </c>
      <c r="Y189" s="5">
        <f>Team_record!Y189/LINEST!$E189</f>
        <v>8.5853658536585371</v>
      </c>
      <c r="Z189" s="5">
        <f>Team_record!Z189/LINEST!$E189</f>
        <v>4.3414634146341466</v>
      </c>
      <c r="AA189" s="5">
        <f>Team_record!AA189/LINEST!$E189</f>
        <v>13.536585365853659</v>
      </c>
      <c r="AB189" s="5">
        <f>Team_record!AB189/LINEST!$E189</f>
        <v>19.951219512195124</v>
      </c>
      <c r="AC189" s="3">
        <f t="shared" si="20"/>
        <v>0.62952802237189343</v>
      </c>
    </row>
    <row r="190" spans="1:29" x14ac:dyDescent="0.3">
      <c r="A190">
        <v>9</v>
      </c>
      <c r="B190" t="s">
        <v>234</v>
      </c>
      <c r="C190" t="s">
        <v>58</v>
      </c>
      <c r="D190" t="s">
        <v>243</v>
      </c>
      <c r="E190">
        <v>82</v>
      </c>
      <c r="F190">
        <f>VLOOKUP(D190,Sheet2!D:E,2,0)</f>
        <v>36</v>
      </c>
      <c r="G190">
        <f t="shared" si="21"/>
        <v>46</v>
      </c>
      <c r="H190" s="1">
        <f t="shared" si="16"/>
        <v>0.43902439024390244</v>
      </c>
      <c r="I190">
        <f>VLOOKUP(D190,Sheet2!D:P,13,0)</f>
        <v>0</v>
      </c>
      <c r="J190">
        <v>0</v>
      </c>
      <c r="K190" s="5">
        <f>Team_record!K190/LINEST!$E190</f>
        <v>38.378048780487802</v>
      </c>
      <c r="L190" s="5">
        <f>Team_record!L190/LINEST!$E190</f>
        <v>85.878048780487802</v>
      </c>
      <c r="M190" s="4">
        <f t="shared" si="17"/>
        <v>0.44689008804316954</v>
      </c>
      <c r="N190" s="5">
        <f>Team_record!N190/LINEST!$E190</f>
        <v>8.5609756097560972</v>
      </c>
      <c r="O190" s="5">
        <f>Team_record!O190/LINEST!$E190</f>
        <v>23.890243902439025</v>
      </c>
      <c r="P190" s="4">
        <f t="shared" si="18"/>
        <v>0.35834609494640118</v>
      </c>
      <c r="Q190" s="5">
        <f>Team_record!Q190/LINEST!$E190</f>
        <v>19.060975609756099</v>
      </c>
      <c r="R190" s="5">
        <f>Team_record!R190/LINEST!$E190</f>
        <v>26.26829268292683</v>
      </c>
      <c r="S190" s="4">
        <f t="shared" si="19"/>
        <v>0.72562674094707524</v>
      </c>
      <c r="T190" s="5">
        <f>Team_record!T190/LINEST!$E190</f>
        <v>12.304878048780488</v>
      </c>
      <c r="U190" s="5">
        <f>Team_record!U190/LINEST!$E190</f>
        <v>33.134146341463413</v>
      </c>
      <c r="V190" s="5">
        <f>Team_record!V190/LINEST!$E190</f>
        <v>104.3780487804878</v>
      </c>
      <c r="W190" s="5">
        <f>Team_record!W190/LINEST!$E190</f>
        <v>45.439024390243901</v>
      </c>
      <c r="X190" s="5">
        <f>Team_record!X190/LINEST!$E190</f>
        <v>22.414634146341463</v>
      </c>
      <c r="Y190" s="5">
        <f>Team_record!Y190/LINEST!$E190</f>
        <v>7.5</v>
      </c>
      <c r="Z190" s="5">
        <f>Team_record!Z190/LINEST!$E190</f>
        <v>5.5975609756097562</v>
      </c>
      <c r="AA190" s="5">
        <f>Team_record!AA190/LINEST!$E190</f>
        <v>15.914634146341463</v>
      </c>
      <c r="AB190" s="5">
        <f>Team_record!AB190/LINEST!$E190</f>
        <v>23.048780487804876</v>
      </c>
      <c r="AC190" s="3">
        <f t="shared" si="20"/>
        <v>0.40678612232871025</v>
      </c>
    </row>
    <row r="191" spans="1:29" x14ac:dyDescent="0.3">
      <c r="A191">
        <v>10</v>
      </c>
      <c r="B191" t="s">
        <v>234</v>
      </c>
      <c r="C191" t="s">
        <v>76</v>
      </c>
      <c r="D191" t="s">
        <v>244</v>
      </c>
      <c r="E191">
        <v>82</v>
      </c>
      <c r="F191">
        <f>VLOOKUP(D191,Sheet2!D:E,2,0)</f>
        <v>51</v>
      </c>
      <c r="G191">
        <f t="shared" si="21"/>
        <v>31</v>
      </c>
      <c r="H191" s="1">
        <f t="shared" si="16"/>
        <v>0.62195121951219512</v>
      </c>
      <c r="I191" t="str">
        <f>VLOOKUP(D191,Sheet2!D:P,13,0)</f>
        <v>Lost W. Conf. 1st Rnd.</v>
      </c>
      <c r="J191">
        <v>1</v>
      </c>
      <c r="K191" s="5">
        <f>Team_record!K191/LINEST!$E191</f>
        <v>39.463414634146339</v>
      </c>
      <c r="L191" s="5">
        <f>Team_record!L191/LINEST!$E191</f>
        <v>85.426829268292678</v>
      </c>
      <c r="M191" s="4">
        <f t="shared" si="17"/>
        <v>0.46195574589578869</v>
      </c>
      <c r="N191" s="5">
        <f>Team_record!N191/LINEST!$E191</f>
        <v>9.4390243902439028</v>
      </c>
      <c r="O191" s="5">
        <f>Team_record!O191/LINEST!$E191</f>
        <v>24.841463414634145</v>
      </c>
      <c r="P191" s="4">
        <f t="shared" si="18"/>
        <v>0.37997054491899857</v>
      </c>
      <c r="Q191" s="5">
        <f>Team_record!Q191/LINEST!$E191</f>
        <v>15.890243902439025</v>
      </c>
      <c r="R191" s="5">
        <f>Team_record!R191/LINEST!$E191</f>
        <v>21.109756097560975</v>
      </c>
      <c r="S191" s="4">
        <f t="shared" si="19"/>
        <v>0.75274407856730219</v>
      </c>
      <c r="T191" s="5">
        <f>Team_record!T191/LINEST!$E191</f>
        <v>10.926829268292684</v>
      </c>
      <c r="U191" s="5">
        <f>Team_record!U191/LINEST!$E191</f>
        <v>34.378048780487802</v>
      </c>
      <c r="V191" s="5">
        <f>Team_record!V191/LINEST!$E191</f>
        <v>104.2560975609756</v>
      </c>
      <c r="W191" s="5">
        <f>Team_record!W191/LINEST!$E191</f>
        <v>45.304878048780488</v>
      </c>
      <c r="X191" s="5">
        <f>Team_record!X191/LINEST!$E191</f>
        <v>23.317073170731707</v>
      </c>
      <c r="Y191" s="5">
        <f>Team_record!Y191/LINEST!$E191</f>
        <v>7.8292682926829267</v>
      </c>
      <c r="Z191" s="5">
        <f>Team_record!Z191/LINEST!$E191</f>
        <v>4.9634146341463419</v>
      </c>
      <c r="AA191" s="5">
        <f>Team_record!AA191/LINEST!$E191</f>
        <v>15.207317073170731</v>
      </c>
      <c r="AB191" s="5">
        <f>Team_record!AB191/LINEST!$E191</f>
        <v>21.756097560975611</v>
      </c>
      <c r="AC191" s="3">
        <f t="shared" si="20"/>
        <v>0.60379625433935991</v>
      </c>
    </row>
    <row r="192" spans="1:29" x14ac:dyDescent="0.3">
      <c r="A192">
        <v>11</v>
      </c>
      <c r="B192" t="s">
        <v>234</v>
      </c>
      <c r="C192" t="s">
        <v>42</v>
      </c>
      <c r="D192" t="s">
        <v>245</v>
      </c>
      <c r="E192">
        <v>82</v>
      </c>
      <c r="F192">
        <f>VLOOKUP(D192,Sheet2!D:E,2,0)</f>
        <v>27</v>
      </c>
      <c r="G192">
        <f t="shared" si="21"/>
        <v>55</v>
      </c>
      <c r="H192" s="1">
        <f t="shared" si="16"/>
        <v>0.32926829268292684</v>
      </c>
      <c r="I192">
        <f>VLOOKUP(D192,Sheet2!D:P,13,0)</f>
        <v>0</v>
      </c>
      <c r="J192">
        <v>0</v>
      </c>
      <c r="K192" s="5">
        <f>Team_record!K192/LINEST!$E192</f>
        <v>38.280487804878049</v>
      </c>
      <c r="L192" s="5">
        <f>Team_record!L192/LINEST!$E192</f>
        <v>85.121951219512198</v>
      </c>
      <c r="M192" s="4">
        <f t="shared" si="17"/>
        <v>0.44971346704871057</v>
      </c>
      <c r="N192" s="5">
        <f>Team_record!N192/LINEST!$E192</f>
        <v>9.4390243902439028</v>
      </c>
      <c r="O192" s="5">
        <f>Team_record!O192/LINEST!$E192</f>
        <v>24.780487804878049</v>
      </c>
      <c r="P192" s="4">
        <f t="shared" si="18"/>
        <v>0.38090551181102361</v>
      </c>
      <c r="Q192" s="5">
        <f>Team_record!Q192/LINEST!$E192</f>
        <v>16.951219512195124</v>
      </c>
      <c r="R192" s="5">
        <f>Team_record!R192/LINEST!$E192</f>
        <v>22.378048780487806</v>
      </c>
      <c r="S192" s="4">
        <f t="shared" si="19"/>
        <v>0.75749318801089927</v>
      </c>
      <c r="T192" s="5">
        <f>Team_record!T192/LINEST!$E192</f>
        <v>9.0853658536585371</v>
      </c>
      <c r="U192" s="5">
        <f>Team_record!U192/LINEST!$E192</f>
        <v>31.951219512195124</v>
      </c>
      <c r="V192" s="5">
        <f>Team_record!V192/LINEST!$E192</f>
        <v>102.95121951219512</v>
      </c>
      <c r="W192" s="5">
        <f>Team_record!W192/LINEST!$E192</f>
        <v>41.036585365853661</v>
      </c>
      <c r="X192" s="5">
        <f>Team_record!X192/LINEST!$E192</f>
        <v>24.463414634146343</v>
      </c>
      <c r="Y192" s="5">
        <f>Team_record!Y192/LINEST!$E192</f>
        <v>7.4512195121951219</v>
      </c>
      <c r="Z192" s="5">
        <f>Team_record!Z192/LINEST!$E192</f>
        <v>5.4390243902439028</v>
      </c>
      <c r="AA192" s="5">
        <f>Team_record!AA192/LINEST!$E192</f>
        <v>15.109756097560975</v>
      </c>
      <c r="AB192" s="5">
        <f>Team_record!AB192/LINEST!$E192</f>
        <v>19.841463414634145</v>
      </c>
      <c r="AC192" s="3">
        <f t="shared" si="20"/>
        <v>0.27645314471869231</v>
      </c>
    </row>
    <row r="193" spans="1:29" x14ac:dyDescent="0.3">
      <c r="A193">
        <v>12</v>
      </c>
      <c r="B193" t="s">
        <v>234</v>
      </c>
      <c r="C193" t="s">
        <v>50</v>
      </c>
      <c r="D193" t="s">
        <v>246</v>
      </c>
      <c r="E193">
        <v>82</v>
      </c>
      <c r="F193">
        <f>VLOOKUP(D193,Sheet2!D:E,2,0)</f>
        <v>54</v>
      </c>
      <c r="G193">
        <f t="shared" si="21"/>
        <v>28</v>
      </c>
      <c r="H193" s="1">
        <f t="shared" si="16"/>
        <v>0.65853658536585369</v>
      </c>
      <c r="I193" t="str">
        <f>VLOOKUP(D193,Sheet2!D:P,13,0)</f>
        <v>Lost Finals</v>
      </c>
      <c r="J193">
        <v>4</v>
      </c>
      <c r="K193" s="5">
        <f>Team_record!K193/LINEST!$E193</f>
        <v>38.31707317073171</v>
      </c>
      <c r="L193" s="5">
        <f>Team_record!L193/LINEST!$E193</f>
        <v>76.487804878048777</v>
      </c>
      <c r="M193" s="4">
        <f t="shared" si="17"/>
        <v>0.50095663265306123</v>
      </c>
      <c r="N193" s="5">
        <f>Team_record!N193/LINEST!$E193</f>
        <v>8.1097560975609753</v>
      </c>
      <c r="O193" s="5">
        <f>Team_record!O193/LINEST!$E193</f>
        <v>22.304878048780488</v>
      </c>
      <c r="P193" s="4">
        <f t="shared" si="18"/>
        <v>0.36358665937670859</v>
      </c>
      <c r="Q193" s="5">
        <f>Team_record!Q193/LINEST!$E193</f>
        <v>17.451219512195124</v>
      </c>
      <c r="R193" s="5">
        <f>Team_record!R193/LINEST!$E193</f>
        <v>22.975609756097562</v>
      </c>
      <c r="S193" s="4">
        <f t="shared" si="19"/>
        <v>0.75955414012738853</v>
      </c>
      <c r="T193" s="5">
        <f>Team_record!T193/LINEST!$E193</f>
        <v>7.6463414634146343</v>
      </c>
      <c r="U193" s="5">
        <f>Team_record!U193/LINEST!$E193</f>
        <v>29.23170731707317</v>
      </c>
      <c r="V193" s="5">
        <f>Team_record!V193/LINEST!$E193</f>
        <v>102.19512195121951</v>
      </c>
      <c r="W193" s="5">
        <f>Team_record!W193/LINEST!$E193</f>
        <v>36.878048780487802</v>
      </c>
      <c r="X193" s="5">
        <f>Team_record!X193/LINEST!$E193</f>
        <v>22.524390243902438</v>
      </c>
      <c r="Y193" s="5">
        <f>Team_record!Y193/LINEST!$E193</f>
        <v>8.9268292682926838</v>
      </c>
      <c r="Z193" s="5">
        <f>Team_record!Z193/LINEST!$E193</f>
        <v>4.475609756097561</v>
      </c>
      <c r="AA193" s="5">
        <f>Team_record!AA193/LINEST!$E193</f>
        <v>14.780487804878049</v>
      </c>
      <c r="AB193" s="5">
        <f>Team_record!AB193/LINEST!$E193</f>
        <v>19.463414634146343</v>
      </c>
      <c r="AC193" s="3">
        <f t="shared" si="20"/>
        <v>0.64259494545881346</v>
      </c>
    </row>
    <row r="194" spans="1:29" x14ac:dyDescent="0.3">
      <c r="A194">
        <v>13</v>
      </c>
      <c r="B194" t="s">
        <v>234</v>
      </c>
      <c r="C194" t="s">
        <v>46</v>
      </c>
      <c r="D194" t="s">
        <v>247</v>
      </c>
      <c r="E194">
        <v>82</v>
      </c>
      <c r="F194">
        <f>VLOOKUP(D194,Sheet2!D:E,2,0)</f>
        <v>48</v>
      </c>
      <c r="G194">
        <f t="shared" si="21"/>
        <v>34</v>
      </c>
      <c r="H194" s="1">
        <f t="shared" si="16"/>
        <v>0.58536585365853655</v>
      </c>
      <c r="I194" t="str">
        <f>VLOOKUP(D194,Sheet2!D:P,13,0)</f>
        <v>Lost E. Conf. 1st Rnd.</v>
      </c>
      <c r="J194">
        <v>1</v>
      </c>
      <c r="K194" s="5">
        <f>Team_record!K194/LINEST!$E194</f>
        <v>36.487804878048777</v>
      </c>
      <c r="L194" s="5">
        <f>Team_record!L194/LINEST!$E194</f>
        <v>81.926829268292678</v>
      </c>
      <c r="M194" s="4">
        <f t="shared" si="17"/>
        <v>0.44537064602560283</v>
      </c>
      <c r="N194" s="5">
        <f>Team_record!N194/LINEST!$E194</f>
        <v>8.6951219512195124</v>
      </c>
      <c r="O194" s="5">
        <f>Team_record!O194/LINEST!$E194</f>
        <v>23.378048780487806</v>
      </c>
      <c r="P194" s="4">
        <f t="shared" si="18"/>
        <v>0.37193531559728743</v>
      </c>
      <c r="Q194" s="5">
        <f>Team_record!Q194/LINEST!$E194</f>
        <v>19.609756097560975</v>
      </c>
      <c r="R194" s="5">
        <f>Team_record!R194/LINEST!$E194</f>
        <v>25.060975609756099</v>
      </c>
      <c r="S194" s="4">
        <f t="shared" si="19"/>
        <v>0.7824817518248175</v>
      </c>
      <c r="T194" s="5">
        <f>Team_record!T194/LINEST!$E194</f>
        <v>11.402439024390244</v>
      </c>
      <c r="U194" s="5">
        <f>Team_record!U194/LINEST!$E194</f>
        <v>31.121951219512194</v>
      </c>
      <c r="V194" s="5">
        <f>Team_record!V194/LINEST!$E194</f>
        <v>101.28048780487805</v>
      </c>
      <c r="W194" s="5">
        <f>Team_record!W194/LINEST!$E194</f>
        <v>42.524390243902438</v>
      </c>
      <c r="X194" s="5">
        <f>Team_record!X194/LINEST!$E194</f>
        <v>21.182926829268293</v>
      </c>
      <c r="Y194" s="5">
        <f>Team_record!Y194/LINEST!$E194</f>
        <v>7.0365853658536581</v>
      </c>
      <c r="Z194" s="5">
        <f>Team_record!Z194/LINEST!$E194</f>
        <v>4.1829268292682924</v>
      </c>
      <c r="AA194" s="5">
        <f>Team_record!AA194/LINEST!$E194</f>
        <v>14.134146341463415</v>
      </c>
      <c r="AB194" s="5">
        <f>Team_record!AB194/LINEST!$E194</f>
        <v>22.951219512195124</v>
      </c>
      <c r="AC194" s="3">
        <f t="shared" si="20"/>
        <v>0.50749908672137567</v>
      </c>
    </row>
    <row r="195" spans="1:29" x14ac:dyDescent="0.3">
      <c r="A195">
        <v>14</v>
      </c>
      <c r="B195" t="s">
        <v>234</v>
      </c>
      <c r="C195" t="s">
        <v>52</v>
      </c>
      <c r="D195" t="s">
        <v>248</v>
      </c>
      <c r="E195">
        <v>82</v>
      </c>
      <c r="F195">
        <f>VLOOKUP(D195,Sheet2!D:E,2,0)</f>
        <v>38</v>
      </c>
      <c r="G195">
        <f t="shared" si="21"/>
        <v>44</v>
      </c>
      <c r="H195" s="1">
        <f t="shared" ref="H195:H211" si="22">F195/E195</f>
        <v>0.46341463414634149</v>
      </c>
      <c r="I195" t="str">
        <f>VLOOKUP(D195,Sheet2!D:P,13,0)</f>
        <v>Lost E. Conf. 1st Rnd.</v>
      </c>
      <c r="J195">
        <v>1</v>
      </c>
      <c r="K195" s="5">
        <f>Team_record!K195/LINEST!$E195</f>
        <v>37.329268292682926</v>
      </c>
      <c r="L195" s="5">
        <f>Team_record!L195/LINEST!$E195</f>
        <v>81.560975609756099</v>
      </c>
      <c r="M195" s="4">
        <f t="shared" ref="M195:M211" si="23">K195/L195</f>
        <v>0.45768540669856456</v>
      </c>
      <c r="N195" s="5">
        <f>Team_record!N195/LINEST!$E195</f>
        <v>9.3658536585365848</v>
      </c>
      <c r="O195" s="5">
        <f>Team_record!O195/LINEST!$E195</f>
        <v>25.804878048780488</v>
      </c>
      <c r="P195" s="4">
        <f t="shared" ref="P195:P211" si="24">N195/O195</f>
        <v>0.36294896030245744</v>
      </c>
      <c r="Q195" s="5">
        <f>Team_record!Q195/LINEST!$E195</f>
        <v>16.975609756097562</v>
      </c>
      <c r="R195" s="5">
        <f>Team_record!R195/LINEST!$E195</f>
        <v>21.73170731707317</v>
      </c>
      <c r="S195" s="4">
        <f t="shared" ref="S195:S211" si="25">Q195/R195</f>
        <v>0.78114478114478125</v>
      </c>
      <c r="T195" s="5">
        <f>Team_record!T195/LINEST!$E195</f>
        <v>8.6951219512195124</v>
      </c>
      <c r="U195" s="5">
        <f>Team_record!U195/LINEST!$E195</f>
        <v>31.280487804878049</v>
      </c>
      <c r="V195" s="5">
        <f>Team_record!V195/LINEST!$E195</f>
        <v>101</v>
      </c>
      <c r="W195" s="5">
        <f>Team_record!W195/LINEST!$E195</f>
        <v>39.975609756097562</v>
      </c>
      <c r="X195" s="5">
        <f>Team_record!X195/LINEST!$E195</f>
        <v>24.890243902439025</v>
      </c>
      <c r="Y195" s="5">
        <f>Team_record!Y195/LINEST!$E195</f>
        <v>8.2926829268292686</v>
      </c>
      <c r="Z195" s="5">
        <f>Team_record!Z195/LINEST!$E195</f>
        <v>3.975609756097561</v>
      </c>
      <c r="AA195" s="5">
        <f>Team_record!AA195/LINEST!$E195</f>
        <v>15.25609756097561</v>
      </c>
      <c r="AB195" s="5">
        <f>Team_record!AB195/LINEST!$E195</f>
        <v>19.23170731707317</v>
      </c>
      <c r="AC195" s="3">
        <f t="shared" ref="AC195:AC211" si="26">AA195*$AE$2+Z195*$AF$2+Y195*$AG$2+X195*$AH$2+W195*$AI$2+V195*$AJ$2+U195*$AK$2+T195*$AL$2+S195*$AM$2+R195*$AN$2+Q195*$AO$2+P195*$AP$2+O195*$AQ$2+N195*$AR$2+M195*$AS$2+L195*$AT$2+K195*$AU$2+$AV$2</f>
        <v>0.44770182337195774</v>
      </c>
    </row>
    <row r="196" spans="1:29" x14ac:dyDescent="0.3">
      <c r="A196">
        <v>15</v>
      </c>
      <c r="B196" t="s">
        <v>234</v>
      </c>
      <c r="C196" t="s">
        <v>70</v>
      </c>
      <c r="D196" t="s">
        <v>249</v>
      </c>
      <c r="E196">
        <v>82</v>
      </c>
      <c r="F196">
        <f>VLOOKUP(D196,Sheet2!D:E,2,0)</f>
        <v>29</v>
      </c>
      <c r="G196">
        <f t="shared" si="21"/>
        <v>53</v>
      </c>
      <c r="H196" s="1">
        <f t="shared" si="22"/>
        <v>0.35365853658536583</v>
      </c>
      <c r="I196">
        <f>VLOOKUP(D196,Sheet2!D:P,13,0)</f>
        <v>0</v>
      </c>
      <c r="J196">
        <v>0</v>
      </c>
      <c r="K196" s="5">
        <f>Team_record!K196/LINEST!$E196</f>
        <v>38.804878048780488</v>
      </c>
      <c r="L196" s="5">
        <f>Team_record!L196/LINEST!$E196</f>
        <v>86.878048780487802</v>
      </c>
      <c r="M196" s="4">
        <f t="shared" si="23"/>
        <v>0.44665918023582257</v>
      </c>
      <c r="N196" s="5">
        <f>Team_record!N196/LINEST!$E196</f>
        <v>6.1829268292682924</v>
      </c>
      <c r="O196" s="5">
        <f>Team_record!O196/LINEST!$E196</f>
        <v>19.26829268292683</v>
      </c>
      <c r="P196" s="4">
        <f t="shared" si="24"/>
        <v>0.32088607594936708</v>
      </c>
      <c r="Q196" s="5">
        <f>Team_record!Q196/LINEST!$E196</f>
        <v>17.256097560975611</v>
      </c>
      <c r="R196" s="5">
        <f>Team_record!R196/LINEST!$E196</f>
        <v>25.743902439024389</v>
      </c>
      <c r="S196" s="4">
        <f t="shared" si="25"/>
        <v>0.67029843675982959</v>
      </c>
      <c r="T196" s="5">
        <f>Team_record!T196/LINEST!$E196</f>
        <v>14.585365853658537</v>
      </c>
      <c r="U196" s="5">
        <f>Team_record!U196/LINEST!$E196</f>
        <v>30.792682926829269</v>
      </c>
      <c r="V196" s="5">
        <f>Team_record!V196/LINEST!$E196</f>
        <v>101.04878048780488</v>
      </c>
      <c r="W196" s="5">
        <f>Team_record!W196/LINEST!$E196</f>
        <v>45.378048780487802</v>
      </c>
      <c r="X196" s="5">
        <f>Team_record!X196/LINEST!$E196</f>
        <v>20.902439024390244</v>
      </c>
      <c r="Y196" s="5">
        <f>Team_record!Y196/LINEST!$E196</f>
        <v>8.3780487804878057</v>
      </c>
      <c r="Z196" s="5">
        <f>Team_record!Z196/LINEST!$E196</f>
        <v>4.8170731707317076</v>
      </c>
      <c r="AA196" s="5">
        <f>Team_record!AA196/LINEST!$E196</f>
        <v>14.548780487804878</v>
      </c>
      <c r="AB196" s="5">
        <f>Team_record!AB196/LINEST!$E196</f>
        <v>20.317073170731707</v>
      </c>
      <c r="AC196" s="3">
        <f t="shared" si="26"/>
        <v>0.40425337400123784</v>
      </c>
    </row>
    <row r="197" spans="1:29" x14ac:dyDescent="0.3">
      <c r="A197">
        <v>16</v>
      </c>
      <c r="B197" t="s">
        <v>234</v>
      </c>
      <c r="C197" t="s">
        <v>34</v>
      </c>
      <c r="D197" t="s">
        <v>250</v>
      </c>
      <c r="E197">
        <v>82</v>
      </c>
      <c r="F197">
        <f>VLOOKUP(D197,Sheet2!D:E,2,0)</f>
        <v>44</v>
      </c>
      <c r="G197">
        <f t="shared" si="21"/>
        <v>38</v>
      </c>
      <c r="H197" s="1">
        <f t="shared" si="22"/>
        <v>0.53658536585365857</v>
      </c>
      <c r="I197" t="str">
        <f>VLOOKUP(D197,Sheet2!D:P,13,0)</f>
        <v>Lost E. Conf. Semis</v>
      </c>
      <c r="J197">
        <v>2</v>
      </c>
      <c r="K197" s="5">
        <f>Team_record!K197/LINEST!$E197</f>
        <v>38.743902439024389</v>
      </c>
      <c r="L197" s="5">
        <f>Team_record!L197/LINEST!$E197</f>
        <v>84.390243902439025</v>
      </c>
      <c r="M197" s="4">
        <f t="shared" si="23"/>
        <v>0.45910404624277457</v>
      </c>
      <c r="N197" s="5">
        <f>Team_record!N197/LINEST!$E197</f>
        <v>7.8902439024390247</v>
      </c>
      <c r="O197" s="5">
        <f>Team_record!O197/LINEST!$E197</f>
        <v>20.780487804878049</v>
      </c>
      <c r="P197" s="4">
        <f t="shared" si="24"/>
        <v>0.37969483568075119</v>
      </c>
      <c r="Q197" s="5">
        <f>Team_record!Q197/LINEST!$E197</f>
        <v>15.280487804878049</v>
      </c>
      <c r="R197" s="5">
        <f>Team_record!R197/LINEST!$E197</f>
        <v>20.914634146341463</v>
      </c>
      <c r="S197" s="4">
        <f t="shared" si="25"/>
        <v>0.73061224489795928</v>
      </c>
      <c r="T197" s="5">
        <f>Team_record!T197/LINEST!$E197</f>
        <v>10.804878048780488</v>
      </c>
      <c r="U197" s="5">
        <f>Team_record!U197/LINEST!$E197</f>
        <v>31.378048780487806</v>
      </c>
      <c r="V197" s="5">
        <f>Team_record!V197/LINEST!$E197</f>
        <v>100.65853658536585</v>
      </c>
      <c r="W197" s="5">
        <f>Team_record!W197/LINEST!$E197</f>
        <v>42.18292682926829</v>
      </c>
      <c r="X197" s="5">
        <f>Team_record!X197/LINEST!$E197</f>
        <v>23.280487804878049</v>
      </c>
      <c r="Y197" s="5">
        <f>Team_record!Y197/LINEST!$E197</f>
        <v>8.1463414634146343</v>
      </c>
      <c r="Z197" s="5">
        <f>Team_record!Z197/LINEST!$E197</f>
        <v>4.5975609756097562</v>
      </c>
      <c r="AA197" s="5">
        <f>Team_record!AA197/LINEST!$E197</f>
        <v>14.682926829268293</v>
      </c>
      <c r="AB197" s="5">
        <f>Team_record!AB197/LINEST!$E197</f>
        <v>20.426829268292682</v>
      </c>
      <c r="AC197" s="3">
        <f t="shared" si="26"/>
        <v>0.46325520277081333</v>
      </c>
    </row>
    <row r="198" spans="1:29" x14ac:dyDescent="0.3">
      <c r="A198">
        <v>17</v>
      </c>
      <c r="B198" t="s">
        <v>234</v>
      </c>
      <c r="C198" t="s">
        <v>64</v>
      </c>
      <c r="D198" t="s">
        <v>251</v>
      </c>
      <c r="E198">
        <v>82</v>
      </c>
      <c r="F198">
        <f>VLOOKUP(D198,Sheet2!D:E,2,0)</f>
        <v>28</v>
      </c>
      <c r="G198">
        <f t="shared" si="21"/>
        <v>54</v>
      </c>
      <c r="H198" s="1">
        <f t="shared" si="22"/>
        <v>0.34146341463414637</v>
      </c>
      <c r="I198">
        <f>VLOOKUP(D198,Sheet2!D:P,13,0)</f>
        <v>0</v>
      </c>
      <c r="J198">
        <v>0</v>
      </c>
      <c r="K198" s="5">
        <f>Team_record!K198/LINEST!$E198</f>
        <v>36.902439024390247</v>
      </c>
      <c r="L198" s="5">
        <f>Team_record!L198/LINEST!$E198</f>
        <v>82.512195121951223</v>
      </c>
      <c r="M198" s="4">
        <f t="shared" si="23"/>
        <v>0.44723618090452266</v>
      </c>
      <c r="N198" s="5">
        <f>Team_record!N198/LINEST!$E198</f>
        <v>5.9878048780487809</v>
      </c>
      <c r="O198" s="5">
        <f>Team_record!O198/LINEST!$E198</f>
        <v>17.987804878048781</v>
      </c>
      <c r="P198" s="4">
        <f t="shared" si="24"/>
        <v>0.33288135593220342</v>
      </c>
      <c r="Q198" s="5">
        <f>Team_record!Q198/LINEST!$E198</f>
        <v>20.707317073170731</v>
      </c>
      <c r="R198" s="5">
        <f>Team_record!R198/LINEST!$E198</f>
        <v>27.280487804878049</v>
      </c>
      <c r="S198" s="4">
        <f t="shared" si="25"/>
        <v>0.75905230219043363</v>
      </c>
      <c r="T198" s="5">
        <f>Team_record!T198/LINEST!$E198</f>
        <v>12.073170731707316</v>
      </c>
      <c r="U198" s="5">
        <f>Team_record!U198/LINEST!$E198</f>
        <v>32.390243902439025</v>
      </c>
      <c r="V198" s="5">
        <f>Team_record!V198/LINEST!$E198</f>
        <v>100.5</v>
      </c>
      <c r="W198" s="5">
        <f>Team_record!W198/LINEST!$E198</f>
        <v>44.463414634146339</v>
      </c>
      <c r="X198" s="5">
        <f>Team_record!X198/LINEST!$E198</f>
        <v>18.865853658536587</v>
      </c>
      <c r="Y198" s="5">
        <f>Team_record!Y198/LINEST!$E198</f>
        <v>7.1585365853658534</v>
      </c>
      <c r="Z198" s="5">
        <f>Team_record!Z198/LINEST!$E198</f>
        <v>3.8780487804878048</v>
      </c>
      <c r="AA198" s="5">
        <f>Team_record!AA198/LINEST!$E198</f>
        <v>15.231707317073171</v>
      </c>
      <c r="AB198" s="5">
        <f>Team_record!AB198/LINEST!$E198</f>
        <v>22.548780487804876</v>
      </c>
      <c r="AC198" s="3">
        <f t="shared" si="26"/>
        <v>0.41217526212818323</v>
      </c>
    </row>
    <row r="199" spans="1:29" x14ac:dyDescent="0.3">
      <c r="A199">
        <v>18</v>
      </c>
      <c r="B199" t="s">
        <v>234</v>
      </c>
      <c r="C199" t="s">
        <v>30</v>
      </c>
      <c r="D199" t="s">
        <v>252</v>
      </c>
      <c r="E199">
        <v>82</v>
      </c>
      <c r="F199">
        <f>VLOOKUP(D199,Sheet2!D:E,2,0)</f>
        <v>34</v>
      </c>
      <c r="G199">
        <f t="shared" si="21"/>
        <v>48</v>
      </c>
      <c r="H199" s="1">
        <f t="shared" si="22"/>
        <v>0.41463414634146339</v>
      </c>
      <c r="I199">
        <f>VLOOKUP(D199,Sheet2!D:P,13,0)</f>
        <v>0</v>
      </c>
      <c r="J199">
        <v>0</v>
      </c>
      <c r="K199" s="5">
        <f>Team_record!K199/LINEST!$E199</f>
        <v>37.81707317073171</v>
      </c>
      <c r="L199" s="5">
        <f>Team_record!L199/LINEST!$E199</f>
        <v>82.451219512195124</v>
      </c>
      <c r="M199" s="4">
        <f t="shared" si="23"/>
        <v>0.45865996154415029</v>
      </c>
      <c r="N199" s="5">
        <f>Team_record!N199/LINEST!$E199</f>
        <v>5.9268292682926829</v>
      </c>
      <c r="O199" s="5">
        <f>Team_record!O199/LINEST!$E199</f>
        <v>15.890243902439025</v>
      </c>
      <c r="P199" s="4">
        <f t="shared" si="24"/>
        <v>0.37298541826554105</v>
      </c>
      <c r="Q199" s="5">
        <f>Team_record!Q199/LINEST!$E199</f>
        <v>18.158536585365855</v>
      </c>
      <c r="R199" s="5">
        <f>Team_record!R199/LINEST!$E199</f>
        <v>23.609756097560975</v>
      </c>
      <c r="S199" s="4">
        <f t="shared" si="25"/>
        <v>0.76911157024793397</v>
      </c>
      <c r="T199" s="5">
        <f>Team_record!T199/LINEST!$E199</f>
        <v>11.378048780487806</v>
      </c>
      <c r="U199" s="5">
        <f>Team_record!U199/LINEST!$E199</f>
        <v>30.317073170731707</v>
      </c>
      <c r="V199" s="5">
        <f>Team_record!V199/LINEST!$E199</f>
        <v>99.719512195121951</v>
      </c>
      <c r="W199" s="5">
        <f>Team_record!W199/LINEST!$E199</f>
        <v>41.695121951219512</v>
      </c>
      <c r="X199" s="5">
        <f>Team_record!X199/LINEST!$E199</f>
        <v>21.280487804878049</v>
      </c>
      <c r="Y199" s="5">
        <f>Team_record!Y199/LINEST!$E199</f>
        <v>7.8902439024390247</v>
      </c>
      <c r="Z199" s="5">
        <f>Team_record!Z199/LINEST!$E199</f>
        <v>6.3780487804878048</v>
      </c>
      <c r="AA199" s="5">
        <f>Team_record!AA199/LINEST!$E199</f>
        <v>13.768292682926829</v>
      </c>
      <c r="AB199" s="5">
        <f>Team_record!AB199/LINEST!$E199</f>
        <v>22.646341463414632</v>
      </c>
      <c r="AC199" s="3">
        <f t="shared" si="26"/>
        <v>0.50398246868666352</v>
      </c>
    </row>
    <row r="200" spans="1:29" x14ac:dyDescent="0.3">
      <c r="A200">
        <v>19</v>
      </c>
      <c r="B200" t="s">
        <v>234</v>
      </c>
      <c r="C200" t="s">
        <v>60</v>
      </c>
      <c r="D200" t="s">
        <v>253</v>
      </c>
      <c r="E200">
        <v>82</v>
      </c>
      <c r="F200">
        <f>VLOOKUP(D200,Sheet2!D:E,2,0)</f>
        <v>19</v>
      </c>
      <c r="G200">
        <f t="shared" si="21"/>
        <v>63</v>
      </c>
      <c r="H200" s="1">
        <f t="shared" si="22"/>
        <v>0.23170731707317074</v>
      </c>
      <c r="I200">
        <f>VLOOKUP(D200,Sheet2!D:P,13,0)</f>
        <v>0</v>
      </c>
      <c r="J200">
        <v>0</v>
      </c>
      <c r="K200" s="5">
        <f>Team_record!K200/LINEST!$E200</f>
        <v>37.902439024390247</v>
      </c>
      <c r="L200" s="5">
        <f>Team_record!L200/LINEST!$E200</f>
        <v>87.195121951219505</v>
      </c>
      <c r="M200" s="4">
        <f t="shared" si="23"/>
        <v>0.43468531468531474</v>
      </c>
      <c r="N200" s="5">
        <f>Team_record!N200/LINEST!$E200</f>
        <v>7.0365853658536581</v>
      </c>
      <c r="O200" s="5">
        <f>Team_record!O200/LINEST!$E200</f>
        <v>22.524390243902438</v>
      </c>
      <c r="P200" s="4">
        <f t="shared" si="24"/>
        <v>0.31239848402815373</v>
      </c>
      <c r="Q200" s="5">
        <f>Team_record!Q200/LINEST!$E200</f>
        <v>16.609756097560975</v>
      </c>
      <c r="R200" s="5">
        <f>Team_record!R200/LINEST!$E200</f>
        <v>23.390243902439025</v>
      </c>
      <c r="S200" s="4">
        <f t="shared" si="25"/>
        <v>0.71011470281543276</v>
      </c>
      <c r="T200" s="5">
        <f>Team_record!T200/LINEST!$E200</f>
        <v>11.573170731707316</v>
      </c>
      <c r="U200" s="5">
        <f>Team_record!U200/LINEST!$E200</f>
        <v>31.170731707317074</v>
      </c>
      <c r="V200" s="5">
        <f>Team_record!V200/LINEST!$E200</f>
        <v>99.451219512195124</v>
      </c>
      <c r="W200" s="5">
        <f>Team_record!W200/LINEST!$E200</f>
        <v>42.743902439024389</v>
      </c>
      <c r="X200" s="5">
        <f>Team_record!X200/LINEST!$E200</f>
        <v>21.841463414634145</v>
      </c>
      <c r="Y200" s="5">
        <f>Team_record!Y200/LINEST!$E200</f>
        <v>9.3292682926829276</v>
      </c>
      <c r="Z200" s="5">
        <f>Team_record!Z200/LINEST!$E200</f>
        <v>4.024390243902439</v>
      </c>
      <c r="AA200" s="5">
        <f>Team_record!AA200/LINEST!$E200</f>
        <v>16.878048780487806</v>
      </c>
      <c r="AB200" s="5">
        <f>Team_record!AB200/LINEST!$E200</f>
        <v>22.487804878048781</v>
      </c>
      <c r="AC200" s="3">
        <f t="shared" si="26"/>
        <v>0.1410850936541107</v>
      </c>
    </row>
    <row r="201" spans="1:29" x14ac:dyDescent="0.3">
      <c r="A201">
        <v>20</v>
      </c>
      <c r="B201" t="s">
        <v>234</v>
      </c>
      <c r="C201" t="s">
        <v>78</v>
      </c>
      <c r="D201" t="s">
        <v>254</v>
      </c>
      <c r="E201">
        <v>82</v>
      </c>
      <c r="F201">
        <f>VLOOKUP(D201,Sheet2!D:E,2,0)</f>
        <v>37</v>
      </c>
      <c r="G201">
        <f t="shared" si="21"/>
        <v>45</v>
      </c>
      <c r="H201" s="1">
        <f t="shared" si="22"/>
        <v>0.45121951219512196</v>
      </c>
      <c r="I201">
        <f>VLOOKUP(D201,Sheet2!D:P,13,0)</f>
        <v>0</v>
      </c>
      <c r="J201">
        <v>0</v>
      </c>
      <c r="K201" s="5">
        <f>Team_record!K201/LINEST!$E201</f>
        <v>36.914634146341463</v>
      </c>
      <c r="L201" s="5">
        <f>Team_record!L201/LINEST!$E201</f>
        <v>82.182926829268297</v>
      </c>
      <c r="M201" s="4">
        <f t="shared" si="23"/>
        <v>0.44917643567294846</v>
      </c>
      <c r="N201" s="5">
        <f>Team_record!N201/LINEST!$E201</f>
        <v>9.2560975609756095</v>
      </c>
      <c r="O201" s="5">
        <f>Team_record!O201/LINEST!$E201</f>
        <v>24.853658536585368</v>
      </c>
      <c r="P201" s="4">
        <f t="shared" si="24"/>
        <v>0.37242394504416093</v>
      </c>
      <c r="Q201" s="5">
        <f>Team_record!Q201/LINEST!$E201</f>
        <v>15.5</v>
      </c>
      <c r="R201" s="5">
        <f>Team_record!R201/LINEST!$E201</f>
        <v>20.365853658536587</v>
      </c>
      <c r="S201" s="4">
        <f t="shared" si="25"/>
        <v>0.76107784431137715</v>
      </c>
      <c r="T201" s="5">
        <f>Team_record!T201/LINEST!$E201</f>
        <v>10.609756097560975</v>
      </c>
      <c r="U201" s="5">
        <f>Team_record!U201/LINEST!$E201</f>
        <v>29.719512195121951</v>
      </c>
      <c r="V201" s="5">
        <f>Team_record!V201/LINEST!$E201</f>
        <v>98.58536585365853</v>
      </c>
      <c r="W201" s="5">
        <f>Team_record!W201/LINEST!$E201</f>
        <v>40.329268292682926</v>
      </c>
      <c r="X201" s="5">
        <f>Team_record!X201/LINEST!$E201</f>
        <v>20.012195121951219</v>
      </c>
      <c r="Y201" s="5">
        <f>Team_record!Y201/LINEST!$E201</f>
        <v>7.6951219512195124</v>
      </c>
      <c r="Z201" s="5">
        <f>Team_record!Z201/LINEST!$E201</f>
        <v>4.475609756097561</v>
      </c>
      <c r="AA201" s="5">
        <f>Team_record!AA201/LINEST!$E201</f>
        <v>12.963414634146341</v>
      </c>
      <c r="AB201" s="5">
        <f>Team_record!AB201/LINEST!$E201</f>
        <v>22.134146341463413</v>
      </c>
      <c r="AC201" s="3">
        <f t="shared" si="26"/>
        <v>0.50309006518292654</v>
      </c>
    </row>
    <row r="202" spans="1:29" x14ac:dyDescent="0.3">
      <c r="A202">
        <v>21</v>
      </c>
      <c r="B202" t="s">
        <v>234</v>
      </c>
      <c r="C202" t="s">
        <v>54</v>
      </c>
      <c r="D202" t="s">
        <v>255</v>
      </c>
      <c r="E202">
        <v>82</v>
      </c>
      <c r="F202">
        <f>VLOOKUP(D202,Sheet2!D:E,2,0)</f>
        <v>44</v>
      </c>
      <c r="G202">
        <f t="shared" si="21"/>
        <v>38</v>
      </c>
      <c r="H202" s="1">
        <f t="shared" si="22"/>
        <v>0.53658536585365857</v>
      </c>
      <c r="I202" t="str">
        <f>VLOOKUP(D202,Sheet2!D:P,13,0)</f>
        <v>Lost E. Conf. Semis</v>
      </c>
      <c r="J202">
        <v>2</v>
      </c>
      <c r="K202" s="5">
        <f>Team_record!K202/LINEST!$E202</f>
        <v>35.743902439024389</v>
      </c>
      <c r="L202" s="5">
        <f>Team_record!L202/LINEST!$E202</f>
        <v>77.939024390243901</v>
      </c>
      <c r="M202" s="4">
        <f t="shared" si="23"/>
        <v>0.45861367548114534</v>
      </c>
      <c r="N202" s="5">
        <f>Team_record!N202/LINEST!$E202</f>
        <v>8.6463414634146343</v>
      </c>
      <c r="O202" s="5">
        <f>Team_record!O202/LINEST!$E202</f>
        <v>23.439024390243901</v>
      </c>
      <c r="P202" s="4">
        <f t="shared" si="24"/>
        <v>0.36888657648283041</v>
      </c>
      <c r="Q202" s="5">
        <f>Team_record!Q202/LINEST!$E202</f>
        <v>18.390243902439025</v>
      </c>
      <c r="R202" s="5">
        <f>Team_record!R202/LINEST!$E202</f>
        <v>24.414634146341463</v>
      </c>
      <c r="S202" s="4">
        <f t="shared" si="25"/>
        <v>0.75324675324675328</v>
      </c>
      <c r="T202" s="5">
        <f>Team_record!T202/LINEST!$E202</f>
        <v>8.7926829268292686</v>
      </c>
      <c r="U202" s="5">
        <f>Team_record!U202/LINEST!$E202</f>
        <v>29.353658536585368</v>
      </c>
      <c r="V202" s="5">
        <f>Team_record!V202/LINEST!$E202</f>
        <v>98.524390243902445</v>
      </c>
      <c r="W202" s="5">
        <f>Team_record!W202/LINEST!$E202</f>
        <v>38.146341463414636</v>
      </c>
      <c r="X202" s="5">
        <f>Team_record!X202/LINEST!$E202</f>
        <v>20.902439024390244</v>
      </c>
      <c r="Y202" s="5">
        <f>Team_record!Y202/LINEST!$E202</f>
        <v>8.5975609756097562</v>
      </c>
      <c r="Z202" s="5">
        <f>Team_record!Z202/LINEST!$E202</f>
        <v>3.7926829268292681</v>
      </c>
      <c r="AA202" s="5">
        <f>Team_record!AA202/LINEST!$E202</f>
        <v>14.524390243902438</v>
      </c>
      <c r="AB202" s="5">
        <f>Team_record!AB202/LINEST!$E202</f>
        <v>21.670731707317074</v>
      </c>
      <c r="AC202" s="3">
        <f t="shared" si="26"/>
        <v>0.49761776283279924</v>
      </c>
    </row>
    <row r="203" spans="1:29" x14ac:dyDescent="0.3">
      <c r="A203">
        <v>22</v>
      </c>
      <c r="B203" t="s">
        <v>234</v>
      </c>
      <c r="C203" t="s">
        <v>72</v>
      </c>
      <c r="D203" t="s">
        <v>256</v>
      </c>
      <c r="E203">
        <v>82</v>
      </c>
      <c r="F203">
        <f>VLOOKUP(D203,Sheet2!D:E,2,0)</f>
        <v>33</v>
      </c>
      <c r="G203">
        <f t="shared" si="21"/>
        <v>49</v>
      </c>
      <c r="H203" s="1">
        <f t="shared" si="22"/>
        <v>0.40243902439024393</v>
      </c>
      <c r="I203">
        <f>VLOOKUP(D203,Sheet2!D:P,13,0)</f>
        <v>0</v>
      </c>
      <c r="J203">
        <v>0</v>
      </c>
      <c r="K203" s="5">
        <f>Team_record!K203/LINEST!$E203</f>
        <v>37.024390243902438</v>
      </c>
      <c r="L203" s="5">
        <f>Team_record!L203/LINEST!$E203</f>
        <v>84.817073170731703</v>
      </c>
      <c r="M203" s="4">
        <f t="shared" si="23"/>
        <v>0.43652048885693745</v>
      </c>
      <c r="N203" s="5">
        <f>Team_record!N203/LINEST!$E203</f>
        <v>7.1219512195121952</v>
      </c>
      <c r="O203" s="5">
        <f>Team_record!O203/LINEST!$E203</f>
        <v>20</v>
      </c>
      <c r="P203" s="4">
        <f t="shared" si="24"/>
        <v>0.35609756097560974</v>
      </c>
      <c r="Q203" s="5">
        <f>Team_record!Q203/LINEST!$E203</f>
        <v>17.048780487804876</v>
      </c>
      <c r="R203" s="5">
        <f>Team_record!R203/LINEST!$E203</f>
        <v>22.695121951219512</v>
      </c>
      <c r="S203" s="4">
        <f t="shared" si="25"/>
        <v>0.75120902740462114</v>
      </c>
      <c r="T203" s="5">
        <f>Team_record!T203/LINEST!$E203</f>
        <v>12.060975609756097</v>
      </c>
      <c r="U203" s="5">
        <f>Team_record!U203/LINEST!$E203</f>
        <v>32.060975609756099</v>
      </c>
      <c r="V203" s="5">
        <f>Team_record!V203/LINEST!$E203</f>
        <v>98.219512195121951</v>
      </c>
      <c r="W203" s="5">
        <f>Team_record!W203/LINEST!$E203</f>
        <v>44.121951219512198</v>
      </c>
      <c r="X203" s="5">
        <f>Team_record!X203/LINEST!$E203</f>
        <v>21.195121951219512</v>
      </c>
      <c r="Y203" s="5">
        <f>Team_record!Y203/LINEST!$E203</f>
        <v>7.0609756097560972</v>
      </c>
      <c r="Z203" s="5">
        <f>Team_record!Z203/LINEST!$E203</f>
        <v>3.7073170731707319</v>
      </c>
      <c r="AA203" s="5">
        <f>Team_record!AA203/LINEST!$E203</f>
        <v>14.182926829268293</v>
      </c>
      <c r="AB203" s="5">
        <f>Team_record!AB203/LINEST!$E203</f>
        <v>20</v>
      </c>
      <c r="AC203" s="3">
        <f t="shared" si="26"/>
        <v>0.39133853477091629</v>
      </c>
    </row>
    <row r="204" spans="1:29" x14ac:dyDescent="0.3">
      <c r="A204">
        <v>23</v>
      </c>
      <c r="B204" t="s">
        <v>234</v>
      </c>
      <c r="C204" t="s">
        <v>257</v>
      </c>
      <c r="D204" t="s">
        <v>258</v>
      </c>
      <c r="E204">
        <v>82</v>
      </c>
      <c r="F204">
        <f>VLOOKUP(D204,Sheet2!D:E,2,0)</f>
        <v>43</v>
      </c>
      <c r="G204">
        <f t="shared" si="21"/>
        <v>39</v>
      </c>
      <c r="H204" s="1">
        <f t="shared" si="22"/>
        <v>0.52439024390243905</v>
      </c>
      <c r="I204" t="str">
        <f>VLOOKUP(D204,Sheet2!D:P,13,0)</f>
        <v>Lost E. Conf. 1st Rnd.</v>
      </c>
      <c r="J204">
        <v>1</v>
      </c>
      <c r="K204" s="5">
        <f>Team_record!K204/LINEST!$E204</f>
        <v>36.292682926829265</v>
      </c>
      <c r="L204" s="5">
        <f>Team_record!L204/LINEST!$E204</f>
        <v>82.073170731707322</v>
      </c>
      <c r="M204" s="4">
        <f t="shared" si="23"/>
        <v>0.4421991084695393</v>
      </c>
      <c r="N204" s="5">
        <f>Team_record!N204/LINEST!$E204</f>
        <v>6.2926829268292686</v>
      </c>
      <c r="O204" s="5">
        <f>Team_record!O204/LINEST!$E204</f>
        <v>17.939024390243901</v>
      </c>
      <c r="P204" s="4">
        <f t="shared" si="24"/>
        <v>0.35078178110129166</v>
      </c>
      <c r="Q204" s="5">
        <f>Team_record!Q204/LINEST!$E204</f>
        <v>17.975609756097562</v>
      </c>
      <c r="R204" s="5">
        <f>Team_record!R204/LINEST!$E204</f>
        <v>24.390243902439025</v>
      </c>
      <c r="S204" s="4">
        <f t="shared" si="25"/>
        <v>0.73699999999999999</v>
      </c>
      <c r="T204" s="5">
        <f>Team_record!T204/LINEST!$E204</f>
        <v>9.463414634146341</v>
      </c>
      <c r="U204" s="5">
        <f>Team_record!U204/LINEST!$E204</f>
        <v>33.219512195121951</v>
      </c>
      <c r="V204" s="5">
        <f>Team_record!V204/LINEST!$E204</f>
        <v>96.853658536585371</v>
      </c>
      <c r="W204" s="5">
        <f>Team_record!W204/LINEST!$E204</f>
        <v>42.68292682926829</v>
      </c>
      <c r="X204" s="5">
        <f>Team_record!X204/LINEST!$E204</f>
        <v>21.682926829268293</v>
      </c>
      <c r="Y204" s="5">
        <f>Team_record!Y204/LINEST!$E204</f>
        <v>6.0853658536585362</v>
      </c>
      <c r="Z204" s="5">
        <f>Team_record!Z204/LINEST!$E204</f>
        <v>5.1341463414634143</v>
      </c>
      <c r="AA204" s="5">
        <f>Team_record!AA204/LINEST!$E204</f>
        <v>12.317073170731707</v>
      </c>
      <c r="AB204" s="5">
        <f>Team_record!AB204/LINEST!$E204</f>
        <v>18.207317073170731</v>
      </c>
      <c r="AC204" s="3">
        <f t="shared" si="26"/>
        <v>0.39601595973845216</v>
      </c>
    </row>
    <row r="205" spans="1:29" x14ac:dyDescent="0.3">
      <c r="A205">
        <v>24</v>
      </c>
      <c r="B205" t="s">
        <v>234</v>
      </c>
      <c r="C205" t="s">
        <v>66</v>
      </c>
      <c r="D205" t="s">
        <v>259</v>
      </c>
      <c r="E205">
        <v>82</v>
      </c>
      <c r="F205">
        <f>VLOOKUP(D205,Sheet2!D:E,2,0)</f>
        <v>56</v>
      </c>
      <c r="G205">
        <f t="shared" si="21"/>
        <v>26</v>
      </c>
      <c r="H205" s="1">
        <f t="shared" si="22"/>
        <v>0.68292682926829273</v>
      </c>
      <c r="I205" t="str">
        <f>VLOOKUP(D205,Sheet2!D:P,13,0)</f>
        <v>Lost E. Conf. Finals</v>
      </c>
      <c r="J205">
        <v>3</v>
      </c>
      <c r="K205" s="5">
        <f>Team_record!K205/LINEST!$E205</f>
        <v>35.963414634146339</v>
      </c>
      <c r="L205" s="5">
        <f>Team_record!L205/LINEST!$E205</f>
        <v>80.158536585365852</v>
      </c>
      <c r="M205" s="4">
        <f t="shared" si="23"/>
        <v>0.44865358283888634</v>
      </c>
      <c r="N205" s="5">
        <f>Team_record!N205/LINEST!$E205</f>
        <v>6.7073170731707314</v>
      </c>
      <c r="O205" s="5">
        <f>Team_record!O205/LINEST!$E205</f>
        <v>18.804878048780488</v>
      </c>
      <c r="P205" s="4">
        <f t="shared" si="24"/>
        <v>0.35667963683527887</v>
      </c>
      <c r="Q205" s="5">
        <f>Team_record!Q205/LINEST!$E205</f>
        <v>18.109756097560975</v>
      </c>
      <c r="R205" s="5">
        <f>Team_record!R205/LINEST!$E205</f>
        <v>23.256097560975611</v>
      </c>
      <c r="S205" s="4">
        <f t="shared" si="25"/>
        <v>0.77871001573151544</v>
      </c>
      <c r="T205" s="5">
        <f>Team_record!T205/LINEST!$E205</f>
        <v>10.170731707317072</v>
      </c>
      <c r="U205" s="5">
        <f>Team_record!U205/LINEST!$E205</f>
        <v>34.524390243902438</v>
      </c>
      <c r="V205" s="5">
        <f>Team_record!V205/LINEST!$E205</f>
        <v>96.743902439024396</v>
      </c>
      <c r="W205" s="5">
        <f>Team_record!W205/LINEST!$E205</f>
        <v>44.695121951219512</v>
      </c>
      <c r="X205" s="5">
        <f>Team_record!X205/LINEST!$E205</f>
        <v>20.134146341463413</v>
      </c>
      <c r="Y205" s="5">
        <f>Team_record!Y205/LINEST!$E205</f>
        <v>6.7073170731707314</v>
      </c>
      <c r="Z205" s="5">
        <f>Team_record!Z205/LINEST!$E205</f>
        <v>5.4390243902439028</v>
      </c>
      <c r="AA205" s="5">
        <f>Team_record!AA205/LINEST!$E205</f>
        <v>15.085365853658537</v>
      </c>
      <c r="AB205" s="5">
        <f>Team_record!AB205/LINEST!$E205</f>
        <v>20.426829268292682</v>
      </c>
      <c r="AC205" s="3">
        <f t="shared" si="26"/>
        <v>0.55146914096372435</v>
      </c>
    </row>
    <row r="206" spans="1:29" x14ac:dyDescent="0.3">
      <c r="A206">
        <v>25</v>
      </c>
      <c r="B206" t="s">
        <v>234</v>
      </c>
      <c r="C206" t="s">
        <v>68</v>
      </c>
      <c r="D206" t="s">
        <v>260</v>
      </c>
      <c r="E206">
        <v>82</v>
      </c>
      <c r="F206">
        <f>VLOOKUP(D206,Sheet2!D:E,2,0)</f>
        <v>23</v>
      </c>
      <c r="G206">
        <f t="shared" si="21"/>
        <v>59</v>
      </c>
      <c r="H206" s="1">
        <f t="shared" si="22"/>
        <v>0.28048780487804881</v>
      </c>
      <c r="I206">
        <f>VLOOKUP(D206,Sheet2!D:P,13,0)</f>
        <v>0</v>
      </c>
      <c r="J206">
        <v>0</v>
      </c>
      <c r="K206" s="5">
        <f>Team_record!K206/LINEST!$E206</f>
        <v>36.853658536585364</v>
      </c>
      <c r="L206" s="5">
        <f>Team_record!L206/LINEST!$E206</f>
        <v>82.731707317073173</v>
      </c>
      <c r="M206" s="4">
        <f t="shared" si="23"/>
        <v>0.4454599056603773</v>
      </c>
      <c r="N206" s="5">
        <f>Team_record!N206/LINEST!$E206</f>
        <v>6.8658536585365857</v>
      </c>
      <c r="O206" s="5">
        <f>Team_record!O206/LINEST!$E206</f>
        <v>19.463414634146343</v>
      </c>
      <c r="P206" s="4">
        <f t="shared" si="24"/>
        <v>0.35275689223057644</v>
      </c>
      <c r="Q206" s="5">
        <f>Team_record!Q206/LINEST!$E206</f>
        <v>15.939024390243903</v>
      </c>
      <c r="R206" s="5">
        <f>Team_record!R206/LINEST!$E206</f>
        <v>20.902439024390244</v>
      </c>
      <c r="S206" s="4">
        <f t="shared" si="25"/>
        <v>0.76254375729288215</v>
      </c>
      <c r="T206" s="5">
        <f>Team_record!T206/LINEST!$E206</f>
        <v>9.6829268292682933</v>
      </c>
      <c r="U206" s="5">
        <f>Team_record!U206/LINEST!$E206</f>
        <v>32.365853658536587</v>
      </c>
      <c r="V206" s="5">
        <f>Team_record!V206/LINEST!$E206</f>
        <v>96.512195121951223</v>
      </c>
      <c r="W206" s="5">
        <f>Team_record!W206/LINEST!$E206</f>
        <v>42.048780487804876</v>
      </c>
      <c r="X206" s="5">
        <f>Team_record!X206/LINEST!$E206</f>
        <v>21.048780487804876</v>
      </c>
      <c r="Y206" s="5">
        <f>Team_record!Y206/LINEST!$E206</f>
        <v>7.6829268292682924</v>
      </c>
      <c r="Z206" s="5">
        <f>Team_record!Z206/LINEST!$E206</f>
        <v>4.2682926829268295</v>
      </c>
      <c r="AA206" s="5">
        <f>Team_record!AA206/LINEST!$E206</f>
        <v>14.902439024390244</v>
      </c>
      <c r="AB206" s="5">
        <f>Team_record!AB206/LINEST!$E206</f>
        <v>20.463414634146343</v>
      </c>
      <c r="AC206" s="3">
        <f t="shared" si="26"/>
        <v>0.36048582041289878</v>
      </c>
    </row>
    <row r="207" spans="1:29" x14ac:dyDescent="0.3">
      <c r="A207">
        <v>26</v>
      </c>
      <c r="B207" t="s">
        <v>234</v>
      </c>
      <c r="C207" t="s">
        <v>38</v>
      </c>
      <c r="D207" t="s">
        <v>261</v>
      </c>
      <c r="E207">
        <v>82</v>
      </c>
      <c r="F207">
        <f>VLOOKUP(D207,Sheet2!D:E,2,0)</f>
        <v>25</v>
      </c>
      <c r="G207">
        <f t="shared" si="21"/>
        <v>57</v>
      </c>
      <c r="H207" s="1">
        <f t="shared" si="22"/>
        <v>0.3048780487804878</v>
      </c>
      <c r="I207">
        <f>VLOOKUP(D207,Sheet2!D:P,13,0)</f>
        <v>0</v>
      </c>
      <c r="J207">
        <v>0</v>
      </c>
      <c r="K207" s="5">
        <f>Team_record!K207/LINEST!$E207</f>
        <v>36.536585365853661</v>
      </c>
      <c r="L207" s="5">
        <f>Team_record!L207/LINEST!$E207</f>
        <v>83.939024390243901</v>
      </c>
      <c r="M207" s="4">
        <f t="shared" si="23"/>
        <v>0.43527531599593206</v>
      </c>
      <c r="N207" s="5">
        <f>Team_record!N207/LINEST!$E207</f>
        <v>7.0121951219512191</v>
      </c>
      <c r="O207" s="5">
        <f>Team_record!O207/LINEST!$E207</f>
        <v>21.085365853658537</v>
      </c>
      <c r="P207" s="4">
        <f t="shared" si="24"/>
        <v>0.33256217466743782</v>
      </c>
      <c r="Q207" s="5">
        <f>Team_record!Q207/LINEST!$E207</f>
        <v>16.158536585365855</v>
      </c>
      <c r="R207" s="5">
        <f>Team_record!R207/LINEST!$E207</f>
        <v>20.804878048780488</v>
      </c>
      <c r="S207" s="4">
        <f t="shared" si="25"/>
        <v>0.77667057444314191</v>
      </c>
      <c r="T207" s="5">
        <f>Team_record!T207/LINEST!$E207</f>
        <v>11.951219512195122</v>
      </c>
      <c r="U207" s="5">
        <f>Team_record!U207/LINEST!$E207</f>
        <v>30.548780487804876</v>
      </c>
      <c r="V207" s="5">
        <f>Team_record!V207/LINEST!$E207</f>
        <v>96.243902439024396</v>
      </c>
      <c r="W207" s="5">
        <f>Team_record!W207/LINEST!$E207</f>
        <v>42.5</v>
      </c>
      <c r="X207" s="5">
        <f>Team_record!X207/LINEST!$E207</f>
        <v>21.048780487804876</v>
      </c>
      <c r="Y207" s="5">
        <f>Team_record!Y207/LINEST!$E207</f>
        <v>7.1219512195121952</v>
      </c>
      <c r="Z207" s="5">
        <f>Team_record!Z207/LINEST!$E207</f>
        <v>4.1829268292682924</v>
      </c>
      <c r="AA207" s="5">
        <f>Team_record!AA207/LINEST!$E207</f>
        <v>15.378048780487806</v>
      </c>
      <c r="AB207" s="5">
        <f>Team_record!AB207/LINEST!$E207</f>
        <v>21.256097560975611</v>
      </c>
      <c r="AC207" s="3">
        <f t="shared" si="26"/>
        <v>0.26691860829951752</v>
      </c>
    </row>
    <row r="208" spans="1:29" x14ac:dyDescent="0.3">
      <c r="A208">
        <v>27</v>
      </c>
      <c r="B208" t="s">
        <v>234</v>
      </c>
      <c r="C208" t="s">
        <v>48</v>
      </c>
      <c r="D208" t="s">
        <v>262</v>
      </c>
      <c r="E208">
        <v>82</v>
      </c>
      <c r="F208">
        <f>VLOOKUP(D208,Sheet2!D:E,2,0)</f>
        <v>50</v>
      </c>
      <c r="G208">
        <f t="shared" si="21"/>
        <v>32</v>
      </c>
      <c r="H208" s="1">
        <f t="shared" si="22"/>
        <v>0.6097560975609756</v>
      </c>
      <c r="I208" t="str">
        <f>VLOOKUP(D208,Sheet2!D:P,13,0)</f>
        <v>Lost W. Conf. 1st Rnd.</v>
      </c>
      <c r="J208">
        <v>1</v>
      </c>
      <c r="K208" s="5">
        <f>Team_record!K208/LINEST!$E208</f>
        <v>38.073170731707314</v>
      </c>
      <c r="L208" s="5">
        <f>Team_record!L208/LINEST!$E208</f>
        <v>81.987804878048777</v>
      </c>
      <c r="M208" s="4">
        <f t="shared" si="23"/>
        <v>0.46437602260895433</v>
      </c>
      <c r="N208" s="5">
        <f>Team_record!N208/LINEST!$E208</f>
        <v>4.9390243902439028</v>
      </c>
      <c r="O208" s="5">
        <f>Team_record!O208/LINEST!$E208</f>
        <v>13.987804878048781</v>
      </c>
      <c r="P208" s="4">
        <f t="shared" si="24"/>
        <v>0.35309503051438534</v>
      </c>
      <c r="Q208" s="5">
        <f>Team_record!Q208/LINEST!$E208</f>
        <v>15.060975609756097</v>
      </c>
      <c r="R208" s="5">
        <f>Team_record!R208/LINEST!$E208</f>
        <v>20.317073170731707</v>
      </c>
      <c r="S208" s="4">
        <f t="shared" si="25"/>
        <v>0.74129651860744294</v>
      </c>
      <c r="T208" s="5">
        <f>Team_record!T208/LINEST!$E208</f>
        <v>11.585365853658537</v>
      </c>
      <c r="U208" s="5">
        <f>Team_record!U208/LINEST!$E208</f>
        <v>30.804878048780488</v>
      </c>
      <c r="V208" s="5">
        <f>Team_record!V208/LINEST!$E208</f>
        <v>96.146341463414629</v>
      </c>
      <c r="W208" s="5">
        <f>Team_record!W208/LINEST!$E208</f>
        <v>42.390243902439025</v>
      </c>
      <c r="X208" s="5">
        <f>Team_record!X208/LINEST!$E208</f>
        <v>21.853658536585368</v>
      </c>
      <c r="Y208" s="5">
        <f>Team_record!Y208/LINEST!$E208</f>
        <v>7.6951219512195124</v>
      </c>
      <c r="Z208" s="5">
        <f>Team_record!Z208/LINEST!$E208</f>
        <v>4.5731707317073171</v>
      </c>
      <c r="AA208" s="5">
        <f>Team_record!AA208/LINEST!$E208</f>
        <v>13.707317073170731</v>
      </c>
      <c r="AB208" s="5">
        <f>Team_record!AB208/LINEST!$E208</f>
        <v>19.121951219512194</v>
      </c>
      <c r="AC208" s="3">
        <f t="shared" si="26"/>
        <v>0.53574961266701371</v>
      </c>
    </row>
    <row r="209" spans="1:29" x14ac:dyDescent="0.3">
      <c r="A209">
        <v>28</v>
      </c>
      <c r="B209" t="s">
        <v>234</v>
      </c>
      <c r="C209" t="s">
        <v>24</v>
      </c>
      <c r="D209" t="s">
        <v>263</v>
      </c>
      <c r="E209">
        <v>82</v>
      </c>
      <c r="F209">
        <f>VLOOKUP(D209,Sheet2!D:E,2,0)</f>
        <v>15</v>
      </c>
      <c r="G209">
        <f t="shared" si="21"/>
        <v>67</v>
      </c>
      <c r="H209" s="1">
        <f t="shared" si="22"/>
        <v>0.18292682926829268</v>
      </c>
      <c r="I209">
        <f>VLOOKUP(D209,Sheet2!D:P,13,0)</f>
        <v>0</v>
      </c>
      <c r="J209">
        <v>0</v>
      </c>
      <c r="K209" s="5">
        <f>Team_record!K209/LINEST!$E209</f>
        <v>36</v>
      </c>
      <c r="L209" s="5">
        <f>Team_record!L209/LINEST!$E209</f>
        <v>82.158536585365852</v>
      </c>
      <c r="M209" s="4">
        <f t="shared" si="23"/>
        <v>0.43817723022116672</v>
      </c>
      <c r="N209" s="5">
        <f>Team_record!N209/LINEST!$E209</f>
        <v>6.6829268292682924</v>
      </c>
      <c r="O209" s="5">
        <f>Team_record!O209/LINEST!$E209</f>
        <v>18.939024390243901</v>
      </c>
      <c r="P209" s="4">
        <f t="shared" si="24"/>
        <v>0.35286542176432711</v>
      </c>
      <c r="Q209" s="5">
        <f>Team_record!Q209/LINEST!$E209</f>
        <v>16.792682926829269</v>
      </c>
      <c r="R209" s="5">
        <f>Team_record!R209/LINEST!$E209</f>
        <v>22.475609756097562</v>
      </c>
      <c r="S209" s="4">
        <f t="shared" si="25"/>
        <v>0.74715138361367339</v>
      </c>
      <c r="T209" s="5">
        <f>Team_record!T209/LINEST!$E209</f>
        <v>11.841463414634147</v>
      </c>
      <c r="U209" s="5">
        <f>Team_record!U209/LINEST!$E209</f>
        <v>29.256097560975611</v>
      </c>
      <c r="V209" s="5">
        <f>Team_record!V209/LINEST!$E209</f>
        <v>95.475609756097555</v>
      </c>
      <c r="W209" s="5">
        <f>Team_record!W209/LINEST!$E209</f>
        <v>41.097560975609753</v>
      </c>
      <c r="X209" s="5">
        <f>Team_record!X209/LINEST!$E209</f>
        <v>21.463414634146343</v>
      </c>
      <c r="Y209" s="5">
        <f>Team_record!Y209/LINEST!$E209</f>
        <v>6.5975609756097562</v>
      </c>
      <c r="Z209" s="5">
        <f>Team_record!Z209/LINEST!$E209</f>
        <v>4.9146341463414638</v>
      </c>
      <c r="AA209" s="5">
        <f>Team_record!AA209/LINEST!$E209</f>
        <v>15.097560975609756</v>
      </c>
      <c r="AB209" s="5">
        <f>Team_record!AB209/LINEST!$E209</f>
        <v>20.890243902439025</v>
      </c>
      <c r="AC209" s="3">
        <f t="shared" si="26"/>
        <v>0.23596452853080507</v>
      </c>
    </row>
    <row r="210" spans="1:29" x14ac:dyDescent="0.3">
      <c r="A210">
        <v>29</v>
      </c>
      <c r="B210" t="s">
        <v>234</v>
      </c>
      <c r="C210" t="s">
        <v>56</v>
      </c>
      <c r="D210" t="s">
        <v>264</v>
      </c>
      <c r="E210">
        <v>82</v>
      </c>
      <c r="F210">
        <f>VLOOKUP(D210,Sheet2!D:E,2,0)</f>
        <v>25</v>
      </c>
      <c r="G210">
        <f t="shared" si="21"/>
        <v>57</v>
      </c>
      <c r="H210" s="1">
        <f t="shared" si="22"/>
        <v>0.3048780487804878</v>
      </c>
      <c r="I210">
        <f>VLOOKUP(D210,Sheet2!D:P,13,0)</f>
        <v>0</v>
      </c>
      <c r="J210">
        <v>0</v>
      </c>
      <c r="K210" s="5">
        <f>Team_record!K210/LINEST!$E210</f>
        <v>35.987804878048777</v>
      </c>
      <c r="L210" s="5">
        <f>Team_record!L210/LINEST!$E210</f>
        <v>81.121951219512198</v>
      </c>
      <c r="M210" s="4">
        <f t="shared" si="23"/>
        <v>0.44362597714972934</v>
      </c>
      <c r="N210" s="5">
        <f>Team_record!N210/LINEST!$E210</f>
        <v>6.6219512195121952</v>
      </c>
      <c r="O210" s="5">
        <f>Team_record!O210/LINEST!$E210</f>
        <v>19.23170731707317</v>
      </c>
      <c r="P210" s="4">
        <f t="shared" si="24"/>
        <v>0.34432466708941029</v>
      </c>
      <c r="Q210" s="5">
        <f>Team_record!Q210/LINEST!$E210</f>
        <v>16.414634146341463</v>
      </c>
      <c r="R210" s="5">
        <f>Team_record!R210/LINEST!$E210</f>
        <v>21.987804878048781</v>
      </c>
      <c r="S210" s="4">
        <f t="shared" si="25"/>
        <v>0.74653355518580145</v>
      </c>
      <c r="T210" s="5">
        <f>Team_record!T210/LINEST!$E210</f>
        <v>11.024390243902438</v>
      </c>
      <c r="U210" s="5">
        <f>Team_record!U210/LINEST!$E210</f>
        <v>30.207317073170731</v>
      </c>
      <c r="V210" s="5">
        <f>Team_record!V210/LINEST!$E210</f>
        <v>95.012195121951223</v>
      </c>
      <c r="W210" s="5">
        <f>Team_record!W210/LINEST!$E210</f>
        <v>41.231707317073173</v>
      </c>
      <c r="X210" s="5">
        <f>Team_record!X210/LINEST!$E210</f>
        <v>20.292682926829269</v>
      </c>
      <c r="Y210" s="5">
        <f>Team_record!Y210/LINEST!$E210</f>
        <v>6.9512195121951219</v>
      </c>
      <c r="Z210" s="5">
        <f>Team_record!Z210/LINEST!$E210</f>
        <v>4.4634146341463419</v>
      </c>
      <c r="AA210" s="5">
        <f>Team_record!AA210/LINEST!$E210</f>
        <v>14.634146341463415</v>
      </c>
      <c r="AB210" s="5">
        <f>Team_record!AB210/LINEST!$E210</f>
        <v>20.719512195121951</v>
      </c>
      <c r="AC210" s="3">
        <f t="shared" si="26"/>
        <v>0.33087684576518595</v>
      </c>
    </row>
    <row r="211" spans="1:29" x14ac:dyDescent="0.3">
      <c r="A211">
        <v>30</v>
      </c>
      <c r="B211" t="s">
        <v>234</v>
      </c>
      <c r="C211" t="s">
        <v>74</v>
      </c>
      <c r="D211" t="s">
        <v>265</v>
      </c>
      <c r="E211">
        <v>82</v>
      </c>
      <c r="F211">
        <f>VLOOKUP(D211,Sheet2!D:E,2,0)</f>
        <v>48</v>
      </c>
      <c r="G211">
        <f t="shared" si="21"/>
        <v>34</v>
      </c>
      <c r="H211" s="1">
        <f t="shared" si="22"/>
        <v>0.58536585365853655</v>
      </c>
      <c r="I211" t="str">
        <f>VLOOKUP(D211,Sheet2!D:P,13,0)</f>
        <v>Lost E. Conf. 1st Rnd.</v>
      </c>
      <c r="J211">
        <v>1</v>
      </c>
      <c r="K211" s="5">
        <f>Team_record!K211/LINEST!$E211</f>
        <v>34.670731707317074</v>
      </c>
      <c r="L211" s="5">
        <f>Team_record!L211/LINEST!$E211</f>
        <v>80.207317073170728</v>
      </c>
      <c r="M211" s="4">
        <f t="shared" si="23"/>
        <v>0.43226395012923829</v>
      </c>
      <c r="N211" s="5">
        <f>Team_record!N211/LINEST!$E211</f>
        <v>6.1951219512195124</v>
      </c>
      <c r="O211" s="5">
        <f>Team_record!O211/LINEST!$E211</f>
        <v>17.792682926829269</v>
      </c>
      <c r="P211" s="4">
        <f t="shared" si="24"/>
        <v>0.34818368745716244</v>
      </c>
      <c r="Q211" s="5">
        <f>Team_record!Q211/LINEST!$E211</f>
        <v>18.121951219512194</v>
      </c>
      <c r="R211" s="5">
        <f>Team_record!R211/LINEST!$E211</f>
        <v>23.26829268292683</v>
      </c>
      <c r="S211" s="4">
        <f t="shared" si="25"/>
        <v>0.77882599580712786</v>
      </c>
      <c r="T211" s="5">
        <f>Team_record!T211/LINEST!$E211</f>
        <v>11.426829268292684</v>
      </c>
      <c r="U211" s="5">
        <f>Team_record!U211/LINEST!$E211</f>
        <v>32.719512195121951</v>
      </c>
      <c r="V211" s="5">
        <f>Team_record!V211/LINEST!$E211</f>
        <v>93.658536585365852</v>
      </c>
      <c r="W211" s="5">
        <f>Team_record!W211/LINEST!$E211</f>
        <v>44.146341463414636</v>
      </c>
      <c r="X211" s="5">
        <f>Team_record!X211/LINEST!$E211</f>
        <v>22.682926829268293</v>
      </c>
      <c r="Y211" s="5">
        <f>Team_record!Y211/LINEST!$E211</f>
        <v>7.2439024390243905</v>
      </c>
      <c r="Z211" s="5">
        <f>Team_record!Z211/LINEST!$E211</f>
        <v>5.1707317073170733</v>
      </c>
      <c r="AA211" s="5">
        <f>Team_record!AA211/LINEST!$E211</f>
        <v>14.914634146341463</v>
      </c>
      <c r="AB211" s="5">
        <f>Team_record!AB211/LINEST!$E211</f>
        <v>19.085365853658537</v>
      </c>
      <c r="AC211" s="3">
        <f t="shared" si="26"/>
        <v>0.51837306124847882</v>
      </c>
    </row>
  </sheetData>
  <autoFilter ref="A1:AW211" xr:uid="{0995A794-E9FF-4951-85EF-CA24D2A03C7F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969B-130B-4F0D-8C92-0E8D0D079E01}">
  <dimension ref="A1:AC211"/>
  <sheetViews>
    <sheetView topLeftCell="P1" workbookViewId="0">
      <selection activeCell="Z37" sqref="Z37"/>
    </sheetView>
  </sheetViews>
  <sheetFormatPr defaultRowHeight="14.4" x14ac:dyDescent="0.3"/>
  <cols>
    <col min="12" max="12" width="9.5546875" bestFit="1" customWidth="1"/>
    <col min="13" max="13" width="9" bestFit="1" customWidth="1"/>
    <col min="14" max="18" width="9.5546875" bestFit="1" customWidth="1"/>
    <col min="21" max="21" width="9.88671875" bestFit="1" customWidth="1"/>
    <col min="22" max="22" width="12.6640625" bestFit="1" customWidth="1"/>
    <col min="23" max="23" width="12" bestFit="1" customWidth="1"/>
    <col min="24" max="24" width="13.5546875" bestFit="1" customWidth="1"/>
    <col min="25" max="25" width="12" bestFit="1" customWidth="1"/>
    <col min="26" max="26" width="12.6640625" bestFit="1" customWidth="1"/>
    <col min="27" max="27" width="12" bestFit="1" customWidth="1"/>
    <col min="28" max="28" width="13.5546875" bestFit="1" customWidth="1"/>
    <col min="29" max="29" width="12.66406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593</v>
      </c>
      <c r="I1" t="s">
        <v>606</v>
      </c>
      <c r="J1" t="s">
        <v>7</v>
      </c>
      <c r="K1" t="s">
        <v>592</v>
      </c>
      <c r="L1" t="s">
        <v>11</v>
      </c>
      <c r="M1" t="s">
        <v>595</v>
      </c>
      <c r="N1" t="s">
        <v>14</v>
      </c>
      <c r="O1" t="s">
        <v>17</v>
      </c>
      <c r="P1" t="s">
        <v>18</v>
      </c>
      <c r="Q1" t="s">
        <v>19</v>
      </c>
      <c r="R1" t="s">
        <v>21</v>
      </c>
      <c r="S1" t="s">
        <v>605</v>
      </c>
      <c r="T1" t="s">
        <v>607</v>
      </c>
      <c r="V1" t="s">
        <v>21</v>
      </c>
      <c r="W1" t="s">
        <v>19</v>
      </c>
      <c r="X1" t="s">
        <v>18</v>
      </c>
      <c r="Y1" t="s">
        <v>17</v>
      </c>
      <c r="Z1" t="s">
        <v>14</v>
      </c>
      <c r="AA1" t="s">
        <v>595</v>
      </c>
      <c r="AB1" t="s">
        <v>11</v>
      </c>
    </row>
    <row r="2" spans="1:29" x14ac:dyDescent="0.3">
      <c r="A2">
        <v>1</v>
      </c>
      <c r="B2" t="s">
        <v>23</v>
      </c>
      <c r="C2" t="s">
        <v>24</v>
      </c>
      <c r="D2" t="s">
        <v>25</v>
      </c>
      <c r="E2">
        <v>73</v>
      </c>
      <c r="F2">
        <v>56</v>
      </c>
      <c r="G2">
        <v>17</v>
      </c>
      <c r="H2" s="2">
        <v>0.76712328767123283</v>
      </c>
      <c r="I2" s="2">
        <f>LN(H2)</f>
        <v>-0.26510775041324197</v>
      </c>
      <c r="J2" t="s">
        <v>294</v>
      </c>
      <c r="K2">
        <v>2</v>
      </c>
      <c r="L2" s="5">
        <v>38.904109589041099</v>
      </c>
      <c r="M2" s="5">
        <v>0.35457746478873237</v>
      </c>
      <c r="N2" s="5">
        <v>9.4657534246575334</v>
      </c>
      <c r="O2" s="5">
        <v>51.698630136986303</v>
      </c>
      <c r="P2" s="5">
        <v>25.876712328767123</v>
      </c>
      <c r="Q2" s="5">
        <v>7.2054794520547949</v>
      </c>
      <c r="R2" s="5">
        <v>15.095890410958905</v>
      </c>
      <c r="S2" s="2">
        <f>R2*$V$2+Q2*$W$2+P2*$X$2+O2*$Y$2+N2*$Z$2+M2*$AA$2+L2*$AB$2+$AC$2</f>
        <v>0.73629813712701342</v>
      </c>
      <c r="T2" s="2">
        <f>LN(R2*$V$2+Q2*$W$2+P2*$X$2+O2*$Y$2+N2*$Z$2+M2*$AA$2+L2*$AB$2+$AC$2)</f>
        <v>-0.30612016465682507</v>
      </c>
      <c r="U2" s="8" t="s">
        <v>598</v>
      </c>
      <c r="V2" s="8">
        <f t="array" ref="V2:AC7">LINEST(H2:H211,L2:R211,TRUE,TRUE)</f>
        <v>-3.6341289091083397E-2</v>
      </c>
      <c r="W2" s="8">
        <v>7.1160736941495065E-2</v>
      </c>
      <c r="X2" s="8">
        <v>-2.3733427103043458E-3</v>
      </c>
      <c r="Y2" s="8">
        <v>4.1512686552705957E-2</v>
      </c>
      <c r="Z2" s="8">
        <v>-2.1935352420821903E-2</v>
      </c>
      <c r="AA2" s="8">
        <v>4.5536849554853607</v>
      </c>
      <c r="AB2" s="8">
        <v>-2.790017566129874E-3</v>
      </c>
      <c r="AC2" s="8">
        <v>-2.6110359752109624</v>
      </c>
    </row>
    <row r="3" spans="1:29" x14ac:dyDescent="0.3">
      <c r="A3">
        <v>2</v>
      </c>
      <c r="B3" t="s">
        <v>23</v>
      </c>
      <c r="C3" t="s">
        <v>26</v>
      </c>
      <c r="D3" t="s">
        <v>27</v>
      </c>
      <c r="E3">
        <v>72</v>
      </c>
      <c r="F3">
        <v>44</v>
      </c>
      <c r="G3">
        <v>28</v>
      </c>
      <c r="H3" s="2">
        <v>0.61111111111111116</v>
      </c>
      <c r="I3" s="2">
        <f t="shared" ref="I3:I66" si="0">LN(H3)</f>
        <v>-0.49247648509779407</v>
      </c>
      <c r="J3" t="s">
        <v>369</v>
      </c>
      <c r="K3">
        <v>2</v>
      </c>
      <c r="L3" s="5">
        <v>45.291666666666664</v>
      </c>
      <c r="M3" s="5">
        <v>0.34529285495246859</v>
      </c>
      <c r="N3" s="5">
        <v>9.7777777777777786</v>
      </c>
      <c r="O3" s="5">
        <v>44.277777777777779</v>
      </c>
      <c r="P3" s="5">
        <v>21.625</v>
      </c>
      <c r="Q3" s="5">
        <v>8.7083333333333339</v>
      </c>
      <c r="R3" s="5">
        <v>14.680555555555555</v>
      </c>
      <c r="S3" s="2">
        <f t="shared" ref="S3:S66" si="1">R3*$V$2+Q3*$W$2+P3*$X$2+O3*$Y$2+N3*$Z$2+M3*$AA$2+L3*$AB$2+$AC$2</f>
        <v>0.49342243467430569</v>
      </c>
      <c r="T3" s="2">
        <f t="shared" ref="T3:T66" si="2">LN(R3*$V$2+Q3*$W$2+P3*$X$2+O3*$Y$2+N3*$Z$2+M3*$AA$2+L3*$AB$2+$AC$2)</f>
        <v>-0.70638960637396242</v>
      </c>
      <c r="U3" s="8" t="s">
        <v>599</v>
      </c>
      <c r="V3" s="8">
        <v>6.984209832925652E-3</v>
      </c>
      <c r="W3" s="8">
        <v>1.0182602202608896E-2</v>
      </c>
      <c r="X3" s="8">
        <v>4.4365454948531073E-3</v>
      </c>
      <c r="Y3" s="8">
        <v>5.3176921588443931E-3</v>
      </c>
      <c r="Z3" s="8">
        <v>9.1253749840389965E-3</v>
      </c>
      <c r="AA3" s="8">
        <v>0.50197313925727716</v>
      </c>
      <c r="AB3" s="8">
        <v>1.4960468095812872E-3</v>
      </c>
      <c r="AC3" s="8">
        <v>0.27649975955064426</v>
      </c>
    </row>
    <row r="4" spans="1:29" x14ac:dyDescent="0.3">
      <c r="A4">
        <v>3</v>
      </c>
      <c r="B4" t="s">
        <v>23</v>
      </c>
      <c r="C4" t="s">
        <v>28</v>
      </c>
      <c r="D4" t="s">
        <v>29</v>
      </c>
      <c r="E4">
        <v>75</v>
      </c>
      <c r="F4">
        <v>43</v>
      </c>
      <c r="G4">
        <v>32</v>
      </c>
      <c r="H4" s="2">
        <v>0.57333333333333336</v>
      </c>
      <c r="I4" s="2">
        <f t="shared" si="0"/>
        <v>-0.55628799784274796</v>
      </c>
      <c r="J4" t="s">
        <v>345</v>
      </c>
      <c r="K4">
        <v>1</v>
      </c>
      <c r="L4" s="5">
        <v>41.266666666666666</v>
      </c>
      <c r="M4" s="5">
        <v>0.3670436187399031</v>
      </c>
      <c r="N4" s="5">
        <v>10.546666666666667</v>
      </c>
      <c r="O4" s="5">
        <v>46.93333333333333</v>
      </c>
      <c r="P4" s="5">
        <v>24.653333333333332</v>
      </c>
      <c r="Q4" s="5">
        <v>6.1333333333333337</v>
      </c>
      <c r="R4" s="5">
        <v>12.706666666666667</v>
      </c>
      <c r="S4" s="2">
        <f t="shared" si="1"/>
        <v>0.57837927413737766</v>
      </c>
      <c r="T4" s="2">
        <f t="shared" si="2"/>
        <v>-0.54752544187542296</v>
      </c>
      <c r="U4" s="8" t="s">
        <v>600</v>
      </c>
      <c r="V4" s="8">
        <v>0.55156749715156428</v>
      </c>
      <c r="W4" s="8">
        <v>0.10410650594627026</v>
      </c>
      <c r="X4" s="8" t="e">
        <v>#N/A</v>
      </c>
      <c r="Y4" s="8" t="e">
        <v>#N/A</v>
      </c>
      <c r="Z4" s="8" t="e">
        <v>#N/A</v>
      </c>
      <c r="AA4" s="8" t="e">
        <v>#N/A</v>
      </c>
      <c r="AB4" s="8" t="e">
        <v>#N/A</v>
      </c>
      <c r="AC4" s="8" t="e">
        <v>#N/A</v>
      </c>
    </row>
    <row r="5" spans="1:29" x14ac:dyDescent="0.3">
      <c r="A5">
        <v>4</v>
      </c>
      <c r="B5" t="s">
        <v>23</v>
      </c>
      <c r="C5" t="s">
        <v>204</v>
      </c>
      <c r="D5" t="s">
        <v>590</v>
      </c>
      <c r="E5">
        <v>72</v>
      </c>
      <c r="F5">
        <v>49</v>
      </c>
      <c r="G5">
        <v>23</v>
      </c>
      <c r="H5" s="2">
        <v>0.68055555555555558</v>
      </c>
      <c r="I5" s="2">
        <f t="shared" si="0"/>
        <v>-0.38484582090542868</v>
      </c>
      <c r="J5" t="s">
        <v>369</v>
      </c>
      <c r="K5">
        <v>2</v>
      </c>
      <c r="L5" s="5">
        <v>33.472222222222221</v>
      </c>
      <c r="M5" s="5">
        <v>0.37136929460580914</v>
      </c>
      <c r="N5" s="5">
        <v>10.652777777777779</v>
      </c>
      <c r="O5" s="5">
        <v>47.652777777777779</v>
      </c>
      <c r="P5" s="5">
        <v>23.722222222222221</v>
      </c>
      <c r="Q5" s="5">
        <v>7.0972222222222223</v>
      </c>
      <c r="R5" s="5">
        <v>14.597222222222221</v>
      </c>
      <c r="S5" s="2">
        <f t="shared" si="1"/>
        <v>0.64945782670869701</v>
      </c>
      <c r="T5" s="2">
        <f t="shared" si="2"/>
        <v>-0.43161737691391383</v>
      </c>
      <c r="U5" s="8"/>
      <c r="V5" s="8">
        <v>35.493997334174168</v>
      </c>
      <c r="W5" s="8">
        <v>202</v>
      </c>
      <c r="X5" s="8" t="e">
        <v>#N/A</v>
      </c>
      <c r="Y5" s="8" t="e">
        <v>#N/A</v>
      </c>
      <c r="Z5" s="8" t="e">
        <v>#N/A</v>
      </c>
      <c r="AA5" s="8" t="e">
        <v>#N/A</v>
      </c>
      <c r="AB5" s="8" t="e">
        <v>#N/A</v>
      </c>
      <c r="AC5" s="8" t="e">
        <v>#N/A</v>
      </c>
    </row>
    <row r="6" spans="1:29" x14ac:dyDescent="0.3">
      <c r="A6">
        <v>5</v>
      </c>
      <c r="B6" t="s">
        <v>23</v>
      </c>
      <c r="C6" t="s">
        <v>30</v>
      </c>
      <c r="D6" t="s">
        <v>31</v>
      </c>
      <c r="E6">
        <v>72</v>
      </c>
      <c r="F6">
        <v>30</v>
      </c>
      <c r="G6">
        <v>42</v>
      </c>
      <c r="H6" s="2">
        <v>0.41666666666666669</v>
      </c>
      <c r="I6" s="2">
        <f t="shared" si="0"/>
        <v>-0.87546873735389985</v>
      </c>
      <c r="K6">
        <v>0</v>
      </c>
      <c r="L6" s="5">
        <v>36.888888888888886</v>
      </c>
      <c r="M6" s="5">
        <v>0.36972891566265065</v>
      </c>
      <c r="N6" s="5">
        <v>11.069444444444445</v>
      </c>
      <c r="O6" s="5">
        <v>46.5</v>
      </c>
      <c r="P6" s="5">
        <v>26.833333333333332</v>
      </c>
      <c r="Q6" s="5">
        <v>7.4861111111111107</v>
      </c>
      <c r="R6" s="5">
        <v>16.402777777777779</v>
      </c>
      <c r="S6" s="2">
        <f t="shared" si="1"/>
        <v>0.53013453567790858</v>
      </c>
      <c r="T6" s="2">
        <f t="shared" si="2"/>
        <v>-0.63462446374640591</v>
      </c>
      <c r="U6" s="8"/>
      <c r="V6" s="8">
        <v>2.6928284930537014</v>
      </c>
      <c r="W6" s="8">
        <v>2.1893092452288423</v>
      </c>
      <c r="X6" s="8" t="e">
        <v>#N/A</v>
      </c>
      <c r="Y6" s="8" t="e">
        <v>#N/A</v>
      </c>
      <c r="Z6" s="8" t="e">
        <v>#N/A</v>
      </c>
      <c r="AA6" s="8" t="e">
        <v>#N/A</v>
      </c>
      <c r="AB6" s="8" t="e">
        <v>#N/A</v>
      </c>
      <c r="AC6" s="8" t="e">
        <v>#N/A</v>
      </c>
    </row>
    <row r="7" spans="1:29" x14ac:dyDescent="0.3">
      <c r="A7">
        <v>6</v>
      </c>
      <c r="B7" t="s">
        <v>23</v>
      </c>
      <c r="C7" t="s">
        <v>32</v>
      </c>
      <c r="D7" t="s">
        <v>33</v>
      </c>
      <c r="E7">
        <v>74</v>
      </c>
      <c r="F7">
        <v>35</v>
      </c>
      <c r="G7">
        <v>39</v>
      </c>
      <c r="H7" s="2">
        <v>0.47297297297297297</v>
      </c>
      <c r="I7" s="2">
        <f t="shared" si="0"/>
        <v>-0.74871703171475612</v>
      </c>
      <c r="J7" t="s">
        <v>345</v>
      </c>
      <c r="K7">
        <v>1</v>
      </c>
      <c r="L7" s="5">
        <v>34.121621621621621</v>
      </c>
      <c r="M7" s="5">
        <v>0.37702970297029703</v>
      </c>
      <c r="N7" s="5">
        <v>10.189189189189189</v>
      </c>
      <c r="O7" s="5">
        <v>45.310810810810814</v>
      </c>
      <c r="P7" s="5">
        <v>20.608108108108109</v>
      </c>
      <c r="Q7" s="5">
        <v>6.2837837837837842</v>
      </c>
      <c r="R7" s="5">
        <v>12.783783783783784</v>
      </c>
      <c r="S7" s="2">
        <f t="shared" si="1"/>
        <v>0.60177801767682615</v>
      </c>
      <c r="T7" s="2">
        <f t="shared" si="2"/>
        <v>-0.50786664307576457</v>
      </c>
      <c r="U7" s="8"/>
      <c r="V7" s="8" t="e">
        <v>#N/A</v>
      </c>
      <c r="W7" s="8" t="e">
        <v>#N/A</v>
      </c>
      <c r="X7" s="8" t="e">
        <v>#N/A</v>
      </c>
      <c r="Y7" s="8" t="e">
        <v>#N/A</v>
      </c>
      <c r="Z7" s="8" t="e">
        <v>#N/A</v>
      </c>
      <c r="AA7" s="8" t="e">
        <v>#N/A</v>
      </c>
      <c r="AB7" s="8" t="e">
        <v>#N/A</v>
      </c>
      <c r="AC7" s="8" t="e">
        <v>#N/A</v>
      </c>
    </row>
    <row r="8" spans="1:29" x14ac:dyDescent="0.3">
      <c r="A8">
        <v>7</v>
      </c>
      <c r="B8" t="s">
        <v>23</v>
      </c>
      <c r="C8" t="s">
        <v>34</v>
      </c>
      <c r="D8" t="s">
        <v>35</v>
      </c>
      <c r="E8">
        <v>72</v>
      </c>
      <c r="F8">
        <v>25</v>
      </c>
      <c r="G8">
        <v>47</v>
      </c>
      <c r="H8" s="2">
        <v>0.34722222222222221</v>
      </c>
      <c r="I8" s="2">
        <f t="shared" si="0"/>
        <v>-1.0577902941478545</v>
      </c>
      <c r="K8">
        <v>0</v>
      </c>
      <c r="L8" s="5">
        <v>32.569444444444443</v>
      </c>
      <c r="M8" s="5">
        <v>0.36844349680170579</v>
      </c>
      <c r="N8" s="5">
        <v>10.166666666666666</v>
      </c>
      <c r="O8" s="5">
        <v>42.041666666666664</v>
      </c>
      <c r="P8" s="5">
        <v>25.013888888888889</v>
      </c>
      <c r="Q8" s="5">
        <v>7.9722222222222223</v>
      </c>
      <c r="R8" s="5">
        <v>14.166666666666666</v>
      </c>
      <c r="S8" s="2">
        <f t="shared" si="1"/>
        <v>0.49123117396415772</v>
      </c>
      <c r="T8" s="2">
        <f t="shared" si="2"/>
        <v>-0.71084043925227203</v>
      </c>
      <c r="U8" s="8" t="s">
        <v>601</v>
      </c>
      <c r="V8" s="9">
        <f>V2/V3</f>
        <v>-5.2033501226952978</v>
      </c>
      <c r="W8" s="9">
        <f t="shared" ref="W8:AC8" si="3">W2/W3</f>
        <v>6.9884628237036397</v>
      </c>
      <c r="X8" s="9">
        <f t="shared" si="3"/>
        <v>-0.53495286209905679</v>
      </c>
      <c r="Y8" s="9">
        <f t="shared" si="3"/>
        <v>7.8065230766812999</v>
      </c>
      <c r="Z8" s="9">
        <f t="shared" si="3"/>
        <v>-2.4037754568101115</v>
      </c>
      <c r="AA8" s="9">
        <f t="shared" si="3"/>
        <v>9.0715709653768002</v>
      </c>
      <c r="AB8" s="9">
        <f t="shared" si="3"/>
        <v>-1.8649266508651174</v>
      </c>
      <c r="AC8" s="9">
        <f t="shared" si="3"/>
        <v>-9.4431762959009724</v>
      </c>
    </row>
    <row r="9" spans="1:29" x14ac:dyDescent="0.3">
      <c r="A9">
        <v>8</v>
      </c>
      <c r="B9" t="s">
        <v>23</v>
      </c>
      <c r="C9" t="s">
        <v>36</v>
      </c>
      <c r="D9" t="s">
        <v>37</v>
      </c>
      <c r="E9">
        <v>71</v>
      </c>
      <c r="F9">
        <v>32</v>
      </c>
      <c r="G9">
        <v>39</v>
      </c>
      <c r="H9" s="2">
        <v>0.45070422535211269</v>
      </c>
      <c r="I9" s="2">
        <f t="shared" si="0"/>
        <v>-0.7969439742415888</v>
      </c>
      <c r="K9">
        <v>0</v>
      </c>
      <c r="L9" s="5">
        <v>28.464788732394368</v>
      </c>
      <c r="M9" s="5">
        <v>0.37605145967342896</v>
      </c>
      <c r="N9" s="5">
        <v>9.0140845070422539</v>
      </c>
      <c r="O9" s="5">
        <v>44.647887323943664</v>
      </c>
      <c r="P9" s="5">
        <v>24.661971830985916</v>
      </c>
      <c r="Q9" s="5">
        <v>7.295774647887324</v>
      </c>
      <c r="R9" s="5">
        <v>12.605633802816902</v>
      </c>
      <c r="S9" s="2">
        <f t="shared" si="1"/>
        <v>0.68022967715048432</v>
      </c>
      <c r="T9" s="2">
        <f t="shared" si="2"/>
        <v>-0.38532477732480852</v>
      </c>
      <c r="U9" s="8" t="s">
        <v>603</v>
      </c>
      <c r="V9" s="9" t="str">
        <f>IF(ABS(V8)&gt;=2,"Signaficant","Not Signaficant")</f>
        <v>Signaficant</v>
      </c>
      <c r="W9" s="9" t="str">
        <f t="shared" ref="W9:AC9" si="4">IF(ABS(W8)&gt;=2,"Signaficant","Not Signaficant")</f>
        <v>Signaficant</v>
      </c>
      <c r="X9" s="9" t="str">
        <f t="shared" si="4"/>
        <v>Not Signaficant</v>
      </c>
      <c r="Y9" s="9" t="str">
        <f t="shared" si="4"/>
        <v>Signaficant</v>
      </c>
      <c r="Z9" s="9" t="str">
        <f t="shared" si="4"/>
        <v>Signaficant</v>
      </c>
      <c r="AA9" s="9" t="str">
        <f t="shared" si="4"/>
        <v>Signaficant</v>
      </c>
      <c r="AB9" s="9" t="str">
        <f t="shared" si="4"/>
        <v>Not Signaficant</v>
      </c>
      <c r="AC9" s="9" t="str">
        <f t="shared" si="4"/>
        <v>Signaficant</v>
      </c>
    </row>
    <row r="10" spans="1:29" x14ac:dyDescent="0.3">
      <c r="A10">
        <v>9</v>
      </c>
      <c r="B10" t="s">
        <v>23</v>
      </c>
      <c r="C10" t="s">
        <v>38</v>
      </c>
      <c r="D10" t="s">
        <v>39</v>
      </c>
      <c r="E10">
        <v>72</v>
      </c>
      <c r="F10">
        <v>48</v>
      </c>
      <c r="G10">
        <v>24</v>
      </c>
      <c r="H10" s="2">
        <v>0.66666666666666663</v>
      </c>
      <c r="I10" s="2">
        <f t="shared" si="0"/>
        <v>-0.40546510810816444</v>
      </c>
      <c r="J10" t="s">
        <v>282</v>
      </c>
      <c r="K10">
        <v>3</v>
      </c>
      <c r="L10" s="5">
        <v>34.541666666666664</v>
      </c>
      <c r="M10" s="5">
        <v>0.36389223964616008</v>
      </c>
      <c r="N10" s="5">
        <v>10.666666666666666</v>
      </c>
      <c r="O10" s="5">
        <v>46.069444444444443</v>
      </c>
      <c r="P10" s="5">
        <v>22.986111111111111</v>
      </c>
      <c r="Q10" s="5">
        <v>8.2638888888888893</v>
      </c>
      <c r="R10" s="5">
        <v>13.819444444444445</v>
      </c>
      <c r="S10" s="2">
        <f t="shared" si="1"/>
        <v>0.65942617796942615</v>
      </c>
      <c r="T10" s="2">
        <f t="shared" si="2"/>
        <v>-0.41638524945185945</v>
      </c>
      <c r="U10" s="8" t="s">
        <v>602</v>
      </c>
      <c r="V10" s="9">
        <f>_xlfn.T.DIST.2T(ABS(V2)/V3,$W$5)</f>
        <v>4.7923617541978872E-7</v>
      </c>
      <c r="W10" s="9">
        <f t="shared" ref="W10:AC10" si="5">_xlfn.T.DIST.2T(ABS(W2)/W3,$W$5)</f>
        <v>3.9563543195214922E-11</v>
      </c>
      <c r="X10" s="9">
        <f t="shared" si="5"/>
        <v>0.59327083199900454</v>
      </c>
      <c r="Y10" s="9">
        <f t="shared" si="5"/>
        <v>3.1193988449584911E-13</v>
      </c>
      <c r="Z10" s="9">
        <f t="shared" si="5"/>
        <v>1.7130174231418171E-2</v>
      </c>
      <c r="AA10" s="9">
        <f t="shared" si="5"/>
        <v>1.0541270603673391E-16</v>
      </c>
      <c r="AB10" s="9">
        <f t="shared" si="5"/>
        <v>6.3641972475060163E-2</v>
      </c>
      <c r="AC10" s="9">
        <f t="shared" si="5"/>
        <v>9.1649050154712513E-18</v>
      </c>
    </row>
    <row r="11" spans="1:29" x14ac:dyDescent="0.3">
      <c r="A11">
        <v>10</v>
      </c>
      <c r="B11" t="s">
        <v>23</v>
      </c>
      <c r="C11" t="s">
        <v>40</v>
      </c>
      <c r="D11" t="s">
        <v>41</v>
      </c>
      <c r="E11">
        <v>73</v>
      </c>
      <c r="F11">
        <v>34</v>
      </c>
      <c r="G11">
        <v>39</v>
      </c>
      <c r="H11" s="2">
        <v>0.46575342465753422</v>
      </c>
      <c r="I11" s="2">
        <f t="shared" si="0"/>
        <v>-0.76409891653222983</v>
      </c>
      <c r="K11">
        <v>0</v>
      </c>
      <c r="L11" s="5">
        <v>31.780821917808218</v>
      </c>
      <c r="M11" s="5">
        <v>0.3581896551724138</v>
      </c>
      <c r="N11" s="5">
        <v>9.7534246575342465</v>
      </c>
      <c r="O11" s="5">
        <v>43.520547945205479</v>
      </c>
      <c r="P11" s="5">
        <v>27.219178082191782</v>
      </c>
      <c r="Q11" s="5">
        <v>7.6575342465753424</v>
      </c>
      <c r="R11" s="5">
        <v>14.753424657534246</v>
      </c>
      <c r="S11" s="2">
        <f t="shared" si="1"/>
        <v>0.4682447473160174</v>
      </c>
      <c r="T11" s="2">
        <f t="shared" si="2"/>
        <v>-0.75876415541222497</v>
      </c>
    </row>
    <row r="12" spans="1:29" x14ac:dyDescent="0.3">
      <c r="A12">
        <v>11</v>
      </c>
      <c r="B12" t="s">
        <v>23</v>
      </c>
      <c r="C12" t="s">
        <v>42</v>
      </c>
      <c r="D12" t="s">
        <v>43</v>
      </c>
      <c r="E12">
        <v>71</v>
      </c>
      <c r="F12">
        <v>52</v>
      </c>
      <c r="G12">
        <v>19</v>
      </c>
      <c r="H12" s="2">
        <v>0.73239436619718312</v>
      </c>
      <c r="I12" s="2">
        <f t="shared" si="0"/>
        <v>-0.31143615845988804</v>
      </c>
      <c r="J12" t="s">
        <v>391</v>
      </c>
      <c r="K12">
        <v>5</v>
      </c>
      <c r="L12" s="5">
        <v>31.577464788732396</v>
      </c>
      <c r="M12" s="5">
        <v>0.34879571810883142</v>
      </c>
      <c r="N12" s="5">
        <v>10.661971830985916</v>
      </c>
      <c r="O12" s="5">
        <v>45.732394366197184</v>
      </c>
      <c r="P12" s="5">
        <v>25.3943661971831</v>
      </c>
      <c r="Q12" s="5">
        <v>8.6197183098591541</v>
      </c>
      <c r="R12" s="5">
        <v>15.169014084507042</v>
      </c>
      <c r="S12" s="2">
        <f t="shared" si="1"/>
        <v>0.55562304762865855</v>
      </c>
      <c r="T12" s="2">
        <f t="shared" si="2"/>
        <v>-0.58766518654932753</v>
      </c>
    </row>
    <row r="13" spans="1:29" x14ac:dyDescent="0.3">
      <c r="A13">
        <v>12</v>
      </c>
      <c r="B13" t="s">
        <v>23</v>
      </c>
      <c r="C13" t="s">
        <v>44</v>
      </c>
      <c r="D13" t="s">
        <v>45</v>
      </c>
      <c r="E13">
        <v>64</v>
      </c>
      <c r="F13">
        <v>19</v>
      </c>
      <c r="G13">
        <v>45</v>
      </c>
      <c r="H13" s="2">
        <v>0.296875</v>
      </c>
      <c r="I13" s="2">
        <f t="shared" si="0"/>
        <v>-1.2144441041932315</v>
      </c>
      <c r="K13">
        <v>0</v>
      </c>
      <c r="L13" s="5">
        <v>39.6875</v>
      </c>
      <c r="M13" s="5">
        <v>0.3358267716535433</v>
      </c>
      <c r="N13" s="5">
        <v>10.546875</v>
      </c>
      <c r="O13" s="5">
        <v>44.8125</v>
      </c>
      <c r="P13" s="5">
        <v>23.828125</v>
      </c>
      <c r="Q13" s="5">
        <v>8.671875</v>
      </c>
      <c r="R13" s="5">
        <v>15.328125</v>
      </c>
      <c r="S13" s="2">
        <f t="shared" si="1"/>
        <v>0.43992325348728967</v>
      </c>
      <c r="T13" s="2">
        <f t="shared" si="2"/>
        <v>-0.82115499117596991</v>
      </c>
    </row>
    <row r="14" spans="1:29" x14ac:dyDescent="0.3">
      <c r="A14">
        <v>13</v>
      </c>
      <c r="B14" t="s">
        <v>23</v>
      </c>
      <c r="C14" t="s">
        <v>46</v>
      </c>
      <c r="D14" t="s">
        <v>47</v>
      </c>
      <c r="E14">
        <v>72</v>
      </c>
      <c r="F14">
        <v>53</v>
      </c>
      <c r="G14">
        <v>19</v>
      </c>
      <c r="H14" s="2">
        <v>0.73611111111111116</v>
      </c>
      <c r="I14" s="2">
        <f t="shared" si="0"/>
        <v>-0.3063742054639334</v>
      </c>
      <c r="J14" t="s">
        <v>294</v>
      </c>
      <c r="K14">
        <v>2</v>
      </c>
      <c r="L14" s="5">
        <v>36.986111111111114</v>
      </c>
      <c r="M14" s="5">
        <v>0.3736387532857679</v>
      </c>
      <c r="N14" s="5">
        <v>9.5138888888888893</v>
      </c>
      <c r="O14" s="5">
        <v>45.388888888888886</v>
      </c>
      <c r="P14" s="5">
        <v>25.222222222222221</v>
      </c>
      <c r="Q14" s="5">
        <v>8.8333333333333339</v>
      </c>
      <c r="R14" s="5">
        <v>14.819444444444445</v>
      </c>
      <c r="S14" s="2">
        <f t="shared" si="1"/>
        <v>0.69289732413591754</v>
      </c>
      <c r="T14" s="2">
        <f t="shared" si="2"/>
        <v>-0.36687345218925371</v>
      </c>
    </row>
    <row r="15" spans="1:29" x14ac:dyDescent="0.3">
      <c r="A15">
        <v>14</v>
      </c>
      <c r="B15" t="s">
        <v>23</v>
      </c>
      <c r="C15" t="s">
        <v>48</v>
      </c>
      <c r="D15" t="s">
        <v>49</v>
      </c>
      <c r="E15">
        <v>73</v>
      </c>
      <c r="F15">
        <v>53</v>
      </c>
      <c r="G15">
        <v>20</v>
      </c>
      <c r="H15" s="2">
        <v>0.72602739726027399</v>
      </c>
      <c r="I15" s="2">
        <f t="shared" si="0"/>
        <v>-0.32016752759626926</v>
      </c>
      <c r="K15">
        <v>0</v>
      </c>
      <c r="L15" s="5">
        <v>31.465753424657535</v>
      </c>
      <c r="M15" s="5">
        <v>0.34740966478014801</v>
      </c>
      <c r="N15" s="5">
        <v>10.328767123287671</v>
      </c>
      <c r="O15" s="5">
        <v>46.534246575342465</v>
      </c>
      <c r="P15" s="5">
        <v>26.917808219178081</v>
      </c>
      <c r="Q15" s="5">
        <v>7.8904109589041092</v>
      </c>
      <c r="R15" s="5">
        <v>15.246575342465754</v>
      </c>
      <c r="S15" s="2">
        <f t="shared" si="1"/>
        <v>0.53188670155188955</v>
      </c>
      <c r="T15" s="2">
        <f t="shared" si="2"/>
        <v>-0.63132477932891251</v>
      </c>
    </row>
    <row r="16" spans="1:29" x14ac:dyDescent="0.3">
      <c r="A16">
        <v>15</v>
      </c>
      <c r="B16" t="s">
        <v>23</v>
      </c>
      <c r="C16" t="s">
        <v>50</v>
      </c>
      <c r="D16" t="s">
        <v>51</v>
      </c>
      <c r="E16">
        <v>73</v>
      </c>
      <c r="F16">
        <v>44</v>
      </c>
      <c r="G16">
        <v>29</v>
      </c>
      <c r="H16" s="2">
        <v>0.60273972602739723</v>
      </c>
      <c r="I16" s="2">
        <f t="shared" si="0"/>
        <v>-0.50626980723013004</v>
      </c>
      <c r="J16" t="s">
        <v>388</v>
      </c>
      <c r="K16">
        <v>4</v>
      </c>
      <c r="L16" s="5">
        <v>35.397260273972606</v>
      </c>
      <c r="M16" s="5">
        <v>0.37886996904024767</v>
      </c>
      <c r="N16" s="5">
        <v>8.493150684931507</v>
      </c>
      <c r="O16" s="5">
        <v>44.369863013698627</v>
      </c>
      <c r="P16" s="5">
        <v>25.917808219178081</v>
      </c>
      <c r="Q16" s="5">
        <v>7.493150684931507</v>
      </c>
      <c r="R16" s="5">
        <v>14.904109589041095</v>
      </c>
      <c r="S16" s="2">
        <f t="shared" si="1"/>
        <v>0.60114321550142957</v>
      </c>
      <c r="T16" s="2">
        <f t="shared" si="2"/>
        <v>-0.50892207749127827</v>
      </c>
    </row>
    <row r="17" spans="1:20" x14ac:dyDescent="0.3">
      <c r="A17">
        <v>16</v>
      </c>
      <c r="B17" t="s">
        <v>23</v>
      </c>
      <c r="C17" t="s">
        <v>52</v>
      </c>
      <c r="D17" t="s">
        <v>53</v>
      </c>
      <c r="E17">
        <v>67</v>
      </c>
      <c r="F17">
        <v>20</v>
      </c>
      <c r="G17">
        <v>47</v>
      </c>
      <c r="H17" s="2">
        <v>0.29850746268656714</v>
      </c>
      <c r="I17" s="2">
        <f t="shared" si="0"/>
        <v>-1.2089603458369751</v>
      </c>
      <c r="K17">
        <v>0</v>
      </c>
      <c r="L17" s="5">
        <v>36.059701492537314</v>
      </c>
      <c r="M17" s="5">
        <v>0.33319536423841062</v>
      </c>
      <c r="N17" s="5">
        <v>9.8656716417910442</v>
      </c>
      <c r="O17" s="5">
        <v>43.253731343283583</v>
      </c>
      <c r="P17" s="5">
        <v>23.955223880597014</v>
      </c>
      <c r="Q17" s="5">
        <v>7.8059701492537314</v>
      </c>
      <c r="R17" s="5">
        <v>16.208955223880597</v>
      </c>
      <c r="S17" s="2">
        <f t="shared" si="1"/>
        <v>0.29436545346127652</v>
      </c>
      <c r="T17" s="2">
        <f t="shared" si="2"/>
        <v>-1.2229332445928502</v>
      </c>
    </row>
    <row r="18" spans="1:20" x14ac:dyDescent="0.3">
      <c r="A18">
        <v>17</v>
      </c>
      <c r="B18" t="s">
        <v>23</v>
      </c>
      <c r="C18" t="s">
        <v>54</v>
      </c>
      <c r="D18" t="s">
        <v>55</v>
      </c>
      <c r="E18">
        <v>72</v>
      </c>
      <c r="F18">
        <v>35</v>
      </c>
      <c r="G18">
        <v>37</v>
      </c>
      <c r="H18" s="2">
        <v>0.4861111111111111</v>
      </c>
      <c r="I18" s="2">
        <f t="shared" si="0"/>
        <v>-0.72131805752664169</v>
      </c>
      <c r="J18" t="s">
        <v>285</v>
      </c>
      <c r="K18">
        <v>1</v>
      </c>
      <c r="L18" s="5">
        <v>38.138888888888886</v>
      </c>
      <c r="M18" s="5">
        <v>0.34268026219956305</v>
      </c>
      <c r="N18" s="5">
        <v>10.638888888888889</v>
      </c>
      <c r="O18" s="5">
        <v>47.902777777777779</v>
      </c>
      <c r="P18" s="5">
        <v>24.458333333333332</v>
      </c>
      <c r="Q18" s="5">
        <v>6.4444444444444446</v>
      </c>
      <c r="R18" s="5">
        <v>15.263888888888889</v>
      </c>
      <c r="S18" s="2">
        <f t="shared" si="1"/>
        <v>0.44405304106240751</v>
      </c>
      <c r="T18" s="2">
        <f t="shared" si="2"/>
        <v>-0.81181126183264196</v>
      </c>
    </row>
    <row r="19" spans="1:20" x14ac:dyDescent="0.3">
      <c r="A19">
        <v>18</v>
      </c>
      <c r="B19" t="s">
        <v>23</v>
      </c>
      <c r="C19" t="s">
        <v>56</v>
      </c>
      <c r="D19" t="s">
        <v>57</v>
      </c>
      <c r="E19">
        <v>72</v>
      </c>
      <c r="F19">
        <v>44</v>
      </c>
      <c r="G19">
        <v>28</v>
      </c>
      <c r="H19" s="2">
        <v>0.61111111111111116</v>
      </c>
      <c r="I19" s="2">
        <f t="shared" si="0"/>
        <v>-0.49247648509779407</v>
      </c>
      <c r="J19" t="s">
        <v>345</v>
      </c>
      <c r="K19">
        <v>1</v>
      </c>
      <c r="L19" s="5">
        <v>35.236111111111114</v>
      </c>
      <c r="M19" s="5">
        <v>0.37958218368151359</v>
      </c>
      <c r="N19" s="5">
        <v>9.1111111111111107</v>
      </c>
      <c r="O19" s="5">
        <v>44.902777777777779</v>
      </c>
      <c r="P19" s="5">
        <v>22.430555555555557</v>
      </c>
      <c r="Q19" s="5">
        <v>6.083333333333333</v>
      </c>
      <c r="R19" s="5">
        <v>15.125</v>
      </c>
      <c r="S19" s="2">
        <f t="shared" si="1"/>
        <v>0.51332893113720468</v>
      </c>
      <c r="T19" s="2">
        <f t="shared" si="2"/>
        <v>-0.6668384479860876</v>
      </c>
    </row>
    <row r="20" spans="1:20" x14ac:dyDescent="0.3">
      <c r="A20">
        <v>19</v>
      </c>
      <c r="B20" t="s">
        <v>23</v>
      </c>
      <c r="C20" t="s">
        <v>58</v>
      </c>
      <c r="D20" t="s">
        <v>59</v>
      </c>
      <c r="E20">
        <v>73</v>
      </c>
      <c r="F20">
        <v>46</v>
      </c>
      <c r="G20">
        <v>27</v>
      </c>
      <c r="H20" s="2">
        <v>0.63013698630136983</v>
      </c>
      <c r="I20" s="2">
        <f t="shared" si="0"/>
        <v>-0.46181804465929621</v>
      </c>
      <c r="J20" t="s">
        <v>348</v>
      </c>
      <c r="K20">
        <v>3</v>
      </c>
      <c r="L20" s="5">
        <v>30.602739726027398</v>
      </c>
      <c r="M20" s="5">
        <v>0.35854968666069831</v>
      </c>
      <c r="N20" s="5">
        <v>10.767123287671232</v>
      </c>
      <c r="O20" s="5">
        <v>44.136986301369866</v>
      </c>
      <c r="P20" s="5">
        <v>26.739726027397261</v>
      </c>
      <c r="Q20" s="5">
        <v>8.0273972602739718</v>
      </c>
      <c r="R20" s="5">
        <v>13.767123287671232</v>
      </c>
      <c r="S20" s="2">
        <f t="shared" si="1"/>
        <v>0.53982635472959872</v>
      </c>
      <c r="T20" s="2">
        <f t="shared" si="2"/>
        <v>-0.61650775645258737</v>
      </c>
    </row>
    <row r="21" spans="1:20" x14ac:dyDescent="0.3">
      <c r="A21">
        <v>20</v>
      </c>
      <c r="B21" t="s">
        <v>23</v>
      </c>
      <c r="C21" t="s">
        <v>60</v>
      </c>
      <c r="D21" t="s">
        <v>61</v>
      </c>
      <c r="E21">
        <v>73</v>
      </c>
      <c r="F21">
        <v>43</v>
      </c>
      <c r="G21">
        <v>30</v>
      </c>
      <c r="H21" s="2">
        <v>0.58904109589041098</v>
      </c>
      <c r="I21" s="2">
        <f t="shared" si="0"/>
        <v>-0.52925932545482868</v>
      </c>
      <c r="J21" t="s">
        <v>285</v>
      </c>
      <c r="K21">
        <v>1</v>
      </c>
      <c r="L21" s="5">
        <v>31.602739726027398</v>
      </c>
      <c r="M21" s="5">
        <v>0.36757693974859124</v>
      </c>
      <c r="N21" s="5">
        <v>10.465753424657533</v>
      </c>
      <c r="O21" s="5">
        <v>45.438356164383563</v>
      </c>
      <c r="P21" s="5">
        <v>25.80821917808219</v>
      </c>
      <c r="Q21" s="5">
        <v>8.0273972602739718</v>
      </c>
      <c r="R21" s="5">
        <v>14.205479452054794</v>
      </c>
      <c r="S21" s="2">
        <f t="shared" si="1"/>
        <v>0.62505797400151009</v>
      </c>
      <c r="T21" s="2">
        <f t="shared" si="2"/>
        <v>-0.46991087514511398</v>
      </c>
    </row>
    <row r="22" spans="1:20" x14ac:dyDescent="0.3">
      <c r="A22">
        <v>21</v>
      </c>
      <c r="B22" t="s">
        <v>23</v>
      </c>
      <c r="C22" t="s">
        <v>62</v>
      </c>
      <c r="D22" t="s">
        <v>63</v>
      </c>
      <c r="E22">
        <v>72</v>
      </c>
      <c r="F22">
        <v>44</v>
      </c>
      <c r="G22">
        <v>28</v>
      </c>
      <c r="H22" s="2">
        <v>0.61111111111111116</v>
      </c>
      <c r="I22" s="2">
        <f t="shared" si="0"/>
        <v>-0.49247648509779407</v>
      </c>
      <c r="J22" t="s">
        <v>345</v>
      </c>
      <c r="K22">
        <v>1</v>
      </c>
      <c r="L22" s="5">
        <v>30.152777777777779</v>
      </c>
      <c r="M22" s="5">
        <v>0.35467526485490558</v>
      </c>
      <c r="N22" s="5">
        <v>8.2361111111111107</v>
      </c>
      <c r="O22" s="5">
        <v>42.888888888888886</v>
      </c>
      <c r="P22" s="5">
        <v>21.694444444444443</v>
      </c>
      <c r="Q22" s="5">
        <v>7.6388888888888893</v>
      </c>
      <c r="R22" s="5">
        <v>13.694444444444445</v>
      </c>
      <c r="S22" s="2">
        <f t="shared" si="1"/>
        <v>0.51411451068687519</v>
      </c>
      <c r="T22" s="2">
        <f t="shared" si="2"/>
        <v>-0.66530925490201642</v>
      </c>
    </row>
    <row r="23" spans="1:20" x14ac:dyDescent="0.3">
      <c r="A23">
        <v>22</v>
      </c>
      <c r="B23" t="s">
        <v>23</v>
      </c>
      <c r="C23" t="s">
        <v>64</v>
      </c>
      <c r="D23" t="s">
        <v>65</v>
      </c>
      <c r="E23">
        <v>72</v>
      </c>
      <c r="F23">
        <v>31</v>
      </c>
      <c r="G23">
        <v>41</v>
      </c>
      <c r="H23" s="2">
        <v>0.43055555555555558</v>
      </c>
      <c r="I23" s="2">
        <f t="shared" si="0"/>
        <v>-0.84267891453090904</v>
      </c>
      <c r="K23">
        <v>0</v>
      </c>
      <c r="L23" s="5">
        <v>34.875</v>
      </c>
      <c r="M23" s="5">
        <v>0.3639984070091597</v>
      </c>
      <c r="N23" s="5">
        <v>9.6527777777777786</v>
      </c>
      <c r="O23" s="5">
        <v>42.597222222222221</v>
      </c>
      <c r="P23" s="5">
        <v>23.791666666666668</v>
      </c>
      <c r="Q23" s="5">
        <v>7.7222222222222223</v>
      </c>
      <c r="R23" s="5">
        <v>14.486111111111111</v>
      </c>
      <c r="S23" s="2">
        <f t="shared" si="1"/>
        <v>0.47239357753569866</v>
      </c>
      <c r="T23" s="2">
        <f t="shared" si="2"/>
        <v>-0.74994279014572007</v>
      </c>
    </row>
    <row r="24" spans="1:20" x14ac:dyDescent="0.3">
      <c r="A24">
        <v>23</v>
      </c>
      <c r="B24" t="s">
        <v>23</v>
      </c>
      <c r="C24" t="s">
        <v>66</v>
      </c>
      <c r="D24" t="s">
        <v>67</v>
      </c>
      <c r="E24">
        <v>73</v>
      </c>
      <c r="F24">
        <v>45</v>
      </c>
      <c r="G24">
        <v>28</v>
      </c>
      <c r="H24" s="2">
        <v>0.61643835616438358</v>
      </c>
      <c r="I24" s="2">
        <f t="shared" si="0"/>
        <v>-0.48379695137807133</v>
      </c>
      <c r="J24" t="s">
        <v>285</v>
      </c>
      <c r="K24">
        <v>1</v>
      </c>
      <c r="L24" s="5">
        <v>28.027397260273972</v>
      </c>
      <c r="M24" s="5">
        <v>0.36314760508308896</v>
      </c>
      <c r="N24" s="5">
        <v>8.712328767123287</v>
      </c>
      <c r="O24" s="5">
        <v>42.80821917808219</v>
      </c>
      <c r="P24" s="5">
        <v>25.863013698630137</v>
      </c>
      <c r="Q24" s="5">
        <v>7.4383561643835616</v>
      </c>
      <c r="R24" s="5">
        <v>13.246575342465754</v>
      </c>
      <c r="S24" s="2">
        <f t="shared" si="1"/>
        <v>0.53694254996905855</v>
      </c>
      <c r="T24" s="2">
        <f t="shared" si="2"/>
        <v>-0.62186417349423617</v>
      </c>
    </row>
    <row r="25" spans="1:20" x14ac:dyDescent="0.3">
      <c r="A25">
        <v>24</v>
      </c>
      <c r="B25" t="s">
        <v>23</v>
      </c>
      <c r="C25" t="s">
        <v>68</v>
      </c>
      <c r="D25" t="s">
        <v>69</v>
      </c>
      <c r="E25">
        <v>73</v>
      </c>
      <c r="F25">
        <v>33</v>
      </c>
      <c r="G25">
        <v>40</v>
      </c>
      <c r="H25" s="2">
        <v>0.45205479452054792</v>
      </c>
      <c r="I25" s="2">
        <f t="shared" si="0"/>
        <v>-0.79395187968191094</v>
      </c>
      <c r="J25" t="s">
        <v>285</v>
      </c>
      <c r="K25">
        <v>1</v>
      </c>
      <c r="L25" s="5">
        <v>32.246575342465754</v>
      </c>
      <c r="M25" s="5">
        <v>0.34282073067119795</v>
      </c>
      <c r="N25" s="5">
        <v>10.287671232876713</v>
      </c>
      <c r="O25" s="5">
        <v>44.506849315068493</v>
      </c>
      <c r="P25" s="5">
        <v>23.931506849315067</v>
      </c>
      <c r="Q25" s="5">
        <v>8.205479452054794</v>
      </c>
      <c r="R25" s="5">
        <v>12.835616438356164</v>
      </c>
      <c r="S25" s="2">
        <f t="shared" si="1"/>
        <v>0.54267575759474251</v>
      </c>
      <c r="T25" s="2">
        <f t="shared" si="2"/>
        <v>-0.61124326890361569</v>
      </c>
    </row>
    <row r="26" spans="1:20" x14ac:dyDescent="0.3">
      <c r="A26">
        <v>25</v>
      </c>
      <c r="B26" t="s">
        <v>23</v>
      </c>
      <c r="C26" t="s">
        <v>70</v>
      </c>
      <c r="D26" t="s">
        <v>71</v>
      </c>
      <c r="E26">
        <v>66</v>
      </c>
      <c r="F26">
        <v>20</v>
      </c>
      <c r="G26">
        <v>46</v>
      </c>
      <c r="H26" s="2">
        <v>0.30303030303030304</v>
      </c>
      <c r="I26" s="2">
        <f t="shared" si="0"/>
        <v>-1.1939224684724346</v>
      </c>
      <c r="K26">
        <v>0</v>
      </c>
      <c r="L26" s="5">
        <v>32.68181818181818</v>
      </c>
      <c r="M26" s="5">
        <v>0.36671302735280481</v>
      </c>
      <c r="N26" s="5">
        <v>9.7575757575757578</v>
      </c>
      <c r="O26" s="5">
        <v>41.712121212121211</v>
      </c>
      <c r="P26" s="5">
        <v>24.075757575757574</v>
      </c>
      <c r="Q26" s="5">
        <v>7.4242424242424239</v>
      </c>
      <c r="R26" s="5">
        <v>15.272727272727273</v>
      </c>
      <c r="S26" s="2">
        <f t="shared" si="1"/>
        <v>0.40136706529410171</v>
      </c>
      <c r="T26" s="2">
        <f t="shared" si="2"/>
        <v>-0.91287889557732771</v>
      </c>
    </row>
    <row r="27" spans="1:20" x14ac:dyDescent="0.3">
      <c r="A27">
        <v>26</v>
      </c>
      <c r="B27" t="s">
        <v>23</v>
      </c>
      <c r="C27" t="s">
        <v>72</v>
      </c>
      <c r="D27" t="s">
        <v>73</v>
      </c>
      <c r="E27">
        <v>65</v>
      </c>
      <c r="F27">
        <v>19</v>
      </c>
      <c r="G27">
        <v>46</v>
      </c>
      <c r="H27" s="2">
        <v>0.29230769230769232</v>
      </c>
      <c r="I27" s="2">
        <f t="shared" si="0"/>
        <v>-1.2299482907291965</v>
      </c>
      <c r="K27">
        <v>0</v>
      </c>
      <c r="L27" s="5">
        <v>31.846153846153847</v>
      </c>
      <c r="M27" s="5">
        <v>0.35120772946859902</v>
      </c>
      <c r="N27" s="5">
        <v>10.830769230769231</v>
      </c>
      <c r="O27" s="5">
        <v>44.246153846153845</v>
      </c>
      <c r="P27" s="5">
        <v>23.076923076923077</v>
      </c>
      <c r="Q27" s="5">
        <v>6.8769230769230774</v>
      </c>
      <c r="R27" s="5">
        <v>16.507692307692309</v>
      </c>
      <c r="S27" s="2">
        <f t="shared" si="1"/>
        <v>0.33328867429104925</v>
      </c>
      <c r="T27" s="2">
        <f t="shared" si="2"/>
        <v>-1.0987462747706989</v>
      </c>
    </row>
    <row r="28" spans="1:20" x14ac:dyDescent="0.3">
      <c r="A28">
        <v>27</v>
      </c>
      <c r="B28" t="s">
        <v>23</v>
      </c>
      <c r="C28" t="s">
        <v>74</v>
      </c>
      <c r="D28" t="s">
        <v>75</v>
      </c>
      <c r="E28">
        <v>65</v>
      </c>
      <c r="F28">
        <v>22</v>
      </c>
      <c r="G28">
        <v>43</v>
      </c>
      <c r="H28" s="2">
        <v>0.33846153846153848</v>
      </c>
      <c r="I28" s="2">
        <f t="shared" si="0"/>
        <v>-1.0833448165373212</v>
      </c>
      <c r="K28">
        <v>0</v>
      </c>
      <c r="L28" s="5">
        <v>35.107692307692311</v>
      </c>
      <c r="M28" s="5">
        <v>0.3475021910604732</v>
      </c>
      <c r="N28" s="5">
        <v>10.461538461538462</v>
      </c>
      <c r="O28" s="5">
        <v>41.861538461538458</v>
      </c>
      <c r="P28" s="5">
        <v>23.23076923076923</v>
      </c>
      <c r="Q28" s="5">
        <v>10.030769230769231</v>
      </c>
      <c r="R28" s="5">
        <v>15.461538461538462</v>
      </c>
      <c r="S28" s="2">
        <f t="shared" si="1"/>
        <v>0.47850595244396077</v>
      </c>
      <c r="T28" s="2">
        <f t="shared" si="2"/>
        <v>-0.73708662836721073</v>
      </c>
    </row>
    <row r="29" spans="1:20" x14ac:dyDescent="0.3">
      <c r="A29">
        <v>28</v>
      </c>
      <c r="B29" t="s">
        <v>23</v>
      </c>
      <c r="C29" t="s">
        <v>76</v>
      </c>
      <c r="D29" t="s">
        <v>77</v>
      </c>
      <c r="E29">
        <v>65</v>
      </c>
      <c r="F29">
        <v>15</v>
      </c>
      <c r="G29">
        <v>50</v>
      </c>
      <c r="H29" s="2">
        <v>0.23076923076923078</v>
      </c>
      <c r="I29" s="2">
        <f t="shared" si="0"/>
        <v>-1.466337068793427</v>
      </c>
      <c r="K29">
        <v>0</v>
      </c>
      <c r="L29" s="5">
        <v>31.261538461538461</v>
      </c>
      <c r="M29" s="5">
        <v>0.33366141732283466</v>
      </c>
      <c r="N29" s="5">
        <v>9.953846153846154</v>
      </c>
      <c r="O29" s="5">
        <v>42.846153846153847</v>
      </c>
      <c r="P29" s="5">
        <v>25.584615384615386</v>
      </c>
      <c r="Q29" s="5">
        <v>8.2153846153846146</v>
      </c>
      <c r="R29" s="5">
        <v>14.907692307692308</v>
      </c>
      <c r="S29" s="2">
        <f t="shared" si="1"/>
        <v>0.3635775981379652</v>
      </c>
      <c r="T29" s="2">
        <f t="shared" si="2"/>
        <v>-1.0117625298585902</v>
      </c>
    </row>
    <row r="30" spans="1:20" x14ac:dyDescent="0.3">
      <c r="A30">
        <v>29</v>
      </c>
      <c r="B30" t="s">
        <v>23</v>
      </c>
      <c r="C30" t="s">
        <v>78</v>
      </c>
      <c r="D30" t="s">
        <v>79</v>
      </c>
      <c r="E30">
        <v>66</v>
      </c>
      <c r="F30">
        <v>21</v>
      </c>
      <c r="G30">
        <v>45</v>
      </c>
      <c r="H30" s="2">
        <v>0.31818181818181818</v>
      </c>
      <c r="I30" s="2">
        <f t="shared" si="0"/>
        <v>-1.1451323043030026</v>
      </c>
      <c r="K30">
        <v>0</v>
      </c>
      <c r="L30" s="5">
        <v>28.363636363636363</v>
      </c>
      <c r="M30" s="5">
        <v>0.3370726495726496</v>
      </c>
      <c r="N30" s="5">
        <v>12.045454545454545</v>
      </c>
      <c r="O30" s="5">
        <v>46.5</v>
      </c>
      <c r="P30" s="5">
        <v>22.060606060606062</v>
      </c>
      <c r="Q30" s="5">
        <v>7.6363636363636367</v>
      </c>
      <c r="R30" s="5">
        <v>14.333333333333334</v>
      </c>
      <c r="S30" s="2">
        <f t="shared" si="1"/>
        <v>0.48103034356953378</v>
      </c>
      <c r="T30" s="2">
        <f t="shared" si="2"/>
        <v>-0.7318249265219644</v>
      </c>
    </row>
    <row r="31" spans="1:20" x14ac:dyDescent="0.3">
      <c r="A31">
        <v>30</v>
      </c>
      <c r="B31" t="s">
        <v>23</v>
      </c>
      <c r="C31" t="s">
        <v>80</v>
      </c>
      <c r="D31" t="s">
        <v>81</v>
      </c>
      <c r="E31">
        <v>65</v>
      </c>
      <c r="F31">
        <v>23</v>
      </c>
      <c r="G31">
        <v>42</v>
      </c>
      <c r="H31" s="2">
        <v>0.35384615384615387</v>
      </c>
      <c r="I31" s="2">
        <f t="shared" si="0"/>
        <v>-1.0388930539664873</v>
      </c>
      <c r="K31">
        <v>0</v>
      </c>
      <c r="L31" s="5">
        <v>34.323076923076925</v>
      </c>
      <c r="M31" s="5">
        <v>0.35186015239802776</v>
      </c>
      <c r="N31" s="5">
        <v>11</v>
      </c>
      <c r="O31" s="5">
        <v>42.784615384615385</v>
      </c>
      <c r="P31" s="5">
        <v>23.830769230769231</v>
      </c>
      <c r="Q31" s="5">
        <v>6.5846153846153843</v>
      </c>
      <c r="R31" s="5">
        <v>14.6</v>
      </c>
      <c r="S31" s="2">
        <f t="shared" si="1"/>
        <v>0.31170245085121806</v>
      </c>
      <c r="T31" s="2">
        <f t="shared" si="2"/>
        <v>-1.1657062293869567</v>
      </c>
    </row>
    <row r="32" spans="1:20" x14ac:dyDescent="0.3">
      <c r="A32">
        <v>1</v>
      </c>
      <c r="B32" t="s">
        <v>82</v>
      </c>
      <c r="C32" t="s">
        <v>24</v>
      </c>
      <c r="D32" t="s">
        <v>83</v>
      </c>
      <c r="E32">
        <v>82</v>
      </c>
      <c r="F32">
        <v>60</v>
      </c>
      <c r="G32">
        <v>22</v>
      </c>
      <c r="H32" s="2">
        <v>0.73170731707317072</v>
      </c>
      <c r="I32" s="2">
        <f t="shared" si="0"/>
        <v>-0.31237468504215243</v>
      </c>
      <c r="J32" t="s">
        <v>282</v>
      </c>
      <c r="K32">
        <v>3</v>
      </c>
      <c r="L32" s="5">
        <v>38.219512195121951</v>
      </c>
      <c r="M32" s="5">
        <v>0.35258455647734527</v>
      </c>
      <c r="N32" s="5">
        <v>9.2926829268292686</v>
      </c>
      <c r="O32" s="5">
        <v>49.731707317073173</v>
      </c>
      <c r="P32" s="5">
        <v>26.048780487804876</v>
      </c>
      <c r="Q32" s="5">
        <v>7.5</v>
      </c>
      <c r="R32" s="5">
        <v>13.865853658536585</v>
      </c>
      <c r="S32" s="2">
        <f t="shared" si="1"/>
        <v>0.71652825489134386</v>
      </c>
      <c r="T32" s="2">
        <f t="shared" si="2"/>
        <v>-0.33333759789081446</v>
      </c>
    </row>
    <row r="33" spans="1:20" x14ac:dyDescent="0.3">
      <c r="A33">
        <v>2</v>
      </c>
      <c r="B33" t="s">
        <v>82</v>
      </c>
      <c r="C33" t="s">
        <v>76</v>
      </c>
      <c r="D33" t="s">
        <v>84</v>
      </c>
      <c r="E33">
        <v>82</v>
      </c>
      <c r="F33">
        <v>57</v>
      </c>
      <c r="G33">
        <v>25</v>
      </c>
      <c r="H33" s="2">
        <v>0.69512195121951215</v>
      </c>
      <c r="I33" s="2">
        <f t="shared" si="0"/>
        <v>-0.36366797942970303</v>
      </c>
      <c r="J33" t="s">
        <v>388</v>
      </c>
      <c r="K33">
        <v>4</v>
      </c>
      <c r="L33" s="5">
        <v>34.439024390243901</v>
      </c>
      <c r="M33" s="5">
        <v>0.38491501416430596</v>
      </c>
      <c r="N33" s="5">
        <v>9.7195121951219505</v>
      </c>
      <c r="O33" s="5">
        <v>46.18292682926829</v>
      </c>
      <c r="P33" s="5">
        <v>29.426829268292682</v>
      </c>
      <c r="Q33" s="5">
        <v>7.6219512195121952</v>
      </c>
      <c r="R33" s="5">
        <v>14.25609756097561</v>
      </c>
      <c r="S33" s="2">
        <f t="shared" si="1"/>
        <v>0.70409544331904739</v>
      </c>
      <c r="T33" s="2">
        <f t="shared" si="2"/>
        <v>-0.35084135911689512</v>
      </c>
    </row>
    <row r="34" spans="1:20" x14ac:dyDescent="0.3">
      <c r="A34">
        <v>3</v>
      </c>
      <c r="B34" t="s">
        <v>82</v>
      </c>
      <c r="C34" t="s">
        <v>30</v>
      </c>
      <c r="D34" t="s">
        <v>85</v>
      </c>
      <c r="E34">
        <v>82</v>
      </c>
      <c r="F34">
        <v>33</v>
      </c>
      <c r="G34">
        <v>49</v>
      </c>
      <c r="H34" s="2">
        <v>0.40243902439024393</v>
      </c>
      <c r="I34" s="2">
        <f t="shared" si="0"/>
        <v>-0.91021168579777278</v>
      </c>
      <c r="K34">
        <v>0</v>
      </c>
      <c r="L34" s="5">
        <v>29.865853658536587</v>
      </c>
      <c r="M34" s="5">
        <v>0.3438138015516537</v>
      </c>
      <c r="N34" s="5">
        <v>11.085365853658537</v>
      </c>
      <c r="O34" s="5">
        <v>47.292682926829265</v>
      </c>
      <c r="P34" s="5">
        <v>27.024390243902438</v>
      </c>
      <c r="Q34" s="5">
        <v>7.4390243902439028</v>
      </c>
      <c r="R34" s="5">
        <v>14.817073170731707</v>
      </c>
      <c r="S34" s="2">
        <f t="shared" si="1"/>
        <v>0.51809919850090713</v>
      </c>
      <c r="T34" s="2">
        <f t="shared" si="2"/>
        <v>-0.65758855215948908</v>
      </c>
    </row>
    <row r="35" spans="1:20" x14ac:dyDescent="0.3">
      <c r="A35">
        <v>4</v>
      </c>
      <c r="B35" t="s">
        <v>82</v>
      </c>
      <c r="C35" t="s">
        <v>60</v>
      </c>
      <c r="D35" t="s">
        <v>86</v>
      </c>
      <c r="E35">
        <v>82</v>
      </c>
      <c r="F35">
        <v>51</v>
      </c>
      <c r="G35">
        <v>31</v>
      </c>
      <c r="H35" s="2">
        <v>0.62195121951219512</v>
      </c>
      <c r="I35" s="2">
        <f t="shared" si="0"/>
        <v>-0.47489361453992734</v>
      </c>
      <c r="J35" t="s">
        <v>294</v>
      </c>
      <c r="K35">
        <v>2</v>
      </c>
      <c r="L35" s="5">
        <v>30.170731707317074</v>
      </c>
      <c r="M35" s="5">
        <v>0.3593371059013743</v>
      </c>
      <c r="N35" s="5">
        <v>10.878048780487806</v>
      </c>
      <c r="O35" s="5">
        <v>47.768292682926827</v>
      </c>
      <c r="P35" s="5">
        <v>26.914634146341463</v>
      </c>
      <c r="Q35" s="5">
        <v>7.3902439024390247</v>
      </c>
      <c r="R35" s="5">
        <v>14.914634146341463</v>
      </c>
      <c r="S35" s="2">
        <f t="shared" si="1"/>
        <v>0.60547197441002076</v>
      </c>
      <c r="T35" s="2">
        <f t="shared" si="2"/>
        <v>-0.50174700209730061</v>
      </c>
    </row>
    <row r="36" spans="1:20" x14ac:dyDescent="0.3">
      <c r="A36">
        <v>5</v>
      </c>
      <c r="B36" t="s">
        <v>82</v>
      </c>
      <c r="C36" t="s">
        <v>204</v>
      </c>
      <c r="D36" t="s">
        <v>591</v>
      </c>
      <c r="E36">
        <v>82</v>
      </c>
      <c r="F36">
        <v>48</v>
      </c>
      <c r="G36">
        <v>34</v>
      </c>
      <c r="H36" s="2">
        <v>0.58536585365853655</v>
      </c>
      <c r="I36" s="2">
        <f t="shared" si="0"/>
        <v>-0.5355182363563622</v>
      </c>
      <c r="J36" t="s">
        <v>345</v>
      </c>
      <c r="K36">
        <v>1</v>
      </c>
      <c r="L36" s="5">
        <v>25.829268292682926</v>
      </c>
      <c r="M36" s="5">
        <v>0.38762983947119922</v>
      </c>
      <c r="N36" s="5">
        <v>9.7073170731707314</v>
      </c>
      <c r="O36" s="5">
        <v>45.512195121951223</v>
      </c>
      <c r="P36" s="5">
        <v>24.024390243902438</v>
      </c>
      <c r="Q36" s="5">
        <v>6.8414634146341466</v>
      </c>
      <c r="R36" s="5">
        <v>14.548780487804878</v>
      </c>
      <c r="S36" s="2">
        <f t="shared" si="1"/>
        <v>0.65954817945060906</v>
      </c>
      <c r="T36" s="2">
        <f t="shared" si="2"/>
        <v>-0.41620025498120194</v>
      </c>
    </row>
    <row r="37" spans="1:20" x14ac:dyDescent="0.3">
      <c r="A37">
        <v>6</v>
      </c>
      <c r="B37" t="s">
        <v>82</v>
      </c>
      <c r="C37" t="s">
        <v>32</v>
      </c>
      <c r="D37" t="s">
        <v>87</v>
      </c>
      <c r="E37">
        <v>82</v>
      </c>
      <c r="F37">
        <v>53</v>
      </c>
      <c r="G37">
        <v>29</v>
      </c>
      <c r="H37" s="2">
        <v>0.64634146341463417</v>
      </c>
      <c r="I37" s="2">
        <f t="shared" si="0"/>
        <v>-0.43642733371213127</v>
      </c>
      <c r="J37" t="s">
        <v>348</v>
      </c>
      <c r="K37">
        <v>3</v>
      </c>
      <c r="L37" s="5">
        <v>30.73170731707317</v>
      </c>
      <c r="M37" s="5">
        <v>0.35873015873015873</v>
      </c>
      <c r="N37" s="5">
        <v>11.792682926829269</v>
      </c>
      <c r="O37" s="5">
        <v>47.987804878048777</v>
      </c>
      <c r="P37" s="5">
        <v>23.012195121951219</v>
      </c>
      <c r="Q37" s="5">
        <v>6.6585365853658534</v>
      </c>
      <c r="R37" s="5">
        <v>13.841463414634147</v>
      </c>
      <c r="S37" s="2">
        <f t="shared" si="1"/>
        <v>0.58638611612436664</v>
      </c>
      <c r="T37" s="2">
        <f t="shared" si="2"/>
        <v>-0.5337768051491163</v>
      </c>
    </row>
    <row r="38" spans="1:20" x14ac:dyDescent="0.3">
      <c r="A38">
        <v>7</v>
      </c>
      <c r="B38" t="s">
        <v>82</v>
      </c>
      <c r="C38" t="s">
        <v>62</v>
      </c>
      <c r="D38" t="s">
        <v>88</v>
      </c>
      <c r="E38">
        <v>82</v>
      </c>
      <c r="F38">
        <v>49</v>
      </c>
      <c r="G38">
        <v>33</v>
      </c>
      <c r="H38" s="2">
        <v>0.59756097560975607</v>
      </c>
      <c r="I38" s="2">
        <f t="shared" si="0"/>
        <v>-0.51489894915362655</v>
      </c>
      <c r="J38" t="s">
        <v>345</v>
      </c>
      <c r="K38">
        <v>1</v>
      </c>
      <c r="L38" s="5">
        <v>32.646341463414636</v>
      </c>
      <c r="M38" s="5">
        <v>0.34815091520358604</v>
      </c>
      <c r="N38" s="5">
        <v>12.573170731707316</v>
      </c>
      <c r="O38" s="5">
        <v>48.073170731707314</v>
      </c>
      <c r="P38" s="5">
        <v>23.378048780487806</v>
      </c>
      <c r="Q38" s="5">
        <v>9.3414634146341466</v>
      </c>
      <c r="R38" s="5">
        <v>13.963414634146341</v>
      </c>
      <c r="S38" s="2">
        <f t="shared" si="1"/>
        <v>0.70491209169508107</v>
      </c>
      <c r="T38" s="2">
        <f t="shared" si="2"/>
        <v>-0.34968217657573153</v>
      </c>
    </row>
    <row r="39" spans="1:20" x14ac:dyDescent="0.3">
      <c r="A39">
        <v>8</v>
      </c>
      <c r="B39" t="s">
        <v>82</v>
      </c>
      <c r="C39" t="s">
        <v>46</v>
      </c>
      <c r="D39" t="s">
        <v>89</v>
      </c>
      <c r="E39">
        <v>82</v>
      </c>
      <c r="F39">
        <v>58</v>
      </c>
      <c r="G39">
        <v>24</v>
      </c>
      <c r="H39" s="2">
        <v>0.70731707317073167</v>
      </c>
      <c r="I39" s="2">
        <f t="shared" si="0"/>
        <v>-0.34627623671783381</v>
      </c>
      <c r="J39" t="s">
        <v>391</v>
      </c>
      <c r="K39">
        <v>5</v>
      </c>
      <c r="L39" s="5">
        <v>33.792682926829265</v>
      </c>
      <c r="M39" s="5">
        <v>0.36629375676651033</v>
      </c>
      <c r="N39" s="5">
        <v>9.5853658536585371</v>
      </c>
      <c r="O39" s="5">
        <v>45.195121951219512</v>
      </c>
      <c r="P39" s="5">
        <v>25.426829268292682</v>
      </c>
      <c r="Q39" s="5">
        <v>8.2926829268292686</v>
      </c>
      <c r="R39" s="5">
        <v>14.024390243902438</v>
      </c>
      <c r="S39" s="2">
        <f t="shared" si="1"/>
        <v>0.64868319670762364</v>
      </c>
      <c r="T39" s="2">
        <f t="shared" si="2"/>
        <v>-0.4328108221237072</v>
      </c>
    </row>
    <row r="40" spans="1:20" x14ac:dyDescent="0.3">
      <c r="A40">
        <v>9</v>
      </c>
      <c r="B40" t="s">
        <v>82</v>
      </c>
      <c r="C40" t="s">
        <v>64</v>
      </c>
      <c r="D40" t="s">
        <v>90</v>
      </c>
      <c r="E40">
        <v>82</v>
      </c>
      <c r="F40">
        <v>39</v>
      </c>
      <c r="G40">
        <v>43</v>
      </c>
      <c r="H40" s="2">
        <v>0.47560975609756095</v>
      </c>
      <c r="I40" s="2">
        <f t="shared" si="0"/>
        <v>-0.74315760113460672</v>
      </c>
      <c r="K40">
        <v>0</v>
      </c>
      <c r="L40" s="5">
        <v>29.939024390243901</v>
      </c>
      <c r="M40" s="5">
        <v>0.37759674134419552</v>
      </c>
      <c r="N40" s="5">
        <v>11.048780487804878</v>
      </c>
      <c r="O40" s="5">
        <v>45.426829268292686</v>
      </c>
      <c r="P40" s="5">
        <v>25.402439024390244</v>
      </c>
      <c r="Q40" s="5">
        <v>8.2804878048780495</v>
      </c>
      <c r="R40" s="5">
        <v>13.353658536585366</v>
      </c>
      <c r="S40" s="2">
        <f t="shared" si="1"/>
        <v>0.7119888074504841</v>
      </c>
      <c r="T40" s="2">
        <f t="shared" si="2"/>
        <v>-0.33969308756663535</v>
      </c>
    </row>
    <row r="41" spans="1:20" x14ac:dyDescent="0.3">
      <c r="A41">
        <v>10</v>
      </c>
      <c r="B41" t="s">
        <v>82</v>
      </c>
      <c r="C41" t="s">
        <v>34</v>
      </c>
      <c r="D41" t="s">
        <v>91</v>
      </c>
      <c r="E41">
        <v>82</v>
      </c>
      <c r="F41">
        <v>32</v>
      </c>
      <c r="G41">
        <v>50</v>
      </c>
      <c r="H41" s="2">
        <v>0.3902439024390244</v>
      </c>
      <c r="I41" s="2">
        <f t="shared" si="0"/>
        <v>-0.94098334446452658</v>
      </c>
      <c r="K41">
        <v>0</v>
      </c>
      <c r="L41" s="5">
        <v>33.304878048780488</v>
      </c>
      <c r="M41" s="5">
        <v>0.34053460270963021</v>
      </c>
      <c r="N41" s="5">
        <v>9.6829268292682933</v>
      </c>
      <c r="O41" s="5">
        <v>42.353658536585364</v>
      </c>
      <c r="P41" s="5">
        <v>26.26829268292683</v>
      </c>
      <c r="Q41" s="5">
        <v>8.3292682926829276</v>
      </c>
      <c r="R41" s="5">
        <v>14.073170731707316</v>
      </c>
      <c r="S41" s="2">
        <f t="shared" si="1"/>
        <v>0.41148190885116076</v>
      </c>
      <c r="T41" s="2">
        <f t="shared" si="2"/>
        <v>-0.88799022374114789</v>
      </c>
    </row>
    <row r="42" spans="1:20" x14ac:dyDescent="0.3">
      <c r="A42">
        <v>11</v>
      </c>
      <c r="B42" t="s">
        <v>82</v>
      </c>
      <c r="C42" t="s">
        <v>26</v>
      </c>
      <c r="D42" t="s">
        <v>92</v>
      </c>
      <c r="E42">
        <v>82</v>
      </c>
      <c r="F42">
        <v>53</v>
      </c>
      <c r="G42">
        <v>29</v>
      </c>
      <c r="H42" s="2">
        <v>0.64634146341463417</v>
      </c>
      <c r="I42" s="2">
        <f t="shared" si="0"/>
        <v>-0.43642733371213127</v>
      </c>
      <c r="J42" t="s">
        <v>369</v>
      </c>
      <c r="K42">
        <v>2</v>
      </c>
      <c r="L42" s="5">
        <v>45.378048780487802</v>
      </c>
      <c r="M42" s="5">
        <v>0.3555495834453104</v>
      </c>
      <c r="N42" s="5">
        <v>10.195121951219512</v>
      </c>
      <c r="O42" s="5">
        <v>42.060975609756099</v>
      </c>
      <c r="P42" s="5">
        <v>21.23170731707317</v>
      </c>
      <c r="Q42" s="5">
        <v>8.536585365853659</v>
      </c>
      <c r="R42" s="5">
        <v>13.341463414634147</v>
      </c>
      <c r="S42" s="2">
        <f t="shared" si="1"/>
        <v>0.47608337321483774</v>
      </c>
      <c r="T42" s="2">
        <f t="shared" si="2"/>
        <v>-0.74216228627567082</v>
      </c>
    </row>
    <row r="43" spans="1:20" x14ac:dyDescent="0.3">
      <c r="A43">
        <v>12</v>
      </c>
      <c r="B43" t="s">
        <v>82</v>
      </c>
      <c r="C43" t="s">
        <v>52</v>
      </c>
      <c r="D43" t="s">
        <v>93</v>
      </c>
      <c r="E43">
        <v>82</v>
      </c>
      <c r="F43">
        <v>29</v>
      </c>
      <c r="G43">
        <v>53</v>
      </c>
      <c r="H43" s="2">
        <v>0.35365853658536583</v>
      </c>
      <c r="I43" s="2">
        <f t="shared" si="0"/>
        <v>-1.0394234172777792</v>
      </c>
      <c r="K43">
        <v>0</v>
      </c>
      <c r="L43" s="5">
        <v>37</v>
      </c>
      <c r="M43" s="5">
        <v>0.35168094924192483</v>
      </c>
      <c r="N43" s="5">
        <v>11.646341463414634</v>
      </c>
      <c r="O43" s="5">
        <v>46.097560975609753</v>
      </c>
      <c r="P43" s="5">
        <v>25.829268292682926</v>
      </c>
      <c r="Q43" s="5">
        <v>8.2317073170731714</v>
      </c>
      <c r="R43" s="5">
        <v>17.036585365853657</v>
      </c>
      <c r="S43" s="2">
        <f t="shared" si="1"/>
        <v>0.45068579719678503</v>
      </c>
      <c r="T43" s="2">
        <f t="shared" si="2"/>
        <v>-0.79698486254713741</v>
      </c>
    </row>
    <row r="44" spans="1:20" x14ac:dyDescent="0.3">
      <c r="A44">
        <v>13</v>
      </c>
      <c r="B44" t="s">
        <v>82</v>
      </c>
      <c r="C44" t="s">
        <v>44</v>
      </c>
      <c r="D44" t="s">
        <v>94</v>
      </c>
      <c r="E44">
        <v>82</v>
      </c>
      <c r="F44">
        <v>36</v>
      </c>
      <c r="G44">
        <v>46</v>
      </c>
      <c r="H44" s="2">
        <v>0.43902439024390244</v>
      </c>
      <c r="I44" s="2">
        <f t="shared" si="0"/>
        <v>-0.8232003088081431</v>
      </c>
      <c r="K44">
        <v>0</v>
      </c>
      <c r="L44" s="5">
        <v>28.743902439024389</v>
      </c>
      <c r="M44" s="5">
        <v>0.35086974968179896</v>
      </c>
      <c r="N44" s="5">
        <v>11.25609756097561</v>
      </c>
      <c r="O44" s="5">
        <v>44.792682926829265</v>
      </c>
      <c r="P44" s="5">
        <v>24.609756097560975</v>
      </c>
      <c r="Q44" s="5">
        <v>8.3292682926829276</v>
      </c>
      <c r="R44" s="5">
        <v>13.097560975609756</v>
      </c>
      <c r="S44" s="2">
        <f t="shared" si="1"/>
        <v>0.57740370669051666</v>
      </c>
      <c r="T44" s="2">
        <f t="shared" si="2"/>
        <v>-0.54921359215056775</v>
      </c>
    </row>
    <row r="45" spans="1:20" x14ac:dyDescent="0.3">
      <c r="A45">
        <v>14</v>
      </c>
      <c r="B45" t="s">
        <v>82</v>
      </c>
      <c r="C45" t="s">
        <v>38</v>
      </c>
      <c r="D45" t="s">
        <v>95</v>
      </c>
      <c r="E45">
        <v>82</v>
      </c>
      <c r="F45">
        <v>49</v>
      </c>
      <c r="G45">
        <v>33</v>
      </c>
      <c r="H45" s="2">
        <v>0.59756097560975607</v>
      </c>
      <c r="I45" s="2">
        <f t="shared" si="0"/>
        <v>-0.51489894915362655</v>
      </c>
      <c r="J45" t="s">
        <v>294</v>
      </c>
      <c r="K45">
        <v>2</v>
      </c>
      <c r="L45" s="5">
        <v>34.5</v>
      </c>
      <c r="M45" s="5">
        <v>0.36479321314952279</v>
      </c>
      <c r="N45" s="5">
        <v>9.8048780487804876</v>
      </c>
      <c r="O45" s="5">
        <v>44.548780487804876</v>
      </c>
      <c r="P45" s="5">
        <v>26.280487804878049</v>
      </c>
      <c r="Q45" s="5">
        <v>8.6097560975609753</v>
      </c>
      <c r="R45" s="5">
        <v>12.829268292682928</v>
      </c>
      <c r="S45" s="2">
        <f t="shared" si="1"/>
        <v>0.67219972737462941</v>
      </c>
      <c r="T45" s="2">
        <f t="shared" si="2"/>
        <v>-0.39719976926302386</v>
      </c>
    </row>
    <row r="46" spans="1:20" x14ac:dyDescent="0.3">
      <c r="A46">
        <v>15</v>
      </c>
      <c r="B46" t="s">
        <v>82</v>
      </c>
      <c r="C46" t="s">
        <v>54</v>
      </c>
      <c r="D46" t="s">
        <v>96</v>
      </c>
      <c r="E46">
        <v>82</v>
      </c>
      <c r="F46">
        <v>42</v>
      </c>
      <c r="G46">
        <v>40</v>
      </c>
      <c r="H46" s="2">
        <v>0.51219512195121952</v>
      </c>
      <c r="I46" s="2">
        <f t="shared" si="0"/>
        <v>-0.66904962898088483</v>
      </c>
      <c r="J46" t="s">
        <v>285</v>
      </c>
      <c r="K46">
        <v>1</v>
      </c>
      <c r="L46" s="5">
        <v>36.158536585365852</v>
      </c>
      <c r="M46" s="5">
        <v>0.35311973018549747</v>
      </c>
      <c r="N46" s="5">
        <v>10.975609756097562</v>
      </c>
      <c r="O46" s="5">
        <v>46.573170731707314</v>
      </c>
      <c r="P46" s="5">
        <v>23.829268292682926</v>
      </c>
      <c r="Q46" s="5">
        <v>6.5731707317073171</v>
      </c>
      <c r="R46" s="5">
        <v>15.073170731707316</v>
      </c>
      <c r="S46" s="2">
        <f t="shared" si="1"/>
        <v>0.4521188437346817</v>
      </c>
      <c r="T46" s="2">
        <f t="shared" si="2"/>
        <v>-0.79381020509302447</v>
      </c>
    </row>
    <row r="47" spans="1:20" x14ac:dyDescent="0.3">
      <c r="A47">
        <v>16</v>
      </c>
      <c r="B47" t="s">
        <v>82</v>
      </c>
      <c r="C47" t="s">
        <v>42</v>
      </c>
      <c r="D47" t="s">
        <v>97</v>
      </c>
      <c r="E47">
        <v>82</v>
      </c>
      <c r="F47">
        <v>37</v>
      </c>
      <c r="G47">
        <v>45</v>
      </c>
      <c r="H47" s="2">
        <v>0.45121951219512196</v>
      </c>
      <c r="I47" s="2">
        <f t="shared" si="0"/>
        <v>-0.79580133462002867</v>
      </c>
      <c r="K47">
        <v>0</v>
      </c>
      <c r="L47" s="5">
        <v>30.987804878048781</v>
      </c>
      <c r="M47" s="5">
        <v>0.33333333333333337</v>
      </c>
      <c r="N47" s="5">
        <v>10.182926829268293</v>
      </c>
      <c r="O47" s="5">
        <v>46.585365853658537</v>
      </c>
      <c r="P47" s="5">
        <v>25.560975609756099</v>
      </c>
      <c r="Q47" s="5">
        <v>7.5365853658536581</v>
      </c>
      <c r="R47" s="5">
        <v>15.658536585365853</v>
      </c>
      <c r="S47" s="2">
        <f t="shared" si="1"/>
        <v>0.4375127006887447</v>
      </c>
      <c r="T47" s="2">
        <f t="shared" si="2"/>
        <v>-0.82664954346013231</v>
      </c>
    </row>
    <row r="48" spans="1:20" x14ac:dyDescent="0.3">
      <c r="A48">
        <v>17</v>
      </c>
      <c r="B48" t="s">
        <v>82</v>
      </c>
      <c r="C48" t="s">
        <v>56</v>
      </c>
      <c r="D48" t="s">
        <v>98</v>
      </c>
      <c r="E48">
        <v>82</v>
      </c>
      <c r="F48">
        <v>50</v>
      </c>
      <c r="G48">
        <v>32</v>
      </c>
      <c r="H48" s="2">
        <v>0.6097560975609756</v>
      </c>
      <c r="I48" s="2">
        <f t="shared" si="0"/>
        <v>-0.49469624183610705</v>
      </c>
      <c r="J48" t="s">
        <v>345</v>
      </c>
      <c r="K48">
        <v>1</v>
      </c>
      <c r="L48" s="5">
        <v>34.012195121951223</v>
      </c>
      <c r="M48" s="5">
        <v>0.35604159196844742</v>
      </c>
      <c r="N48" s="5">
        <v>10</v>
      </c>
      <c r="O48" s="5">
        <v>46.353658536585364</v>
      </c>
      <c r="P48" s="5">
        <v>26.012195121951219</v>
      </c>
      <c r="Q48" s="5">
        <v>8.0853658536585371</v>
      </c>
      <c r="R48" s="5">
        <v>15.121951219512194</v>
      </c>
      <c r="S48" s="2">
        <f t="shared" si="1"/>
        <v>0.58435555502883618</v>
      </c>
      <c r="T48" s="2">
        <f t="shared" si="2"/>
        <v>-0.53724565430976945</v>
      </c>
    </row>
    <row r="49" spans="1:20" x14ac:dyDescent="0.3">
      <c r="A49">
        <v>18</v>
      </c>
      <c r="B49" t="s">
        <v>82</v>
      </c>
      <c r="C49" t="s">
        <v>36</v>
      </c>
      <c r="D49" t="s">
        <v>99</v>
      </c>
      <c r="E49">
        <v>82</v>
      </c>
      <c r="F49">
        <v>48</v>
      </c>
      <c r="G49">
        <v>34</v>
      </c>
      <c r="H49" s="2">
        <v>0.58536585365853655</v>
      </c>
      <c r="I49" s="2">
        <f t="shared" si="0"/>
        <v>-0.5355182363563622</v>
      </c>
      <c r="J49" t="s">
        <v>345</v>
      </c>
      <c r="K49">
        <v>1</v>
      </c>
      <c r="L49" s="5">
        <v>25.256097560975611</v>
      </c>
      <c r="M49" s="5">
        <v>0.39208112023177205</v>
      </c>
      <c r="N49" s="5">
        <v>9.2317073170731714</v>
      </c>
      <c r="O49" s="5">
        <v>44.719512195121951</v>
      </c>
      <c r="P49" s="5">
        <v>24.548780487804876</v>
      </c>
      <c r="Q49" s="5">
        <v>6.1097560975609753</v>
      </c>
      <c r="R49" s="5">
        <v>12.097560975609756</v>
      </c>
      <c r="S49" s="2">
        <f t="shared" si="1"/>
        <v>0.6947104230774177</v>
      </c>
      <c r="T49" s="2">
        <f t="shared" si="2"/>
        <v>-0.36426017768574021</v>
      </c>
    </row>
    <row r="50" spans="1:20" x14ac:dyDescent="0.3">
      <c r="A50">
        <v>19</v>
      </c>
      <c r="B50" t="s">
        <v>82</v>
      </c>
      <c r="C50" t="s">
        <v>58</v>
      </c>
      <c r="D50" t="s">
        <v>100</v>
      </c>
      <c r="E50">
        <v>82</v>
      </c>
      <c r="F50">
        <v>54</v>
      </c>
      <c r="G50">
        <v>28</v>
      </c>
      <c r="H50" s="2">
        <v>0.65853658536585369</v>
      </c>
      <c r="I50" s="2">
        <f t="shared" si="0"/>
        <v>-0.41773520069997866</v>
      </c>
      <c r="J50" t="s">
        <v>369</v>
      </c>
      <c r="K50">
        <v>2</v>
      </c>
      <c r="L50" s="5">
        <v>31.353658536585368</v>
      </c>
      <c r="M50" s="5">
        <v>0.35122520420070008</v>
      </c>
      <c r="N50" s="5">
        <v>11.853658536585366</v>
      </c>
      <c r="O50" s="5">
        <v>46.390243902439025</v>
      </c>
      <c r="P50" s="5">
        <v>27.378048780487806</v>
      </c>
      <c r="Q50" s="5">
        <v>7.7317073170731705</v>
      </c>
      <c r="R50" s="5">
        <v>13.439024390243903</v>
      </c>
      <c r="S50" s="2">
        <f t="shared" si="1"/>
        <v>0.56345019935034912</v>
      </c>
      <c r="T50" s="2">
        <f t="shared" si="2"/>
        <v>-0.57367632678075475</v>
      </c>
    </row>
    <row r="51" spans="1:20" x14ac:dyDescent="0.3">
      <c r="A51">
        <v>20</v>
      </c>
      <c r="B51" t="s">
        <v>82</v>
      </c>
      <c r="C51" t="s">
        <v>80</v>
      </c>
      <c r="D51" t="s">
        <v>101</v>
      </c>
      <c r="E51">
        <v>82</v>
      </c>
      <c r="F51">
        <v>39</v>
      </c>
      <c r="G51">
        <v>43</v>
      </c>
      <c r="H51" s="2">
        <v>0.47560975609756095</v>
      </c>
      <c r="I51" s="2">
        <f t="shared" si="0"/>
        <v>-0.74315760113460672</v>
      </c>
      <c r="K51">
        <v>0</v>
      </c>
      <c r="L51" s="5">
        <v>33.939024390243901</v>
      </c>
      <c r="M51" s="5">
        <v>0.35106000718648939</v>
      </c>
      <c r="N51" s="5">
        <v>9.9268292682926838</v>
      </c>
      <c r="O51" s="5">
        <v>43.804878048780488</v>
      </c>
      <c r="P51" s="5">
        <v>23.23170731707317</v>
      </c>
      <c r="Q51" s="5">
        <v>7.2073170731707314</v>
      </c>
      <c r="R51" s="5">
        <v>12.207317073170731</v>
      </c>
      <c r="S51" s="2">
        <f t="shared" si="1"/>
        <v>0.50771144956418413</v>
      </c>
      <c r="T51" s="2">
        <f t="shared" si="2"/>
        <v>-0.67784200545289364</v>
      </c>
    </row>
    <row r="52" spans="1:20" x14ac:dyDescent="0.3">
      <c r="A52">
        <v>21</v>
      </c>
      <c r="B52" t="s">
        <v>82</v>
      </c>
      <c r="C52" t="s">
        <v>28</v>
      </c>
      <c r="D52" t="s">
        <v>102</v>
      </c>
      <c r="E52">
        <v>82</v>
      </c>
      <c r="F52">
        <v>33</v>
      </c>
      <c r="G52">
        <v>49</v>
      </c>
      <c r="H52" s="2">
        <v>0.40243902439024393</v>
      </c>
      <c r="I52" s="2">
        <f t="shared" si="0"/>
        <v>-0.91021168579777278</v>
      </c>
      <c r="K52">
        <v>0</v>
      </c>
      <c r="L52" s="5">
        <v>36.609756097560975</v>
      </c>
      <c r="M52" s="5">
        <v>0.34043970686209191</v>
      </c>
      <c r="N52" s="5">
        <v>10.146341463414634</v>
      </c>
      <c r="O52" s="5">
        <v>45.31707317073171</v>
      </c>
      <c r="P52" s="5">
        <v>23.390243902439025</v>
      </c>
      <c r="Q52" s="5">
        <v>6.5</v>
      </c>
      <c r="R52" s="5">
        <v>14.231707317073171</v>
      </c>
      <c r="S52" s="2">
        <f t="shared" si="1"/>
        <v>0.38558034720567536</v>
      </c>
      <c r="T52" s="2">
        <f t="shared" si="2"/>
        <v>-0.95300568433485855</v>
      </c>
    </row>
    <row r="53" spans="1:20" x14ac:dyDescent="0.3">
      <c r="A53">
        <v>22</v>
      </c>
      <c r="B53" t="s">
        <v>82</v>
      </c>
      <c r="C53" t="s">
        <v>66</v>
      </c>
      <c r="D53" t="s">
        <v>103</v>
      </c>
      <c r="E53">
        <v>82</v>
      </c>
      <c r="F53">
        <v>48</v>
      </c>
      <c r="G53">
        <v>34</v>
      </c>
      <c r="H53" s="2">
        <v>0.58536585365853655</v>
      </c>
      <c r="I53" s="2">
        <f t="shared" si="0"/>
        <v>-0.5355182363563622</v>
      </c>
      <c r="J53" t="s">
        <v>285</v>
      </c>
      <c r="K53">
        <v>1</v>
      </c>
      <c r="L53" s="5">
        <v>25.378048780487806</v>
      </c>
      <c r="M53" s="5">
        <v>0.37433925997116768</v>
      </c>
      <c r="N53" s="5">
        <v>9.2926829268292686</v>
      </c>
      <c r="O53" s="5">
        <v>43.024390243902438</v>
      </c>
      <c r="P53" s="5">
        <v>25.951219512195124</v>
      </c>
      <c r="Q53" s="5">
        <v>8.6951219512195124</v>
      </c>
      <c r="R53" s="5">
        <v>13.682926829268293</v>
      </c>
      <c r="S53" s="2">
        <f t="shared" si="1"/>
        <v>0.66490657933466757</v>
      </c>
      <c r="T53" s="2">
        <f t="shared" si="2"/>
        <v>-0.40810873039833934</v>
      </c>
    </row>
    <row r="54" spans="1:20" x14ac:dyDescent="0.3">
      <c r="A54">
        <v>23</v>
      </c>
      <c r="B54" t="s">
        <v>82</v>
      </c>
      <c r="C54" t="s">
        <v>40</v>
      </c>
      <c r="D54" t="s">
        <v>104</v>
      </c>
      <c r="E54">
        <v>82</v>
      </c>
      <c r="F54">
        <v>19</v>
      </c>
      <c r="G54">
        <v>63</v>
      </c>
      <c r="H54" s="2">
        <v>0.23170731707317074</v>
      </c>
      <c r="I54" s="2">
        <f t="shared" si="0"/>
        <v>-1.4622802680978126</v>
      </c>
      <c r="K54">
        <v>0</v>
      </c>
      <c r="L54" s="5">
        <v>29.26829268292683</v>
      </c>
      <c r="M54" s="5">
        <v>0.32916666666666666</v>
      </c>
      <c r="N54" s="5">
        <v>9.1219512195121943</v>
      </c>
      <c r="O54" s="5">
        <v>40.378048780487802</v>
      </c>
      <c r="P54" s="5">
        <v>23.865853658536587</v>
      </c>
      <c r="Q54" s="5">
        <v>8.963414634146341</v>
      </c>
      <c r="R54" s="5">
        <v>15.597560975609756</v>
      </c>
      <c r="S54" s="2">
        <f t="shared" si="1"/>
        <v>0.29670020833094268</v>
      </c>
      <c r="T54" s="2">
        <f t="shared" si="2"/>
        <v>-1.2150330495253692</v>
      </c>
    </row>
    <row r="55" spans="1:20" x14ac:dyDescent="0.3">
      <c r="A55">
        <v>24</v>
      </c>
      <c r="B55" t="s">
        <v>82</v>
      </c>
      <c r="C55" t="s">
        <v>68</v>
      </c>
      <c r="D55" t="s">
        <v>105</v>
      </c>
      <c r="E55">
        <v>82</v>
      </c>
      <c r="F55">
        <v>42</v>
      </c>
      <c r="G55">
        <v>40</v>
      </c>
      <c r="H55" s="2">
        <v>0.51219512195121952</v>
      </c>
      <c r="I55" s="2">
        <f t="shared" si="0"/>
        <v>-0.66904962898088483</v>
      </c>
      <c r="J55" t="s">
        <v>285</v>
      </c>
      <c r="K55">
        <v>1</v>
      </c>
      <c r="L55" s="5">
        <v>32.109756097560975</v>
      </c>
      <c r="M55" s="5">
        <v>0.35586783137105965</v>
      </c>
      <c r="N55" s="5">
        <v>10.024390243902438</v>
      </c>
      <c r="O55" s="5">
        <v>45.414634146341463</v>
      </c>
      <c r="P55" s="5">
        <v>25.548780487804876</v>
      </c>
      <c r="Q55" s="5">
        <v>6.6219512195121952</v>
      </c>
      <c r="R55" s="5">
        <v>13.195121951219512</v>
      </c>
      <c r="S55" s="2">
        <f t="shared" si="1"/>
        <v>0.51634134592918679</v>
      </c>
      <c r="T55" s="2">
        <f t="shared" si="2"/>
        <v>-0.66098720909196429</v>
      </c>
    </row>
    <row r="56" spans="1:20" x14ac:dyDescent="0.3">
      <c r="A56">
        <v>25</v>
      </c>
      <c r="B56" t="s">
        <v>82</v>
      </c>
      <c r="C56" t="s">
        <v>70</v>
      </c>
      <c r="D56" t="s">
        <v>106</v>
      </c>
      <c r="E56">
        <v>82</v>
      </c>
      <c r="F56">
        <v>41</v>
      </c>
      <c r="G56">
        <v>41</v>
      </c>
      <c r="H56" s="2">
        <v>0.5</v>
      </c>
      <c r="I56" s="2">
        <f t="shared" si="0"/>
        <v>-0.69314718055994529</v>
      </c>
      <c r="J56" t="s">
        <v>285</v>
      </c>
      <c r="K56">
        <v>1</v>
      </c>
      <c r="L56" s="5">
        <v>34.804878048780488</v>
      </c>
      <c r="M56" s="5">
        <v>0.34793272599859842</v>
      </c>
      <c r="N56" s="5">
        <v>11.414634146341463</v>
      </c>
      <c r="O56" s="5">
        <v>44.975609756097562</v>
      </c>
      <c r="P56" s="5">
        <v>22.5</v>
      </c>
      <c r="Q56" s="5">
        <v>6.9390243902439028</v>
      </c>
      <c r="R56" s="5">
        <v>13.841463414634147</v>
      </c>
      <c r="S56" s="2">
        <f t="shared" si="1"/>
        <v>0.4302774460017571</v>
      </c>
      <c r="T56" s="2">
        <f t="shared" si="2"/>
        <v>-0.84332505510166134</v>
      </c>
    </row>
    <row r="57" spans="1:20" x14ac:dyDescent="0.3">
      <c r="A57">
        <v>26</v>
      </c>
      <c r="B57" t="s">
        <v>82</v>
      </c>
      <c r="C57" t="s">
        <v>50</v>
      </c>
      <c r="D57" t="s">
        <v>107</v>
      </c>
      <c r="E57">
        <v>82</v>
      </c>
      <c r="F57">
        <v>39</v>
      </c>
      <c r="G57">
        <v>43</v>
      </c>
      <c r="H57" s="2">
        <v>0.47560975609756095</v>
      </c>
      <c r="I57" s="2">
        <f t="shared" si="0"/>
        <v>-0.74315760113460672</v>
      </c>
      <c r="K57">
        <v>0</v>
      </c>
      <c r="L57" s="5">
        <v>32.414634146341463</v>
      </c>
      <c r="M57" s="5">
        <v>0.34913468773513917</v>
      </c>
      <c r="N57" s="5">
        <v>11.231707317073171</v>
      </c>
      <c r="O57" s="5">
        <v>46.341463414634148</v>
      </c>
      <c r="P57" s="5">
        <v>24.280487804878049</v>
      </c>
      <c r="Q57" s="5">
        <v>7.6463414634146343</v>
      </c>
      <c r="R57" s="5">
        <v>14.731707317073171</v>
      </c>
      <c r="S57" s="2">
        <f t="shared" si="1"/>
        <v>0.51688732823009786</v>
      </c>
      <c r="T57" s="2">
        <f t="shared" si="2"/>
        <v>-0.65993036201564059</v>
      </c>
    </row>
    <row r="58" spans="1:20" x14ac:dyDescent="0.3">
      <c r="A58">
        <v>27</v>
      </c>
      <c r="B58" t="s">
        <v>82</v>
      </c>
      <c r="C58" t="s">
        <v>74</v>
      </c>
      <c r="D58" t="s">
        <v>108</v>
      </c>
      <c r="E58">
        <v>82</v>
      </c>
      <c r="F58">
        <v>22</v>
      </c>
      <c r="G58">
        <v>60</v>
      </c>
      <c r="H58" s="2">
        <v>0.26829268292682928</v>
      </c>
      <c r="I58" s="2">
        <f t="shared" si="0"/>
        <v>-1.3156767939059373</v>
      </c>
      <c r="K58">
        <v>0</v>
      </c>
      <c r="L58" s="5">
        <v>25.890243902439025</v>
      </c>
      <c r="M58" s="5">
        <v>0.3509185115402732</v>
      </c>
      <c r="N58" s="5">
        <v>8.7560975609756095</v>
      </c>
      <c r="O58" s="5">
        <v>42.890243902439025</v>
      </c>
      <c r="P58" s="5">
        <v>21.902439024390244</v>
      </c>
      <c r="Q58" s="5">
        <v>7.3536585365853657</v>
      </c>
      <c r="R58" s="5">
        <v>14.134146341463415</v>
      </c>
      <c r="S58" s="2">
        <f t="shared" si="1"/>
        <v>0.46077997000437199</v>
      </c>
      <c r="T58" s="2">
        <f t="shared" si="2"/>
        <v>-0.77483463841766753</v>
      </c>
    </row>
    <row r="59" spans="1:20" x14ac:dyDescent="0.3">
      <c r="A59">
        <v>28</v>
      </c>
      <c r="B59" t="s">
        <v>82</v>
      </c>
      <c r="C59" t="s">
        <v>78</v>
      </c>
      <c r="D59" t="s">
        <v>109</v>
      </c>
      <c r="E59">
        <v>82</v>
      </c>
      <c r="F59">
        <v>17</v>
      </c>
      <c r="G59">
        <v>65</v>
      </c>
      <c r="H59" s="2">
        <v>0.2073170731707317</v>
      </c>
      <c r="I59" s="2">
        <f t="shared" si="0"/>
        <v>-1.5735059032080372</v>
      </c>
      <c r="K59">
        <v>0</v>
      </c>
      <c r="L59" s="5">
        <v>29.524390243902438</v>
      </c>
      <c r="M59" s="5">
        <v>0.33994217265592735</v>
      </c>
      <c r="N59" s="5">
        <v>10.451219512195122</v>
      </c>
      <c r="O59" s="5">
        <v>44.731707317073173</v>
      </c>
      <c r="P59" s="5">
        <v>20.073170731707318</v>
      </c>
      <c r="Q59" s="5">
        <v>6.7926829268292686</v>
      </c>
      <c r="R59" s="5">
        <v>14.036585365853659</v>
      </c>
      <c r="S59" s="2">
        <f t="shared" si="1"/>
        <v>0.40788637915338333</v>
      </c>
      <c r="T59" s="2">
        <f t="shared" si="2"/>
        <v>-0.89676662582861588</v>
      </c>
    </row>
    <row r="60" spans="1:20" x14ac:dyDescent="0.3">
      <c r="A60">
        <v>29</v>
      </c>
      <c r="B60" t="s">
        <v>82</v>
      </c>
      <c r="C60" t="s">
        <v>72</v>
      </c>
      <c r="D60" t="s">
        <v>110</v>
      </c>
      <c r="E60">
        <v>82</v>
      </c>
      <c r="F60">
        <v>19</v>
      </c>
      <c r="G60">
        <v>63</v>
      </c>
      <c r="H60" s="2">
        <v>0.23170731707317074</v>
      </c>
      <c r="I60" s="2">
        <f t="shared" si="0"/>
        <v>-1.4622802680978126</v>
      </c>
      <c r="K60">
        <v>0</v>
      </c>
      <c r="L60" s="5">
        <v>29.121951219512194</v>
      </c>
      <c r="M60" s="5">
        <v>0.35469011725293137</v>
      </c>
      <c r="N60" s="5">
        <v>10.719512195121951</v>
      </c>
      <c r="O60" s="5">
        <v>42.658536585365852</v>
      </c>
      <c r="P60" s="5">
        <v>20.707317073170731</v>
      </c>
      <c r="Q60" s="5">
        <v>6.5121951219512191</v>
      </c>
      <c r="R60" s="5">
        <v>13.487804878048781</v>
      </c>
      <c r="S60" s="2">
        <f t="shared" si="1"/>
        <v>0.38269732808875911</v>
      </c>
      <c r="T60" s="2">
        <f t="shared" si="2"/>
        <v>-0.96051086831313592</v>
      </c>
    </row>
    <row r="61" spans="1:20" x14ac:dyDescent="0.3">
      <c r="A61">
        <v>30</v>
      </c>
      <c r="B61" t="s">
        <v>82</v>
      </c>
      <c r="C61" t="s">
        <v>48</v>
      </c>
      <c r="D61" t="s">
        <v>111</v>
      </c>
      <c r="E61">
        <v>82</v>
      </c>
      <c r="F61">
        <v>33</v>
      </c>
      <c r="G61">
        <v>49</v>
      </c>
      <c r="H61" s="2">
        <v>0.40243902439024393</v>
      </c>
      <c r="I61" s="2">
        <f t="shared" si="0"/>
        <v>-0.91021168579777278</v>
      </c>
      <c r="K61">
        <v>0</v>
      </c>
      <c r="L61" s="5">
        <v>28.878048780487806</v>
      </c>
      <c r="M61" s="5">
        <v>0.34248310810810811</v>
      </c>
      <c r="N61" s="5">
        <v>8.8170731707317067</v>
      </c>
      <c r="O61" s="5">
        <v>41.780487804878049</v>
      </c>
      <c r="P61" s="5">
        <v>23.939024390243901</v>
      </c>
      <c r="Q61" s="5">
        <v>8.3414634146341466</v>
      </c>
      <c r="R61" s="5">
        <v>13.987804878048781</v>
      </c>
      <c r="S61" s="2">
        <f t="shared" si="1"/>
        <v>0.43740293916322681</v>
      </c>
      <c r="T61" s="2">
        <f t="shared" si="2"/>
        <v>-0.82690045113875665</v>
      </c>
    </row>
    <row r="62" spans="1:20" x14ac:dyDescent="0.3">
      <c r="A62">
        <v>1</v>
      </c>
      <c r="B62" t="s">
        <v>112</v>
      </c>
      <c r="C62" t="s">
        <v>76</v>
      </c>
      <c r="D62" t="s">
        <v>113</v>
      </c>
      <c r="E62">
        <v>82</v>
      </c>
      <c r="F62">
        <v>58</v>
      </c>
      <c r="G62">
        <v>24</v>
      </c>
      <c r="H62" s="2">
        <v>0.70731707317073167</v>
      </c>
      <c r="I62" s="2">
        <f t="shared" si="0"/>
        <v>-0.34627623671783381</v>
      </c>
      <c r="J62" t="s">
        <v>391</v>
      </c>
      <c r="K62">
        <v>5</v>
      </c>
      <c r="L62" s="5">
        <v>28.890243902439025</v>
      </c>
      <c r="M62" s="5">
        <v>0.39088222878851836</v>
      </c>
      <c r="N62" s="5">
        <v>8.4268292682926838</v>
      </c>
      <c r="O62" s="5">
        <v>43.512195121951223</v>
      </c>
      <c r="P62" s="5">
        <v>29.292682926829269</v>
      </c>
      <c r="Q62" s="5">
        <v>8</v>
      </c>
      <c r="R62" s="5">
        <v>15.426829268292684</v>
      </c>
      <c r="S62" s="2">
        <f t="shared" si="1"/>
        <v>0.64891036678446712</v>
      </c>
      <c r="T62" s="2">
        <f t="shared" si="2"/>
        <v>-0.43246068154724965</v>
      </c>
    </row>
    <row r="63" spans="1:20" x14ac:dyDescent="0.3">
      <c r="A63">
        <v>2</v>
      </c>
      <c r="B63" t="s">
        <v>112</v>
      </c>
      <c r="C63" t="s">
        <v>26</v>
      </c>
      <c r="D63" t="s">
        <v>114</v>
      </c>
      <c r="E63">
        <v>82</v>
      </c>
      <c r="F63">
        <v>65</v>
      </c>
      <c r="G63">
        <v>17</v>
      </c>
      <c r="H63" s="2">
        <v>0.79268292682926833</v>
      </c>
      <c r="I63" s="2">
        <f t="shared" si="0"/>
        <v>-0.23233197736861597</v>
      </c>
      <c r="J63" t="s">
        <v>369</v>
      </c>
      <c r="K63">
        <v>2</v>
      </c>
      <c r="L63" s="5">
        <v>42.31707317073171</v>
      </c>
      <c r="M63" s="5">
        <v>0.36195965417867432</v>
      </c>
      <c r="N63" s="5">
        <v>9.0121951219512191</v>
      </c>
      <c r="O63" s="5">
        <v>43.463414634146339</v>
      </c>
      <c r="P63" s="5">
        <v>21.548780487804876</v>
      </c>
      <c r="Q63" s="5">
        <v>8.5243902439024382</v>
      </c>
      <c r="R63" s="5">
        <v>13.841463414634147</v>
      </c>
      <c r="S63" s="2">
        <f t="shared" si="1"/>
        <v>0.57818893840543861</v>
      </c>
      <c r="T63" s="2">
        <f t="shared" si="2"/>
        <v>-0.54785458066999326</v>
      </c>
    </row>
    <row r="64" spans="1:20" x14ac:dyDescent="0.3">
      <c r="A64">
        <v>3</v>
      </c>
      <c r="B64" t="s">
        <v>112</v>
      </c>
      <c r="C64" t="s">
        <v>30</v>
      </c>
      <c r="D64" t="s">
        <v>115</v>
      </c>
      <c r="E64">
        <v>82</v>
      </c>
      <c r="F64">
        <v>48</v>
      </c>
      <c r="G64">
        <v>34</v>
      </c>
      <c r="H64" s="2">
        <v>0.58536585365853655</v>
      </c>
      <c r="I64" s="2">
        <f t="shared" si="0"/>
        <v>-0.5355182363563622</v>
      </c>
      <c r="J64" t="s">
        <v>348</v>
      </c>
      <c r="K64">
        <v>3</v>
      </c>
      <c r="L64" s="5">
        <v>28.195121951219512</v>
      </c>
      <c r="M64" s="5">
        <v>0.36202422145328716</v>
      </c>
      <c r="N64" s="5">
        <v>8.6829268292682933</v>
      </c>
      <c r="O64" s="5">
        <v>44.329268292682926</v>
      </c>
      <c r="P64" s="5">
        <v>26.76829268292683</v>
      </c>
      <c r="Q64" s="5">
        <v>8.0121951219512191</v>
      </c>
      <c r="R64" s="5">
        <v>14.914634146341463</v>
      </c>
      <c r="S64" s="2">
        <f t="shared" si="1"/>
        <v>0.57321369561068281</v>
      </c>
      <c r="T64" s="2">
        <f t="shared" si="2"/>
        <v>-0.55649669006393832</v>
      </c>
    </row>
    <row r="65" spans="1:20" x14ac:dyDescent="0.3">
      <c r="A65">
        <v>4</v>
      </c>
      <c r="B65" t="s">
        <v>112</v>
      </c>
      <c r="C65" t="s">
        <v>46</v>
      </c>
      <c r="D65" t="s">
        <v>116</v>
      </c>
      <c r="E65">
        <v>82</v>
      </c>
      <c r="F65">
        <v>59</v>
      </c>
      <c r="G65">
        <v>23</v>
      </c>
      <c r="H65" s="2">
        <v>0.71951219512195119</v>
      </c>
      <c r="I65" s="2">
        <f t="shared" si="0"/>
        <v>-0.3291818033585337</v>
      </c>
      <c r="J65" t="s">
        <v>294</v>
      </c>
      <c r="K65">
        <v>2</v>
      </c>
      <c r="L65" s="5">
        <v>32.987804878048777</v>
      </c>
      <c r="M65" s="5">
        <v>0.35785582255083181</v>
      </c>
      <c r="N65" s="5">
        <v>9.7560975609756095</v>
      </c>
      <c r="O65" s="5">
        <v>43.987804878048777</v>
      </c>
      <c r="P65" s="5">
        <v>24.329268292682926</v>
      </c>
      <c r="Q65" s="5">
        <v>7.6341463414634143</v>
      </c>
      <c r="R65" s="5">
        <v>13.353658536585366</v>
      </c>
      <c r="S65" s="2">
        <f t="shared" si="1"/>
        <v>0.53875928561250142</v>
      </c>
      <c r="T65" s="2">
        <f t="shared" si="2"/>
        <v>-0.61848640223706797</v>
      </c>
    </row>
    <row r="66" spans="1:20" x14ac:dyDescent="0.3">
      <c r="A66">
        <v>5</v>
      </c>
      <c r="B66" t="s">
        <v>112</v>
      </c>
      <c r="C66" t="s">
        <v>72</v>
      </c>
      <c r="D66" t="s">
        <v>117</v>
      </c>
      <c r="E66">
        <v>82</v>
      </c>
      <c r="F66">
        <v>50</v>
      </c>
      <c r="G66">
        <v>32</v>
      </c>
      <c r="H66" s="2">
        <v>0.6097560975609756</v>
      </c>
      <c r="I66" s="2">
        <f t="shared" si="0"/>
        <v>-0.49469624183610705</v>
      </c>
      <c r="J66" t="s">
        <v>388</v>
      </c>
      <c r="K66">
        <v>4</v>
      </c>
      <c r="L66" s="5">
        <v>32.146341463414636</v>
      </c>
      <c r="M66" s="5">
        <v>0.37215477996965096</v>
      </c>
      <c r="N66" s="5">
        <v>8.463414634146341</v>
      </c>
      <c r="O66" s="5">
        <v>42.134146341463413</v>
      </c>
      <c r="P66" s="5">
        <v>23.365853658536587</v>
      </c>
      <c r="Q66" s="5">
        <v>7.0975609756097562</v>
      </c>
      <c r="R66" s="5">
        <v>13.731707317073171</v>
      </c>
      <c r="S66" s="2">
        <f t="shared" si="1"/>
        <v>0.50798896337169719</v>
      </c>
      <c r="T66" s="2">
        <f t="shared" si="2"/>
        <v>-0.67729555728592583</v>
      </c>
    </row>
    <row r="67" spans="1:20" x14ac:dyDescent="0.3">
      <c r="A67">
        <v>6</v>
      </c>
      <c r="B67" t="s">
        <v>112</v>
      </c>
      <c r="C67" t="s">
        <v>58</v>
      </c>
      <c r="D67" t="s">
        <v>118</v>
      </c>
      <c r="E67">
        <v>82</v>
      </c>
      <c r="F67">
        <v>46</v>
      </c>
      <c r="G67">
        <v>36</v>
      </c>
      <c r="H67" s="2">
        <v>0.56097560975609762</v>
      </c>
      <c r="I67" s="2">
        <f t="shared" ref="I67:I130" si="6">LN(H67)</f>
        <v>-0.57807785077515805</v>
      </c>
      <c r="K67">
        <v>0</v>
      </c>
      <c r="L67" s="5">
        <v>30.926829268292682</v>
      </c>
      <c r="M67" s="5">
        <v>0.37066246056782332</v>
      </c>
      <c r="N67" s="5">
        <v>11</v>
      </c>
      <c r="O67" s="5">
        <v>44.512195121951223</v>
      </c>
      <c r="P67" s="5">
        <v>25.109756097560975</v>
      </c>
      <c r="Q67" s="5">
        <v>7.6463414634146343</v>
      </c>
      <c r="R67" s="5">
        <v>14.951219512195122</v>
      </c>
      <c r="S67" s="2">
        <f t="shared" ref="S67:S130" si="7">R67*$V$2+Q67*$W$2+P67*$X$2+O67*$Y$2+N67*$Z$2+M67*$AA$2+L67*$AB$2+$AC$2</f>
        <v>0.53826827165239077</v>
      </c>
      <c r="T67" s="2">
        <f t="shared" ref="T67:T130" si="8">LN(R67*$V$2+Q67*$W$2+P67*$X$2+O67*$Y$2+N67*$Z$2+M67*$AA$2+L67*$AB$2+$AC$2)</f>
        <v>-0.61939819690901743</v>
      </c>
    </row>
    <row r="68" spans="1:20" x14ac:dyDescent="0.3">
      <c r="A68">
        <v>7</v>
      </c>
      <c r="B68" t="s">
        <v>112</v>
      </c>
      <c r="C68" t="s">
        <v>60</v>
      </c>
      <c r="D68" t="s">
        <v>119</v>
      </c>
      <c r="E68">
        <v>82</v>
      </c>
      <c r="F68">
        <v>52</v>
      </c>
      <c r="G68">
        <v>30</v>
      </c>
      <c r="H68" s="2">
        <v>0.63414634146341464</v>
      </c>
      <c r="I68" s="2">
        <f t="shared" si="6"/>
        <v>-0.45547552868282576</v>
      </c>
      <c r="J68" t="s">
        <v>294</v>
      </c>
      <c r="K68">
        <v>2</v>
      </c>
      <c r="L68" s="5">
        <v>29.817073170731707</v>
      </c>
      <c r="M68" s="5">
        <v>0.3685071574642127</v>
      </c>
      <c r="N68" s="5">
        <v>10.890243902439025</v>
      </c>
      <c r="O68" s="5">
        <v>47.426829268292686</v>
      </c>
      <c r="P68" s="5">
        <v>27.085365853658537</v>
      </c>
      <c r="Q68" s="5">
        <v>8.3170731707317067</v>
      </c>
      <c r="R68" s="5">
        <v>16.5</v>
      </c>
      <c r="S68" s="2">
        <f t="shared" si="7"/>
        <v>0.64170805587822732</v>
      </c>
      <c r="T68" s="2">
        <f t="shared" si="8"/>
        <v>-0.44362182034120251</v>
      </c>
    </row>
    <row r="69" spans="1:20" x14ac:dyDescent="0.3">
      <c r="A69">
        <v>8</v>
      </c>
      <c r="B69" t="s">
        <v>112</v>
      </c>
      <c r="C69" t="s">
        <v>44</v>
      </c>
      <c r="D69" t="s">
        <v>120</v>
      </c>
      <c r="E69">
        <v>82</v>
      </c>
      <c r="F69">
        <v>47</v>
      </c>
      <c r="G69">
        <v>35</v>
      </c>
      <c r="H69" s="2">
        <v>0.57317073170731703</v>
      </c>
      <c r="I69" s="2">
        <f t="shared" si="6"/>
        <v>-0.55657164555419458</v>
      </c>
      <c r="J69" t="s">
        <v>345</v>
      </c>
      <c r="K69">
        <v>1</v>
      </c>
      <c r="L69" s="5">
        <v>22.5</v>
      </c>
      <c r="M69" s="5">
        <v>0.35663956639566391</v>
      </c>
      <c r="N69" s="5">
        <v>10.341463414634147</v>
      </c>
      <c r="O69" s="5">
        <v>41.963414634146339</v>
      </c>
      <c r="P69" s="5">
        <v>22.695121951219512</v>
      </c>
      <c r="Q69" s="5">
        <v>8.4024390243902438</v>
      </c>
      <c r="R69" s="5">
        <v>12.451219512195122</v>
      </c>
      <c r="S69" s="2">
        <f t="shared" si="7"/>
        <v>0.5569503744293578</v>
      </c>
      <c r="T69" s="2">
        <f t="shared" si="8"/>
        <v>-0.58527913740575654</v>
      </c>
    </row>
    <row r="70" spans="1:20" x14ac:dyDescent="0.3">
      <c r="A70">
        <v>9</v>
      </c>
      <c r="B70" t="s">
        <v>112</v>
      </c>
      <c r="C70" t="s">
        <v>204</v>
      </c>
      <c r="D70" t="s">
        <v>447</v>
      </c>
      <c r="E70">
        <v>82</v>
      </c>
      <c r="F70">
        <v>42</v>
      </c>
      <c r="G70">
        <v>40</v>
      </c>
      <c r="H70" s="2">
        <v>0.51219512195121952</v>
      </c>
      <c r="I70" s="2">
        <f t="shared" si="6"/>
        <v>-0.66904962898088483</v>
      </c>
      <c r="K70">
        <v>0</v>
      </c>
      <c r="L70" s="5">
        <v>26.780487804878049</v>
      </c>
      <c r="M70" s="5">
        <v>0.35382513661202186</v>
      </c>
      <c r="N70" s="5">
        <v>10.146341463414634</v>
      </c>
      <c r="O70" s="5">
        <v>43.878048780487802</v>
      </c>
      <c r="P70" s="5">
        <v>22.341463414634145</v>
      </c>
      <c r="Q70" s="5">
        <v>7.6585365853658534</v>
      </c>
      <c r="R70" s="5">
        <v>14.682926829268293</v>
      </c>
      <c r="S70" s="2">
        <f t="shared" si="7"/>
        <v>0.48275297400307027</v>
      </c>
      <c r="T70" s="2">
        <f t="shared" si="8"/>
        <v>-0.72825019714754835</v>
      </c>
    </row>
    <row r="71" spans="1:20" x14ac:dyDescent="0.3">
      <c r="A71">
        <v>10</v>
      </c>
      <c r="B71" t="s">
        <v>112</v>
      </c>
      <c r="C71" t="s">
        <v>80</v>
      </c>
      <c r="D71" t="s">
        <v>121</v>
      </c>
      <c r="E71">
        <v>82</v>
      </c>
      <c r="F71">
        <v>36</v>
      </c>
      <c r="G71">
        <v>46</v>
      </c>
      <c r="H71" s="2">
        <v>0.43902439024390244</v>
      </c>
      <c r="I71" s="2">
        <f t="shared" si="6"/>
        <v>-0.8232003088081431</v>
      </c>
      <c r="K71">
        <v>0</v>
      </c>
      <c r="L71" s="5">
        <v>27.23170731707317</v>
      </c>
      <c r="M71" s="5">
        <v>0.3690103000447828</v>
      </c>
      <c r="N71" s="5">
        <v>10.085365853658537</v>
      </c>
      <c r="O71" s="5">
        <v>45.463414634146339</v>
      </c>
      <c r="P71" s="5">
        <v>21.585365853658537</v>
      </c>
      <c r="Q71" s="5">
        <v>6.8170731707317076</v>
      </c>
      <c r="R71" s="5">
        <v>12.695121951219512</v>
      </c>
      <c r="S71" s="2">
        <f t="shared" si="7"/>
        <v>0.63194754482136384</v>
      </c>
      <c r="T71" s="2">
        <f t="shared" si="8"/>
        <v>-0.45894888698023606</v>
      </c>
    </row>
    <row r="72" spans="1:20" x14ac:dyDescent="0.3">
      <c r="A72">
        <v>11</v>
      </c>
      <c r="B72" t="s">
        <v>112</v>
      </c>
      <c r="C72" t="s">
        <v>42</v>
      </c>
      <c r="D72" t="s">
        <v>122</v>
      </c>
      <c r="E72">
        <v>82</v>
      </c>
      <c r="F72">
        <v>35</v>
      </c>
      <c r="G72">
        <v>47</v>
      </c>
      <c r="H72" s="2">
        <v>0.42682926829268292</v>
      </c>
      <c r="I72" s="2">
        <f t="shared" si="6"/>
        <v>-0.8513711857748395</v>
      </c>
      <c r="K72">
        <v>0</v>
      </c>
      <c r="L72" s="5">
        <v>29.073170731707318</v>
      </c>
      <c r="M72" s="5">
        <v>0.34479865771812074</v>
      </c>
      <c r="N72" s="5">
        <v>10.682926829268293</v>
      </c>
      <c r="O72" s="5">
        <v>46.378048780487802</v>
      </c>
      <c r="P72" s="5">
        <v>23.76829268292683</v>
      </c>
      <c r="Q72" s="5">
        <v>7.7195121951219514</v>
      </c>
      <c r="R72" s="5">
        <v>15.792682926829269</v>
      </c>
      <c r="S72" s="2">
        <f t="shared" si="7"/>
        <v>0.48788688182228945</v>
      </c>
      <c r="T72" s="2">
        <f t="shared" si="8"/>
        <v>-0.71767169954314547</v>
      </c>
    </row>
    <row r="73" spans="1:20" x14ac:dyDescent="0.3">
      <c r="A73">
        <v>12</v>
      </c>
      <c r="B73" t="s">
        <v>112</v>
      </c>
      <c r="C73" t="s">
        <v>62</v>
      </c>
      <c r="D73" t="s">
        <v>123</v>
      </c>
      <c r="E73">
        <v>82</v>
      </c>
      <c r="F73">
        <v>48</v>
      </c>
      <c r="G73">
        <v>34</v>
      </c>
      <c r="H73" s="2">
        <v>0.58536585365853655</v>
      </c>
      <c r="I73" s="2">
        <f t="shared" si="6"/>
        <v>-0.5355182363563622</v>
      </c>
      <c r="J73" t="s">
        <v>345</v>
      </c>
      <c r="K73">
        <v>1</v>
      </c>
      <c r="L73" s="5">
        <v>30.378048780487806</v>
      </c>
      <c r="M73" s="5">
        <v>0.35367322360497794</v>
      </c>
      <c r="N73" s="5">
        <v>12.487804878048781</v>
      </c>
      <c r="O73" s="5">
        <v>45.060975609756099</v>
      </c>
      <c r="P73" s="5">
        <v>21.341463414634145</v>
      </c>
      <c r="Q73" s="5">
        <v>9.0609756097560972</v>
      </c>
      <c r="R73" s="5">
        <v>13.987804878048781</v>
      </c>
      <c r="S73" s="2">
        <f t="shared" si="7"/>
        <v>0.5972031621931686</v>
      </c>
      <c r="T73" s="2">
        <f t="shared" si="8"/>
        <v>-0.51549791829902292</v>
      </c>
    </row>
    <row r="74" spans="1:20" x14ac:dyDescent="0.3">
      <c r="A74">
        <v>13</v>
      </c>
      <c r="B74" t="s">
        <v>112</v>
      </c>
      <c r="C74" t="s">
        <v>54</v>
      </c>
      <c r="D74" t="s">
        <v>124</v>
      </c>
      <c r="E74">
        <v>82</v>
      </c>
      <c r="F74">
        <v>28</v>
      </c>
      <c r="G74">
        <v>54</v>
      </c>
      <c r="H74" s="2">
        <v>0.34146341463414637</v>
      </c>
      <c r="I74" s="2">
        <f t="shared" si="6"/>
        <v>-1.0745147370890491</v>
      </c>
      <c r="J74">
        <v>0</v>
      </c>
      <c r="K74">
        <v>0</v>
      </c>
      <c r="L74" s="5">
        <v>35.658536585365852</v>
      </c>
      <c r="M74" s="5">
        <v>0.35601915184678523</v>
      </c>
      <c r="N74" s="5">
        <v>9.6585365853658534</v>
      </c>
      <c r="O74" s="5">
        <v>44.439024390243901</v>
      </c>
      <c r="P74" s="5">
        <v>23.670731707317074</v>
      </c>
      <c r="Q74" s="5">
        <v>6.2439024390243905</v>
      </c>
      <c r="R74" s="5">
        <v>15.182926829268293</v>
      </c>
      <c r="S74" s="2">
        <f t="shared" si="7"/>
        <v>0.37996983056903177</v>
      </c>
      <c r="T74" s="2">
        <f t="shared" si="8"/>
        <v>-0.96766342265290572</v>
      </c>
    </row>
    <row r="75" spans="1:20" x14ac:dyDescent="0.3">
      <c r="A75">
        <v>14</v>
      </c>
      <c r="B75" t="s">
        <v>112</v>
      </c>
      <c r="C75" t="s">
        <v>34</v>
      </c>
      <c r="D75" t="s">
        <v>125</v>
      </c>
      <c r="E75">
        <v>82</v>
      </c>
      <c r="F75">
        <v>43</v>
      </c>
      <c r="G75">
        <v>39</v>
      </c>
      <c r="H75" s="2">
        <v>0.52439024390243905</v>
      </c>
      <c r="I75" s="2">
        <f t="shared" si="6"/>
        <v>-0.64551913157069063</v>
      </c>
      <c r="J75" t="s">
        <v>285</v>
      </c>
      <c r="K75">
        <v>1</v>
      </c>
      <c r="L75" s="5">
        <v>26.5</v>
      </c>
      <c r="M75" s="5">
        <v>0.37459733087896918</v>
      </c>
      <c r="N75" s="5">
        <v>10.036585365853659</v>
      </c>
      <c r="O75" s="5">
        <v>43.121951219512198</v>
      </c>
      <c r="P75" s="5">
        <v>25.182926829268293</v>
      </c>
      <c r="Q75" s="5">
        <v>7.8658536585365857</v>
      </c>
      <c r="R75" s="5">
        <v>14.585365853658537</v>
      </c>
      <c r="S75" s="2">
        <f t="shared" si="7"/>
        <v>0.56070002690417775</v>
      </c>
      <c r="T75" s="2">
        <f t="shared" si="8"/>
        <v>-0.57856922786931575</v>
      </c>
    </row>
    <row r="76" spans="1:20" x14ac:dyDescent="0.3">
      <c r="A76">
        <v>15</v>
      </c>
      <c r="B76" t="s">
        <v>112</v>
      </c>
      <c r="C76" t="s">
        <v>24</v>
      </c>
      <c r="D76" t="s">
        <v>126</v>
      </c>
      <c r="E76">
        <v>82</v>
      </c>
      <c r="F76">
        <v>44</v>
      </c>
      <c r="G76">
        <v>38</v>
      </c>
      <c r="H76" s="2">
        <v>0.53658536585365857</v>
      </c>
      <c r="I76" s="2">
        <f t="shared" si="6"/>
        <v>-0.62252961334599188</v>
      </c>
      <c r="J76" t="s">
        <v>285</v>
      </c>
      <c r="K76">
        <v>1</v>
      </c>
      <c r="L76" s="5">
        <v>24.682926829268293</v>
      </c>
      <c r="M76" s="5">
        <v>0.35474308300395258</v>
      </c>
      <c r="N76" s="5">
        <v>8.3902439024390247</v>
      </c>
      <c r="O76" s="5">
        <v>39.841463414634148</v>
      </c>
      <c r="P76" s="5">
        <v>23.23170731707317</v>
      </c>
      <c r="Q76" s="5">
        <v>8.8048780487804876</v>
      </c>
      <c r="R76" s="5">
        <v>13.841463414634147</v>
      </c>
      <c r="S76" s="2">
        <f t="shared" si="7"/>
        <v>0.47377787515307057</v>
      </c>
      <c r="T76" s="2">
        <f t="shared" si="8"/>
        <v>-0.74701668494323292</v>
      </c>
    </row>
    <row r="77" spans="1:20" x14ac:dyDescent="0.3">
      <c r="A77">
        <v>16</v>
      </c>
      <c r="B77" t="s">
        <v>112</v>
      </c>
      <c r="C77" t="s">
        <v>32</v>
      </c>
      <c r="D77" t="s">
        <v>127</v>
      </c>
      <c r="E77">
        <v>82</v>
      </c>
      <c r="F77">
        <v>49</v>
      </c>
      <c r="G77">
        <v>33</v>
      </c>
      <c r="H77" s="2">
        <v>0.59756097560975607</v>
      </c>
      <c r="I77" s="2">
        <f t="shared" si="6"/>
        <v>-0.51489894915362655</v>
      </c>
      <c r="J77" t="s">
        <v>345</v>
      </c>
      <c r="K77">
        <v>1</v>
      </c>
      <c r="L77" s="5">
        <v>28.146341463414632</v>
      </c>
      <c r="M77" s="5">
        <v>0.36611785095320626</v>
      </c>
      <c r="N77" s="5">
        <v>10.182926829268293</v>
      </c>
      <c r="O77" s="5">
        <v>45.463414634146339</v>
      </c>
      <c r="P77" s="5">
        <v>19.5</v>
      </c>
      <c r="Q77" s="5">
        <v>6.9878048780487809</v>
      </c>
      <c r="R77" s="5">
        <v>13.524390243902438</v>
      </c>
      <c r="S77" s="2">
        <f t="shared" si="7"/>
        <v>0.6010463663917518</v>
      </c>
      <c r="T77" s="2">
        <f t="shared" si="8"/>
        <v>-0.50908319868438456</v>
      </c>
    </row>
    <row r="78" spans="1:20" x14ac:dyDescent="0.3">
      <c r="A78">
        <v>17</v>
      </c>
      <c r="B78" t="s">
        <v>112</v>
      </c>
      <c r="C78" t="s">
        <v>66</v>
      </c>
      <c r="D78" t="s">
        <v>128</v>
      </c>
      <c r="E78">
        <v>82</v>
      </c>
      <c r="F78">
        <v>48</v>
      </c>
      <c r="G78">
        <v>34</v>
      </c>
      <c r="H78" s="2">
        <v>0.58536585365853655</v>
      </c>
      <c r="I78" s="2">
        <f t="shared" si="6"/>
        <v>-0.5355182363563622</v>
      </c>
      <c r="J78" t="s">
        <v>285</v>
      </c>
      <c r="K78">
        <v>1</v>
      </c>
      <c r="L78" s="5">
        <v>24.512195121951219</v>
      </c>
      <c r="M78" s="5">
        <v>0.36865671641791048</v>
      </c>
      <c r="N78" s="5">
        <v>9.6097560975609753</v>
      </c>
      <c r="O78" s="5">
        <v>42.341463414634148</v>
      </c>
      <c r="P78" s="5">
        <v>22.182926829268293</v>
      </c>
      <c r="Q78" s="5">
        <v>8.7926829268292686</v>
      </c>
      <c r="R78" s="5">
        <v>13.268292682926829</v>
      </c>
      <c r="S78" s="2">
        <f t="shared" si="7"/>
        <v>0.63709487428895795</v>
      </c>
      <c r="T78" s="2">
        <f t="shared" si="8"/>
        <v>-0.45083669527118614</v>
      </c>
    </row>
    <row r="79" spans="1:20" x14ac:dyDescent="0.3">
      <c r="A79">
        <v>18</v>
      </c>
      <c r="B79" t="s">
        <v>112</v>
      </c>
      <c r="C79" t="s">
        <v>78</v>
      </c>
      <c r="D79" t="s">
        <v>129</v>
      </c>
      <c r="E79">
        <v>82</v>
      </c>
      <c r="F79">
        <v>29</v>
      </c>
      <c r="G79">
        <v>53</v>
      </c>
      <c r="H79" s="2">
        <v>0.35365853658536583</v>
      </c>
      <c r="I79" s="2">
        <f t="shared" si="6"/>
        <v>-1.0394234172777792</v>
      </c>
      <c r="J79">
        <v>0</v>
      </c>
      <c r="K79">
        <v>0</v>
      </c>
      <c r="L79" s="5">
        <v>23.341463414634145</v>
      </c>
      <c r="M79" s="5">
        <v>0.35161964472309298</v>
      </c>
      <c r="N79" s="5">
        <v>10.475609756097562</v>
      </c>
      <c r="O79" s="5">
        <v>44.036585365853661</v>
      </c>
      <c r="P79" s="5">
        <v>23.317073170731707</v>
      </c>
      <c r="Q79" s="5">
        <v>6.7317073170731705</v>
      </c>
      <c r="R79" s="5">
        <v>14.731707317073171</v>
      </c>
      <c r="S79" s="2">
        <f t="shared" si="7"/>
        <v>0.41162140489985477</v>
      </c>
      <c r="T79" s="2">
        <f t="shared" si="8"/>
        <v>-0.88765127224453977</v>
      </c>
    </row>
    <row r="80" spans="1:20" x14ac:dyDescent="0.3">
      <c r="A80">
        <v>19</v>
      </c>
      <c r="B80" t="s">
        <v>112</v>
      </c>
      <c r="C80" t="s">
        <v>56</v>
      </c>
      <c r="D80" t="s">
        <v>130</v>
      </c>
      <c r="E80">
        <v>82</v>
      </c>
      <c r="F80">
        <v>48</v>
      </c>
      <c r="G80">
        <v>34</v>
      </c>
      <c r="H80" s="2">
        <v>0.58536585365853655</v>
      </c>
      <c r="I80" s="2">
        <f t="shared" si="6"/>
        <v>-0.5355182363563622</v>
      </c>
      <c r="J80" t="s">
        <v>369</v>
      </c>
      <c r="K80">
        <v>2</v>
      </c>
      <c r="L80" s="5">
        <v>29.573170731707318</v>
      </c>
      <c r="M80" s="5">
        <v>0.36577319587628865</v>
      </c>
      <c r="N80" s="5">
        <v>9.0243902439024382</v>
      </c>
      <c r="O80" s="5">
        <v>43.256097560975611</v>
      </c>
      <c r="P80" s="5">
        <v>22.426829268292682</v>
      </c>
      <c r="Q80" s="5">
        <v>8.6341463414634152</v>
      </c>
      <c r="R80" s="5">
        <v>14.695121951219512</v>
      </c>
      <c r="S80" s="2">
        <f t="shared" si="7"/>
        <v>0.59693988700420775</v>
      </c>
      <c r="T80" s="2">
        <f t="shared" si="8"/>
        <v>-0.51593886244453979</v>
      </c>
    </row>
    <row r="81" spans="1:20" x14ac:dyDescent="0.3">
      <c r="A81">
        <v>20</v>
      </c>
      <c r="B81" t="s">
        <v>112</v>
      </c>
      <c r="C81" t="s">
        <v>38</v>
      </c>
      <c r="D81" t="s">
        <v>131</v>
      </c>
      <c r="E81">
        <v>82</v>
      </c>
      <c r="F81">
        <v>55</v>
      </c>
      <c r="G81">
        <v>27</v>
      </c>
      <c r="H81" s="2">
        <v>0.67073170731707321</v>
      </c>
      <c r="I81" s="2">
        <f t="shared" si="6"/>
        <v>-0.39938606203178212</v>
      </c>
      <c r="J81" t="s">
        <v>282</v>
      </c>
      <c r="K81">
        <v>3</v>
      </c>
      <c r="L81" s="5">
        <v>30.390243902439025</v>
      </c>
      <c r="M81" s="5">
        <v>0.37680577849117175</v>
      </c>
      <c r="N81" s="5">
        <v>9.3536585365853657</v>
      </c>
      <c r="O81" s="5">
        <v>44.451219512195124</v>
      </c>
      <c r="P81" s="5">
        <v>22.463414634146343</v>
      </c>
      <c r="Q81" s="5">
        <v>7.3658536585365857</v>
      </c>
      <c r="R81" s="5">
        <v>14</v>
      </c>
      <c r="S81" s="2">
        <f t="shared" si="7"/>
        <v>0.62221140708772138</v>
      </c>
      <c r="T81" s="2">
        <f t="shared" si="8"/>
        <v>-0.47447536121233735</v>
      </c>
    </row>
    <row r="82" spans="1:20" x14ac:dyDescent="0.3">
      <c r="A82">
        <v>21</v>
      </c>
      <c r="B82" t="s">
        <v>112</v>
      </c>
      <c r="C82" t="s">
        <v>40</v>
      </c>
      <c r="D82" t="s">
        <v>132</v>
      </c>
      <c r="E82">
        <v>82</v>
      </c>
      <c r="F82">
        <v>21</v>
      </c>
      <c r="G82">
        <v>61</v>
      </c>
      <c r="H82" s="2">
        <v>0.25609756097560976</v>
      </c>
      <c r="I82" s="2">
        <f t="shared" si="6"/>
        <v>-1.3621968095408301</v>
      </c>
      <c r="K82">
        <v>0</v>
      </c>
      <c r="L82" s="5">
        <v>27.878048780487806</v>
      </c>
      <c r="M82" s="5">
        <v>0.33377077865266841</v>
      </c>
      <c r="N82" s="5">
        <v>10.268292682926829</v>
      </c>
      <c r="O82" s="5">
        <v>44.121951219512198</v>
      </c>
      <c r="P82" s="5">
        <v>21.256097560975611</v>
      </c>
      <c r="Q82" s="5">
        <v>6.9390243902439028</v>
      </c>
      <c r="R82" s="5">
        <v>15.719512195121951</v>
      </c>
      <c r="S82" s="2">
        <f t="shared" si="7"/>
        <v>0.3095236126377543</v>
      </c>
      <c r="T82" s="2">
        <f t="shared" si="8"/>
        <v>-1.172720896915443</v>
      </c>
    </row>
    <row r="83" spans="1:20" x14ac:dyDescent="0.3">
      <c r="A83">
        <v>22</v>
      </c>
      <c r="B83" t="s">
        <v>112</v>
      </c>
      <c r="C83" t="s">
        <v>70</v>
      </c>
      <c r="D83" t="s">
        <v>133</v>
      </c>
      <c r="E83">
        <v>82</v>
      </c>
      <c r="F83">
        <v>39</v>
      </c>
      <c r="G83">
        <v>43</v>
      </c>
      <c r="H83" s="2">
        <v>0.47560975609756095</v>
      </c>
      <c r="I83" s="2">
        <f t="shared" si="6"/>
        <v>-0.74315760113460672</v>
      </c>
      <c r="J83">
        <v>0</v>
      </c>
      <c r="K83">
        <v>0</v>
      </c>
      <c r="L83" s="5">
        <v>28.939024390243901</v>
      </c>
      <c r="M83" s="5">
        <v>0.37336704593341763</v>
      </c>
      <c r="N83" s="5">
        <v>10.121951219512194</v>
      </c>
      <c r="O83" s="5">
        <v>43.731707317073173</v>
      </c>
      <c r="P83" s="5">
        <v>22.780487804878049</v>
      </c>
      <c r="Q83" s="5">
        <v>7.6585365853658534</v>
      </c>
      <c r="R83" s="5">
        <v>13.439024390243903</v>
      </c>
      <c r="S83" s="2">
        <f t="shared" si="7"/>
        <v>0.60434136158775642</v>
      </c>
      <c r="T83" s="2">
        <f t="shared" si="8"/>
        <v>-0.50361607250306595</v>
      </c>
    </row>
    <row r="84" spans="1:20" x14ac:dyDescent="0.3">
      <c r="A84">
        <v>23</v>
      </c>
      <c r="B84" t="s">
        <v>112</v>
      </c>
      <c r="C84" t="s">
        <v>68</v>
      </c>
      <c r="D84" t="s">
        <v>134</v>
      </c>
      <c r="E84">
        <v>82</v>
      </c>
      <c r="F84">
        <v>25</v>
      </c>
      <c r="G84">
        <v>57</v>
      </c>
      <c r="H84" s="2">
        <v>0.3048780487804878</v>
      </c>
      <c r="I84" s="2">
        <f t="shared" si="6"/>
        <v>-1.1878434223960523</v>
      </c>
      <c r="K84">
        <v>0</v>
      </c>
      <c r="L84" s="5">
        <v>29.329268292682926</v>
      </c>
      <c r="M84" s="5">
        <v>0.35093555093555096</v>
      </c>
      <c r="N84" s="5">
        <v>8.8048780487804876</v>
      </c>
      <c r="O84" s="5">
        <v>41.634146341463413</v>
      </c>
      <c r="P84" s="5">
        <v>23.426829268292682</v>
      </c>
      <c r="Q84" s="5">
        <v>7.5853658536585362</v>
      </c>
      <c r="R84" s="5">
        <v>14.536585365853659</v>
      </c>
      <c r="S84" s="2">
        <f t="shared" si="7"/>
        <v>0.3962940321012498</v>
      </c>
      <c r="T84" s="2">
        <f t="shared" si="8"/>
        <v>-0.92559883794215969</v>
      </c>
    </row>
    <row r="85" spans="1:20" x14ac:dyDescent="0.3">
      <c r="A85">
        <v>24</v>
      </c>
      <c r="B85" t="s">
        <v>112</v>
      </c>
      <c r="C85" t="s">
        <v>52</v>
      </c>
      <c r="D85" t="s">
        <v>135</v>
      </c>
      <c r="E85">
        <v>82</v>
      </c>
      <c r="F85">
        <v>24</v>
      </c>
      <c r="G85">
        <v>58</v>
      </c>
      <c r="H85" s="2">
        <v>0.29268292682926828</v>
      </c>
      <c r="I85" s="2">
        <f t="shared" si="6"/>
        <v>-1.2286654169163076</v>
      </c>
      <c r="K85">
        <v>0</v>
      </c>
      <c r="L85" s="5">
        <v>31.024390243902438</v>
      </c>
      <c r="M85" s="5">
        <v>0.36045597484276731</v>
      </c>
      <c r="N85" s="5">
        <v>9.0609756097560972</v>
      </c>
      <c r="O85" s="5">
        <v>41.902439024390247</v>
      </c>
      <c r="P85" s="5">
        <v>23.73170731707317</v>
      </c>
      <c r="Q85" s="5">
        <v>7.7804878048780486</v>
      </c>
      <c r="R85" s="5">
        <v>15.536585365853659</v>
      </c>
      <c r="S85" s="2">
        <f t="shared" si="7"/>
        <v>0.41725773564991764</v>
      </c>
      <c r="T85" s="2">
        <f t="shared" si="8"/>
        <v>-0.87405117700769275</v>
      </c>
    </row>
    <row r="86" spans="1:20" x14ac:dyDescent="0.3">
      <c r="A86">
        <v>25</v>
      </c>
      <c r="B86" t="s">
        <v>112</v>
      </c>
      <c r="C86" t="s">
        <v>50</v>
      </c>
      <c r="D86" t="s">
        <v>136</v>
      </c>
      <c r="E86">
        <v>82</v>
      </c>
      <c r="F86">
        <v>44</v>
      </c>
      <c r="G86">
        <v>38</v>
      </c>
      <c r="H86" s="2">
        <v>0.53658536585365857</v>
      </c>
      <c r="I86" s="2">
        <f t="shared" si="6"/>
        <v>-0.62252961334599188</v>
      </c>
      <c r="J86" t="s">
        <v>285</v>
      </c>
      <c r="K86">
        <v>1</v>
      </c>
      <c r="L86" s="5">
        <v>30.560975609756099</v>
      </c>
      <c r="M86" s="5">
        <v>0.36033519553072624</v>
      </c>
      <c r="N86" s="5">
        <v>9.3048780487804876</v>
      </c>
      <c r="O86" s="5">
        <v>43.463414634146339</v>
      </c>
      <c r="P86" s="5">
        <v>22.707317073170731</v>
      </c>
      <c r="Q86" s="5">
        <v>7.5609756097560972</v>
      </c>
      <c r="R86" s="5">
        <v>14.365853658536585</v>
      </c>
      <c r="S86" s="2">
        <f t="shared" si="7"/>
        <v>0.50680736390039405</v>
      </c>
      <c r="T86" s="2">
        <f t="shared" si="8"/>
        <v>-0.67962430045051392</v>
      </c>
    </row>
    <row r="87" spans="1:20" x14ac:dyDescent="0.3">
      <c r="A87">
        <v>26</v>
      </c>
      <c r="B87" t="s">
        <v>112</v>
      </c>
      <c r="C87" t="s">
        <v>74</v>
      </c>
      <c r="D87" t="s">
        <v>137</v>
      </c>
      <c r="E87">
        <v>82</v>
      </c>
      <c r="F87">
        <v>27</v>
      </c>
      <c r="G87">
        <v>55</v>
      </c>
      <c r="H87" s="2">
        <v>0.32926829268292684</v>
      </c>
      <c r="I87" s="2">
        <f t="shared" si="6"/>
        <v>-1.110882381259924</v>
      </c>
      <c r="K87">
        <v>0</v>
      </c>
      <c r="L87" s="5">
        <v>31.085365853658537</v>
      </c>
      <c r="M87" s="5">
        <v>0.35543350333464102</v>
      </c>
      <c r="N87" s="5">
        <v>9.6341463414634152</v>
      </c>
      <c r="O87" s="5">
        <v>44.658536585365852</v>
      </c>
      <c r="P87" s="5">
        <v>23.451219512195124</v>
      </c>
      <c r="Q87" s="5">
        <v>7.6341463414634143</v>
      </c>
      <c r="R87" s="5">
        <v>13.987804878048781</v>
      </c>
      <c r="S87" s="2">
        <f t="shared" si="7"/>
        <v>0.54259377859314117</v>
      </c>
      <c r="T87" s="2">
        <f t="shared" si="8"/>
        <v>-0.61139434474058285</v>
      </c>
    </row>
    <row r="88" spans="1:20" x14ac:dyDescent="0.3">
      <c r="A88">
        <v>27</v>
      </c>
      <c r="B88" t="s">
        <v>112</v>
      </c>
      <c r="C88" t="s">
        <v>36</v>
      </c>
      <c r="D88" t="s">
        <v>138</v>
      </c>
      <c r="E88">
        <v>82</v>
      </c>
      <c r="F88">
        <v>47</v>
      </c>
      <c r="G88">
        <v>35</v>
      </c>
      <c r="H88" s="2">
        <v>0.57317073170731703</v>
      </c>
      <c r="I88" s="2">
        <f t="shared" si="6"/>
        <v>-0.55657164555419458</v>
      </c>
      <c r="J88" t="s">
        <v>345</v>
      </c>
      <c r="K88">
        <v>1</v>
      </c>
      <c r="L88" s="5">
        <v>24.109756097560975</v>
      </c>
      <c r="M88" s="5">
        <v>0.35204855842185129</v>
      </c>
      <c r="N88" s="5">
        <v>10.353658536585366</v>
      </c>
      <c r="O88" s="5">
        <v>44.219512195121951</v>
      </c>
      <c r="P88" s="5">
        <v>22.780487804878049</v>
      </c>
      <c r="Q88" s="5">
        <v>7.6585365853658534</v>
      </c>
      <c r="R88" s="5">
        <v>13.146341463414634</v>
      </c>
      <c r="S88" s="2">
        <f t="shared" si="7"/>
        <v>0.5465414132995372</v>
      </c>
      <c r="T88" s="2">
        <f t="shared" si="8"/>
        <v>-0.60414519509750286</v>
      </c>
    </row>
    <row r="89" spans="1:20" x14ac:dyDescent="0.3">
      <c r="A89">
        <v>28</v>
      </c>
      <c r="B89" t="s">
        <v>112</v>
      </c>
      <c r="C89" t="s">
        <v>28</v>
      </c>
      <c r="D89" t="s">
        <v>139</v>
      </c>
      <c r="E89">
        <v>82</v>
      </c>
      <c r="F89">
        <v>24</v>
      </c>
      <c r="G89">
        <v>58</v>
      </c>
      <c r="H89" s="2">
        <v>0.29268292682926828</v>
      </c>
      <c r="I89" s="2">
        <f t="shared" si="6"/>
        <v>-1.2286654169163076</v>
      </c>
      <c r="K89">
        <v>0</v>
      </c>
      <c r="L89" s="5">
        <v>32.780487804878049</v>
      </c>
      <c r="M89" s="5">
        <v>0.35974702380952384</v>
      </c>
      <c r="N89" s="5">
        <v>8.1219512195121943</v>
      </c>
      <c r="O89" s="5">
        <v>41.256097560975611</v>
      </c>
      <c r="P89" s="5">
        <v>22.658536585365855</v>
      </c>
      <c r="Q89" s="5">
        <v>7.0487804878048781</v>
      </c>
      <c r="R89" s="5">
        <v>12.280487804878049</v>
      </c>
      <c r="S89" s="2">
        <f t="shared" si="7"/>
        <v>0.47170526610448382</v>
      </c>
      <c r="T89" s="2">
        <f t="shared" si="8"/>
        <v>-0.75140092465738983</v>
      </c>
    </row>
    <row r="90" spans="1:20" x14ac:dyDescent="0.3">
      <c r="A90">
        <v>29</v>
      </c>
      <c r="B90" t="s">
        <v>112</v>
      </c>
      <c r="C90" t="s">
        <v>48</v>
      </c>
      <c r="D90" t="s">
        <v>140</v>
      </c>
      <c r="E90">
        <v>82</v>
      </c>
      <c r="F90">
        <v>22</v>
      </c>
      <c r="G90">
        <v>60</v>
      </c>
      <c r="H90" s="2">
        <v>0.26829268292682928</v>
      </c>
      <c r="I90" s="2">
        <f t="shared" si="6"/>
        <v>-1.3156767939059373</v>
      </c>
      <c r="K90">
        <v>0</v>
      </c>
      <c r="L90" s="5">
        <v>26.243902439024389</v>
      </c>
      <c r="M90" s="5">
        <v>0.35223048327137552</v>
      </c>
      <c r="N90" s="5">
        <v>9.5</v>
      </c>
      <c r="O90" s="5">
        <v>40.524390243902438</v>
      </c>
      <c r="P90" s="5">
        <v>21.548780487804876</v>
      </c>
      <c r="Q90" s="5">
        <v>7.475609756097561</v>
      </c>
      <c r="R90" s="5">
        <v>14.963414634146341</v>
      </c>
      <c r="S90" s="2">
        <f t="shared" si="7"/>
        <v>0.33061767168840284</v>
      </c>
      <c r="T90" s="2">
        <f t="shared" si="8"/>
        <v>-1.1067926416408458</v>
      </c>
    </row>
    <row r="91" spans="1:20" x14ac:dyDescent="0.3">
      <c r="A91">
        <v>30</v>
      </c>
      <c r="B91" t="s">
        <v>112</v>
      </c>
      <c r="C91" t="s">
        <v>64</v>
      </c>
      <c r="D91" t="s">
        <v>141</v>
      </c>
      <c r="E91">
        <v>82</v>
      </c>
      <c r="F91">
        <v>27</v>
      </c>
      <c r="G91">
        <v>55</v>
      </c>
      <c r="H91" s="2">
        <v>0.32926829268292684</v>
      </c>
      <c r="I91" s="2">
        <f t="shared" si="6"/>
        <v>-1.110882381259924</v>
      </c>
      <c r="J91">
        <v>0</v>
      </c>
      <c r="K91">
        <v>0</v>
      </c>
      <c r="L91" s="5">
        <v>23.987804878048781</v>
      </c>
      <c r="M91" s="5">
        <v>0.37519064565327909</v>
      </c>
      <c r="N91" s="5">
        <v>9.463414634146341</v>
      </c>
      <c r="O91" s="5">
        <v>40.902439024390247</v>
      </c>
      <c r="P91" s="5">
        <v>21.560975609756099</v>
      </c>
      <c r="Q91" s="5">
        <v>7.8414634146341466</v>
      </c>
      <c r="R91" s="5">
        <v>13.719512195121951</v>
      </c>
      <c r="S91" s="2">
        <f t="shared" si="7"/>
        <v>0.52917239383598114</v>
      </c>
      <c r="T91" s="2">
        <f t="shared" si="8"/>
        <v>-0.63644101394483854</v>
      </c>
    </row>
    <row r="92" spans="1:20" x14ac:dyDescent="0.3">
      <c r="A92">
        <v>1</v>
      </c>
      <c r="B92" t="s">
        <v>142</v>
      </c>
      <c r="C92" t="s">
        <v>76</v>
      </c>
      <c r="D92" t="s">
        <v>143</v>
      </c>
      <c r="E92">
        <v>82</v>
      </c>
      <c r="F92">
        <v>67</v>
      </c>
      <c r="G92">
        <v>15</v>
      </c>
      <c r="H92" s="2">
        <v>0.81707317073170727</v>
      </c>
      <c r="I92" s="2">
        <f t="shared" si="6"/>
        <v>-0.20202662787328712</v>
      </c>
      <c r="J92" t="s">
        <v>391</v>
      </c>
      <c r="K92">
        <v>5</v>
      </c>
      <c r="L92" s="5">
        <v>31.243902439024389</v>
      </c>
      <c r="M92" s="5">
        <v>0.38329430132708825</v>
      </c>
      <c r="N92" s="5">
        <v>9.3902439024390247</v>
      </c>
      <c r="O92" s="5">
        <v>44.426829268292686</v>
      </c>
      <c r="P92" s="5">
        <v>30.378048780487806</v>
      </c>
      <c r="Q92" s="5">
        <v>9.5731707317073162</v>
      </c>
      <c r="R92" s="5">
        <v>14.768292682926829</v>
      </c>
      <c r="S92" s="2">
        <f t="shared" si="7"/>
        <v>0.75793077999051706</v>
      </c>
      <c r="T92" s="2">
        <f t="shared" si="8"/>
        <v>-0.27716321678334832</v>
      </c>
    </row>
    <row r="93" spans="1:20" x14ac:dyDescent="0.3">
      <c r="A93">
        <v>2</v>
      </c>
      <c r="B93" t="s">
        <v>142</v>
      </c>
      <c r="C93" t="s">
        <v>26</v>
      </c>
      <c r="D93" t="s">
        <v>144</v>
      </c>
      <c r="E93">
        <v>82</v>
      </c>
      <c r="F93">
        <v>55</v>
      </c>
      <c r="G93">
        <v>27</v>
      </c>
      <c r="H93" s="2">
        <v>0.67073170731707321</v>
      </c>
      <c r="I93" s="2">
        <f t="shared" si="6"/>
        <v>-0.39938606203178212</v>
      </c>
      <c r="J93" t="s">
        <v>369</v>
      </c>
      <c r="K93">
        <v>2</v>
      </c>
      <c r="L93" s="5">
        <v>40.31707317073171</v>
      </c>
      <c r="M93" s="5">
        <v>0.35722928009679367</v>
      </c>
      <c r="N93" s="5">
        <v>10.878048780487806</v>
      </c>
      <c r="O93" s="5">
        <v>44.365853658536587</v>
      </c>
      <c r="P93" s="5">
        <v>25.243902439024389</v>
      </c>
      <c r="Q93" s="5">
        <v>8.1707317073170724</v>
      </c>
      <c r="R93" s="5">
        <v>15.121951219512194</v>
      </c>
      <c r="S93" s="2">
        <f t="shared" si="7"/>
        <v>0.47829188070362472</v>
      </c>
      <c r="T93" s="2">
        <f t="shared" si="8"/>
        <v>-0.73753410376168116</v>
      </c>
    </row>
    <row r="94" spans="1:20" x14ac:dyDescent="0.3">
      <c r="A94">
        <v>3</v>
      </c>
      <c r="B94" t="s">
        <v>142</v>
      </c>
      <c r="C94" t="s">
        <v>58</v>
      </c>
      <c r="D94" t="s">
        <v>145</v>
      </c>
      <c r="E94">
        <v>82</v>
      </c>
      <c r="F94">
        <v>40</v>
      </c>
      <c r="G94">
        <v>42</v>
      </c>
      <c r="H94" s="2">
        <v>0.48780487804878048</v>
      </c>
      <c r="I94" s="2">
        <f t="shared" si="6"/>
        <v>-0.71783979315031687</v>
      </c>
      <c r="J94">
        <v>0</v>
      </c>
      <c r="K94">
        <v>0</v>
      </c>
      <c r="L94" s="5">
        <v>28.841463414634145</v>
      </c>
      <c r="M94" s="5">
        <v>0.3678646934460888</v>
      </c>
      <c r="N94" s="5">
        <v>11.780487804878049</v>
      </c>
      <c r="O94" s="5">
        <v>46.378048780487802</v>
      </c>
      <c r="P94" s="5">
        <v>25.329268292682926</v>
      </c>
      <c r="Q94" s="5">
        <v>6.9268292682926829</v>
      </c>
      <c r="R94" s="5">
        <v>14.951219512195122</v>
      </c>
      <c r="S94" s="2">
        <f t="shared" si="7"/>
        <v>0.53996065627321999</v>
      </c>
      <c r="T94" s="2">
        <f t="shared" si="8"/>
        <v>-0.61625900083144125</v>
      </c>
    </row>
    <row r="95" spans="1:20" x14ac:dyDescent="0.3">
      <c r="A95">
        <v>4</v>
      </c>
      <c r="B95" t="s">
        <v>142</v>
      </c>
      <c r="C95" t="s">
        <v>72</v>
      </c>
      <c r="D95" t="s">
        <v>146</v>
      </c>
      <c r="E95">
        <v>82</v>
      </c>
      <c r="F95">
        <v>51</v>
      </c>
      <c r="G95">
        <v>31</v>
      </c>
      <c r="H95" s="2">
        <v>0.62195121951219512</v>
      </c>
      <c r="I95" s="2">
        <f t="shared" si="6"/>
        <v>-0.47489361453992734</v>
      </c>
      <c r="J95" t="s">
        <v>388</v>
      </c>
      <c r="K95">
        <v>4</v>
      </c>
      <c r="L95" s="5">
        <v>33.890243902439025</v>
      </c>
      <c r="M95" s="5">
        <v>0.38395106153292552</v>
      </c>
      <c r="N95" s="5">
        <v>9.3414634146341466</v>
      </c>
      <c r="O95" s="5">
        <v>43.743902439024389</v>
      </c>
      <c r="P95" s="5">
        <v>22.658536585365855</v>
      </c>
      <c r="Q95" s="5">
        <v>6.5731707317073171</v>
      </c>
      <c r="R95" s="5">
        <v>13.670731707317072</v>
      </c>
      <c r="S95" s="2">
        <f t="shared" si="7"/>
        <v>0.57098362756034504</v>
      </c>
      <c r="T95" s="2">
        <f t="shared" si="8"/>
        <v>-0.560394743011565</v>
      </c>
    </row>
    <row r="96" spans="1:20" x14ac:dyDescent="0.3">
      <c r="A96">
        <v>5</v>
      </c>
      <c r="B96" t="s">
        <v>142</v>
      </c>
      <c r="C96" t="s">
        <v>34</v>
      </c>
      <c r="D96" t="s">
        <v>147</v>
      </c>
      <c r="E96">
        <v>82</v>
      </c>
      <c r="F96">
        <v>49</v>
      </c>
      <c r="G96">
        <v>33</v>
      </c>
      <c r="H96" s="2">
        <v>0.59756097560975607</v>
      </c>
      <c r="I96" s="2">
        <f t="shared" si="6"/>
        <v>-0.51489894915362655</v>
      </c>
      <c r="J96" t="s">
        <v>294</v>
      </c>
      <c r="K96">
        <v>2</v>
      </c>
      <c r="L96" s="5">
        <v>24.756097560975611</v>
      </c>
      <c r="M96" s="5">
        <v>0.37241379310344824</v>
      </c>
      <c r="N96" s="5">
        <v>10.280487804878049</v>
      </c>
      <c r="O96" s="5">
        <v>42.853658536585364</v>
      </c>
      <c r="P96" s="5">
        <v>23.853658536585368</v>
      </c>
      <c r="Q96" s="5">
        <v>8.4512195121951219</v>
      </c>
      <c r="R96" s="5">
        <v>14.170731707317072</v>
      </c>
      <c r="S96" s="2">
        <f t="shared" si="7"/>
        <v>0.59901298033596051</v>
      </c>
      <c r="T96" s="2">
        <f t="shared" si="8"/>
        <v>-0.51247201109152818</v>
      </c>
    </row>
    <row r="97" spans="1:20" x14ac:dyDescent="0.3">
      <c r="A97">
        <v>6</v>
      </c>
      <c r="B97" t="s">
        <v>142</v>
      </c>
      <c r="C97" t="s">
        <v>204</v>
      </c>
      <c r="D97" t="s">
        <v>450</v>
      </c>
      <c r="E97">
        <v>82</v>
      </c>
      <c r="F97">
        <v>51</v>
      </c>
      <c r="G97">
        <v>31</v>
      </c>
      <c r="H97" s="2">
        <v>0.62195121951219512</v>
      </c>
      <c r="I97" s="2">
        <f t="shared" si="6"/>
        <v>-0.47489361453992734</v>
      </c>
      <c r="J97" t="s">
        <v>345</v>
      </c>
      <c r="K97">
        <v>1</v>
      </c>
      <c r="L97" s="5">
        <v>27.378048780487806</v>
      </c>
      <c r="M97" s="5">
        <v>0.37461024498886414</v>
      </c>
      <c r="N97" s="5">
        <v>9</v>
      </c>
      <c r="O97" s="5">
        <v>43.024390243902438</v>
      </c>
      <c r="P97" s="5">
        <v>22.536585365853657</v>
      </c>
      <c r="Q97" s="5">
        <v>7.4634146341463419</v>
      </c>
      <c r="R97" s="5">
        <v>12.951219512195122</v>
      </c>
      <c r="S97" s="2">
        <f t="shared" si="7"/>
        <v>0.6140267115684459</v>
      </c>
      <c r="T97" s="2">
        <f t="shared" si="8"/>
        <v>-0.48771684759813749</v>
      </c>
    </row>
    <row r="98" spans="1:20" x14ac:dyDescent="0.3">
      <c r="A98">
        <v>7</v>
      </c>
      <c r="B98" t="s">
        <v>142</v>
      </c>
      <c r="C98" t="s">
        <v>38</v>
      </c>
      <c r="D98" t="s">
        <v>148</v>
      </c>
      <c r="E98">
        <v>82</v>
      </c>
      <c r="F98">
        <v>53</v>
      </c>
      <c r="G98">
        <v>29</v>
      </c>
      <c r="H98" s="2">
        <v>0.64634146341463417</v>
      </c>
      <c r="I98" s="2">
        <f t="shared" si="6"/>
        <v>-0.43642733371213127</v>
      </c>
      <c r="J98" t="s">
        <v>282</v>
      </c>
      <c r="K98">
        <v>3</v>
      </c>
      <c r="L98" s="5">
        <v>33.426829268292686</v>
      </c>
      <c r="M98" s="5">
        <v>0.35935789857716161</v>
      </c>
      <c r="N98" s="5">
        <v>9.0609756097560972</v>
      </c>
      <c r="O98" s="5">
        <v>41.963414634146339</v>
      </c>
      <c r="P98" s="5">
        <v>25.23170731707317</v>
      </c>
      <c r="Q98" s="5">
        <v>7.524390243902439</v>
      </c>
      <c r="R98" s="5">
        <v>13.268292682926829</v>
      </c>
      <c r="S98" s="2">
        <f t="shared" si="7"/>
        <v>0.46873443147484561</v>
      </c>
      <c r="T98" s="2">
        <f t="shared" si="8"/>
        <v>-0.75771891510273826</v>
      </c>
    </row>
    <row r="99" spans="1:20" x14ac:dyDescent="0.3">
      <c r="A99">
        <v>8</v>
      </c>
      <c r="B99" t="s">
        <v>142</v>
      </c>
      <c r="C99" t="s">
        <v>32</v>
      </c>
      <c r="D99" t="s">
        <v>149</v>
      </c>
      <c r="E99">
        <v>82</v>
      </c>
      <c r="F99">
        <v>41</v>
      </c>
      <c r="G99">
        <v>41</v>
      </c>
      <c r="H99" s="2">
        <v>0.5</v>
      </c>
      <c r="I99" s="2">
        <f t="shared" si="6"/>
        <v>-0.69314718055994529</v>
      </c>
      <c r="J99" t="s">
        <v>345</v>
      </c>
      <c r="K99">
        <v>1</v>
      </c>
      <c r="L99" s="5">
        <v>27.707317073170731</v>
      </c>
      <c r="M99" s="5">
        <v>0.375</v>
      </c>
      <c r="N99" s="5">
        <v>10.121951219512194</v>
      </c>
      <c r="O99" s="5">
        <v>43.658536585365852</v>
      </c>
      <c r="P99" s="5">
        <v>21.134146341463413</v>
      </c>
      <c r="Q99" s="5">
        <v>7</v>
      </c>
      <c r="R99" s="5">
        <v>13.731707317073171</v>
      </c>
      <c r="S99" s="2">
        <f t="shared" si="7"/>
        <v>0.55858520029188785</v>
      </c>
      <c r="T99" s="2">
        <f t="shared" si="8"/>
        <v>-0.58234812010795556</v>
      </c>
    </row>
    <row r="100" spans="1:20" x14ac:dyDescent="0.3">
      <c r="A100">
        <v>9</v>
      </c>
      <c r="B100" t="s">
        <v>142</v>
      </c>
      <c r="C100" t="s">
        <v>40</v>
      </c>
      <c r="D100" t="s">
        <v>150</v>
      </c>
      <c r="E100">
        <v>82</v>
      </c>
      <c r="F100">
        <v>24</v>
      </c>
      <c r="G100">
        <v>58</v>
      </c>
      <c r="H100" s="2">
        <v>0.29268292682926828</v>
      </c>
      <c r="I100" s="2">
        <f t="shared" si="6"/>
        <v>-1.2286654169163076</v>
      </c>
      <c r="J100">
        <v>0</v>
      </c>
      <c r="K100">
        <v>0</v>
      </c>
      <c r="L100" s="5">
        <v>22.609756097560975</v>
      </c>
      <c r="M100" s="5">
        <v>0.33171521035598706</v>
      </c>
      <c r="N100" s="5">
        <v>11.902439024390244</v>
      </c>
      <c r="O100" s="5">
        <v>44.975609756097562</v>
      </c>
      <c r="P100" s="5">
        <v>19.560975609756099</v>
      </c>
      <c r="Q100" s="5">
        <v>8.2073170731707314</v>
      </c>
      <c r="R100" s="5">
        <v>15.426829268292684</v>
      </c>
      <c r="S100" s="2">
        <f t="shared" si="7"/>
        <v>0.41936613684068558</v>
      </c>
      <c r="T100" s="2">
        <f t="shared" si="8"/>
        <v>-0.869010905689511</v>
      </c>
    </row>
    <row r="101" spans="1:20" x14ac:dyDescent="0.3">
      <c r="A101">
        <v>10</v>
      </c>
      <c r="B101" t="s">
        <v>142</v>
      </c>
      <c r="C101" t="s">
        <v>46</v>
      </c>
      <c r="D101" t="s">
        <v>151</v>
      </c>
      <c r="E101">
        <v>82</v>
      </c>
      <c r="F101">
        <v>51</v>
      </c>
      <c r="G101">
        <v>31</v>
      </c>
      <c r="H101" s="2">
        <v>0.62195121951219512</v>
      </c>
      <c r="I101" s="2">
        <f t="shared" si="6"/>
        <v>-0.47489361453992734</v>
      </c>
      <c r="J101" t="s">
        <v>294</v>
      </c>
      <c r="K101">
        <v>2</v>
      </c>
      <c r="L101" s="5">
        <v>24.341463414634145</v>
      </c>
      <c r="M101" s="5">
        <v>0.36322645290581168</v>
      </c>
      <c r="N101" s="5">
        <v>10.621951219512194</v>
      </c>
      <c r="O101" s="5">
        <v>43.256097560975611</v>
      </c>
      <c r="P101" s="5">
        <v>18.5</v>
      </c>
      <c r="Q101" s="5">
        <v>8.2560975609756095</v>
      </c>
      <c r="R101" s="5">
        <v>12.695121951219512</v>
      </c>
      <c r="S101" s="2">
        <f t="shared" si="7"/>
        <v>0.61999637413712394</v>
      </c>
      <c r="T101" s="2">
        <f t="shared" si="8"/>
        <v>-0.47804164912602953</v>
      </c>
    </row>
    <row r="102" spans="1:20" x14ac:dyDescent="0.3">
      <c r="A102">
        <v>11</v>
      </c>
      <c r="B102" t="s">
        <v>142</v>
      </c>
      <c r="C102" t="s">
        <v>62</v>
      </c>
      <c r="D102" t="s">
        <v>152</v>
      </c>
      <c r="E102">
        <v>82</v>
      </c>
      <c r="F102">
        <v>47</v>
      </c>
      <c r="G102">
        <v>35</v>
      </c>
      <c r="H102" s="2">
        <v>0.57317073170731703</v>
      </c>
      <c r="I102" s="2">
        <f t="shared" si="6"/>
        <v>-0.55657164555419458</v>
      </c>
      <c r="J102" t="s">
        <v>345</v>
      </c>
      <c r="K102">
        <v>1</v>
      </c>
      <c r="L102" s="5">
        <v>25.804878048780488</v>
      </c>
      <c r="M102" s="5">
        <v>0.32703213610586013</v>
      </c>
      <c r="N102" s="5">
        <v>12.219512195121951</v>
      </c>
      <c r="O102" s="5">
        <v>46.621951219512198</v>
      </c>
      <c r="P102" s="5">
        <v>20.987804878048781</v>
      </c>
      <c r="Q102" s="5">
        <v>7.9024390243902438</v>
      </c>
      <c r="R102" s="5">
        <v>15</v>
      </c>
      <c r="S102" s="2">
        <f t="shared" si="7"/>
        <v>0.4409452154592044</v>
      </c>
      <c r="T102" s="2">
        <f t="shared" si="8"/>
        <v>-0.81883463923588962</v>
      </c>
    </row>
    <row r="103" spans="1:20" x14ac:dyDescent="0.3">
      <c r="A103">
        <v>12</v>
      </c>
      <c r="B103" t="s">
        <v>142</v>
      </c>
      <c r="C103" t="s">
        <v>54</v>
      </c>
      <c r="D103" t="s">
        <v>153</v>
      </c>
      <c r="E103">
        <v>82</v>
      </c>
      <c r="F103">
        <v>20</v>
      </c>
      <c r="G103">
        <v>62</v>
      </c>
      <c r="H103" s="2">
        <v>0.24390243902439024</v>
      </c>
      <c r="I103" s="2">
        <f t="shared" si="6"/>
        <v>-1.410986973710262</v>
      </c>
      <c r="J103">
        <v>0</v>
      </c>
      <c r="K103">
        <v>0</v>
      </c>
      <c r="L103" s="5">
        <v>31.597560975609756</v>
      </c>
      <c r="M103" s="5">
        <v>0.33847935160169818</v>
      </c>
      <c r="N103" s="5">
        <v>8.7926829268292686</v>
      </c>
      <c r="O103" s="5">
        <v>43.902439024390247</v>
      </c>
      <c r="P103" s="5">
        <v>21.414634146341463</v>
      </c>
      <c r="Q103" s="5">
        <v>7.2317073170731705</v>
      </c>
      <c r="R103" s="5">
        <v>16.536585365853657</v>
      </c>
      <c r="S103" s="2">
        <f t="shared" si="7"/>
        <v>0.33460072396878182</v>
      </c>
      <c r="T103" s="2">
        <f t="shared" si="8"/>
        <v>-1.0948173267474093</v>
      </c>
    </row>
    <row r="104" spans="1:20" x14ac:dyDescent="0.3">
      <c r="A104">
        <v>13</v>
      </c>
      <c r="B104" t="s">
        <v>142</v>
      </c>
      <c r="C104" t="s">
        <v>44</v>
      </c>
      <c r="D104" t="s">
        <v>154</v>
      </c>
      <c r="E104">
        <v>82</v>
      </c>
      <c r="F104">
        <v>31</v>
      </c>
      <c r="G104">
        <v>51</v>
      </c>
      <c r="H104" s="2">
        <v>0.37804878048780488</v>
      </c>
      <c r="I104" s="2">
        <f t="shared" si="6"/>
        <v>-0.97273204277910685</v>
      </c>
      <c r="J104">
        <v>0</v>
      </c>
      <c r="K104">
        <v>0</v>
      </c>
      <c r="L104" s="5">
        <v>21.012195121951219</v>
      </c>
      <c r="M104" s="5">
        <v>0.34881021474172952</v>
      </c>
      <c r="N104" s="5">
        <v>11.439024390243903</v>
      </c>
      <c r="O104" s="5">
        <v>42.414634146341463</v>
      </c>
      <c r="P104" s="5">
        <v>23.658536585365855</v>
      </c>
      <c r="Q104" s="5">
        <v>7.975609756097561</v>
      </c>
      <c r="R104" s="5">
        <v>14.024390243902438</v>
      </c>
      <c r="S104" s="2">
        <f t="shared" si="7"/>
        <v>0.43027387197977696</v>
      </c>
      <c r="T104" s="2">
        <f t="shared" si="8"/>
        <v>-0.84333336145575188</v>
      </c>
    </row>
    <row r="105" spans="1:20" x14ac:dyDescent="0.3">
      <c r="A105">
        <v>14</v>
      </c>
      <c r="B105" t="s">
        <v>142</v>
      </c>
      <c r="C105" t="s">
        <v>36</v>
      </c>
      <c r="D105" t="s">
        <v>155</v>
      </c>
      <c r="E105">
        <v>82</v>
      </c>
      <c r="F105">
        <v>61</v>
      </c>
      <c r="G105">
        <v>21</v>
      </c>
      <c r="H105" s="2">
        <v>0.74390243902439024</v>
      </c>
      <c r="I105" s="2">
        <f t="shared" si="6"/>
        <v>-0.29584538309094188</v>
      </c>
      <c r="J105" t="s">
        <v>348</v>
      </c>
      <c r="K105">
        <v>3</v>
      </c>
      <c r="L105" s="5">
        <v>23.5</v>
      </c>
      <c r="M105" s="5">
        <v>0.39076284379865078</v>
      </c>
      <c r="N105" s="5">
        <v>10.012195121951219</v>
      </c>
      <c r="O105" s="5">
        <v>43.878048780487802</v>
      </c>
      <c r="P105" s="5">
        <v>23.829268292682926</v>
      </c>
      <c r="Q105" s="5">
        <v>7.9878048780487809</v>
      </c>
      <c r="R105" s="5">
        <v>13.426829268292684</v>
      </c>
      <c r="S105" s="2">
        <f t="shared" si="7"/>
        <v>0.72859892947312632</v>
      </c>
      <c r="T105" s="2">
        <f t="shared" si="8"/>
        <v>-0.31663186370174462</v>
      </c>
    </row>
    <row r="106" spans="1:20" x14ac:dyDescent="0.3">
      <c r="A106">
        <v>15</v>
      </c>
      <c r="B106" t="s">
        <v>142</v>
      </c>
      <c r="C106" t="s">
        <v>66</v>
      </c>
      <c r="D106" t="s">
        <v>156</v>
      </c>
      <c r="E106">
        <v>82</v>
      </c>
      <c r="F106">
        <v>42</v>
      </c>
      <c r="G106">
        <v>40</v>
      </c>
      <c r="H106" s="2">
        <v>0.51219512195121952</v>
      </c>
      <c r="I106" s="2">
        <f t="shared" si="6"/>
        <v>-0.66904962898088483</v>
      </c>
      <c r="J106" t="s">
        <v>285</v>
      </c>
      <c r="K106">
        <v>1</v>
      </c>
      <c r="L106" s="5">
        <v>22.987804878048781</v>
      </c>
      <c r="M106" s="5">
        <v>0.37612732095490714</v>
      </c>
      <c r="N106" s="5">
        <v>9.0487804878048781</v>
      </c>
      <c r="O106" s="5">
        <v>42</v>
      </c>
      <c r="P106" s="5">
        <v>22.487804878048781</v>
      </c>
      <c r="Q106" s="5">
        <v>8.1585365853658534</v>
      </c>
      <c r="R106" s="5">
        <v>13.780487804878049</v>
      </c>
      <c r="S106" s="2">
        <f t="shared" si="7"/>
        <v>0.60903313125437997</v>
      </c>
      <c r="T106" s="2">
        <f t="shared" si="8"/>
        <v>-0.49588261003546247</v>
      </c>
    </row>
    <row r="107" spans="1:20" x14ac:dyDescent="0.3">
      <c r="A107">
        <v>16</v>
      </c>
      <c r="B107" t="s">
        <v>142</v>
      </c>
      <c r="C107" t="s">
        <v>80</v>
      </c>
      <c r="D107" t="s">
        <v>157</v>
      </c>
      <c r="E107">
        <v>82</v>
      </c>
      <c r="F107">
        <v>36</v>
      </c>
      <c r="G107">
        <v>46</v>
      </c>
      <c r="H107" s="2">
        <v>0.43902439024390244</v>
      </c>
      <c r="I107" s="2">
        <f t="shared" si="6"/>
        <v>-0.8232003088081431</v>
      </c>
      <c r="J107">
        <v>0</v>
      </c>
      <c r="K107">
        <v>0</v>
      </c>
      <c r="L107" s="5">
        <v>28.621951219512194</v>
      </c>
      <c r="M107" s="5">
        <v>0.35108649339582448</v>
      </c>
      <c r="N107" s="5">
        <v>8.7926829268292686</v>
      </c>
      <c r="O107" s="5">
        <v>43.585365853658537</v>
      </c>
      <c r="P107" s="5">
        <v>23.060975609756099</v>
      </c>
      <c r="Q107" s="5">
        <v>6.9634146341463419</v>
      </c>
      <c r="R107" s="5">
        <v>11.487804878048781</v>
      </c>
      <c r="S107" s="2">
        <f t="shared" si="7"/>
        <v>0.54762907394775384</v>
      </c>
      <c r="T107" s="2">
        <f t="shared" si="8"/>
        <v>-0.60215709357375313</v>
      </c>
    </row>
    <row r="108" spans="1:20" x14ac:dyDescent="0.3">
      <c r="A108">
        <v>17</v>
      </c>
      <c r="B108" t="s">
        <v>142</v>
      </c>
      <c r="C108" t="s">
        <v>42</v>
      </c>
      <c r="D108" t="s">
        <v>158</v>
      </c>
      <c r="E108">
        <v>82</v>
      </c>
      <c r="F108">
        <v>26</v>
      </c>
      <c r="G108">
        <v>56</v>
      </c>
      <c r="H108" s="2">
        <v>0.31707317073170732</v>
      </c>
      <c r="I108" s="2">
        <f t="shared" si="6"/>
        <v>-1.148622709242771</v>
      </c>
      <c r="J108">
        <v>0</v>
      </c>
      <c r="K108">
        <v>0</v>
      </c>
      <c r="L108" s="5">
        <v>25.73170731707317</v>
      </c>
      <c r="M108" s="5">
        <v>0.34597156398104267</v>
      </c>
      <c r="N108" s="5">
        <v>11.378048780487806</v>
      </c>
      <c r="O108" s="5">
        <v>43.524390243902438</v>
      </c>
      <c r="P108" s="5">
        <v>20.926829268292682</v>
      </c>
      <c r="Q108" s="5">
        <v>8.2195121951219505</v>
      </c>
      <c r="R108" s="5">
        <v>15.158536585365853</v>
      </c>
      <c r="S108" s="2">
        <f t="shared" si="7"/>
        <v>0.43420972218983112</v>
      </c>
      <c r="T108" s="2">
        <f t="shared" si="8"/>
        <v>-0.8342276307480152</v>
      </c>
    </row>
    <row r="109" spans="1:20" x14ac:dyDescent="0.3">
      <c r="A109">
        <v>18</v>
      </c>
      <c r="B109" t="s">
        <v>142</v>
      </c>
      <c r="C109" t="s">
        <v>78</v>
      </c>
      <c r="D109" t="s">
        <v>159</v>
      </c>
      <c r="E109">
        <v>82</v>
      </c>
      <c r="F109">
        <v>31</v>
      </c>
      <c r="G109">
        <v>51</v>
      </c>
      <c r="H109" s="2">
        <v>0.37804878048780488</v>
      </c>
      <c r="I109" s="2">
        <f t="shared" si="6"/>
        <v>-0.97273204277910685</v>
      </c>
      <c r="J109">
        <v>0</v>
      </c>
      <c r="K109">
        <v>0</v>
      </c>
      <c r="L109" s="5">
        <v>24.658536585365855</v>
      </c>
      <c r="M109" s="5">
        <v>0.34817012858555885</v>
      </c>
      <c r="N109" s="5">
        <v>11.987804878048781</v>
      </c>
      <c r="O109" s="5">
        <v>45.195121951219512</v>
      </c>
      <c r="P109" s="5">
        <v>21.780487804878049</v>
      </c>
      <c r="Q109" s="5">
        <v>7.0853658536585362</v>
      </c>
      <c r="R109" s="5">
        <v>13.890243902439025</v>
      </c>
      <c r="S109" s="2">
        <f t="shared" si="7"/>
        <v>0.46655548205419306</v>
      </c>
      <c r="T109" s="2">
        <f t="shared" si="8"/>
        <v>-0.76237833317460479</v>
      </c>
    </row>
    <row r="110" spans="1:20" x14ac:dyDescent="0.3">
      <c r="A110">
        <v>19</v>
      </c>
      <c r="B110" t="s">
        <v>142</v>
      </c>
      <c r="C110" t="s">
        <v>30</v>
      </c>
      <c r="D110" t="s">
        <v>160</v>
      </c>
      <c r="E110">
        <v>82</v>
      </c>
      <c r="F110">
        <v>34</v>
      </c>
      <c r="G110">
        <v>48</v>
      </c>
      <c r="H110" s="2">
        <v>0.41463414634146339</v>
      </c>
      <c r="I110" s="2">
        <f t="shared" si="6"/>
        <v>-0.88035872264809178</v>
      </c>
      <c r="J110">
        <v>0</v>
      </c>
      <c r="K110">
        <v>0</v>
      </c>
      <c r="L110" s="5">
        <v>26.780487804878049</v>
      </c>
      <c r="M110" s="5">
        <v>0.3497267759562841</v>
      </c>
      <c r="N110" s="5">
        <v>8.5731707317073162</v>
      </c>
      <c r="O110" s="5">
        <v>43.68292682926829</v>
      </c>
      <c r="P110" s="5">
        <v>22.792682926829269</v>
      </c>
      <c r="Q110" s="5">
        <v>7.7804878048780486</v>
      </c>
      <c r="R110" s="5">
        <v>12.853658536585366</v>
      </c>
      <c r="S110" s="2">
        <f t="shared" si="7"/>
        <v>0.56458355672140748</v>
      </c>
      <c r="T110" s="2">
        <f t="shared" si="8"/>
        <v>-0.57166688735340043</v>
      </c>
    </row>
    <row r="111" spans="1:20" x14ac:dyDescent="0.3">
      <c r="A111">
        <v>20</v>
      </c>
      <c r="B111" t="s">
        <v>142</v>
      </c>
      <c r="C111" t="s">
        <v>24</v>
      </c>
      <c r="D111" t="s">
        <v>161</v>
      </c>
      <c r="E111">
        <v>82</v>
      </c>
      <c r="F111">
        <v>42</v>
      </c>
      <c r="G111">
        <v>40</v>
      </c>
      <c r="H111" s="2">
        <v>0.51219512195121952</v>
      </c>
      <c r="I111" s="2">
        <f t="shared" si="6"/>
        <v>-0.66904962898088483</v>
      </c>
      <c r="J111" t="s">
        <v>285</v>
      </c>
      <c r="K111">
        <v>1</v>
      </c>
      <c r="L111" s="5">
        <v>23.73170731707317</v>
      </c>
      <c r="M111" s="5">
        <v>0.36998972250770817</v>
      </c>
      <c r="N111" s="5">
        <v>8.8170731707317067</v>
      </c>
      <c r="O111" s="5">
        <v>40.390243902439025</v>
      </c>
      <c r="P111" s="5">
        <v>24.195121951219512</v>
      </c>
      <c r="Q111" s="5">
        <v>8.1219512195121943</v>
      </c>
      <c r="R111" s="5">
        <v>13.963414634146341</v>
      </c>
      <c r="S111" s="2">
        <f t="shared" si="7"/>
        <v>0.50396293511415946</v>
      </c>
      <c r="T111" s="2">
        <f t="shared" si="8"/>
        <v>-0.68525255505523253</v>
      </c>
    </row>
    <row r="112" spans="1:20" x14ac:dyDescent="0.3">
      <c r="A112">
        <v>21</v>
      </c>
      <c r="B112" t="s">
        <v>142</v>
      </c>
      <c r="C112" t="s">
        <v>52</v>
      </c>
      <c r="D112" t="s">
        <v>162</v>
      </c>
      <c r="E112">
        <v>82</v>
      </c>
      <c r="F112">
        <v>43</v>
      </c>
      <c r="G112">
        <v>39</v>
      </c>
      <c r="H112" s="2">
        <v>0.52439024390243905</v>
      </c>
      <c r="I112" s="2">
        <f t="shared" si="6"/>
        <v>-0.64551913157069063</v>
      </c>
      <c r="J112" t="s">
        <v>285</v>
      </c>
      <c r="K112">
        <v>1</v>
      </c>
      <c r="L112" s="5">
        <v>26.060975609756099</v>
      </c>
      <c r="M112" s="5">
        <v>0.34113242863827797</v>
      </c>
      <c r="N112" s="5">
        <v>10.268292682926829</v>
      </c>
      <c r="O112" s="5">
        <v>44.329268292682926</v>
      </c>
      <c r="P112" s="5">
        <v>23.634146341463413</v>
      </c>
      <c r="Q112" s="5">
        <v>8.1951219512195124</v>
      </c>
      <c r="R112" s="5">
        <v>15.780487804878049</v>
      </c>
      <c r="S112" s="2">
        <f t="shared" si="7"/>
        <v>0.43824717327548779</v>
      </c>
      <c r="T112" s="2">
        <f t="shared" si="8"/>
        <v>-0.82497220522900416</v>
      </c>
    </row>
    <row r="113" spans="1:20" x14ac:dyDescent="0.3">
      <c r="A113">
        <v>22</v>
      </c>
      <c r="B113" t="s">
        <v>142</v>
      </c>
      <c r="C113" t="s">
        <v>50</v>
      </c>
      <c r="D113" t="s">
        <v>163</v>
      </c>
      <c r="E113">
        <v>82</v>
      </c>
      <c r="F113">
        <v>41</v>
      </c>
      <c r="G113">
        <v>41</v>
      </c>
      <c r="H113" s="2">
        <v>0.5</v>
      </c>
      <c r="I113" s="2">
        <f t="shared" si="6"/>
        <v>-0.69314718055994529</v>
      </c>
      <c r="J113">
        <v>0</v>
      </c>
      <c r="K113">
        <v>0</v>
      </c>
      <c r="L113" s="5">
        <v>26.987804878048781</v>
      </c>
      <c r="M113" s="5">
        <v>0.36511522819701764</v>
      </c>
      <c r="N113" s="5">
        <v>10.634146341463415</v>
      </c>
      <c r="O113" s="5">
        <v>43.621951219512198</v>
      </c>
      <c r="P113" s="5">
        <v>21.243902439024389</v>
      </c>
      <c r="Q113" s="5">
        <v>7.1707317073170733</v>
      </c>
      <c r="R113" s="5">
        <v>13.439024390243903</v>
      </c>
      <c r="S113" s="2">
        <f t="shared" si="7"/>
        <v>0.52535195810818358</v>
      </c>
      <c r="T113" s="2">
        <f t="shared" si="8"/>
        <v>-0.64368684460925552</v>
      </c>
    </row>
    <row r="114" spans="1:20" x14ac:dyDescent="0.3">
      <c r="A114">
        <v>23</v>
      </c>
      <c r="B114" t="s">
        <v>142</v>
      </c>
      <c r="C114" t="s">
        <v>74</v>
      </c>
      <c r="D114" t="s">
        <v>164</v>
      </c>
      <c r="E114">
        <v>82</v>
      </c>
      <c r="F114">
        <v>41</v>
      </c>
      <c r="G114">
        <v>41</v>
      </c>
      <c r="H114" s="2">
        <v>0.5</v>
      </c>
      <c r="I114" s="2">
        <f t="shared" si="6"/>
        <v>-0.69314718055994529</v>
      </c>
      <c r="J114" t="s">
        <v>285</v>
      </c>
      <c r="K114">
        <v>1</v>
      </c>
      <c r="L114" s="5">
        <v>22.329268292682926</v>
      </c>
      <c r="M114" s="5">
        <v>0.34025122883670128</v>
      </c>
      <c r="N114" s="5">
        <v>12.182926829268293</v>
      </c>
      <c r="O114" s="5">
        <v>46.292682926829265</v>
      </c>
      <c r="P114" s="5">
        <v>22.573170731707318</v>
      </c>
      <c r="Q114" s="5">
        <v>7.8414634146341466</v>
      </c>
      <c r="R114" s="5">
        <v>13.560975609756097</v>
      </c>
      <c r="S114" s="2">
        <f t="shared" si="7"/>
        <v>0.542165828450206</v>
      </c>
      <c r="T114" s="2">
        <f t="shared" si="8"/>
        <v>-0.61218336778745597</v>
      </c>
    </row>
    <row r="115" spans="1:20" x14ac:dyDescent="0.3">
      <c r="A115">
        <v>24</v>
      </c>
      <c r="B115" t="s">
        <v>142</v>
      </c>
      <c r="C115" t="s">
        <v>64</v>
      </c>
      <c r="D115" t="s">
        <v>165</v>
      </c>
      <c r="E115">
        <v>82</v>
      </c>
      <c r="F115">
        <v>32</v>
      </c>
      <c r="G115">
        <v>50</v>
      </c>
      <c r="H115" s="2">
        <v>0.3902439024390244</v>
      </c>
      <c r="I115" s="2">
        <f t="shared" si="6"/>
        <v>-0.94098334446452658</v>
      </c>
      <c r="J115">
        <v>0</v>
      </c>
      <c r="K115">
        <v>0</v>
      </c>
      <c r="L115" s="5">
        <v>23.902439024390244</v>
      </c>
      <c r="M115" s="5">
        <v>0.37602040816326532</v>
      </c>
      <c r="N115" s="5">
        <v>8.7195121951219505</v>
      </c>
      <c r="O115" s="5">
        <v>41.060975609756099</v>
      </c>
      <c r="P115" s="5">
        <v>22.487804878048781</v>
      </c>
      <c r="Q115" s="5">
        <v>7.6463414634146343</v>
      </c>
      <c r="R115" s="5">
        <v>14.646341463414634</v>
      </c>
      <c r="S115" s="2">
        <f t="shared" si="7"/>
        <v>0.50632120916078049</v>
      </c>
      <c r="T115" s="2">
        <f t="shared" si="8"/>
        <v>-0.68058401038241079</v>
      </c>
    </row>
    <row r="116" spans="1:20" x14ac:dyDescent="0.3">
      <c r="A116">
        <v>25</v>
      </c>
      <c r="B116" t="s">
        <v>142</v>
      </c>
      <c r="C116" t="s">
        <v>60</v>
      </c>
      <c r="D116" t="s">
        <v>166</v>
      </c>
      <c r="E116">
        <v>82</v>
      </c>
      <c r="F116">
        <v>28</v>
      </c>
      <c r="G116">
        <v>54</v>
      </c>
      <c r="H116" s="2">
        <v>0.34146341463414637</v>
      </c>
      <c r="I116" s="2">
        <f t="shared" si="6"/>
        <v>-1.0745147370890491</v>
      </c>
      <c r="J116">
        <v>0</v>
      </c>
      <c r="K116">
        <v>0</v>
      </c>
      <c r="L116" s="5">
        <v>29.792682926829269</v>
      </c>
      <c r="M116" s="5">
        <v>0.34015554645927143</v>
      </c>
      <c r="N116" s="5">
        <v>9.8414634146341466</v>
      </c>
      <c r="O116" s="5">
        <v>42.841463414634148</v>
      </c>
      <c r="P116" s="5">
        <v>23.76829268292683</v>
      </c>
      <c r="Q116" s="5">
        <v>8.4390243902439028</v>
      </c>
      <c r="R116" s="5">
        <v>16.658536585365855</v>
      </c>
      <c r="S116" s="2">
        <f t="shared" si="7"/>
        <v>0.35611558099026697</v>
      </c>
      <c r="T116" s="2">
        <f t="shared" si="8"/>
        <v>-1.0324999351196142</v>
      </c>
    </row>
    <row r="117" spans="1:20" x14ac:dyDescent="0.3">
      <c r="A117">
        <v>26</v>
      </c>
      <c r="B117" t="s">
        <v>142</v>
      </c>
      <c r="C117" t="s">
        <v>70</v>
      </c>
      <c r="D117" t="s">
        <v>167</v>
      </c>
      <c r="E117">
        <v>82</v>
      </c>
      <c r="F117">
        <v>37</v>
      </c>
      <c r="G117">
        <v>45</v>
      </c>
      <c r="H117" s="2">
        <v>0.45121951219512196</v>
      </c>
      <c r="I117" s="2">
        <f t="shared" si="6"/>
        <v>-0.79580133462002867</v>
      </c>
      <c r="J117">
        <v>0</v>
      </c>
      <c r="K117">
        <v>0</v>
      </c>
      <c r="L117" s="5">
        <v>23.353658536585368</v>
      </c>
      <c r="M117" s="5">
        <v>0.32950391644908616</v>
      </c>
      <c r="N117" s="5">
        <v>11.073170731707316</v>
      </c>
      <c r="O117" s="5">
        <v>45.68292682926829</v>
      </c>
      <c r="P117" s="5">
        <v>21.121951219512194</v>
      </c>
      <c r="Q117" s="5">
        <v>7</v>
      </c>
      <c r="R117" s="5">
        <v>11.865853658536585</v>
      </c>
      <c r="S117" s="2">
        <f t="shared" si="7"/>
        <v>0.49456616572282464</v>
      </c>
      <c r="T117" s="2">
        <f t="shared" si="8"/>
        <v>-0.70407433358848237</v>
      </c>
    </row>
    <row r="118" spans="1:20" x14ac:dyDescent="0.3">
      <c r="A118">
        <v>27</v>
      </c>
      <c r="B118" t="s">
        <v>142</v>
      </c>
      <c r="C118" t="s">
        <v>68</v>
      </c>
      <c r="D118" t="s">
        <v>168</v>
      </c>
      <c r="E118">
        <v>82</v>
      </c>
      <c r="F118">
        <v>29</v>
      </c>
      <c r="G118">
        <v>53</v>
      </c>
      <c r="H118" s="2">
        <v>0.35365853658536583</v>
      </c>
      <c r="I118" s="2">
        <f t="shared" si="6"/>
        <v>-1.0394234172777792</v>
      </c>
      <c r="J118">
        <v>0</v>
      </c>
      <c r="K118">
        <v>0</v>
      </c>
      <c r="L118" s="5">
        <v>26.085365853658537</v>
      </c>
      <c r="M118" s="5">
        <v>0.32772323515661522</v>
      </c>
      <c r="N118" s="5">
        <v>9.8414634146341466</v>
      </c>
      <c r="O118" s="5">
        <v>43.18292682926829</v>
      </c>
      <c r="P118" s="5">
        <v>22.195121951219512</v>
      </c>
      <c r="Q118" s="5">
        <v>7.0731707317073171</v>
      </c>
      <c r="R118" s="5">
        <v>13.304878048780488</v>
      </c>
      <c r="S118" s="2">
        <f t="shared" si="7"/>
        <v>0.35243609029102396</v>
      </c>
      <c r="T118" s="2">
        <f t="shared" si="8"/>
        <v>-1.042885977306335</v>
      </c>
    </row>
    <row r="119" spans="1:20" x14ac:dyDescent="0.3">
      <c r="A119">
        <v>28</v>
      </c>
      <c r="B119" t="s">
        <v>142</v>
      </c>
      <c r="C119" t="s">
        <v>56</v>
      </c>
      <c r="D119" t="s">
        <v>169</v>
      </c>
      <c r="E119">
        <v>82</v>
      </c>
      <c r="F119">
        <v>51</v>
      </c>
      <c r="G119">
        <v>31</v>
      </c>
      <c r="H119" s="2">
        <v>0.62195121951219512</v>
      </c>
      <c r="I119" s="2">
        <f t="shared" si="6"/>
        <v>-0.47489361453992734</v>
      </c>
      <c r="J119" t="s">
        <v>369</v>
      </c>
      <c r="K119">
        <v>2</v>
      </c>
      <c r="L119" s="5">
        <v>25.951219512195124</v>
      </c>
      <c r="M119" s="5">
        <v>0.37171052631578944</v>
      </c>
      <c r="N119" s="5">
        <v>9.4024390243902438</v>
      </c>
      <c r="O119" s="5">
        <v>43.231707317073173</v>
      </c>
      <c r="P119" s="5">
        <v>20.134146341463413</v>
      </c>
      <c r="Q119" s="5">
        <v>6.7073170731707314</v>
      </c>
      <c r="R119" s="5">
        <v>13.634146341463415</v>
      </c>
      <c r="S119" s="2">
        <f t="shared" si="7"/>
        <v>0.53166074201809987</v>
      </c>
      <c r="T119" s="2">
        <f t="shared" si="8"/>
        <v>-0.63174969603301556</v>
      </c>
    </row>
    <row r="120" spans="1:20" x14ac:dyDescent="0.3">
      <c r="A120">
        <v>29</v>
      </c>
      <c r="B120" t="s">
        <v>142</v>
      </c>
      <c r="C120" t="s">
        <v>48</v>
      </c>
      <c r="D120" t="s">
        <v>170</v>
      </c>
      <c r="E120">
        <v>82</v>
      </c>
      <c r="F120">
        <v>43</v>
      </c>
      <c r="G120">
        <v>39</v>
      </c>
      <c r="H120" s="2">
        <v>0.52439024390243905</v>
      </c>
      <c r="I120" s="2">
        <f t="shared" si="6"/>
        <v>-0.64551913157069063</v>
      </c>
      <c r="J120" t="s">
        <v>345</v>
      </c>
      <c r="K120">
        <v>1</v>
      </c>
      <c r="L120" s="5">
        <v>26.451219512195124</v>
      </c>
      <c r="M120" s="5">
        <v>0.35361917934532039</v>
      </c>
      <c r="N120" s="5">
        <v>10.804878048780488</v>
      </c>
      <c r="O120" s="5">
        <v>42.768292682926827</v>
      </c>
      <c r="P120" s="5">
        <v>21.26829268292683</v>
      </c>
      <c r="Q120" s="5">
        <v>7.9634146341463419</v>
      </c>
      <c r="R120" s="5">
        <v>12.914634146341463</v>
      </c>
      <c r="S120" s="2">
        <f t="shared" si="7"/>
        <v>0.51072396885617177</v>
      </c>
      <c r="T120" s="2">
        <f t="shared" si="8"/>
        <v>-0.67192601309098221</v>
      </c>
    </row>
    <row r="121" spans="1:20" x14ac:dyDescent="0.3">
      <c r="A121">
        <v>30</v>
      </c>
      <c r="B121" t="s">
        <v>142</v>
      </c>
      <c r="C121" t="s">
        <v>28</v>
      </c>
      <c r="D121" t="s">
        <v>171</v>
      </c>
      <c r="E121">
        <v>82</v>
      </c>
      <c r="F121">
        <v>33</v>
      </c>
      <c r="G121">
        <v>49</v>
      </c>
      <c r="H121" s="2">
        <v>0.40243902439024393</v>
      </c>
      <c r="I121" s="2">
        <f t="shared" si="6"/>
        <v>-0.91021168579777278</v>
      </c>
      <c r="J121">
        <v>0</v>
      </c>
      <c r="K121">
        <v>0</v>
      </c>
      <c r="L121" s="5">
        <v>30.158536585365855</v>
      </c>
      <c r="M121" s="5">
        <v>0.35503437120905779</v>
      </c>
      <c r="N121" s="5">
        <v>7.8902439024390247</v>
      </c>
      <c r="O121" s="5">
        <v>38.573170731707314</v>
      </c>
      <c r="P121" s="5">
        <v>20.792682926829269</v>
      </c>
      <c r="Q121" s="5">
        <v>7.4878048780487809</v>
      </c>
      <c r="R121" s="5">
        <v>11.853658536585366</v>
      </c>
      <c r="S121" s="2">
        <f t="shared" si="7"/>
        <v>0.40244883712409907</v>
      </c>
      <c r="T121" s="2">
        <f t="shared" si="8"/>
        <v>-0.91018730293818495</v>
      </c>
    </row>
    <row r="122" spans="1:20" x14ac:dyDescent="0.3">
      <c r="A122">
        <v>1</v>
      </c>
      <c r="B122" t="s">
        <v>172</v>
      </c>
      <c r="C122" t="s">
        <v>76</v>
      </c>
      <c r="D122" t="s">
        <v>173</v>
      </c>
      <c r="E122">
        <v>82</v>
      </c>
      <c r="F122">
        <v>73</v>
      </c>
      <c r="G122">
        <v>9</v>
      </c>
      <c r="H122" s="2">
        <v>0.8902439024390244</v>
      </c>
      <c r="I122" s="2">
        <f t="shared" si="6"/>
        <v>-0.11625980611586197</v>
      </c>
      <c r="J122" t="s">
        <v>388</v>
      </c>
      <c r="K122">
        <v>4</v>
      </c>
      <c r="L122" s="5">
        <v>31.609756097560975</v>
      </c>
      <c r="M122" s="5">
        <v>0.4155092592592593</v>
      </c>
      <c r="N122" s="5">
        <v>9.9512195121951219</v>
      </c>
      <c r="O122" s="5">
        <v>46.195121951219512</v>
      </c>
      <c r="P122" s="5">
        <v>28.939024390243901</v>
      </c>
      <c r="Q122" s="5">
        <v>8.4024390243902438</v>
      </c>
      <c r="R122" s="5">
        <v>15.182926829268293</v>
      </c>
      <c r="S122" s="2">
        <f t="shared" si="7"/>
        <v>0.86974502092803618</v>
      </c>
      <c r="T122" s="2">
        <f t="shared" si="8"/>
        <v>-0.13955518968272806</v>
      </c>
    </row>
    <row r="123" spans="1:20" x14ac:dyDescent="0.3">
      <c r="A123">
        <v>2</v>
      </c>
      <c r="B123" t="s">
        <v>172</v>
      </c>
      <c r="C123" t="s">
        <v>62</v>
      </c>
      <c r="D123" t="s">
        <v>174</v>
      </c>
      <c r="E123">
        <v>82</v>
      </c>
      <c r="F123">
        <v>55</v>
      </c>
      <c r="G123">
        <v>27</v>
      </c>
      <c r="H123" s="2">
        <v>0.67073170731707321</v>
      </c>
      <c r="I123" s="2">
        <f t="shared" si="6"/>
        <v>-0.39938606203178212</v>
      </c>
      <c r="J123" t="s">
        <v>348</v>
      </c>
      <c r="K123">
        <v>3</v>
      </c>
      <c r="L123" s="5">
        <v>23.719512195121951</v>
      </c>
      <c r="M123" s="5">
        <v>0.34858611825192798</v>
      </c>
      <c r="N123" s="5">
        <v>13.060975609756097</v>
      </c>
      <c r="O123" s="5">
        <v>48.621951219512198</v>
      </c>
      <c r="P123" s="5">
        <v>22.963414634146343</v>
      </c>
      <c r="Q123" s="5">
        <v>7.3536585365853657</v>
      </c>
      <c r="R123" s="5">
        <v>15.914634146341463</v>
      </c>
      <c r="S123" s="2">
        <f t="shared" si="7"/>
        <v>0.53250163673913153</v>
      </c>
      <c r="T123" s="2">
        <f t="shared" si="8"/>
        <v>-0.63016930771477075</v>
      </c>
    </row>
    <row r="124" spans="1:20" x14ac:dyDescent="0.3">
      <c r="A124">
        <v>3</v>
      </c>
      <c r="B124" t="s">
        <v>172</v>
      </c>
      <c r="C124" t="s">
        <v>64</v>
      </c>
      <c r="D124" t="s">
        <v>175</v>
      </c>
      <c r="E124">
        <v>82</v>
      </c>
      <c r="F124">
        <v>33</v>
      </c>
      <c r="G124">
        <v>49</v>
      </c>
      <c r="H124" s="2">
        <v>0.40243902439024393</v>
      </c>
      <c r="I124" s="2">
        <f t="shared" si="6"/>
        <v>-0.91021168579777278</v>
      </c>
      <c r="J124">
        <v>0</v>
      </c>
      <c r="K124">
        <v>0</v>
      </c>
      <c r="L124" s="5">
        <v>22.426829268292682</v>
      </c>
      <c r="M124" s="5">
        <v>0.35889070146818924</v>
      </c>
      <c r="N124" s="5">
        <v>10.585365853658537</v>
      </c>
      <c r="O124" s="5">
        <v>44.243902439024389</v>
      </c>
      <c r="P124" s="5">
        <v>24.5</v>
      </c>
      <c r="Q124" s="5">
        <v>8.9390243902439028</v>
      </c>
      <c r="R124" s="5">
        <v>16.170731707317074</v>
      </c>
      <c r="S124" s="2">
        <f t="shared" si="7"/>
        <v>0.55545291938891417</v>
      </c>
      <c r="T124" s="2">
        <f t="shared" si="8"/>
        <v>-0.58797142706955163</v>
      </c>
    </row>
    <row r="125" spans="1:20" x14ac:dyDescent="0.3">
      <c r="A125">
        <v>4</v>
      </c>
      <c r="B125" t="s">
        <v>172</v>
      </c>
      <c r="C125" t="s">
        <v>26</v>
      </c>
      <c r="D125" t="s">
        <v>176</v>
      </c>
      <c r="E125">
        <v>82</v>
      </c>
      <c r="F125">
        <v>41</v>
      </c>
      <c r="G125">
        <v>41</v>
      </c>
      <c r="H125" s="2">
        <v>0.5</v>
      </c>
      <c r="I125" s="2">
        <f t="shared" si="6"/>
        <v>-0.69314718055994529</v>
      </c>
      <c r="J125" t="s">
        <v>345</v>
      </c>
      <c r="K125">
        <v>1</v>
      </c>
      <c r="L125" s="5">
        <v>30.890243902439025</v>
      </c>
      <c r="M125" s="5">
        <v>0.34662455586261348</v>
      </c>
      <c r="N125" s="5">
        <v>11.341463414634147</v>
      </c>
      <c r="O125" s="5">
        <v>43.060975609756099</v>
      </c>
      <c r="P125" s="5">
        <v>22.207317073170731</v>
      </c>
      <c r="Q125" s="5">
        <v>10.012195121951219</v>
      </c>
      <c r="R125" s="5">
        <v>15.939024390243903</v>
      </c>
      <c r="S125" s="2">
        <f t="shared" si="7"/>
        <v>0.50052142907961894</v>
      </c>
      <c r="T125" s="2">
        <f t="shared" si="8"/>
        <v>-0.69210486579951846</v>
      </c>
    </row>
    <row r="126" spans="1:20" x14ac:dyDescent="0.3">
      <c r="A126">
        <v>5</v>
      </c>
      <c r="B126" t="s">
        <v>172</v>
      </c>
      <c r="C126" t="s">
        <v>38</v>
      </c>
      <c r="D126" t="s">
        <v>177</v>
      </c>
      <c r="E126">
        <v>82</v>
      </c>
      <c r="F126">
        <v>48</v>
      </c>
      <c r="G126">
        <v>34</v>
      </c>
      <c r="H126" s="2">
        <v>0.58536585365853655</v>
      </c>
      <c r="I126" s="2">
        <f t="shared" si="6"/>
        <v>-0.5355182363563622</v>
      </c>
      <c r="J126" t="s">
        <v>285</v>
      </c>
      <c r="K126">
        <v>1</v>
      </c>
      <c r="L126" s="5">
        <v>26.121951219512194</v>
      </c>
      <c r="M126" s="5">
        <v>0.334733893557423</v>
      </c>
      <c r="N126" s="5">
        <v>11.585365853658537</v>
      </c>
      <c r="O126" s="5">
        <v>44.914634146341463</v>
      </c>
      <c r="P126" s="5">
        <v>24.158536585365855</v>
      </c>
      <c r="Q126" s="5">
        <v>9.1707317073170724</v>
      </c>
      <c r="R126" s="5">
        <v>13.74390243902439</v>
      </c>
      <c r="S126" s="2">
        <f t="shared" si="7"/>
        <v>0.54654247134355494</v>
      </c>
      <c r="T126" s="2">
        <f t="shared" si="8"/>
        <v>-0.60414325920944778</v>
      </c>
    </row>
    <row r="127" spans="1:20" x14ac:dyDescent="0.3">
      <c r="A127">
        <v>6</v>
      </c>
      <c r="B127" t="s">
        <v>172</v>
      </c>
      <c r="C127" t="s">
        <v>32</v>
      </c>
      <c r="D127" t="s">
        <v>178</v>
      </c>
      <c r="E127">
        <v>82</v>
      </c>
      <c r="F127">
        <v>44</v>
      </c>
      <c r="G127">
        <v>38</v>
      </c>
      <c r="H127" s="2">
        <v>0.53658536585365857</v>
      </c>
      <c r="I127" s="2">
        <f t="shared" si="6"/>
        <v>-0.62252961334599188</v>
      </c>
      <c r="J127" t="s">
        <v>369</v>
      </c>
      <c r="K127">
        <v>2</v>
      </c>
      <c r="L127" s="5">
        <v>28.487804878048781</v>
      </c>
      <c r="M127" s="5">
        <v>0.36986301369863017</v>
      </c>
      <c r="N127" s="5">
        <v>11.560975609756097</v>
      </c>
      <c r="O127" s="5">
        <v>45.487804878048777</v>
      </c>
      <c r="P127" s="5">
        <v>21.317073170731707</v>
      </c>
      <c r="Q127" s="5">
        <v>6.8536585365853657</v>
      </c>
      <c r="R127" s="5">
        <v>14.634146341463415</v>
      </c>
      <c r="S127" s="2">
        <f t="shared" si="7"/>
        <v>0.5337440305709511</v>
      </c>
      <c r="T127" s="2">
        <f t="shared" si="8"/>
        <v>-0.62783889844385543</v>
      </c>
    </row>
    <row r="128" spans="1:20" x14ac:dyDescent="0.3">
      <c r="A128">
        <v>7</v>
      </c>
      <c r="B128" t="s">
        <v>172</v>
      </c>
      <c r="C128" t="s">
        <v>204</v>
      </c>
      <c r="D128" t="s">
        <v>453</v>
      </c>
      <c r="E128">
        <v>82</v>
      </c>
      <c r="F128">
        <v>53</v>
      </c>
      <c r="G128">
        <v>29</v>
      </c>
      <c r="H128" s="2">
        <v>0.64634146341463417</v>
      </c>
      <c r="I128" s="2">
        <f t="shared" si="6"/>
        <v>-0.43642733371213127</v>
      </c>
      <c r="J128" t="s">
        <v>345</v>
      </c>
      <c r="K128">
        <v>1</v>
      </c>
      <c r="L128" s="5">
        <v>26.707317073170731</v>
      </c>
      <c r="M128" s="5">
        <v>0.36392694063926939</v>
      </c>
      <c r="N128" s="5">
        <v>8.7926829268292686</v>
      </c>
      <c r="O128" s="5">
        <v>42.048780487804876</v>
      </c>
      <c r="P128" s="5">
        <v>22.841463414634145</v>
      </c>
      <c r="Q128" s="5">
        <v>8.6463414634146343</v>
      </c>
      <c r="R128" s="5">
        <v>12.963414634146341</v>
      </c>
      <c r="S128" s="2">
        <f t="shared" si="7"/>
        <v>0.61430823195427564</v>
      </c>
      <c r="T128" s="2">
        <f t="shared" si="8"/>
        <v>-0.48725847035788483</v>
      </c>
    </row>
    <row r="129" spans="1:20" x14ac:dyDescent="0.3">
      <c r="A129">
        <v>8</v>
      </c>
      <c r="B129" t="s">
        <v>172</v>
      </c>
      <c r="C129" t="s">
        <v>72</v>
      </c>
      <c r="D129" t="s">
        <v>179</v>
      </c>
      <c r="E129">
        <v>82</v>
      </c>
      <c r="F129">
        <v>57</v>
      </c>
      <c r="G129">
        <v>25</v>
      </c>
      <c r="H129" s="2">
        <v>0.69512195121951215</v>
      </c>
      <c r="I129" s="2">
        <f t="shared" si="6"/>
        <v>-0.36366797942970303</v>
      </c>
      <c r="J129" t="s">
        <v>391</v>
      </c>
      <c r="K129">
        <v>5</v>
      </c>
      <c r="L129" s="5">
        <v>29.609756097560975</v>
      </c>
      <c r="M129" s="5">
        <v>0.36243822075782539</v>
      </c>
      <c r="N129" s="5">
        <v>10.646341463414634</v>
      </c>
      <c r="O129" s="5">
        <v>44.512195121951223</v>
      </c>
      <c r="P129" s="5">
        <v>22.695121951219512</v>
      </c>
      <c r="Q129" s="5">
        <v>6.7195121951219514</v>
      </c>
      <c r="R129" s="5">
        <v>13.585365853658537</v>
      </c>
      <c r="S129" s="2">
        <f t="shared" si="7"/>
        <v>0.50166373973776057</v>
      </c>
      <c r="T129" s="2">
        <f t="shared" si="8"/>
        <v>-0.6898252248940705</v>
      </c>
    </row>
    <row r="130" spans="1:20" x14ac:dyDescent="0.3">
      <c r="A130">
        <v>9</v>
      </c>
      <c r="B130" t="s">
        <v>172</v>
      </c>
      <c r="C130" t="s">
        <v>34</v>
      </c>
      <c r="D130" t="s">
        <v>180</v>
      </c>
      <c r="E130">
        <v>82</v>
      </c>
      <c r="F130">
        <v>41</v>
      </c>
      <c r="G130">
        <v>41</v>
      </c>
      <c r="H130" s="2">
        <v>0.5</v>
      </c>
      <c r="I130" s="2">
        <f t="shared" si="6"/>
        <v>-0.69314718055994529</v>
      </c>
      <c r="J130">
        <v>0</v>
      </c>
      <c r="K130">
        <v>0</v>
      </c>
      <c r="L130" s="5">
        <v>24.182926829268293</v>
      </c>
      <c r="M130" s="5">
        <v>0.35753908219868885</v>
      </c>
      <c r="N130" s="5">
        <v>9.0609756097560972</v>
      </c>
      <c r="O130" s="5">
        <v>41.841463414634148</v>
      </c>
      <c r="P130" s="5">
        <v>24.451219512195124</v>
      </c>
      <c r="Q130" s="5">
        <v>8.6341463414634152</v>
      </c>
      <c r="R130" s="5">
        <v>14.463414634146341</v>
      </c>
      <c r="S130" s="2">
        <f t="shared" si="7"/>
        <v>0.5185713965711205</v>
      </c>
      <c r="T130" s="2">
        <f t="shared" si="8"/>
        <v>-0.65667756248713882</v>
      </c>
    </row>
    <row r="131" spans="1:20" x14ac:dyDescent="0.3">
      <c r="A131">
        <v>10</v>
      </c>
      <c r="B131" t="s">
        <v>172</v>
      </c>
      <c r="C131" t="s">
        <v>36</v>
      </c>
      <c r="D131" t="s">
        <v>181</v>
      </c>
      <c r="E131">
        <v>82</v>
      </c>
      <c r="F131">
        <v>67</v>
      </c>
      <c r="G131">
        <v>15</v>
      </c>
      <c r="H131" s="2">
        <v>0.81707317073170727</v>
      </c>
      <c r="I131" s="2">
        <f t="shared" ref="I131:I194" si="9">LN(H131)</f>
        <v>-0.20202662787328712</v>
      </c>
      <c r="J131" t="s">
        <v>369</v>
      </c>
      <c r="K131">
        <v>2</v>
      </c>
      <c r="L131" s="5">
        <v>18.512195121951219</v>
      </c>
      <c r="M131" s="5">
        <v>0.37549407114624506</v>
      </c>
      <c r="N131" s="5">
        <v>9.3902439024390247</v>
      </c>
      <c r="O131" s="5">
        <v>43.914634146341463</v>
      </c>
      <c r="P131" s="5">
        <v>24.512195121951219</v>
      </c>
      <c r="Q131" s="5">
        <v>8.2560975609756095</v>
      </c>
      <c r="R131" s="5">
        <v>13.060975609756097</v>
      </c>
      <c r="S131" s="2">
        <f t="shared" ref="S131:S194" si="10">R131*$V$2+Q131*$W$2+P131*$X$2+O131*$Y$2+N131*$Z$2+M131*$AA$2+L131*$AB$2+$AC$2</f>
        <v>0.71891396758806092</v>
      </c>
      <c r="T131" s="2">
        <f t="shared" ref="T131:T194" si="11">LN(R131*$V$2+Q131*$W$2+P131*$X$2+O131*$Y$2+N131*$Z$2+M131*$AA$2+L131*$AB$2+$AC$2)</f>
        <v>-0.33001358406982717</v>
      </c>
    </row>
    <row r="132" spans="1:20" x14ac:dyDescent="0.3">
      <c r="A132">
        <v>11</v>
      </c>
      <c r="B132" t="s">
        <v>172</v>
      </c>
      <c r="C132" t="s">
        <v>80</v>
      </c>
      <c r="D132" t="s">
        <v>182</v>
      </c>
      <c r="E132">
        <v>82</v>
      </c>
      <c r="F132">
        <v>48</v>
      </c>
      <c r="G132">
        <v>34</v>
      </c>
      <c r="H132" s="2">
        <v>0.58536585365853655</v>
      </c>
      <c r="I132" s="2">
        <f t="shared" si="9"/>
        <v>-0.5355182363563622</v>
      </c>
      <c r="J132" t="s">
        <v>285</v>
      </c>
      <c r="K132">
        <v>1</v>
      </c>
      <c r="L132" s="5">
        <v>29.390243902439025</v>
      </c>
      <c r="M132" s="5">
        <v>0.36224066390041493</v>
      </c>
      <c r="N132" s="5">
        <v>8.9512195121951219</v>
      </c>
      <c r="O132" s="5">
        <v>43.939024390243901</v>
      </c>
      <c r="P132" s="5">
        <v>21.682926829268293</v>
      </c>
      <c r="Q132" s="5">
        <v>7.2560975609756095</v>
      </c>
      <c r="R132" s="5">
        <v>12.548780487804878</v>
      </c>
      <c r="S132" s="2">
        <f t="shared" si="10"/>
        <v>0.59302275582673847</v>
      </c>
      <c r="T132" s="2">
        <f t="shared" si="11"/>
        <v>-0.52252250664523325</v>
      </c>
    </row>
    <row r="133" spans="1:20" x14ac:dyDescent="0.3">
      <c r="A133">
        <v>12</v>
      </c>
      <c r="B133" t="s">
        <v>172</v>
      </c>
      <c r="C133" t="s">
        <v>52</v>
      </c>
      <c r="D133" t="s">
        <v>183</v>
      </c>
      <c r="E133">
        <v>82</v>
      </c>
      <c r="F133">
        <v>48</v>
      </c>
      <c r="G133">
        <v>34</v>
      </c>
      <c r="H133" s="2">
        <v>0.58536585365853655</v>
      </c>
      <c r="I133" s="2">
        <f t="shared" si="9"/>
        <v>-0.5355182363563622</v>
      </c>
      <c r="J133" t="s">
        <v>294</v>
      </c>
      <c r="K133">
        <v>2</v>
      </c>
      <c r="L133" s="5">
        <v>28.365853658536587</v>
      </c>
      <c r="M133" s="5">
        <v>0.35038693035253654</v>
      </c>
      <c r="N133" s="5">
        <v>8.2804878048780495</v>
      </c>
      <c r="O133" s="5">
        <v>42.085365853658537</v>
      </c>
      <c r="P133" s="5">
        <v>25.609756097560975</v>
      </c>
      <c r="Q133" s="5">
        <v>9.1097560975609753</v>
      </c>
      <c r="R133" s="5">
        <v>14.951219512195122</v>
      </c>
      <c r="S133" s="2">
        <f t="shared" si="10"/>
        <v>0.51494530982702535</v>
      </c>
      <c r="T133" s="2">
        <f t="shared" si="11"/>
        <v>-0.66369457846806756</v>
      </c>
    </row>
    <row r="134" spans="1:20" x14ac:dyDescent="0.3">
      <c r="A134">
        <v>13</v>
      </c>
      <c r="B134" t="s">
        <v>172</v>
      </c>
      <c r="C134" t="s">
        <v>30</v>
      </c>
      <c r="D134" t="s">
        <v>184</v>
      </c>
      <c r="E134">
        <v>82</v>
      </c>
      <c r="F134">
        <v>30</v>
      </c>
      <c r="G134">
        <v>52</v>
      </c>
      <c r="H134" s="2">
        <v>0.36585365853658536</v>
      </c>
      <c r="I134" s="2">
        <f t="shared" si="9"/>
        <v>-1.0055218656020977</v>
      </c>
      <c r="J134">
        <v>0</v>
      </c>
      <c r="K134">
        <v>0</v>
      </c>
      <c r="L134" s="5">
        <v>23.792682926829269</v>
      </c>
      <c r="M134" s="5">
        <v>0.35981547924141466</v>
      </c>
      <c r="N134" s="5">
        <v>9.536585365853659</v>
      </c>
      <c r="O134" s="5">
        <v>42.609756097560975</v>
      </c>
      <c r="P134" s="5">
        <v>22.170731707317074</v>
      </c>
      <c r="Q134" s="5">
        <v>7.7195121951219514</v>
      </c>
      <c r="R134" s="5">
        <v>13.439024390243903</v>
      </c>
      <c r="S134" s="2">
        <f t="shared" si="10"/>
        <v>0.52904140581034564</v>
      </c>
      <c r="T134" s="2">
        <f t="shared" si="11"/>
        <v>-0.63668857833371395</v>
      </c>
    </row>
    <row r="135" spans="1:20" x14ac:dyDescent="0.3">
      <c r="A135">
        <v>14</v>
      </c>
      <c r="B135" t="s">
        <v>172</v>
      </c>
      <c r="C135" t="s">
        <v>46</v>
      </c>
      <c r="D135" t="s">
        <v>185</v>
      </c>
      <c r="E135">
        <v>82</v>
      </c>
      <c r="F135">
        <v>56</v>
      </c>
      <c r="G135">
        <v>26</v>
      </c>
      <c r="H135" s="2">
        <v>0.68292682926829273</v>
      </c>
      <c r="I135" s="2">
        <f t="shared" si="9"/>
        <v>-0.38136755652910381</v>
      </c>
      <c r="J135" t="s">
        <v>282</v>
      </c>
      <c r="K135">
        <v>3</v>
      </c>
      <c r="L135" s="5">
        <v>23.353658536585368</v>
      </c>
      <c r="M135" s="5">
        <v>0.36971279373368143</v>
      </c>
      <c r="N135" s="5">
        <v>10.195121951219512</v>
      </c>
      <c r="O135" s="5">
        <v>43.414634146341463</v>
      </c>
      <c r="P135" s="5">
        <v>18.73170731707317</v>
      </c>
      <c r="Q135" s="5">
        <v>7.7560975609756095</v>
      </c>
      <c r="R135" s="5">
        <v>13.085365853658537</v>
      </c>
      <c r="S135" s="2">
        <f t="shared" si="10"/>
        <v>0.61792079392454413</v>
      </c>
      <c r="T135" s="2">
        <f t="shared" si="11"/>
        <v>-0.48139499490894416</v>
      </c>
    </row>
    <row r="136" spans="1:20" x14ac:dyDescent="0.3">
      <c r="A136">
        <v>15</v>
      </c>
      <c r="B136" t="s">
        <v>172</v>
      </c>
      <c r="C136" t="s">
        <v>44</v>
      </c>
      <c r="D136" t="s">
        <v>186</v>
      </c>
      <c r="E136">
        <v>82</v>
      </c>
      <c r="F136">
        <v>29</v>
      </c>
      <c r="G136">
        <v>53</v>
      </c>
      <c r="H136" s="2">
        <v>0.35365853658536583</v>
      </c>
      <c r="I136" s="2">
        <f t="shared" si="9"/>
        <v>-1.0394234172777792</v>
      </c>
      <c r="J136">
        <v>0</v>
      </c>
      <c r="K136">
        <v>0</v>
      </c>
      <c r="L136" s="5">
        <v>16.426829268292682</v>
      </c>
      <c r="M136" s="5">
        <v>0.33778767631774315</v>
      </c>
      <c r="N136" s="5">
        <v>10.012195121951219</v>
      </c>
      <c r="O136" s="5">
        <v>41.560975609756099</v>
      </c>
      <c r="P136" s="5">
        <v>23.365853658536587</v>
      </c>
      <c r="Q136" s="5">
        <v>8</v>
      </c>
      <c r="R136" s="5">
        <v>15.012195121951219</v>
      </c>
      <c r="S136" s="2">
        <f t="shared" si="10"/>
        <v>0.35526646144043239</v>
      </c>
      <c r="T136" s="2">
        <f t="shared" si="11"/>
        <v>-1.0348871754558711</v>
      </c>
    </row>
    <row r="137" spans="1:20" x14ac:dyDescent="0.3">
      <c r="A137">
        <v>16</v>
      </c>
      <c r="B137" t="s">
        <v>172</v>
      </c>
      <c r="C137" t="s">
        <v>28</v>
      </c>
      <c r="D137" t="s">
        <v>187</v>
      </c>
      <c r="E137">
        <v>82</v>
      </c>
      <c r="F137">
        <v>42</v>
      </c>
      <c r="G137">
        <v>40</v>
      </c>
      <c r="H137" s="2">
        <v>0.51219512195121952</v>
      </c>
      <c r="I137" s="2">
        <f t="shared" si="9"/>
        <v>-0.66904962898088483</v>
      </c>
      <c r="J137" t="s">
        <v>345</v>
      </c>
      <c r="K137">
        <v>1</v>
      </c>
      <c r="L137" s="5">
        <v>28.560975609756099</v>
      </c>
      <c r="M137" s="5">
        <v>0.34415029888983778</v>
      </c>
      <c r="N137" s="5">
        <v>9.1585365853658534</v>
      </c>
      <c r="O137" s="5">
        <v>43.073170731707314</v>
      </c>
      <c r="P137" s="5">
        <v>22.109756097560975</v>
      </c>
      <c r="Q137" s="5">
        <v>6.8292682926829267</v>
      </c>
      <c r="R137" s="5">
        <v>12.768292682926829</v>
      </c>
      <c r="S137" s="2">
        <f t="shared" si="10"/>
        <v>0.43310326779795938</v>
      </c>
      <c r="T137" s="2">
        <f t="shared" si="11"/>
        <v>-0.83677908565504155</v>
      </c>
    </row>
    <row r="138" spans="1:20" x14ac:dyDescent="0.3">
      <c r="A138">
        <v>17</v>
      </c>
      <c r="B138" t="s">
        <v>172</v>
      </c>
      <c r="C138" t="s">
        <v>66</v>
      </c>
      <c r="D138" t="s">
        <v>188</v>
      </c>
      <c r="E138">
        <v>82</v>
      </c>
      <c r="F138">
        <v>45</v>
      </c>
      <c r="G138">
        <v>37</v>
      </c>
      <c r="H138" s="2">
        <v>0.54878048780487809</v>
      </c>
      <c r="I138" s="2">
        <f t="shared" si="9"/>
        <v>-0.60005675749393328</v>
      </c>
      <c r="J138" t="s">
        <v>285</v>
      </c>
      <c r="K138">
        <v>1</v>
      </c>
      <c r="L138" s="5">
        <v>23.036585365853657</v>
      </c>
      <c r="M138" s="5">
        <v>0.35097935415563797</v>
      </c>
      <c r="N138" s="5">
        <v>10.329268292682928</v>
      </c>
      <c r="O138" s="5">
        <v>44.219512195121951</v>
      </c>
      <c r="P138" s="5">
        <v>21.23170731707317</v>
      </c>
      <c r="Q138" s="5">
        <v>9.0487804878048781</v>
      </c>
      <c r="R138" s="5">
        <v>14.865853658536585</v>
      </c>
      <c r="S138" s="2">
        <f t="shared" si="10"/>
        <v>0.58531904543469437</v>
      </c>
      <c r="T138" s="2">
        <f t="shared" si="11"/>
        <v>-0.53559820360272103</v>
      </c>
    </row>
    <row r="139" spans="1:20" x14ac:dyDescent="0.3">
      <c r="A139">
        <v>18</v>
      </c>
      <c r="B139" t="s">
        <v>172</v>
      </c>
      <c r="C139" t="s">
        <v>68</v>
      </c>
      <c r="D139" t="s">
        <v>189</v>
      </c>
      <c r="E139">
        <v>82</v>
      </c>
      <c r="F139">
        <v>35</v>
      </c>
      <c r="G139">
        <v>47</v>
      </c>
      <c r="H139" s="2">
        <v>0.42682926829268292</v>
      </c>
      <c r="I139" s="2">
        <f t="shared" si="9"/>
        <v>-0.8513711857748395</v>
      </c>
      <c r="J139">
        <v>0</v>
      </c>
      <c r="K139">
        <v>0</v>
      </c>
      <c r="L139" s="5">
        <v>22.170731707317074</v>
      </c>
      <c r="M139" s="5">
        <v>0.34983498349834979</v>
      </c>
      <c r="N139" s="5">
        <v>10.280487804878049</v>
      </c>
      <c r="O139" s="5">
        <v>43.31707317073171</v>
      </c>
      <c r="P139" s="5">
        <v>23.573170731707318</v>
      </c>
      <c r="Q139" s="5">
        <v>8.2073170731707314</v>
      </c>
      <c r="R139" s="5">
        <v>14.085365853658537</v>
      </c>
      <c r="S139" s="2">
        <f t="shared" si="10"/>
        <v>0.50905871887283416</v>
      </c>
      <c r="T139" s="2">
        <f t="shared" si="11"/>
        <v>-0.67519190784192173</v>
      </c>
    </row>
    <row r="140" spans="1:20" x14ac:dyDescent="0.3">
      <c r="A140">
        <v>19</v>
      </c>
      <c r="B140" t="s">
        <v>172</v>
      </c>
      <c r="C140" t="s">
        <v>70</v>
      </c>
      <c r="D140" t="s">
        <v>190</v>
      </c>
      <c r="E140">
        <v>82</v>
      </c>
      <c r="F140">
        <v>44</v>
      </c>
      <c r="G140">
        <v>38</v>
      </c>
      <c r="H140" s="2">
        <v>0.53658536585365857</v>
      </c>
      <c r="I140" s="2">
        <f t="shared" si="9"/>
        <v>-0.62252961334599188</v>
      </c>
      <c r="J140" t="s">
        <v>285</v>
      </c>
      <c r="K140">
        <v>1</v>
      </c>
      <c r="L140" s="5">
        <v>26.195121951219512</v>
      </c>
      <c r="M140" s="5">
        <v>0.3445065176908752</v>
      </c>
      <c r="N140" s="5">
        <v>12.451219512195122</v>
      </c>
      <c r="O140" s="5">
        <v>46.31707317073171</v>
      </c>
      <c r="P140" s="5">
        <v>19.439024390243901</v>
      </c>
      <c r="Q140" s="5">
        <v>6.9878048780487809</v>
      </c>
      <c r="R140" s="5">
        <v>13.536585365853659</v>
      </c>
      <c r="S140" s="2">
        <f t="shared" si="10"/>
        <v>0.49346248938682358</v>
      </c>
      <c r="T140" s="2">
        <f t="shared" si="11"/>
        <v>-0.70630843234533291</v>
      </c>
    </row>
    <row r="141" spans="1:20" x14ac:dyDescent="0.3">
      <c r="A141">
        <v>20</v>
      </c>
      <c r="B141" t="s">
        <v>172</v>
      </c>
      <c r="C141" t="s">
        <v>58</v>
      </c>
      <c r="D141" t="s">
        <v>191</v>
      </c>
      <c r="E141">
        <v>82</v>
      </c>
      <c r="F141">
        <v>33</v>
      </c>
      <c r="G141">
        <v>49</v>
      </c>
      <c r="H141" s="2">
        <v>0.40243902439024393</v>
      </c>
      <c r="I141" s="2">
        <f t="shared" si="9"/>
        <v>-0.91021168579777278</v>
      </c>
      <c r="J141">
        <v>0</v>
      </c>
      <c r="K141">
        <v>0</v>
      </c>
      <c r="L141" s="5">
        <v>23.695121951219512</v>
      </c>
      <c r="M141" s="5">
        <v>0.33762223365928978</v>
      </c>
      <c r="N141" s="5">
        <v>11.475609756097562</v>
      </c>
      <c r="O141" s="5">
        <v>44.621951219512198</v>
      </c>
      <c r="P141" s="5">
        <v>22.658536585365855</v>
      </c>
      <c r="Q141" s="5">
        <v>7.4268292682926829</v>
      </c>
      <c r="R141" s="5">
        <v>14.658536585365853</v>
      </c>
      <c r="S141" s="2">
        <f t="shared" si="10"/>
        <v>0.40294709000546636</v>
      </c>
      <c r="T141" s="2">
        <f t="shared" si="11"/>
        <v>-0.90895001596379765</v>
      </c>
    </row>
    <row r="142" spans="1:20" x14ac:dyDescent="0.3">
      <c r="A142">
        <v>21</v>
      </c>
      <c r="B142" t="s">
        <v>172</v>
      </c>
      <c r="C142" t="s">
        <v>74</v>
      </c>
      <c r="D142" t="s">
        <v>192</v>
      </c>
      <c r="E142">
        <v>82</v>
      </c>
      <c r="F142">
        <v>42</v>
      </c>
      <c r="G142">
        <v>40</v>
      </c>
      <c r="H142" s="2">
        <v>0.51219512195121952</v>
      </c>
      <c r="I142" s="2">
        <f t="shared" si="9"/>
        <v>-0.66904962898088483</v>
      </c>
      <c r="J142">
        <v>0</v>
      </c>
      <c r="K142">
        <v>0</v>
      </c>
      <c r="L142" s="5">
        <v>21.378048780487806</v>
      </c>
      <c r="M142" s="5">
        <v>0.37136337706788364</v>
      </c>
      <c r="N142" s="5">
        <v>11.060975609756097</v>
      </c>
      <c r="O142" s="5">
        <v>46.292682926829265</v>
      </c>
      <c r="P142" s="5">
        <v>22.804878048780488</v>
      </c>
      <c r="Q142" s="5">
        <v>6.0365853658536581</v>
      </c>
      <c r="R142" s="5">
        <v>13.914634146341463</v>
      </c>
      <c r="S142" s="2">
        <f t="shared" si="10"/>
        <v>0.5692662843003875</v>
      </c>
      <c r="T142" s="2">
        <f t="shared" si="11"/>
        <v>-0.56340696785915267</v>
      </c>
    </row>
    <row r="143" spans="1:20" x14ac:dyDescent="0.3">
      <c r="A143">
        <v>22</v>
      </c>
      <c r="B143" t="s">
        <v>172</v>
      </c>
      <c r="C143" t="s">
        <v>40</v>
      </c>
      <c r="D143" t="s">
        <v>193</v>
      </c>
      <c r="E143">
        <v>82</v>
      </c>
      <c r="F143">
        <v>23</v>
      </c>
      <c r="G143">
        <v>59</v>
      </c>
      <c r="H143" s="2">
        <v>0.28048780487804881</v>
      </c>
      <c r="I143" s="2">
        <f t="shared" si="9"/>
        <v>-1.2712250313351032</v>
      </c>
      <c r="J143">
        <v>0</v>
      </c>
      <c r="K143">
        <v>0</v>
      </c>
      <c r="L143" s="5">
        <v>25.829268292682926</v>
      </c>
      <c r="M143" s="5">
        <v>0.34844192634560905</v>
      </c>
      <c r="N143" s="5">
        <v>11.5</v>
      </c>
      <c r="O143" s="5">
        <v>44.829268292682926</v>
      </c>
      <c r="P143" s="5">
        <v>20.743902439024389</v>
      </c>
      <c r="Q143" s="5">
        <v>7.7073170731707314</v>
      </c>
      <c r="R143" s="5">
        <v>17.195121951219512</v>
      </c>
      <c r="S143" s="2">
        <f t="shared" si="10"/>
        <v>0.38665455592033382</v>
      </c>
      <c r="T143" s="2">
        <f t="shared" si="11"/>
        <v>-0.95022360493603431</v>
      </c>
    </row>
    <row r="144" spans="1:20" x14ac:dyDescent="0.3">
      <c r="A144">
        <v>23</v>
      </c>
      <c r="B144" t="s">
        <v>172</v>
      </c>
      <c r="C144" t="s">
        <v>50</v>
      </c>
      <c r="D144" t="s">
        <v>194</v>
      </c>
      <c r="E144">
        <v>82</v>
      </c>
      <c r="F144">
        <v>48</v>
      </c>
      <c r="G144">
        <v>34</v>
      </c>
      <c r="H144" s="2">
        <v>0.58536585365853655</v>
      </c>
      <c r="I144" s="2">
        <f t="shared" si="9"/>
        <v>-0.5355182363563622</v>
      </c>
      <c r="J144" t="s">
        <v>294</v>
      </c>
      <c r="K144">
        <v>2</v>
      </c>
      <c r="L144" s="5">
        <v>18.048780487804876</v>
      </c>
      <c r="M144" s="5">
        <v>0.33648648648648655</v>
      </c>
      <c r="N144" s="5">
        <v>9.8414634146341466</v>
      </c>
      <c r="O144" s="5">
        <v>44.121951219512198</v>
      </c>
      <c r="P144" s="5">
        <v>20.841463414634145</v>
      </c>
      <c r="Q144" s="5">
        <v>6.7439024390243905</v>
      </c>
      <c r="R144" s="5">
        <v>14.085365853658537</v>
      </c>
      <c r="S144" s="2">
        <f t="shared" si="10"/>
        <v>0.40516260386509373</v>
      </c>
      <c r="T144" s="2">
        <f t="shared" si="11"/>
        <v>-0.90346680142663038</v>
      </c>
    </row>
    <row r="145" spans="1:20" x14ac:dyDescent="0.3">
      <c r="A145">
        <v>24</v>
      </c>
      <c r="B145" t="s">
        <v>172</v>
      </c>
      <c r="C145" t="s">
        <v>48</v>
      </c>
      <c r="D145" t="s">
        <v>195</v>
      </c>
      <c r="E145">
        <v>82</v>
      </c>
      <c r="F145">
        <v>42</v>
      </c>
      <c r="G145">
        <v>40</v>
      </c>
      <c r="H145" s="2">
        <v>0.51219512195121952</v>
      </c>
      <c r="I145" s="2">
        <f t="shared" si="9"/>
        <v>-0.66904962898088483</v>
      </c>
      <c r="J145" t="s">
        <v>345</v>
      </c>
      <c r="K145">
        <v>1</v>
      </c>
      <c r="L145" s="5">
        <v>18.548780487804876</v>
      </c>
      <c r="M145" s="5">
        <v>0.33136094674556216</v>
      </c>
      <c r="N145" s="5">
        <v>11.170731707317072</v>
      </c>
      <c r="O145" s="5">
        <v>41.621951219512198</v>
      </c>
      <c r="P145" s="5">
        <v>20.695121951219512</v>
      </c>
      <c r="Q145" s="5">
        <v>8.8292682926829276</v>
      </c>
      <c r="R145" s="5">
        <v>13.292682926829269</v>
      </c>
      <c r="S145" s="2">
        <f t="shared" si="10"/>
        <v>0.42503842581730034</v>
      </c>
      <c r="T145" s="2">
        <f t="shared" si="11"/>
        <v>-0.8555757004570258</v>
      </c>
    </row>
    <row r="146" spans="1:20" x14ac:dyDescent="0.3">
      <c r="A146">
        <v>25</v>
      </c>
      <c r="B146" t="s">
        <v>172</v>
      </c>
      <c r="C146" t="s">
        <v>24</v>
      </c>
      <c r="D146" t="s">
        <v>196</v>
      </c>
      <c r="E146">
        <v>82</v>
      </c>
      <c r="F146">
        <v>33</v>
      </c>
      <c r="G146">
        <v>49</v>
      </c>
      <c r="H146" s="2">
        <v>0.40243902439024393</v>
      </c>
      <c r="I146" s="2">
        <f t="shared" si="9"/>
        <v>-0.91021168579777278</v>
      </c>
      <c r="J146">
        <v>0</v>
      </c>
      <c r="K146">
        <v>0</v>
      </c>
      <c r="L146" s="5">
        <v>15.573170731707316</v>
      </c>
      <c r="M146" s="5">
        <v>0.34455755677368838</v>
      </c>
      <c r="N146" s="5">
        <v>10.463414634146341</v>
      </c>
      <c r="O146" s="5">
        <v>41.670731707317074</v>
      </c>
      <c r="P146" s="5">
        <v>23.109756097560975</v>
      </c>
      <c r="Q146" s="5">
        <v>8.1951219512195124</v>
      </c>
      <c r="R146" s="5">
        <v>15.207317073170731</v>
      </c>
      <c r="S146" s="2">
        <f t="shared" si="10"/>
        <v>0.39053654387622627</v>
      </c>
      <c r="T146" s="2">
        <f t="shared" si="11"/>
        <v>-0.94023373181147829</v>
      </c>
    </row>
    <row r="147" spans="1:20" x14ac:dyDescent="0.3">
      <c r="A147">
        <v>26</v>
      </c>
      <c r="B147" t="s">
        <v>172</v>
      </c>
      <c r="C147" t="s">
        <v>54</v>
      </c>
      <c r="D147" t="s">
        <v>197</v>
      </c>
      <c r="E147">
        <v>82</v>
      </c>
      <c r="F147">
        <v>21</v>
      </c>
      <c r="G147">
        <v>61</v>
      </c>
      <c r="H147" s="2">
        <v>0.25609756097560976</v>
      </c>
      <c r="I147" s="2">
        <f t="shared" si="9"/>
        <v>-1.3621968095408301</v>
      </c>
      <c r="J147">
        <v>0</v>
      </c>
      <c r="K147">
        <v>0</v>
      </c>
      <c r="L147" s="5">
        <v>18.390243902439025</v>
      </c>
      <c r="M147" s="5">
        <v>0.35212201591511938</v>
      </c>
      <c r="N147" s="5">
        <v>10.524390243902438</v>
      </c>
      <c r="O147" s="5">
        <v>42.402439024390247</v>
      </c>
      <c r="P147" s="5">
        <v>22.304878048780488</v>
      </c>
      <c r="Q147" s="5">
        <v>7.6463414634146343</v>
      </c>
      <c r="R147" s="5">
        <v>14.780487804878049</v>
      </c>
      <c r="S147" s="2">
        <f t="shared" si="10"/>
        <v>0.42453079239644431</v>
      </c>
      <c r="T147" s="2">
        <f t="shared" si="11"/>
        <v>-0.85677073782510882</v>
      </c>
    </row>
    <row r="148" spans="1:20" x14ac:dyDescent="0.3">
      <c r="A148">
        <v>27</v>
      </c>
      <c r="B148" t="s">
        <v>172</v>
      </c>
      <c r="C148" t="s">
        <v>78</v>
      </c>
      <c r="D148" t="s">
        <v>198</v>
      </c>
      <c r="E148">
        <v>82</v>
      </c>
      <c r="F148">
        <v>32</v>
      </c>
      <c r="G148">
        <v>50</v>
      </c>
      <c r="H148" s="2">
        <v>0.3902439024390244</v>
      </c>
      <c r="I148" s="2">
        <f t="shared" si="9"/>
        <v>-0.94098334446452658</v>
      </c>
      <c r="J148">
        <v>0</v>
      </c>
      <c r="K148">
        <v>0</v>
      </c>
      <c r="L148" s="5">
        <v>21.487804878048781</v>
      </c>
      <c r="M148" s="5">
        <v>0.34619750283768447</v>
      </c>
      <c r="N148" s="5">
        <v>10.365853658536585</v>
      </c>
      <c r="O148" s="5">
        <v>44.365853658536587</v>
      </c>
      <c r="P148" s="5">
        <v>20.512195121951219</v>
      </c>
      <c r="Q148" s="5">
        <v>5.6951219512195124</v>
      </c>
      <c r="R148" s="5">
        <v>13.402439024390244</v>
      </c>
      <c r="S148" s="2">
        <f t="shared" si="10"/>
        <v>0.38937885059211963</v>
      </c>
      <c r="T148" s="2">
        <f t="shared" si="11"/>
        <v>-0.94320250032817499</v>
      </c>
    </row>
    <row r="149" spans="1:20" x14ac:dyDescent="0.3">
      <c r="A149">
        <v>28</v>
      </c>
      <c r="B149" t="s">
        <v>172</v>
      </c>
      <c r="C149" t="s">
        <v>56</v>
      </c>
      <c r="D149" t="s">
        <v>199</v>
      </c>
      <c r="E149">
        <v>82</v>
      </c>
      <c r="F149">
        <v>40</v>
      </c>
      <c r="G149">
        <v>42</v>
      </c>
      <c r="H149" s="2">
        <v>0.48780487804878048</v>
      </c>
      <c r="I149" s="2">
        <f t="shared" si="9"/>
        <v>-0.71783979315031687</v>
      </c>
      <c r="J149">
        <v>0</v>
      </c>
      <c r="K149">
        <v>0</v>
      </c>
      <c r="L149" s="5">
        <v>23.853658536585368</v>
      </c>
      <c r="M149" s="5">
        <v>0.35480572597137011</v>
      </c>
      <c r="N149" s="5">
        <v>10.731707317073171</v>
      </c>
      <c r="O149" s="5">
        <v>43.231707317073173</v>
      </c>
      <c r="P149" s="5">
        <v>18.951219512195124</v>
      </c>
      <c r="Q149" s="5">
        <v>7.6951219512195124</v>
      </c>
      <c r="R149" s="5">
        <v>14.926829268292684</v>
      </c>
      <c r="S149" s="2">
        <f t="shared" si="10"/>
        <v>0.45749852041680095</v>
      </c>
      <c r="T149" s="2">
        <f t="shared" si="11"/>
        <v>-0.78198162833342788</v>
      </c>
    </row>
    <row r="150" spans="1:20" x14ac:dyDescent="0.3">
      <c r="A150">
        <v>29</v>
      </c>
      <c r="B150" t="s">
        <v>172</v>
      </c>
      <c r="C150" t="s">
        <v>60</v>
      </c>
      <c r="D150" t="s">
        <v>200</v>
      </c>
      <c r="E150">
        <v>82</v>
      </c>
      <c r="F150">
        <v>10</v>
      </c>
      <c r="G150">
        <v>72</v>
      </c>
      <c r="H150" s="2">
        <v>0.12195121951219512</v>
      </c>
      <c r="I150" s="2">
        <f t="shared" si="9"/>
        <v>-2.1041341542702074</v>
      </c>
      <c r="J150">
        <v>0</v>
      </c>
      <c r="K150">
        <v>0</v>
      </c>
      <c r="L150" s="5">
        <v>27.5</v>
      </c>
      <c r="M150" s="5">
        <v>0.33880266075388027</v>
      </c>
      <c r="N150" s="5">
        <v>9.4756097560975618</v>
      </c>
      <c r="O150" s="5">
        <v>41.243902439024389</v>
      </c>
      <c r="P150" s="5">
        <v>21.524390243902438</v>
      </c>
      <c r="Q150" s="5">
        <v>8.2926829268292686</v>
      </c>
      <c r="R150" s="5">
        <v>16.378048780487806</v>
      </c>
      <c r="S150" s="2">
        <f t="shared" si="10"/>
        <v>0.30316274376988694</v>
      </c>
      <c r="T150" s="2">
        <f t="shared" si="11"/>
        <v>-1.1934855095122805</v>
      </c>
    </row>
    <row r="151" spans="1:20" x14ac:dyDescent="0.3">
      <c r="A151">
        <v>30</v>
      </c>
      <c r="B151" t="s">
        <v>172</v>
      </c>
      <c r="C151" t="s">
        <v>42</v>
      </c>
      <c r="D151" t="s">
        <v>201</v>
      </c>
      <c r="E151">
        <v>82</v>
      </c>
      <c r="F151">
        <v>17</v>
      </c>
      <c r="G151">
        <v>65</v>
      </c>
      <c r="H151" s="2">
        <v>0.2073170731707317</v>
      </c>
      <c r="I151" s="2">
        <f t="shared" si="9"/>
        <v>-1.5735059032080372</v>
      </c>
      <c r="J151">
        <v>0</v>
      </c>
      <c r="K151">
        <v>0</v>
      </c>
      <c r="L151" s="5">
        <v>24.585365853658537</v>
      </c>
      <c r="M151" s="5">
        <v>0.3169642857142857</v>
      </c>
      <c r="N151" s="5">
        <v>10.707317073170731</v>
      </c>
      <c r="O151" s="5">
        <v>42.963414634146339</v>
      </c>
      <c r="P151" s="5">
        <v>18.024390243902438</v>
      </c>
      <c r="Q151" s="5">
        <v>7.2317073170731705</v>
      </c>
      <c r="R151" s="5">
        <v>13.707317073170731</v>
      </c>
      <c r="S151" s="2">
        <f t="shared" si="10"/>
        <v>0.28607790734652205</v>
      </c>
      <c r="T151" s="2">
        <f t="shared" si="11"/>
        <v>-1.2514911019478119</v>
      </c>
    </row>
    <row r="152" spans="1:20" x14ac:dyDescent="0.3">
      <c r="A152">
        <v>1</v>
      </c>
      <c r="B152" t="s">
        <v>202</v>
      </c>
      <c r="C152" t="s">
        <v>76</v>
      </c>
      <c r="D152" t="s">
        <v>203</v>
      </c>
      <c r="E152">
        <v>82</v>
      </c>
      <c r="F152">
        <v>67</v>
      </c>
      <c r="G152">
        <v>15</v>
      </c>
      <c r="H152" s="2">
        <v>0.81707317073170727</v>
      </c>
      <c r="I152" s="2">
        <f t="shared" si="9"/>
        <v>-0.20202662787328712</v>
      </c>
      <c r="J152" t="s">
        <v>391</v>
      </c>
      <c r="K152">
        <v>5</v>
      </c>
      <c r="L152" s="5">
        <v>27.036585365853657</v>
      </c>
      <c r="M152" s="5">
        <v>0.39828597203428057</v>
      </c>
      <c r="N152" s="5">
        <v>10.402439024390244</v>
      </c>
      <c r="O152" s="5">
        <v>44.719512195121951</v>
      </c>
      <c r="P152" s="5">
        <v>27.414634146341463</v>
      </c>
      <c r="Q152" s="5">
        <v>9.2926829268292686</v>
      </c>
      <c r="R152" s="5">
        <v>14.451219512195122</v>
      </c>
      <c r="S152" s="2">
        <f t="shared" si="10"/>
        <v>0.82648013915195273</v>
      </c>
      <c r="T152" s="2">
        <f t="shared" si="11"/>
        <v>-0.19057939207396782</v>
      </c>
    </row>
    <row r="153" spans="1:20" x14ac:dyDescent="0.3">
      <c r="A153">
        <v>2</v>
      </c>
      <c r="B153" t="s">
        <v>202</v>
      </c>
      <c r="C153" t="s">
        <v>204</v>
      </c>
      <c r="D153" t="s">
        <v>205</v>
      </c>
      <c r="E153">
        <v>82</v>
      </c>
      <c r="F153">
        <v>56</v>
      </c>
      <c r="G153">
        <v>26</v>
      </c>
      <c r="H153" s="2">
        <v>0.68292682926829273</v>
      </c>
      <c r="I153" s="2">
        <f t="shared" si="9"/>
        <v>-0.38136755652910381</v>
      </c>
      <c r="J153" t="s">
        <v>369</v>
      </c>
      <c r="K153">
        <v>2</v>
      </c>
      <c r="L153" s="5">
        <v>26.853658536585368</v>
      </c>
      <c r="M153" s="5">
        <v>0.37556766575840145</v>
      </c>
      <c r="N153" s="5">
        <v>9.5609756097560972</v>
      </c>
      <c r="O153" s="5">
        <v>42.621951219512198</v>
      </c>
      <c r="P153" s="5">
        <v>24.76829268292683</v>
      </c>
      <c r="Q153" s="5">
        <v>7.8048780487804876</v>
      </c>
      <c r="R153" s="5">
        <v>12.341463414634147</v>
      </c>
      <c r="S153" s="2">
        <f t="shared" si="10"/>
        <v>0.63199954388710911</v>
      </c>
      <c r="T153" s="2">
        <f t="shared" si="11"/>
        <v>-0.45886660653315225</v>
      </c>
    </row>
    <row r="154" spans="1:20" x14ac:dyDescent="0.3">
      <c r="A154">
        <v>3</v>
      </c>
      <c r="B154" t="s">
        <v>202</v>
      </c>
      <c r="C154" t="s">
        <v>28</v>
      </c>
      <c r="D154" t="s">
        <v>206</v>
      </c>
      <c r="E154">
        <v>82</v>
      </c>
      <c r="F154">
        <v>50</v>
      </c>
      <c r="G154">
        <v>32</v>
      </c>
      <c r="H154" s="2">
        <v>0.6097560975609756</v>
      </c>
      <c r="I154" s="2">
        <f t="shared" si="9"/>
        <v>-0.49469624183610705</v>
      </c>
      <c r="J154" t="s">
        <v>345</v>
      </c>
      <c r="K154">
        <v>1</v>
      </c>
      <c r="L154" s="5">
        <v>25.390243902439025</v>
      </c>
      <c r="M154" s="5">
        <v>0.35158501440922191</v>
      </c>
      <c r="N154" s="5">
        <v>10.463414634146341</v>
      </c>
      <c r="O154" s="5">
        <v>42.268292682926827</v>
      </c>
      <c r="P154" s="5">
        <v>22.512195121951219</v>
      </c>
      <c r="Q154" s="5">
        <v>8.0853658536585371</v>
      </c>
      <c r="R154" s="5">
        <v>12.951219512195122</v>
      </c>
      <c r="S154" s="2">
        <f t="shared" si="10"/>
        <v>0.49555131274902608</v>
      </c>
      <c r="T154" s="2">
        <f t="shared" si="11"/>
        <v>-0.70208437305811033</v>
      </c>
    </row>
    <row r="155" spans="1:20" x14ac:dyDescent="0.3">
      <c r="A155">
        <v>4</v>
      </c>
      <c r="B155" t="s">
        <v>202</v>
      </c>
      <c r="C155" t="s">
        <v>62</v>
      </c>
      <c r="D155" t="s">
        <v>207</v>
      </c>
      <c r="E155">
        <v>82</v>
      </c>
      <c r="F155">
        <v>45</v>
      </c>
      <c r="G155">
        <v>37</v>
      </c>
      <c r="H155" s="2">
        <v>0.54878048780487809</v>
      </c>
      <c r="I155" s="2">
        <f t="shared" si="9"/>
        <v>-0.60005675749393328</v>
      </c>
      <c r="J155">
        <v>0</v>
      </c>
      <c r="K155">
        <v>0</v>
      </c>
      <c r="L155" s="5">
        <v>22.73170731707317</v>
      </c>
      <c r="M155" s="5">
        <v>0.33905579399141633</v>
      </c>
      <c r="N155" s="5">
        <v>12.829268292682928</v>
      </c>
      <c r="O155" s="5">
        <v>47.512195121951223</v>
      </c>
      <c r="P155" s="5">
        <v>20.5</v>
      </c>
      <c r="Q155" s="5">
        <v>7.2926829268292686</v>
      </c>
      <c r="R155" s="5">
        <v>14.695121951219512</v>
      </c>
      <c r="S155" s="2">
        <f t="shared" si="10"/>
        <v>0.49669926319702373</v>
      </c>
      <c r="T155" s="2">
        <f t="shared" si="11"/>
        <v>-0.69977054026630103</v>
      </c>
    </row>
    <row r="156" spans="1:20" x14ac:dyDescent="0.3">
      <c r="A156">
        <v>5</v>
      </c>
      <c r="B156" t="s">
        <v>202</v>
      </c>
      <c r="C156" t="s">
        <v>46</v>
      </c>
      <c r="D156" t="s">
        <v>208</v>
      </c>
      <c r="E156">
        <v>82</v>
      </c>
      <c r="F156">
        <v>49</v>
      </c>
      <c r="G156">
        <v>33</v>
      </c>
      <c r="H156" s="2">
        <v>0.59756097560975607</v>
      </c>
      <c r="I156" s="2">
        <f t="shared" si="9"/>
        <v>-0.51489894915362655</v>
      </c>
      <c r="J156" t="s">
        <v>285</v>
      </c>
      <c r="K156">
        <v>1</v>
      </c>
      <c r="L156" s="5">
        <v>25.121951219512194</v>
      </c>
      <c r="M156" s="5">
        <v>0.35242718446601945</v>
      </c>
      <c r="N156" s="5">
        <v>10.74390243902439</v>
      </c>
      <c r="O156" s="5">
        <v>41.548780487804876</v>
      </c>
      <c r="P156" s="5">
        <v>20.743902439024389</v>
      </c>
      <c r="Q156" s="5">
        <v>7.5</v>
      </c>
      <c r="R156" s="5">
        <v>12.890243902439025</v>
      </c>
      <c r="S156" s="2">
        <f t="shared" si="10"/>
        <v>0.42887097937179686</v>
      </c>
      <c r="T156" s="2">
        <f t="shared" si="11"/>
        <v>-0.8465991526727733</v>
      </c>
    </row>
    <row r="157" spans="1:20" x14ac:dyDescent="0.3">
      <c r="A157">
        <v>6</v>
      </c>
      <c r="B157" t="s">
        <v>202</v>
      </c>
      <c r="C157" t="s">
        <v>26</v>
      </c>
      <c r="D157" t="s">
        <v>209</v>
      </c>
      <c r="E157">
        <v>82</v>
      </c>
      <c r="F157">
        <v>56</v>
      </c>
      <c r="G157">
        <v>26</v>
      </c>
      <c r="H157" s="2">
        <v>0.68292682926829273</v>
      </c>
      <c r="I157" s="2">
        <f t="shared" si="9"/>
        <v>-0.38136755652910381</v>
      </c>
      <c r="J157" t="s">
        <v>348</v>
      </c>
      <c r="K157">
        <v>3</v>
      </c>
      <c r="L157" s="5">
        <v>32.68292682926829</v>
      </c>
      <c r="M157" s="5">
        <v>0.34813432835820901</v>
      </c>
      <c r="N157" s="5">
        <v>11.682926829268293</v>
      </c>
      <c r="O157" s="5">
        <v>43.68292682926829</v>
      </c>
      <c r="P157" s="5">
        <v>22.195121951219512</v>
      </c>
      <c r="Q157" s="5">
        <v>9.4756097560975618</v>
      </c>
      <c r="R157" s="5">
        <v>16.658536585365855</v>
      </c>
      <c r="S157" s="2">
        <f t="shared" si="10"/>
        <v>0.45642071866065725</v>
      </c>
      <c r="T157" s="2">
        <f t="shared" si="11"/>
        <v>-0.78434026618615116</v>
      </c>
    </row>
    <row r="158" spans="1:20" x14ac:dyDescent="0.3">
      <c r="A158">
        <v>7</v>
      </c>
      <c r="B158" t="s">
        <v>202</v>
      </c>
      <c r="C158" t="s">
        <v>36</v>
      </c>
      <c r="D158" t="s">
        <v>210</v>
      </c>
      <c r="E158">
        <v>82</v>
      </c>
      <c r="F158">
        <v>55</v>
      </c>
      <c r="G158">
        <v>27</v>
      </c>
      <c r="H158" s="2">
        <v>0.67073170731707321</v>
      </c>
      <c r="I158" s="2">
        <f t="shared" si="9"/>
        <v>-0.39938606203178212</v>
      </c>
      <c r="J158" t="s">
        <v>345</v>
      </c>
      <c r="K158">
        <v>1</v>
      </c>
      <c r="L158" s="5">
        <v>22.524390243902438</v>
      </c>
      <c r="M158" s="5">
        <v>0.36654033567948024</v>
      </c>
      <c r="N158" s="5">
        <v>9.8292682926829276</v>
      </c>
      <c r="O158" s="5">
        <v>43.634146341463413</v>
      </c>
      <c r="P158" s="5">
        <v>24.390243902439025</v>
      </c>
      <c r="Q158" s="5">
        <v>8.0121951219512191</v>
      </c>
      <c r="R158" s="5">
        <v>13.975609756097562</v>
      </c>
      <c r="S158" s="2">
        <f t="shared" si="10"/>
        <v>0.59536759599184474</v>
      </c>
      <c r="T158" s="2">
        <f t="shared" si="11"/>
        <v>-0.5185762558118886</v>
      </c>
    </row>
    <row r="159" spans="1:20" x14ac:dyDescent="0.3">
      <c r="A159">
        <v>8</v>
      </c>
      <c r="B159" t="s">
        <v>202</v>
      </c>
      <c r="C159" t="s">
        <v>72</v>
      </c>
      <c r="D159" t="s">
        <v>211</v>
      </c>
      <c r="E159">
        <v>82</v>
      </c>
      <c r="F159">
        <v>53</v>
      </c>
      <c r="G159">
        <v>29</v>
      </c>
      <c r="H159" s="2">
        <v>0.64634146341463417</v>
      </c>
      <c r="I159" s="2">
        <f t="shared" si="9"/>
        <v>-0.43642733371213127</v>
      </c>
      <c r="J159" t="s">
        <v>388</v>
      </c>
      <c r="K159">
        <v>4</v>
      </c>
      <c r="L159" s="5">
        <v>27.475609756097562</v>
      </c>
      <c r="M159" s="5">
        <v>0.3666222814025743</v>
      </c>
      <c r="N159" s="5">
        <v>11.109756097560975</v>
      </c>
      <c r="O159" s="5">
        <v>42.963414634146339</v>
      </c>
      <c r="P159" s="5">
        <v>22.121951219512194</v>
      </c>
      <c r="Q159" s="5">
        <v>7.3536585365853657</v>
      </c>
      <c r="R159" s="5">
        <v>14.280487804878049</v>
      </c>
      <c r="S159" s="2">
        <f t="shared" si="10"/>
        <v>0.47343676106613009</v>
      </c>
      <c r="T159" s="2">
        <f t="shared" si="11"/>
        <v>-0.74773693162997812</v>
      </c>
    </row>
    <row r="160" spans="1:20" x14ac:dyDescent="0.3">
      <c r="A160">
        <v>9</v>
      </c>
      <c r="B160" t="s">
        <v>202</v>
      </c>
      <c r="C160" t="s">
        <v>32</v>
      </c>
      <c r="D160" t="s">
        <v>212</v>
      </c>
      <c r="E160">
        <v>82</v>
      </c>
      <c r="F160">
        <v>51</v>
      </c>
      <c r="G160">
        <v>31</v>
      </c>
      <c r="H160" s="2">
        <v>0.62195121951219512</v>
      </c>
      <c r="I160" s="2">
        <f t="shared" si="9"/>
        <v>-0.47489361453992734</v>
      </c>
      <c r="J160" t="s">
        <v>345</v>
      </c>
      <c r="K160">
        <v>1</v>
      </c>
      <c r="L160" s="5">
        <v>27.207317073170731</v>
      </c>
      <c r="M160" s="5">
        <v>0.36172120125504259</v>
      </c>
      <c r="N160" s="5">
        <v>10.719512195121951</v>
      </c>
      <c r="O160" s="5">
        <v>45.853658536585364</v>
      </c>
      <c r="P160" s="5">
        <v>21.939024390243901</v>
      </c>
      <c r="Q160" s="5">
        <v>6.4024390243902438</v>
      </c>
      <c r="R160" s="5">
        <v>13.621951219512194</v>
      </c>
      <c r="S160" s="2">
        <f t="shared" si="10"/>
        <v>0.53708598914547867</v>
      </c>
      <c r="T160" s="2">
        <f t="shared" si="11"/>
        <v>-0.62159706852998409</v>
      </c>
    </row>
    <row r="161" spans="1:20" x14ac:dyDescent="0.3">
      <c r="A161">
        <v>10</v>
      </c>
      <c r="B161" t="s">
        <v>202</v>
      </c>
      <c r="C161" t="s">
        <v>52</v>
      </c>
      <c r="D161" t="s">
        <v>213</v>
      </c>
      <c r="E161">
        <v>82</v>
      </c>
      <c r="F161">
        <v>60</v>
      </c>
      <c r="G161">
        <v>22</v>
      </c>
      <c r="H161" s="2">
        <v>0.73170731707317072</v>
      </c>
      <c r="I161" s="2">
        <f t="shared" si="9"/>
        <v>-0.31237468504215243</v>
      </c>
      <c r="J161" t="s">
        <v>282</v>
      </c>
      <c r="K161">
        <v>3</v>
      </c>
      <c r="L161" s="5">
        <v>26.243902439024389</v>
      </c>
      <c r="M161" s="5">
        <v>0.3801115241635688</v>
      </c>
      <c r="N161" s="5">
        <v>8.7195121951219505</v>
      </c>
      <c r="O161" s="5">
        <v>40.560975609756099</v>
      </c>
      <c r="P161" s="5">
        <v>25.743902439024389</v>
      </c>
      <c r="Q161" s="5">
        <v>9.0731707317073162</v>
      </c>
      <c r="R161" s="5">
        <v>14.231707317073171</v>
      </c>
      <c r="S161" s="2">
        <f t="shared" si="10"/>
        <v>0.60653652139912495</v>
      </c>
      <c r="T161" s="2">
        <f t="shared" si="11"/>
        <v>-0.49999033575949814</v>
      </c>
    </row>
    <row r="162" spans="1:20" x14ac:dyDescent="0.3">
      <c r="A162">
        <v>11</v>
      </c>
      <c r="B162" t="s">
        <v>202</v>
      </c>
      <c r="C162" t="s">
        <v>40</v>
      </c>
      <c r="D162" t="s">
        <v>214</v>
      </c>
      <c r="E162">
        <v>82</v>
      </c>
      <c r="F162">
        <v>39</v>
      </c>
      <c r="G162">
        <v>43</v>
      </c>
      <c r="H162" s="2">
        <v>0.47560975609756095</v>
      </c>
      <c r="I162" s="2">
        <f t="shared" si="9"/>
        <v>-0.74315760113460672</v>
      </c>
      <c r="J162">
        <v>0</v>
      </c>
      <c r="K162">
        <v>0</v>
      </c>
      <c r="L162" s="5">
        <v>24.975609756097562</v>
      </c>
      <c r="M162" s="5">
        <v>0.34082031249999994</v>
      </c>
      <c r="N162" s="5">
        <v>10.926829268292684</v>
      </c>
      <c r="O162" s="5">
        <v>43.158536585365852</v>
      </c>
      <c r="P162" s="5">
        <v>20.23170731707317</v>
      </c>
      <c r="Q162" s="5">
        <v>8.536585365853659</v>
      </c>
      <c r="R162" s="5">
        <v>15.097560975609756</v>
      </c>
      <c r="S162" s="2">
        <f t="shared" si="10"/>
        <v>0.43400101743467223</v>
      </c>
      <c r="T162" s="2">
        <f t="shared" si="11"/>
        <v>-0.83470840056495887</v>
      </c>
    </row>
    <row r="163" spans="1:20" x14ac:dyDescent="0.3">
      <c r="A163">
        <v>12</v>
      </c>
      <c r="B163" t="s">
        <v>202</v>
      </c>
      <c r="C163" t="s">
        <v>58</v>
      </c>
      <c r="D163" t="s">
        <v>215</v>
      </c>
      <c r="E163">
        <v>82</v>
      </c>
      <c r="F163">
        <v>30</v>
      </c>
      <c r="G163">
        <v>52</v>
      </c>
      <c r="H163" s="2">
        <v>0.36585365853658536</v>
      </c>
      <c r="I163" s="2">
        <f t="shared" si="9"/>
        <v>-1.0055218656020977</v>
      </c>
      <c r="J163">
        <v>0</v>
      </c>
      <c r="K163">
        <v>0</v>
      </c>
      <c r="L163" s="5">
        <v>24.780487804878049</v>
      </c>
      <c r="M163" s="5">
        <v>0.32480314960629919</v>
      </c>
      <c r="N163" s="5">
        <v>12.341463414634147</v>
      </c>
      <c r="O163" s="5">
        <v>44.695121951219512</v>
      </c>
      <c r="P163" s="5">
        <v>21.804878048780488</v>
      </c>
      <c r="Q163" s="5">
        <v>7.8170731707317076</v>
      </c>
      <c r="R163" s="5">
        <v>14.219512195121951</v>
      </c>
      <c r="S163" s="2">
        <f t="shared" si="10"/>
        <v>0.37134031875148565</v>
      </c>
      <c r="T163" s="2">
        <f t="shared" si="11"/>
        <v>-0.99063633562141251</v>
      </c>
    </row>
    <row r="164" spans="1:20" x14ac:dyDescent="0.3">
      <c r="A164">
        <v>13</v>
      </c>
      <c r="B164" t="s">
        <v>202</v>
      </c>
      <c r="C164" t="s">
        <v>38</v>
      </c>
      <c r="D164" t="s">
        <v>216</v>
      </c>
      <c r="E164">
        <v>82</v>
      </c>
      <c r="F164">
        <v>40</v>
      </c>
      <c r="G164">
        <v>42</v>
      </c>
      <c r="H164" s="2">
        <v>0.48780487804878048</v>
      </c>
      <c r="I164" s="2">
        <f t="shared" si="9"/>
        <v>-0.71783979315031687</v>
      </c>
      <c r="J164" t="s">
        <v>285</v>
      </c>
      <c r="K164">
        <v>1</v>
      </c>
      <c r="L164" s="5">
        <v>24.646341463414632</v>
      </c>
      <c r="M164" s="5">
        <v>0.326571004453241</v>
      </c>
      <c r="N164" s="5">
        <v>11.097560975609756</v>
      </c>
      <c r="O164" s="5">
        <v>43.841463414634148</v>
      </c>
      <c r="P164" s="5">
        <v>24.5</v>
      </c>
      <c r="Q164" s="5">
        <v>8.2195121951219505</v>
      </c>
      <c r="R164" s="5">
        <v>13.817073170731707</v>
      </c>
      <c r="S164" s="2">
        <f t="shared" si="10"/>
        <v>0.40847918498562885</v>
      </c>
      <c r="T164" s="2">
        <f t="shared" si="11"/>
        <v>-0.89531432072785933</v>
      </c>
    </row>
    <row r="165" spans="1:20" x14ac:dyDescent="0.3">
      <c r="A165">
        <v>14</v>
      </c>
      <c r="B165" t="s">
        <v>202</v>
      </c>
      <c r="C165" t="s">
        <v>64</v>
      </c>
      <c r="D165" t="s">
        <v>217</v>
      </c>
      <c r="E165">
        <v>82</v>
      </c>
      <c r="F165">
        <v>29</v>
      </c>
      <c r="G165">
        <v>53</v>
      </c>
      <c r="H165" s="2">
        <v>0.35365853658536583</v>
      </c>
      <c r="I165" s="2">
        <f t="shared" si="9"/>
        <v>-1.0394234172777792</v>
      </c>
      <c r="J165">
        <v>0</v>
      </c>
      <c r="K165">
        <v>0</v>
      </c>
      <c r="L165" s="5">
        <v>16.463414634146343</v>
      </c>
      <c r="M165" s="5">
        <v>0.34148148148148144</v>
      </c>
      <c r="N165" s="5">
        <v>10.914634146341463</v>
      </c>
      <c r="O165" s="5">
        <v>44.18292682926829</v>
      </c>
      <c r="P165" s="5">
        <v>20.329268292682926</v>
      </c>
      <c r="Q165" s="5">
        <v>6.7073170731707314</v>
      </c>
      <c r="R165" s="5">
        <v>16.256097560975611</v>
      </c>
      <c r="S165" s="2">
        <f t="shared" si="10"/>
        <v>0.33104730362315538</v>
      </c>
      <c r="T165" s="2">
        <f t="shared" si="11"/>
        <v>-1.1054940025677102</v>
      </c>
    </row>
    <row r="166" spans="1:20" x14ac:dyDescent="0.3">
      <c r="A166">
        <v>15</v>
      </c>
      <c r="B166" t="s">
        <v>202</v>
      </c>
      <c r="C166" t="s">
        <v>74</v>
      </c>
      <c r="D166" t="s">
        <v>218</v>
      </c>
      <c r="E166">
        <v>82</v>
      </c>
      <c r="F166">
        <v>50</v>
      </c>
      <c r="G166">
        <v>32</v>
      </c>
      <c r="H166" s="2">
        <v>0.6097560975609756</v>
      </c>
      <c r="I166" s="2">
        <f t="shared" si="9"/>
        <v>-0.49469624183610705</v>
      </c>
      <c r="J166" t="s">
        <v>294</v>
      </c>
      <c r="K166">
        <v>2</v>
      </c>
      <c r="L166" s="5">
        <v>22.256097560975611</v>
      </c>
      <c r="M166" s="5">
        <v>0.35342465753424657</v>
      </c>
      <c r="N166" s="5">
        <v>11.695121951219512</v>
      </c>
      <c r="O166" s="5">
        <v>45.743902439024389</v>
      </c>
      <c r="P166" s="5">
        <v>21.719512195121951</v>
      </c>
      <c r="Q166" s="5">
        <v>6.2682926829268295</v>
      </c>
      <c r="R166" s="5">
        <v>13.963414634146341</v>
      </c>
      <c r="S166" s="2">
        <f t="shared" si="10"/>
        <v>0.46572932242018883</v>
      </c>
      <c r="T166" s="2">
        <f t="shared" si="11"/>
        <v>-0.76415066679261068</v>
      </c>
    </row>
    <row r="167" spans="1:20" x14ac:dyDescent="0.3">
      <c r="A167">
        <v>16</v>
      </c>
      <c r="B167" t="s">
        <v>202</v>
      </c>
      <c r="C167" t="s">
        <v>30</v>
      </c>
      <c r="D167" t="s">
        <v>219</v>
      </c>
      <c r="E167">
        <v>82</v>
      </c>
      <c r="F167">
        <v>45</v>
      </c>
      <c r="G167">
        <v>37</v>
      </c>
      <c r="H167" s="2">
        <v>0.54878048780487809</v>
      </c>
      <c r="I167" s="2">
        <f t="shared" si="9"/>
        <v>-0.60005675749393328</v>
      </c>
      <c r="J167" t="s">
        <v>345</v>
      </c>
      <c r="K167">
        <v>1</v>
      </c>
      <c r="L167" s="5">
        <v>19.304878048780488</v>
      </c>
      <c r="M167" s="5">
        <v>0.37018319646241316</v>
      </c>
      <c r="N167" s="5">
        <v>11.487804878048781</v>
      </c>
      <c r="O167" s="5">
        <v>43.451219512195124</v>
      </c>
      <c r="P167" s="5">
        <v>22.024390243902438</v>
      </c>
      <c r="Q167" s="5">
        <v>6.7439024390243905</v>
      </c>
      <c r="R167" s="5">
        <v>13.25609756097561</v>
      </c>
      <c r="S167" s="2">
        <f t="shared" si="10"/>
        <v>0.5184745035314946</v>
      </c>
      <c r="T167" s="2">
        <f t="shared" si="11"/>
        <v>-0.65686442603849804</v>
      </c>
    </row>
    <row r="168" spans="1:20" x14ac:dyDescent="0.3">
      <c r="A168">
        <v>17</v>
      </c>
      <c r="B168" t="s">
        <v>202</v>
      </c>
      <c r="C168" t="s">
        <v>42</v>
      </c>
      <c r="D168" t="s">
        <v>220</v>
      </c>
      <c r="E168">
        <v>82</v>
      </c>
      <c r="F168">
        <v>21</v>
      </c>
      <c r="G168">
        <v>61</v>
      </c>
      <c r="H168" s="2">
        <v>0.25609756097560976</v>
      </c>
      <c r="I168" s="2">
        <f t="shared" si="9"/>
        <v>-1.3621968095408301</v>
      </c>
      <c r="J168">
        <v>0</v>
      </c>
      <c r="K168">
        <v>0</v>
      </c>
      <c r="L168" s="5">
        <v>18.853658536585368</v>
      </c>
      <c r="M168" s="5">
        <v>0.34411384217335056</v>
      </c>
      <c r="N168" s="5">
        <v>11.609756097560975</v>
      </c>
      <c r="O168" s="5">
        <v>43.890243902439025</v>
      </c>
      <c r="P168" s="5">
        <v>20.914634146341463</v>
      </c>
      <c r="Q168" s="5">
        <v>7.0487804878048781</v>
      </c>
      <c r="R168" s="5">
        <v>13.24390243902439</v>
      </c>
      <c r="S168" s="2">
        <f t="shared" si="10"/>
        <v>0.44134419101961342</v>
      </c>
      <c r="T168" s="2">
        <f t="shared" si="11"/>
        <v>-0.81793022944773019</v>
      </c>
    </row>
    <row r="169" spans="1:20" x14ac:dyDescent="0.3">
      <c r="A169">
        <v>18</v>
      </c>
      <c r="B169" t="s">
        <v>202</v>
      </c>
      <c r="C169" t="s">
        <v>70</v>
      </c>
      <c r="D169" t="s">
        <v>221</v>
      </c>
      <c r="E169">
        <v>82</v>
      </c>
      <c r="F169">
        <v>32</v>
      </c>
      <c r="G169">
        <v>50</v>
      </c>
      <c r="H169" s="2">
        <v>0.3902439024390244</v>
      </c>
      <c r="I169" s="2">
        <f t="shared" si="9"/>
        <v>-0.94098334446452658</v>
      </c>
      <c r="J169">
        <v>0</v>
      </c>
      <c r="K169">
        <v>0</v>
      </c>
      <c r="L169" s="5">
        <v>24.914634146341463</v>
      </c>
      <c r="M169" s="5">
        <v>0.34410181106216348</v>
      </c>
      <c r="N169" s="5">
        <v>12.817073170731707</v>
      </c>
      <c r="O169" s="5">
        <v>44.890243902439025</v>
      </c>
      <c r="P169" s="5">
        <v>21.597560975609756</v>
      </c>
      <c r="Q169" s="5">
        <v>7.5975609756097562</v>
      </c>
      <c r="R169" s="5">
        <v>13.402439024390244</v>
      </c>
      <c r="S169" s="2">
        <f t="shared" si="10"/>
        <v>0.47107831841862913</v>
      </c>
      <c r="T169" s="2">
        <f t="shared" si="11"/>
        <v>-0.75273091764531008</v>
      </c>
    </row>
    <row r="170" spans="1:20" x14ac:dyDescent="0.3">
      <c r="A170">
        <v>19</v>
      </c>
      <c r="B170" t="s">
        <v>202</v>
      </c>
      <c r="C170" t="s">
        <v>34</v>
      </c>
      <c r="D170" t="s">
        <v>222</v>
      </c>
      <c r="E170">
        <v>82</v>
      </c>
      <c r="F170">
        <v>46</v>
      </c>
      <c r="G170">
        <v>36</v>
      </c>
      <c r="H170" s="2">
        <v>0.56097560975609762</v>
      </c>
      <c r="I170" s="2">
        <f t="shared" si="9"/>
        <v>-0.57807785077515805</v>
      </c>
      <c r="J170" t="s">
        <v>294</v>
      </c>
      <c r="K170">
        <v>2</v>
      </c>
      <c r="L170" s="5">
        <v>16.841463414634145</v>
      </c>
      <c r="M170" s="5">
        <v>0.35988414192614049</v>
      </c>
      <c r="N170" s="5">
        <v>10.512195121951219</v>
      </c>
      <c r="O170" s="5">
        <v>44.670731707317074</v>
      </c>
      <c r="P170" s="5">
        <v>24.012195121951219</v>
      </c>
      <c r="Q170" s="5">
        <v>7.3292682926829267</v>
      </c>
      <c r="R170" s="5">
        <v>15.036585365853659</v>
      </c>
      <c r="S170" s="2">
        <f t="shared" si="10"/>
        <v>0.5227064965340511</v>
      </c>
      <c r="T170" s="2">
        <f t="shared" si="11"/>
        <v>-0.64873516453994085</v>
      </c>
    </row>
    <row r="171" spans="1:20" x14ac:dyDescent="0.3">
      <c r="A171">
        <v>20</v>
      </c>
      <c r="B171" t="s">
        <v>202</v>
      </c>
      <c r="C171" t="s">
        <v>48</v>
      </c>
      <c r="D171" t="s">
        <v>223</v>
      </c>
      <c r="E171">
        <v>82</v>
      </c>
      <c r="F171">
        <v>55</v>
      </c>
      <c r="G171">
        <v>27</v>
      </c>
      <c r="H171" s="2">
        <v>0.67073170731707321</v>
      </c>
      <c r="I171" s="2">
        <f t="shared" si="9"/>
        <v>-0.39938606203178212</v>
      </c>
      <c r="J171" t="s">
        <v>369</v>
      </c>
      <c r="K171">
        <v>2</v>
      </c>
      <c r="L171" s="5">
        <v>15.195121951219512</v>
      </c>
      <c r="M171" s="5">
        <v>0.3394863563402889</v>
      </c>
      <c r="N171" s="5">
        <v>10.439024390243903</v>
      </c>
      <c r="O171" s="5">
        <v>42.560975609756099</v>
      </c>
      <c r="P171" s="5">
        <v>21.670731707317074</v>
      </c>
      <c r="Q171" s="5">
        <v>8.536585365853659</v>
      </c>
      <c r="R171" s="5">
        <v>13.341463414634147</v>
      </c>
      <c r="S171" s="2">
        <f t="shared" si="10"/>
        <v>0.50151169564485265</v>
      </c>
      <c r="T171" s="2">
        <f t="shared" si="11"/>
        <v>-0.69012835052635657</v>
      </c>
    </row>
    <row r="172" spans="1:20" x14ac:dyDescent="0.3">
      <c r="A172">
        <v>21</v>
      </c>
      <c r="B172" t="s">
        <v>202</v>
      </c>
      <c r="C172" t="s">
        <v>54</v>
      </c>
      <c r="D172" t="s">
        <v>224</v>
      </c>
      <c r="E172">
        <v>82</v>
      </c>
      <c r="F172">
        <v>38</v>
      </c>
      <c r="G172">
        <v>44</v>
      </c>
      <c r="H172" s="2">
        <v>0.46341463414634149</v>
      </c>
      <c r="I172" s="2">
        <f t="shared" si="9"/>
        <v>-0.76913308753786724</v>
      </c>
      <c r="J172" t="s">
        <v>285</v>
      </c>
      <c r="K172">
        <v>1</v>
      </c>
      <c r="L172" s="5">
        <v>19.914634146341463</v>
      </c>
      <c r="M172" s="5">
        <v>0.33129210042865892</v>
      </c>
      <c r="N172" s="5">
        <v>10.317073170731707</v>
      </c>
      <c r="O172" s="5">
        <v>42.353658536585364</v>
      </c>
      <c r="P172" s="5">
        <v>20.926829268292682</v>
      </c>
      <c r="Q172" s="5">
        <v>7.024390243902439</v>
      </c>
      <c r="R172" s="5">
        <v>13.817073170731707</v>
      </c>
      <c r="S172" s="2">
        <f t="shared" si="10"/>
        <v>0.32197121266587203</v>
      </c>
      <c r="T172" s="2">
        <f t="shared" si="11"/>
        <v>-1.1332931390930778</v>
      </c>
    </row>
    <row r="173" spans="1:20" x14ac:dyDescent="0.3">
      <c r="A173">
        <v>22</v>
      </c>
      <c r="B173" t="s">
        <v>202</v>
      </c>
      <c r="C173" t="s">
        <v>24</v>
      </c>
      <c r="D173" t="s">
        <v>225</v>
      </c>
      <c r="E173">
        <v>82</v>
      </c>
      <c r="F173">
        <v>41</v>
      </c>
      <c r="G173">
        <v>41</v>
      </c>
      <c r="H173" s="2">
        <v>0.5</v>
      </c>
      <c r="I173" s="2">
        <f t="shared" si="9"/>
        <v>-0.69314718055994529</v>
      </c>
      <c r="J173" t="s">
        <v>285</v>
      </c>
      <c r="K173">
        <v>1</v>
      </c>
      <c r="L173" s="5">
        <v>18.292682926829269</v>
      </c>
      <c r="M173" s="5">
        <v>0.36333333333333334</v>
      </c>
      <c r="N173" s="5">
        <v>10.682926829268293</v>
      </c>
      <c r="O173" s="5">
        <v>42.073170731707314</v>
      </c>
      <c r="P173" s="5">
        <v>23.560975609756099</v>
      </c>
      <c r="Q173" s="5">
        <v>9.6219512195121943</v>
      </c>
      <c r="R173" s="5">
        <v>16.743902439024389</v>
      </c>
      <c r="S173" s="2">
        <f t="shared" si="10"/>
        <v>0.52496110673093233</v>
      </c>
      <c r="T173" s="2">
        <f t="shared" si="11"/>
        <v>-0.64443110155202288</v>
      </c>
    </row>
    <row r="174" spans="1:20" x14ac:dyDescent="0.3">
      <c r="A174">
        <v>23</v>
      </c>
      <c r="B174" t="s">
        <v>202</v>
      </c>
      <c r="C174" t="s">
        <v>44</v>
      </c>
      <c r="D174" t="s">
        <v>226</v>
      </c>
      <c r="E174">
        <v>82</v>
      </c>
      <c r="F174">
        <v>16</v>
      </c>
      <c r="G174">
        <v>66</v>
      </c>
      <c r="H174" s="2">
        <v>0.1951219512195122</v>
      </c>
      <c r="I174" s="2">
        <f t="shared" si="9"/>
        <v>-1.6341305250244718</v>
      </c>
      <c r="J174">
        <v>0</v>
      </c>
      <c r="K174">
        <v>0</v>
      </c>
      <c r="L174" s="5">
        <v>14.914634146341463</v>
      </c>
      <c r="M174" s="5">
        <v>0.33197056418642684</v>
      </c>
      <c r="N174" s="5">
        <v>11.573170731707316</v>
      </c>
      <c r="O174" s="5">
        <v>40.914634146341463</v>
      </c>
      <c r="P174" s="5">
        <v>21.597560975609756</v>
      </c>
      <c r="Q174" s="5">
        <v>8.1463414634146343</v>
      </c>
      <c r="R174" s="5">
        <v>15.012195121951219</v>
      </c>
      <c r="S174" s="2">
        <f t="shared" si="10"/>
        <v>0.28653482663068042</v>
      </c>
      <c r="T174" s="2">
        <f t="shared" si="11"/>
        <v>-1.2498951912946792</v>
      </c>
    </row>
    <row r="175" spans="1:20" x14ac:dyDescent="0.3">
      <c r="A175">
        <v>24</v>
      </c>
      <c r="B175" t="s">
        <v>202</v>
      </c>
      <c r="C175" t="s">
        <v>66</v>
      </c>
      <c r="D175" t="s">
        <v>227</v>
      </c>
      <c r="E175">
        <v>82</v>
      </c>
      <c r="F175">
        <v>38</v>
      </c>
      <c r="G175">
        <v>44</v>
      </c>
      <c r="H175" s="2">
        <v>0.46341463414634149</v>
      </c>
      <c r="I175" s="2">
        <f t="shared" si="9"/>
        <v>-0.76913308753786724</v>
      </c>
      <c r="J175">
        <v>0</v>
      </c>
      <c r="K175">
        <v>0</v>
      </c>
      <c r="L175" s="5">
        <v>21.219512195121951</v>
      </c>
      <c r="M175" s="5">
        <v>0.35172413793103452</v>
      </c>
      <c r="N175" s="5">
        <v>10.439024390243903</v>
      </c>
      <c r="O175" s="5">
        <v>44.853658536585364</v>
      </c>
      <c r="P175" s="5">
        <v>21.426829268292682</v>
      </c>
      <c r="Q175" s="5">
        <v>6.1585365853658534</v>
      </c>
      <c r="R175" s="5">
        <v>13.987804878048781</v>
      </c>
      <c r="S175" s="2">
        <f t="shared" si="10"/>
        <v>0.44347224906348393</v>
      </c>
      <c r="T175" s="2">
        <f t="shared" si="11"/>
        <v>-0.81312005176412872</v>
      </c>
    </row>
    <row r="176" spans="1:20" x14ac:dyDescent="0.3">
      <c r="A176">
        <v>25</v>
      </c>
      <c r="B176" t="s">
        <v>202</v>
      </c>
      <c r="C176" t="s">
        <v>68</v>
      </c>
      <c r="D176" t="s">
        <v>228</v>
      </c>
      <c r="E176">
        <v>82</v>
      </c>
      <c r="F176">
        <v>25</v>
      </c>
      <c r="G176">
        <v>57</v>
      </c>
      <c r="H176" s="2">
        <v>0.3048780487804878</v>
      </c>
      <c r="I176" s="2">
        <f t="shared" si="9"/>
        <v>-1.1878434223960523</v>
      </c>
      <c r="J176">
        <v>0</v>
      </c>
      <c r="K176">
        <v>0</v>
      </c>
      <c r="L176" s="5">
        <v>19.487804878048781</v>
      </c>
      <c r="M176" s="5">
        <v>0.34668335419274093</v>
      </c>
      <c r="N176" s="5">
        <v>10.024390243902438</v>
      </c>
      <c r="O176" s="5">
        <v>41.81707317073171</v>
      </c>
      <c r="P176" s="5">
        <v>20.634146341463413</v>
      </c>
      <c r="Q176" s="5">
        <v>7.8902439024390247</v>
      </c>
      <c r="R176" s="5">
        <v>14.890243902439025</v>
      </c>
      <c r="S176" s="2">
        <f t="shared" si="10"/>
        <v>0.4007030110905192</v>
      </c>
      <c r="T176" s="2">
        <f t="shared" si="11"/>
        <v>-0.91453474679248214</v>
      </c>
    </row>
    <row r="177" spans="1:20" x14ac:dyDescent="0.3">
      <c r="A177">
        <v>26</v>
      </c>
      <c r="B177" t="s">
        <v>202</v>
      </c>
      <c r="C177" t="s">
        <v>56</v>
      </c>
      <c r="D177" t="s">
        <v>229</v>
      </c>
      <c r="E177">
        <v>82</v>
      </c>
      <c r="F177">
        <v>38</v>
      </c>
      <c r="G177">
        <v>44</v>
      </c>
      <c r="H177" s="2">
        <v>0.46341463414634149</v>
      </c>
      <c r="I177" s="2">
        <f t="shared" si="9"/>
        <v>-0.76913308753786724</v>
      </c>
      <c r="J177">
        <v>0</v>
      </c>
      <c r="K177">
        <v>0</v>
      </c>
      <c r="L177" s="5">
        <v>21.719512195121951</v>
      </c>
      <c r="M177" s="5">
        <v>0.34250421111734985</v>
      </c>
      <c r="N177" s="5">
        <v>12.048780487804878</v>
      </c>
      <c r="O177" s="5">
        <v>43.963414634146339</v>
      </c>
      <c r="P177" s="5">
        <v>19.902439024390244</v>
      </c>
      <c r="Q177" s="5">
        <v>7.5975609756097562</v>
      </c>
      <c r="R177" s="5">
        <v>15.317073170731707</v>
      </c>
      <c r="S177" s="2">
        <f t="shared" si="10"/>
        <v>0.38553822812485627</v>
      </c>
      <c r="T177" s="2">
        <f t="shared" si="11"/>
        <v>-0.95311492585025814</v>
      </c>
    </row>
    <row r="178" spans="1:20" x14ac:dyDescent="0.3">
      <c r="A178">
        <v>27</v>
      </c>
      <c r="B178" t="s">
        <v>202</v>
      </c>
      <c r="C178" t="s">
        <v>50</v>
      </c>
      <c r="D178" t="s">
        <v>230</v>
      </c>
      <c r="E178">
        <v>82</v>
      </c>
      <c r="F178">
        <v>37</v>
      </c>
      <c r="G178">
        <v>45</v>
      </c>
      <c r="H178" s="2">
        <v>0.45121951219512196</v>
      </c>
      <c r="I178" s="2">
        <f t="shared" si="9"/>
        <v>-0.79580133462002867</v>
      </c>
      <c r="J178">
        <v>0</v>
      </c>
      <c r="K178">
        <v>0</v>
      </c>
      <c r="L178" s="5">
        <v>20.23170731707317</v>
      </c>
      <c r="M178" s="5">
        <v>0.33514165159734782</v>
      </c>
      <c r="N178" s="5">
        <v>9.1097560975609753</v>
      </c>
      <c r="O178" s="5">
        <v>39.121951219512198</v>
      </c>
      <c r="P178" s="5">
        <v>19.829268292682926</v>
      </c>
      <c r="Q178" s="5">
        <v>7.8292682926829267</v>
      </c>
      <c r="R178" s="5">
        <v>14.804878048780488</v>
      </c>
      <c r="S178" s="2">
        <f t="shared" si="10"/>
        <v>0.25492478959301934</v>
      </c>
      <c r="T178" s="2">
        <f t="shared" si="11"/>
        <v>-1.3667867201003581</v>
      </c>
    </row>
    <row r="179" spans="1:20" x14ac:dyDescent="0.3">
      <c r="A179">
        <v>28</v>
      </c>
      <c r="B179" t="s">
        <v>202</v>
      </c>
      <c r="C179" t="s">
        <v>80</v>
      </c>
      <c r="D179" t="s">
        <v>231</v>
      </c>
      <c r="E179">
        <v>82</v>
      </c>
      <c r="F179">
        <v>33</v>
      </c>
      <c r="G179">
        <v>49</v>
      </c>
      <c r="H179" s="2">
        <v>0.40243902439024393</v>
      </c>
      <c r="I179" s="2">
        <f t="shared" si="9"/>
        <v>-0.91021168579777278</v>
      </c>
      <c r="J179">
        <v>0</v>
      </c>
      <c r="K179">
        <v>0</v>
      </c>
      <c r="L179" s="5">
        <v>19.097560975609756</v>
      </c>
      <c r="M179" s="5">
        <v>0.31800766283524906</v>
      </c>
      <c r="N179" s="5">
        <v>10</v>
      </c>
      <c r="O179" s="5">
        <v>44.060975609756099</v>
      </c>
      <c r="P179" s="5">
        <v>20.170731707317074</v>
      </c>
      <c r="Q179" s="5">
        <v>6.0853658536585362</v>
      </c>
      <c r="R179" s="5">
        <v>11.902439024390244</v>
      </c>
      <c r="S179" s="2">
        <f t="shared" si="10"/>
        <v>0.34614123183632017</v>
      </c>
      <c r="T179" s="2">
        <f t="shared" si="11"/>
        <v>-1.0609084027110069</v>
      </c>
    </row>
    <row r="180" spans="1:20" x14ac:dyDescent="0.3">
      <c r="A180">
        <v>29</v>
      </c>
      <c r="B180" t="s">
        <v>202</v>
      </c>
      <c r="C180" t="s">
        <v>60</v>
      </c>
      <c r="D180" t="s">
        <v>232</v>
      </c>
      <c r="E180">
        <v>82</v>
      </c>
      <c r="F180">
        <v>18</v>
      </c>
      <c r="G180">
        <v>64</v>
      </c>
      <c r="H180" s="2">
        <v>0.21951219512195122</v>
      </c>
      <c r="I180" s="2">
        <f t="shared" si="9"/>
        <v>-1.5163474893680884</v>
      </c>
      <c r="J180">
        <v>0</v>
      </c>
      <c r="K180">
        <v>0</v>
      </c>
      <c r="L180" s="5">
        <v>26.341463414634145</v>
      </c>
      <c r="M180" s="5">
        <v>0.32037037037037042</v>
      </c>
      <c r="N180" s="5">
        <v>11.926829268292684</v>
      </c>
      <c r="O180" s="5">
        <v>42.853658536585364</v>
      </c>
      <c r="P180" s="5">
        <v>20.524390243902438</v>
      </c>
      <c r="Q180" s="5">
        <v>9.6219512195121943</v>
      </c>
      <c r="R180" s="5">
        <v>17.719512195121951</v>
      </c>
      <c r="S180" s="2">
        <f t="shared" si="10"/>
        <v>0.28373171847734913</v>
      </c>
      <c r="T180" s="2">
        <f t="shared" si="11"/>
        <v>-1.2597261405357745</v>
      </c>
    </row>
    <row r="181" spans="1:20" x14ac:dyDescent="0.3">
      <c r="A181">
        <v>30</v>
      </c>
      <c r="B181" t="s">
        <v>202</v>
      </c>
      <c r="C181" t="s">
        <v>78</v>
      </c>
      <c r="D181" t="s">
        <v>233</v>
      </c>
      <c r="E181">
        <v>82</v>
      </c>
      <c r="F181">
        <v>17</v>
      </c>
      <c r="G181">
        <v>65</v>
      </c>
      <c r="H181" s="2">
        <v>0.2073170731707317</v>
      </c>
      <c r="I181" s="2">
        <f t="shared" si="9"/>
        <v>-1.5735059032080372</v>
      </c>
      <c r="J181">
        <v>0</v>
      </c>
      <c r="K181">
        <v>0</v>
      </c>
      <c r="L181" s="5">
        <v>19.682926829268293</v>
      </c>
      <c r="M181" s="5">
        <v>0.34696406443618338</v>
      </c>
      <c r="N181" s="5">
        <v>10.573170731707316</v>
      </c>
      <c r="O181" s="5">
        <v>40.365853658536587</v>
      </c>
      <c r="P181" s="5">
        <v>21.292682926829269</v>
      </c>
      <c r="Q181" s="5">
        <v>7.0121951219512191</v>
      </c>
      <c r="R181" s="5">
        <v>14.707317073170731</v>
      </c>
      <c r="S181" s="2">
        <f t="shared" si="10"/>
        <v>0.27175743479141046</v>
      </c>
      <c r="T181" s="2">
        <f t="shared" si="11"/>
        <v>-1.3028453944170342</v>
      </c>
    </row>
    <row r="182" spans="1:20" x14ac:dyDescent="0.3">
      <c r="A182">
        <v>1</v>
      </c>
      <c r="B182" t="s">
        <v>234</v>
      </c>
      <c r="C182" t="s">
        <v>204</v>
      </c>
      <c r="D182" t="s">
        <v>235</v>
      </c>
      <c r="E182">
        <v>82</v>
      </c>
      <c r="F182">
        <v>57</v>
      </c>
      <c r="G182">
        <v>25</v>
      </c>
      <c r="H182" s="2">
        <v>0.69512195121951215</v>
      </c>
      <c r="I182" s="2">
        <f t="shared" si="9"/>
        <v>-0.36366797942970303</v>
      </c>
      <c r="J182" t="s">
        <v>369</v>
      </c>
      <c r="K182">
        <v>2</v>
      </c>
      <c r="L182" s="5">
        <v>23.975609756097562</v>
      </c>
      <c r="M182" s="5">
        <v>0.35249237029501523</v>
      </c>
      <c r="N182" s="5">
        <v>10.463414634146341</v>
      </c>
      <c r="O182" s="5">
        <v>43</v>
      </c>
      <c r="P182" s="5">
        <v>24.585365853658537</v>
      </c>
      <c r="Q182" s="5">
        <v>8.5731707317073162</v>
      </c>
      <c r="R182" s="5">
        <v>13.853658536585366</v>
      </c>
      <c r="S182" s="2">
        <f t="shared" si="10"/>
        <v>0.53100152870520612</v>
      </c>
      <c r="T182" s="2">
        <f t="shared" si="11"/>
        <v>-0.63299037882681664</v>
      </c>
    </row>
    <row r="183" spans="1:20" x14ac:dyDescent="0.3">
      <c r="A183">
        <v>2</v>
      </c>
      <c r="B183" t="s">
        <v>234</v>
      </c>
      <c r="C183" t="s">
        <v>26</v>
      </c>
      <c r="D183" t="s">
        <v>236</v>
      </c>
      <c r="E183">
        <v>82</v>
      </c>
      <c r="F183">
        <v>54</v>
      </c>
      <c r="G183">
        <v>28</v>
      </c>
      <c r="H183" s="2">
        <v>0.65853658536585369</v>
      </c>
      <c r="I183" s="2">
        <f t="shared" si="9"/>
        <v>-0.41773520069997866</v>
      </c>
      <c r="J183" t="s">
        <v>345</v>
      </c>
      <c r="K183">
        <v>1</v>
      </c>
      <c r="L183" s="5">
        <v>26.573170731707318</v>
      </c>
      <c r="M183" s="5">
        <v>0.35750344194584671</v>
      </c>
      <c r="N183" s="5">
        <v>11.219512195121951</v>
      </c>
      <c r="O183" s="5">
        <v>45.329268292682926</v>
      </c>
      <c r="P183" s="5">
        <v>21.402439024390244</v>
      </c>
      <c r="Q183" s="5">
        <v>7.5731707317073171</v>
      </c>
      <c r="R183" s="5">
        <v>16.134146341463413</v>
      </c>
      <c r="S183" s="2">
        <f t="shared" si="10"/>
        <v>0.48019962026860918</v>
      </c>
      <c r="T183" s="2">
        <f t="shared" si="11"/>
        <v>-0.73355338597287045</v>
      </c>
    </row>
    <row r="184" spans="1:20" x14ac:dyDescent="0.3">
      <c r="A184">
        <v>3</v>
      </c>
      <c r="B184" t="s">
        <v>234</v>
      </c>
      <c r="C184" t="s">
        <v>44</v>
      </c>
      <c r="D184" t="s">
        <v>237</v>
      </c>
      <c r="E184">
        <v>82</v>
      </c>
      <c r="F184">
        <v>40</v>
      </c>
      <c r="G184">
        <v>42</v>
      </c>
      <c r="H184" s="2">
        <v>0.48780487804878048</v>
      </c>
      <c r="I184" s="2">
        <f t="shared" si="9"/>
        <v>-0.71783979315031687</v>
      </c>
      <c r="J184">
        <v>0</v>
      </c>
      <c r="K184">
        <v>0</v>
      </c>
      <c r="L184" s="5">
        <v>21.426829268292682</v>
      </c>
      <c r="M184" s="5">
        <v>0.34149117814456464</v>
      </c>
      <c r="N184" s="5">
        <v>12.487804878048781</v>
      </c>
      <c r="O184" s="5">
        <v>44.731707317073173</v>
      </c>
      <c r="P184" s="5">
        <v>23.939024390243901</v>
      </c>
      <c r="Q184" s="5">
        <v>8.7560975609756095</v>
      </c>
      <c r="R184" s="5">
        <v>13.926829268292684</v>
      </c>
      <c r="S184" s="2">
        <f t="shared" si="10"/>
        <v>0.52739089653157656</v>
      </c>
      <c r="T184" s="2">
        <f t="shared" si="11"/>
        <v>-0.63981326624420209</v>
      </c>
    </row>
    <row r="185" spans="1:20" x14ac:dyDescent="0.3">
      <c r="A185">
        <v>4</v>
      </c>
      <c r="B185" t="s">
        <v>234</v>
      </c>
      <c r="C185" t="s">
        <v>32</v>
      </c>
      <c r="D185" t="s">
        <v>238</v>
      </c>
      <c r="E185">
        <v>82</v>
      </c>
      <c r="F185">
        <v>54</v>
      </c>
      <c r="G185">
        <v>28</v>
      </c>
      <c r="H185" s="2">
        <v>0.65853658536585369</v>
      </c>
      <c r="I185" s="2">
        <f t="shared" si="9"/>
        <v>-0.41773520069997866</v>
      </c>
      <c r="J185" t="s">
        <v>369</v>
      </c>
      <c r="K185">
        <v>2</v>
      </c>
      <c r="L185" s="5">
        <v>25.256097560975611</v>
      </c>
      <c r="M185" s="5">
        <v>0.37180106228874937</v>
      </c>
      <c r="N185" s="5">
        <v>12.463414634146341</v>
      </c>
      <c r="O185" s="5">
        <v>46.439024390243901</v>
      </c>
      <c r="P185" s="5">
        <v>23.219512195121951</v>
      </c>
      <c r="Q185" s="5">
        <v>5.5365853658536581</v>
      </c>
      <c r="R185" s="5">
        <v>13.719512195121951</v>
      </c>
      <c r="S185" s="2">
        <f t="shared" si="10"/>
        <v>0.50627811957556901</v>
      </c>
      <c r="T185" s="2">
        <f t="shared" si="11"/>
        <v>-0.68066911726331558</v>
      </c>
    </row>
    <row r="186" spans="1:20" x14ac:dyDescent="0.3">
      <c r="A186">
        <v>5</v>
      </c>
      <c r="B186" t="s">
        <v>234</v>
      </c>
      <c r="C186" t="s">
        <v>62</v>
      </c>
      <c r="D186" t="s">
        <v>239</v>
      </c>
      <c r="E186">
        <v>82</v>
      </c>
      <c r="F186">
        <v>59</v>
      </c>
      <c r="G186">
        <v>23</v>
      </c>
      <c r="H186" s="2">
        <v>0.71951219512195119</v>
      </c>
      <c r="I186" s="2">
        <f t="shared" si="9"/>
        <v>-0.3291818033585337</v>
      </c>
      <c r="J186" t="s">
        <v>348</v>
      </c>
      <c r="K186">
        <v>3</v>
      </c>
      <c r="L186" s="5">
        <v>22.426829268292682</v>
      </c>
      <c r="M186" s="5">
        <v>0.3610657966286025</v>
      </c>
      <c r="N186" s="5">
        <v>10.817073170731707</v>
      </c>
      <c r="O186" s="5">
        <v>44.731707317073173</v>
      </c>
      <c r="P186" s="5">
        <v>21.878048780487806</v>
      </c>
      <c r="Q186" s="5">
        <v>8.2682926829268286</v>
      </c>
      <c r="R186" s="5">
        <v>15.317073170731707</v>
      </c>
      <c r="S186" s="2">
        <f t="shared" si="10"/>
        <v>0.57004120473448694</v>
      </c>
      <c r="T186" s="2">
        <f t="shared" si="11"/>
        <v>-0.56204663175839376</v>
      </c>
    </row>
    <row r="187" spans="1:20" x14ac:dyDescent="0.3">
      <c r="A187">
        <v>6</v>
      </c>
      <c r="B187" t="s">
        <v>234</v>
      </c>
      <c r="C187" t="s">
        <v>36</v>
      </c>
      <c r="D187" t="s">
        <v>240</v>
      </c>
      <c r="E187">
        <v>82</v>
      </c>
      <c r="F187">
        <v>62</v>
      </c>
      <c r="G187">
        <v>20</v>
      </c>
      <c r="H187" s="2">
        <v>0.75609756097560976</v>
      </c>
      <c r="I187" s="2">
        <f t="shared" si="9"/>
        <v>-0.27958486221916157</v>
      </c>
      <c r="J187" t="s">
        <v>391</v>
      </c>
      <c r="K187">
        <v>5</v>
      </c>
      <c r="L187" s="5">
        <v>21.426829268292682</v>
      </c>
      <c r="M187" s="5">
        <v>0.39726807057484348</v>
      </c>
      <c r="N187" s="5">
        <v>9.2926829268292686</v>
      </c>
      <c r="O187" s="5">
        <v>43.268292682926827</v>
      </c>
      <c r="P187" s="5">
        <v>25.170731707317074</v>
      </c>
      <c r="Q187" s="5">
        <v>7.3658536585365857</v>
      </c>
      <c r="R187" s="5">
        <v>14.390243902439025</v>
      </c>
      <c r="S187" s="2">
        <f t="shared" si="10"/>
        <v>0.67202201608187107</v>
      </c>
      <c r="T187" s="2">
        <f t="shared" si="11"/>
        <v>-0.39746417696905711</v>
      </c>
    </row>
    <row r="188" spans="1:20" x14ac:dyDescent="0.3">
      <c r="A188">
        <v>7</v>
      </c>
      <c r="B188" t="s">
        <v>234</v>
      </c>
      <c r="C188" t="s">
        <v>40</v>
      </c>
      <c r="D188" t="s">
        <v>241</v>
      </c>
      <c r="E188">
        <v>82</v>
      </c>
      <c r="F188">
        <v>48</v>
      </c>
      <c r="G188">
        <v>34</v>
      </c>
      <c r="H188" s="2">
        <v>0.58536585365853655</v>
      </c>
      <c r="I188" s="2">
        <f t="shared" si="9"/>
        <v>-0.5355182363563622</v>
      </c>
      <c r="J188">
        <v>0</v>
      </c>
      <c r="K188">
        <v>0</v>
      </c>
      <c r="L188" s="5">
        <v>25.060975609756099</v>
      </c>
      <c r="M188" s="5">
        <v>0.37226277372262773</v>
      </c>
      <c r="N188" s="5">
        <v>11.317073170731707</v>
      </c>
      <c r="O188" s="5">
        <v>43.036585365853661</v>
      </c>
      <c r="P188" s="5">
        <v>19.060975609756099</v>
      </c>
      <c r="Q188" s="5">
        <v>8.3902439024390247</v>
      </c>
      <c r="R188" s="5">
        <v>15.341463414634147</v>
      </c>
      <c r="S188" s="2">
        <f t="shared" si="10"/>
        <v>0.54682029969091772</v>
      </c>
      <c r="T188" s="2">
        <f t="shared" si="11"/>
        <v>-0.6036350502952561</v>
      </c>
    </row>
    <row r="189" spans="1:20" x14ac:dyDescent="0.3">
      <c r="A189">
        <v>8</v>
      </c>
      <c r="B189" t="s">
        <v>234</v>
      </c>
      <c r="C189" t="s">
        <v>28</v>
      </c>
      <c r="D189" t="s">
        <v>242</v>
      </c>
      <c r="E189">
        <v>82</v>
      </c>
      <c r="F189">
        <v>49</v>
      </c>
      <c r="G189">
        <v>33</v>
      </c>
      <c r="H189" s="2">
        <v>0.59756097560975607</v>
      </c>
      <c r="I189" s="2">
        <f t="shared" si="9"/>
        <v>-0.51489894915362655</v>
      </c>
      <c r="J189" t="s">
        <v>345</v>
      </c>
      <c r="K189">
        <v>1</v>
      </c>
      <c r="L189" s="5">
        <v>22.890243902439025</v>
      </c>
      <c r="M189" s="5">
        <v>0.38412360149174213</v>
      </c>
      <c r="N189" s="5">
        <v>10.24390243902439</v>
      </c>
      <c r="O189" s="5">
        <v>40.902439024390247</v>
      </c>
      <c r="P189" s="5">
        <v>23.597560975609756</v>
      </c>
      <c r="Q189" s="5">
        <v>8.5853658536585371</v>
      </c>
      <c r="R189" s="5">
        <v>13.536585365853659</v>
      </c>
      <c r="S189" s="2">
        <f t="shared" si="10"/>
        <v>0.61054312731384597</v>
      </c>
      <c r="T189" s="2">
        <f t="shared" si="11"/>
        <v>-0.49340634531572708</v>
      </c>
    </row>
    <row r="190" spans="1:20" x14ac:dyDescent="0.3">
      <c r="A190">
        <v>9</v>
      </c>
      <c r="B190" t="s">
        <v>234</v>
      </c>
      <c r="C190" t="s">
        <v>58</v>
      </c>
      <c r="D190" t="s">
        <v>243</v>
      </c>
      <c r="E190">
        <v>82</v>
      </c>
      <c r="F190">
        <v>36</v>
      </c>
      <c r="G190">
        <v>46</v>
      </c>
      <c r="H190" s="2">
        <v>0.43902439024390244</v>
      </c>
      <c r="I190" s="2">
        <f t="shared" si="9"/>
        <v>-0.8232003088081431</v>
      </c>
      <c r="J190">
        <v>0</v>
      </c>
      <c r="K190">
        <v>0</v>
      </c>
      <c r="L190" s="5">
        <v>23.890243902439025</v>
      </c>
      <c r="M190" s="5">
        <v>0.35834609494640118</v>
      </c>
      <c r="N190" s="5">
        <v>12.304878048780488</v>
      </c>
      <c r="O190" s="5">
        <v>45.439024390243901</v>
      </c>
      <c r="P190" s="5">
        <v>22.414634146341463</v>
      </c>
      <c r="Q190" s="5">
        <v>7.5</v>
      </c>
      <c r="R190" s="5">
        <v>15.914634146341463</v>
      </c>
      <c r="S190" s="2">
        <f t="shared" si="10"/>
        <v>0.47263878454901409</v>
      </c>
      <c r="T190" s="2">
        <f t="shared" si="11"/>
        <v>-0.74942385126350586</v>
      </c>
    </row>
    <row r="191" spans="1:20" x14ac:dyDescent="0.3">
      <c r="A191">
        <v>10</v>
      </c>
      <c r="B191" t="s">
        <v>234</v>
      </c>
      <c r="C191" t="s">
        <v>76</v>
      </c>
      <c r="D191" t="s">
        <v>244</v>
      </c>
      <c r="E191">
        <v>82</v>
      </c>
      <c r="F191">
        <v>51</v>
      </c>
      <c r="G191">
        <v>31</v>
      </c>
      <c r="H191" s="2">
        <v>0.62195121951219512</v>
      </c>
      <c r="I191" s="2">
        <f t="shared" si="9"/>
        <v>-0.47489361453992734</v>
      </c>
      <c r="J191" t="s">
        <v>345</v>
      </c>
      <c r="K191">
        <v>1</v>
      </c>
      <c r="L191" s="5">
        <v>24.841463414634145</v>
      </c>
      <c r="M191" s="5">
        <v>0.37997054491899857</v>
      </c>
      <c r="N191" s="5">
        <v>10.926829268292684</v>
      </c>
      <c r="O191" s="5">
        <v>45.304878048780488</v>
      </c>
      <c r="P191" s="5">
        <v>23.317073170731707</v>
      </c>
      <c r="Q191" s="5">
        <v>7.8292682926829267</v>
      </c>
      <c r="R191" s="5">
        <v>15.207317073170731</v>
      </c>
      <c r="S191" s="2">
        <f t="shared" si="10"/>
        <v>0.64010900005323856</v>
      </c>
      <c r="T191" s="2">
        <f t="shared" si="11"/>
        <v>-0.44611680454677577</v>
      </c>
    </row>
    <row r="192" spans="1:20" x14ac:dyDescent="0.3">
      <c r="A192">
        <v>11</v>
      </c>
      <c r="B192" t="s">
        <v>234</v>
      </c>
      <c r="C192" t="s">
        <v>42</v>
      </c>
      <c r="D192" t="s">
        <v>245</v>
      </c>
      <c r="E192">
        <v>82</v>
      </c>
      <c r="F192">
        <v>27</v>
      </c>
      <c r="G192">
        <v>55</v>
      </c>
      <c r="H192" s="2">
        <v>0.32926829268292684</v>
      </c>
      <c r="I192" s="2">
        <f t="shared" si="9"/>
        <v>-1.110882381259924</v>
      </c>
      <c r="J192">
        <v>0</v>
      </c>
      <c r="K192">
        <v>0</v>
      </c>
      <c r="L192" s="5">
        <v>24.780487804878049</v>
      </c>
      <c r="M192" s="5">
        <v>0.38090551181102361</v>
      </c>
      <c r="N192" s="5">
        <v>9.0853658536585371</v>
      </c>
      <c r="O192" s="5">
        <v>41.036585365853661</v>
      </c>
      <c r="P192" s="5">
        <v>24.463414634146343</v>
      </c>
      <c r="Q192" s="5">
        <v>7.4512195121951219</v>
      </c>
      <c r="R192" s="5">
        <v>15.109756097560975</v>
      </c>
      <c r="S192" s="2">
        <f t="shared" si="10"/>
        <v>0.48166412109773704</v>
      </c>
      <c r="T192" s="2">
        <f t="shared" si="11"/>
        <v>-0.73050825203587244</v>
      </c>
    </row>
    <row r="193" spans="1:20" x14ac:dyDescent="0.3">
      <c r="A193">
        <v>12</v>
      </c>
      <c r="B193" t="s">
        <v>234</v>
      </c>
      <c r="C193" t="s">
        <v>50</v>
      </c>
      <c r="D193" t="s">
        <v>246</v>
      </c>
      <c r="E193">
        <v>82</v>
      </c>
      <c r="F193">
        <v>54</v>
      </c>
      <c r="G193">
        <v>28</v>
      </c>
      <c r="H193" s="2">
        <v>0.65853658536585369</v>
      </c>
      <c r="I193" s="2">
        <f t="shared" si="9"/>
        <v>-0.41773520069997866</v>
      </c>
      <c r="J193" t="s">
        <v>388</v>
      </c>
      <c r="K193">
        <v>4</v>
      </c>
      <c r="L193" s="5">
        <v>22.304878048780488</v>
      </c>
      <c r="M193" s="5">
        <v>0.36358665937670859</v>
      </c>
      <c r="N193" s="5">
        <v>7.6463414634146343</v>
      </c>
      <c r="O193" s="5">
        <v>36.878048780487802</v>
      </c>
      <c r="P193" s="5">
        <v>22.524390243902438</v>
      </c>
      <c r="Q193" s="5">
        <v>8.9268292682926838</v>
      </c>
      <c r="R193" s="5">
        <v>14.780487804878049</v>
      </c>
      <c r="S193" s="2">
        <f t="shared" si="10"/>
        <v>0.39021348068019357</v>
      </c>
      <c r="T193" s="2">
        <f t="shared" si="11"/>
        <v>-0.94106130326023851</v>
      </c>
    </row>
    <row r="194" spans="1:20" x14ac:dyDescent="0.3">
      <c r="A194">
        <v>13</v>
      </c>
      <c r="B194" t="s">
        <v>234</v>
      </c>
      <c r="C194" t="s">
        <v>46</v>
      </c>
      <c r="D194" t="s">
        <v>247</v>
      </c>
      <c r="E194">
        <v>82</v>
      </c>
      <c r="F194">
        <v>48</v>
      </c>
      <c r="G194">
        <v>34</v>
      </c>
      <c r="H194" s="2">
        <v>0.58536585365853655</v>
      </c>
      <c r="I194" s="2">
        <f t="shared" si="9"/>
        <v>-0.5355182363563622</v>
      </c>
      <c r="J194" t="s">
        <v>285</v>
      </c>
      <c r="K194">
        <v>1</v>
      </c>
      <c r="L194" s="5">
        <v>23.378048780487806</v>
      </c>
      <c r="M194" s="5">
        <v>0.37193531559728743</v>
      </c>
      <c r="N194" s="5">
        <v>11.402439024390244</v>
      </c>
      <c r="O194" s="5">
        <v>42.524390243902438</v>
      </c>
      <c r="P194" s="5">
        <v>21.182926829268293</v>
      </c>
      <c r="Q194" s="5">
        <v>7.0365853658536581</v>
      </c>
      <c r="R194" s="5">
        <v>14.134146341463415</v>
      </c>
      <c r="S194" s="2">
        <f t="shared" si="10"/>
        <v>0.46940143062377038</v>
      </c>
      <c r="T194" s="2">
        <f t="shared" si="11"/>
        <v>-0.75629694779872414</v>
      </c>
    </row>
    <row r="195" spans="1:20" x14ac:dyDescent="0.3">
      <c r="A195">
        <v>14</v>
      </c>
      <c r="B195" t="s">
        <v>234</v>
      </c>
      <c r="C195" t="s">
        <v>52</v>
      </c>
      <c r="D195" t="s">
        <v>248</v>
      </c>
      <c r="E195">
        <v>82</v>
      </c>
      <c r="F195">
        <v>38</v>
      </c>
      <c r="G195">
        <v>44</v>
      </c>
      <c r="H195" s="2">
        <v>0.46341463414634149</v>
      </c>
      <c r="I195" s="2">
        <f t="shared" ref="I195:I211" si="12">LN(H195)</f>
        <v>-0.76913308753786724</v>
      </c>
      <c r="J195" t="s">
        <v>285</v>
      </c>
      <c r="K195">
        <v>1</v>
      </c>
      <c r="L195" s="5">
        <v>25.804878048780488</v>
      </c>
      <c r="M195" s="5">
        <v>0.36294896030245744</v>
      </c>
      <c r="N195" s="5">
        <v>8.6951219512195124</v>
      </c>
      <c r="O195" s="5">
        <v>39.975609756097562</v>
      </c>
      <c r="P195" s="5">
        <v>24.890243902439025</v>
      </c>
      <c r="Q195" s="5">
        <v>8.2926829268292686</v>
      </c>
      <c r="R195" s="5">
        <v>15.25609756097561</v>
      </c>
      <c r="S195" s="2">
        <f t="shared" ref="S195:S211" si="13">R195*$V$2+Q195*$W$2+P195*$X$2+O195*$Y$2+N195*$Z$2+M195*$AA$2+L195*$AB$2+$AC$2</f>
        <v>0.41510167260218989</v>
      </c>
      <c r="T195" s="2">
        <f t="shared" ref="T195:T211" si="14">LN(R195*$V$2+Q195*$W$2+P195*$X$2+O195*$Y$2+N195*$Z$2+M195*$AA$2+L195*$AB$2+$AC$2)</f>
        <v>-0.87923179453547806</v>
      </c>
    </row>
    <row r="196" spans="1:20" x14ac:dyDescent="0.3">
      <c r="A196">
        <v>15</v>
      </c>
      <c r="B196" t="s">
        <v>234</v>
      </c>
      <c r="C196" t="s">
        <v>70</v>
      </c>
      <c r="D196" t="s">
        <v>249</v>
      </c>
      <c r="E196">
        <v>82</v>
      </c>
      <c r="F196">
        <v>29</v>
      </c>
      <c r="G196">
        <v>53</v>
      </c>
      <c r="H196" s="2">
        <v>0.35365853658536583</v>
      </c>
      <c r="I196" s="2">
        <f t="shared" si="12"/>
        <v>-1.0394234172777792</v>
      </c>
      <c r="J196">
        <v>0</v>
      </c>
      <c r="K196">
        <v>0</v>
      </c>
      <c r="L196" s="5">
        <v>19.26829268292683</v>
      </c>
      <c r="M196" s="5">
        <v>0.32088607594936708</v>
      </c>
      <c r="N196" s="5">
        <v>14.585365853658537</v>
      </c>
      <c r="O196" s="5">
        <v>45.378048780487802</v>
      </c>
      <c r="P196" s="5">
        <v>20.902439024390244</v>
      </c>
      <c r="Q196" s="5">
        <v>8.3780487804878057</v>
      </c>
      <c r="R196" s="5">
        <v>14.548780487804878</v>
      </c>
      <c r="S196" s="2">
        <f t="shared" si="13"/>
        <v>0.37810685785603271</v>
      </c>
      <c r="T196" s="2">
        <f t="shared" si="14"/>
        <v>-0.97257843057178606</v>
      </c>
    </row>
    <row r="197" spans="1:20" x14ac:dyDescent="0.3">
      <c r="A197">
        <v>16</v>
      </c>
      <c r="B197" t="s">
        <v>234</v>
      </c>
      <c r="C197" t="s">
        <v>34</v>
      </c>
      <c r="D197" t="s">
        <v>250</v>
      </c>
      <c r="E197">
        <v>82</v>
      </c>
      <c r="F197">
        <v>44</v>
      </c>
      <c r="G197">
        <v>38</v>
      </c>
      <c r="H197" s="2">
        <v>0.53658536585365857</v>
      </c>
      <c r="I197" s="2">
        <f t="shared" si="12"/>
        <v>-0.62252961334599188</v>
      </c>
      <c r="J197" t="s">
        <v>294</v>
      </c>
      <c r="K197">
        <v>2</v>
      </c>
      <c r="L197" s="5">
        <v>20.780487804878049</v>
      </c>
      <c r="M197" s="5">
        <v>0.37969483568075119</v>
      </c>
      <c r="N197" s="5">
        <v>10.804878048780488</v>
      </c>
      <c r="O197" s="5">
        <v>42.18292682926829</v>
      </c>
      <c r="P197" s="5">
        <v>23.280487804878049</v>
      </c>
      <c r="Q197" s="5">
        <v>8.1463414634146343</v>
      </c>
      <c r="R197" s="5">
        <v>14.682926829268293</v>
      </c>
      <c r="S197" s="2">
        <f t="shared" si="13"/>
        <v>0.56496516845468836</v>
      </c>
      <c r="T197" s="2">
        <f t="shared" si="14"/>
        <v>-0.57099119848882252</v>
      </c>
    </row>
    <row r="198" spans="1:20" x14ac:dyDescent="0.3">
      <c r="A198">
        <v>17</v>
      </c>
      <c r="B198" t="s">
        <v>234</v>
      </c>
      <c r="C198" t="s">
        <v>64</v>
      </c>
      <c r="D198" t="s">
        <v>251</v>
      </c>
      <c r="E198">
        <v>82</v>
      </c>
      <c r="F198">
        <v>28</v>
      </c>
      <c r="G198">
        <v>54</v>
      </c>
      <c r="H198" s="2">
        <v>0.34146341463414637</v>
      </c>
      <c r="I198" s="2">
        <f t="shared" si="12"/>
        <v>-1.0745147370890491</v>
      </c>
      <c r="J198">
        <v>0</v>
      </c>
      <c r="K198">
        <v>0</v>
      </c>
      <c r="L198" s="5">
        <v>17.987804878048781</v>
      </c>
      <c r="M198" s="5">
        <v>0.33288135593220342</v>
      </c>
      <c r="N198" s="5">
        <v>12.073170731707316</v>
      </c>
      <c r="O198" s="5">
        <v>44.463414634146339</v>
      </c>
      <c r="P198" s="5">
        <v>18.865853658536587</v>
      </c>
      <c r="Q198" s="5">
        <v>7.1585365853658534</v>
      </c>
      <c r="R198" s="5">
        <v>15.231707317073171</v>
      </c>
      <c r="S198" s="2">
        <f t="shared" si="13"/>
        <v>0.34667281922937621</v>
      </c>
      <c r="T198" s="2">
        <f t="shared" si="14"/>
        <v>-1.0593738278952716</v>
      </c>
    </row>
    <row r="199" spans="1:20" x14ac:dyDescent="0.3">
      <c r="A199">
        <v>18</v>
      </c>
      <c r="B199" t="s">
        <v>234</v>
      </c>
      <c r="C199" t="s">
        <v>30</v>
      </c>
      <c r="D199" t="s">
        <v>252</v>
      </c>
      <c r="E199">
        <v>82</v>
      </c>
      <c r="F199">
        <v>34</v>
      </c>
      <c r="G199">
        <v>48</v>
      </c>
      <c r="H199" s="2">
        <v>0.41463414634146339</v>
      </c>
      <c r="I199" s="2">
        <f t="shared" si="12"/>
        <v>-0.88035872264809178</v>
      </c>
      <c r="J199">
        <v>0</v>
      </c>
      <c r="K199">
        <v>0</v>
      </c>
      <c r="L199" s="5">
        <v>15.890243902439025</v>
      </c>
      <c r="M199" s="5">
        <v>0.37298541826554105</v>
      </c>
      <c r="N199" s="5">
        <v>11.378048780487806</v>
      </c>
      <c r="O199" s="5">
        <v>41.695121951219512</v>
      </c>
      <c r="P199" s="5">
        <v>21.280487804878049</v>
      </c>
      <c r="Q199" s="5">
        <v>7.8902439024390247</v>
      </c>
      <c r="R199" s="5">
        <v>13.768292682926829</v>
      </c>
      <c r="S199" s="2">
        <f t="shared" si="13"/>
        <v>0.53499524688025479</v>
      </c>
      <c r="T199" s="2">
        <f t="shared" si="14"/>
        <v>-0.62549741646156876</v>
      </c>
    </row>
    <row r="200" spans="1:20" x14ac:dyDescent="0.3">
      <c r="A200">
        <v>19</v>
      </c>
      <c r="B200" t="s">
        <v>234</v>
      </c>
      <c r="C200" t="s">
        <v>60</v>
      </c>
      <c r="D200" t="s">
        <v>253</v>
      </c>
      <c r="E200">
        <v>82</v>
      </c>
      <c r="F200">
        <v>19</v>
      </c>
      <c r="G200">
        <v>63</v>
      </c>
      <c r="H200" s="2">
        <v>0.23170731707317074</v>
      </c>
      <c r="I200" s="2">
        <f t="shared" si="12"/>
        <v>-1.4622802680978126</v>
      </c>
      <c r="J200">
        <v>0</v>
      </c>
      <c r="K200">
        <v>0</v>
      </c>
      <c r="L200" s="5">
        <v>22.524390243902438</v>
      </c>
      <c r="M200" s="5">
        <v>0.31239848402815373</v>
      </c>
      <c r="N200" s="5">
        <v>11.573170731707316</v>
      </c>
      <c r="O200" s="5">
        <v>42.743902439024389</v>
      </c>
      <c r="P200" s="5">
        <v>21.841463414634145</v>
      </c>
      <c r="Q200" s="5">
        <v>9.3292682926829276</v>
      </c>
      <c r="R200" s="5">
        <v>16.878048780487806</v>
      </c>
      <c r="S200" s="2">
        <f t="shared" si="13"/>
        <v>0.26790778137156934</v>
      </c>
      <c r="T200" s="2">
        <f t="shared" si="14"/>
        <v>-1.3171124570468655</v>
      </c>
    </row>
    <row r="201" spans="1:20" x14ac:dyDescent="0.3">
      <c r="A201">
        <v>20</v>
      </c>
      <c r="B201" t="s">
        <v>234</v>
      </c>
      <c r="C201" t="s">
        <v>78</v>
      </c>
      <c r="D201" t="s">
        <v>254</v>
      </c>
      <c r="E201">
        <v>82</v>
      </c>
      <c r="F201">
        <v>37</v>
      </c>
      <c r="G201">
        <v>45</v>
      </c>
      <c r="H201" s="2">
        <v>0.45121951219512196</v>
      </c>
      <c r="I201" s="2">
        <f t="shared" si="12"/>
        <v>-0.79580133462002867</v>
      </c>
      <c r="J201">
        <v>0</v>
      </c>
      <c r="K201">
        <v>0</v>
      </c>
      <c r="L201" s="5">
        <v>24.853658536585368</v>
      </c>
      <c r="M201" s="5">
        <v>0.37242394504416093</v>
      </c>
      <c r="N201" s="5">
        <v>10.609756097560975</v>
      </c>
      <c r="O201" s="5">
        <v>40.329268292682926</v>
      </c>
      <c r="P201" s="5">
        <v>20.012195121951219</v>
      </c>
      <c r="Q201" s="5">
        <v>7.6951219512195124</v>
      </c>
      <c r="R201" s="5">
        <v>12.963414634146341</v>
      </c>
      <c r="S201" s="2">
        <f t="shared" si="13"/>
        <v>0.4859582836011298</v>
      </c>
      <c r="T201" s="2">
        <f t="shared" si="14"/>
        <v>-0.72163249497744875</v>
      </c>
    </row>
    <row r="202" spans="1:20" x14ac:dyDescent="0.3">
      <c r="A202">
        <v>21</v>
      </c>
      <c r="B202" t="s">
        <v>234</v>
      </c>
      <c r="C202" t="s">
        <v>54</v>
      </c>
      <c r="D202" t="s">
        <v>255</v>
      </c>
      <c r="E202">
        <v>82</v>
      </c>
      <c r="F202">
        <v>44</v>
      </c>
      <c r="G202">
        <v>38</v>
      </c>
      <c r="H202" s="2">
        <v>0.53658536585365857</v>
      </c>
      <c r="I202" s="2">
        <f t="shared" si="12"/>
        <v>-0.62252961334599188</v>
      </c>
      <c r="J202" t="s">
        <v>294</v>
      </c>
      <c r="K202">
        <v>2</v>
      </c>
      <c r="L202" s="5">
        <v>23.439024390243901</v>
      </c>
      <c r="M202" s="5">
        <v>0.36888657648283041</v>
      </c>
      <c r="N202" s="5">
        <v>8.7926829268292686</v>
      </c>
      <c r="O202" s="5">
        <v>38.146341463414636</v>
      </c>
      <c r="P202" s="5">
        <v>20.902439024390244</v>
      </c>
      <c r="Q202" s="5">
        <v>8.5975609756097562</v>
      </c>
      <c r="R202" s="5">
        <v>14.524390243902438</v>
      </c>
      <c r="S202" s="2">
        <f t="shared" si="13"/>
        <v>0.42841356510869577</v>
      </c>
      <c r="T202" s="2">
        <f t="shared" si="14"/>
        <v>-0.84766627632373115</v>
      </c>
    </row>
    <row r="203" spans="1:20" x14ac:dyDescent="0.3">
      <c r="A203">
        <v>22</v>
      </c>
      <c r="B203" t="s">
        <v>234</v>
      </c>
      <c r="C203" t="s">
        <v>72</v>
      </c>
      <c r="D203" t="s">
        <v>256</v>
      </c>
      <c r="E203">
        <v>82</v>
      </c>
      <c r="F203">
        <v>33</v>
      </c>
      <c r="G203">
        <v>49</v>
      </c>
      <c r="H203" s="2">
        <v>0.40243902439024393</v>
      </c>
      <c r="I203" s="2">
        <f t="shared" si="12"/>
        <v>-0.91021168579777278</v>
      </c>
      <c r="J203">
        <v>0</v>
      </c>
      <c r="K203">
        <v>0</v>
      </c>
      <c r="L203" s="5">
        <v>20</v>
      </c>
      <c r="M203" s="5">
        <v>0.35609756097560974</v>
      </c>
      <c r="N203" s="5">
        <v>12.060975609756097</v>
      </c>
      <c r="O203" s="5">
        <v>44.121951219512198</v>
      </c>
      <c r="P203" s="5">
        <v>21.195121951219512</v>
      </c>
      <c r="Q203" s="5">
        <v>7.0609756097560972</v>
      </c>
      <c r="R203" s="5">
        <v>14.182926829268293</v>
      </c>
      <c r="S203" s="2">
        <f t="shared" si="13"/>
        <v>0.45851385577566628</v>
      </c>
      <c r="T203" s="2">
        <f t="shared" si="14"/>
        <v>-0.77976476794797056</v>
      </c>
    </row>
    <row r="204" spans="1:20" x14ac:dyDescent="0.3">
      <c r="A204">
        <v>23</v>
      </c>
      <c r="B204" t="s">
        <v>234</v>
      </c>
      <c r="C204" t="s">
        <v>257</v>
      </c>
      <c r="D204" t="s">
        <v>258</v>
      </c>
      <c r="E204">
        <v>82</v>
      </c>
      <c r="F204">
        <v>43</v>
      </c>
      <c r="G204">
        <v>39</v>
      </c>
      <c r="H204" s="2">
        <v>0.52439024390243905</v>
      </c>
      <c r="I204" s="2">
        <f t="shared" si="12"/>
        <v>-0.64551913157069063</v>
      </c>
      <c r="J204" t="s">
        <v>285</v>
      </c>
      <c r="K204">
        <v>1</v>
      </c>
      <c r="L204" s="5">
        <v>17.939024390243901</v>
      </c>
      <c r="M204" s="5">
        <v>0.35078178110129166</v>
      </c>
      <c r="N204" s="5">
        <v>9.463414634146341</v>
      </c>
      <c r="O204" s="5">
        <v>42.68292682926829</v>
      </c>
      <c r="P204" s="5">
        <v>21.682926829268293</v>
      </c>
      <c r="Q204" s="5">
        <v>6.0853658536585362</v>
      </c>
      <c r="R204" s="5">
        <v>12.317073170731707</v>
      </c>
      <c r="S204" s="2">
        <f t="shared" si="13"/>
        <v>0.4345229639145276</v>
      </c>
      <c r="T204" s="2">
        <f t="shared" si="14"/>
        <v>-0.83350648431647867</v>
      </c>
    </row>
    <row r="205" spans="1:20" x14ac:dyDescent="0.3">
      <c r="A205">
        <v>24</v>
      </c>
      <c r="B205" t="s">
        <v>234</v>
      </c>
      <c r="C205" t="s">
        <v>66</v>
      </c>
      <c r="D205" t="s">
        <v>259</v>
      </c>
      <c r="E205">
        <v>82</v>
      </c>
      <c r="F205">
        <v>56</v>
      </c>
      <c r="G205">
        <v>26</v>
      </c>
      <c r="H205" s="2">
        <v>0.68292682926829273</v>
      </c>
      <c r="I205" s="2">
        <f t="shared" si="12"/>
        <v>-0.38136755652910381</v>
      </c>
      <c r="J205" t="s">
        <v>282</v>
      </c>
      <c r="K205">
        <v>3</v>
      </c>
      <c r="L205" s="5">
        <v>18.804878048780488</v>
      </c>
      <c r="M205" s="5">
        <v>0.35667963683527887</v>
      </c>
      <c r="N205" s="5">
        <v>10.170731707317072</v>
      </c>
      <c r="O205" s="5">
        <v>44.695121951219512</v>
      </c>
      <c r="P205" s="5">
        <v>20.134146341463413</v>
      </c>
      <c r="Q205" s="5">
        <v>6.7073170731707314</v>
      </c>
      <c r="R205" s="5">
        <v>15.085365853658537</v>
      </c>
      <c r="S205" s="2">
        <f t="shared" si="13"/>
        <v>0.47431153935394166</v>
      </c>
      <c r="T205" s="2">
        <f t="shared" si="14"/>
        <v>-0.74589091716423006</v>
      </c>
    </row>
    <row r="206" spans="1:20" x14ac:dyDescent="0.3">
      <c r="A206">
        <v>25</v>
      </c>
      <c r="B206" t="s">
        <v>234</v>
      </c>
      <c r="C206" t="s">
        <v>68</v>
      </c>
      <c r="D206" t="s">
        <v>260</v>
      </c>
      <c r="E206">
        <v>82</v>
      </c>
      <c r="F206">
        <v>23</v>
      </c>
      <c r="G206">
        <v>59</v>
      </c>
      <c r="H206" s="2">
        <v>0.28048780487804881</v>
      </c>
      <c r="I206" s="2">
        <f t="shared" si="12"/>
        <v>-1.2712250313351032</v>
      </c>
      <c r="J206">
        <v>0</v>
      </c>
      <c r="K206">
        <v>0</v>
      </c>
      <c r="L206" s="5">
        <v>19.463414634146343</v>
      </c>
      <c r="M206" s="5">
        <v>0.35275689223057644</v>
      </c>
      <c r="N206" s="5">
        <v>9.6829268292682933</v>
      </c>
      <c r="O206" s="5">
        <v>42.048780487804876</v>
      </c>
      <c r="P206" s="5">
        <v>21.048780487804876</v>
      </c>
      <c r="Q206" s="5">
        <v>7.6829268292682924</v>
      </c>
      <c r="R206" s="5">
        <v>14.902439024390244</v>
      </c>
      <c r="S206" s="2">
        <f t="shared" si="13"/>
        <v>0.42935686156497654</v>
      </c>
      <c r="T206" s="2">
        <f t="shared" si="14"/>
        <v>-0.84546686070573296</v>
      </c>
    </row>
    <row r="207" spans="1:20" x14ac:dyDescent="0.3">
      <c r="A207">
        <v>26</v>
      </c>
      <c r="B207" t="s">
        <v>234</v>
      </c>
      <c r="C207" t="s">
        <v>38</v>
      </c>
      <c r="D207" t="s">
        <v>261</v>
      </c>
      <c r="E207">
        <v>82</v>
      </c>
      <c r="F207">
        <v>25</v>
      </c>
      <c r="G207">
        <v>57</v>
      </c>
      <c r="H207" s="2">
        <v>0.3048780487804878</v>
      </c>
      <c r="I207" s="2">
        <f t="shared" si="12"/>
        <v>-1.1878434223960523</v>
      </c>
      <c r="J207">
        <v>0</v>
      </c>
      <c r="K207">
        <v>0</v>
      </c>
      <c r="L207" s="5">
        <v>21.085365853658537</v>
      </c>
      <c r="M207" s="5">
        <v>0.33256217466743782</v>
      </c>
      <c r="N207" s="5">
        <v>11.951219512195122</v>
      </c>
      <c r="O207" s="5">
        <v>42.5</v>
      </c>
      <c r="P207" s="5">
        <v>21.048780487804876</v>
      </c>
      <c r="Q207" s="5">
        <v>7.1219512195121952</v>
      </c>
      <c r="R207" s="5">
        <v>15.378048780487806</v>
      </c>
      <c r="S207" s="2">
        <f t="shared" si="13"/>
        <v>0.2446430329689111</v>
      </c>
      <c r="T207" s="2">
        <f t="shared" si="14"/>
        <v>-1.4079551391962901</v>
      </c>
    </row>
    <row r="208" spans="1:20" x14ac:dyDescent="0.3">
      <c r="A208">
        <v>27</v>
      </c>
      <c r="B208" t="s">
        <v>234</v>
      </c>
      <c r="C208" t="s">
        <v>48</v>
      </c>
      <c r="D208" t="s">
        <v>262</v>
      </c>
      <c r="E208">
        <v>82</v>
      </c>
      <c r="F208">
        <v>50</v>
      </c>
      <c r="G208">
        <v>32</v>
      </c>
      <c r="H208" s="2">
        <v>0.6097560975609756</v>
      </c>
      <c r="I208" s="2">
        <f t="shared" si="12"/>
        <v>-0.49469624183610705</v>
      </c>
      <c r="J208" t="s">
        <v>345</v>
      </c>
      <c r="K208">
        <v>1</v>
      </c>
      <c r="L208" s="5">
        <v>13.987804878048781</v>
      </c>
      <c r="M208" s="5">
        <v>0.35309503051438534</v>
      </c>
      <c r="N208" s="5">
        <v>11.585365853658537</v>
      </c>
      <c r="O208" s="5">
        <v>42.390243902439025</v>
      </c>
      <c r="P208" s="5">
        <v>21.853658536585368</v>
      </c>
      <c r="Q208" s="5">
        <v>7.6951219512195124</v>
      </c>
      <c r="R208" s="5">
        <v>13.707317073170731</v>
      </c>
      <c r="S208" s="2">
        <f t="shared" si="13"/>
        <v>0.46100791217116521</v>
      </c>
      <c r="T208" s="2">
        <f t="shared" si="14"/>
        <v>-0.77434007307167629</v>
      </c>
    </row>
    <row r="209" spans="1:20" x14ac:dyDescent="0.3">
      <c r="A209">
        <v>28</v>
      </c>
      <c r="B209" t="s">
        <v>234</v>
      </c>
      <c r="C209" t="s">
        <v>24</v>
      </c>
      <c r="D209" t="s">
        <v>263</v>
      </c>
      <c r="E209">
        <v>82</v>
      </c>
      <c r="F209">
        <v>15</v>
      </c>
      <c r="G209">
        <v>67</v>
      </c>
      <c r="H209" s="2">
        <v>0.18292682926829268</v>
      </c>
      <c r="I209" s="2">
        <f t="shared" si="12"/>
        <v>-1.6986690461620431</v>
      </c>
      <c r="J209">
        <v>0</v>
      </c>
      <c r="K209">
        <v>0</v>
      </c>
      <c r="L209" s="5">
        <v>18.939024390243901</v>
      </c>
      <c r="M209" s="5">
        <v>0.35286542176432711</v>
      </c>
      <c r="N209" s="5">
        <v>11.841463414634147</v>
      </c>
      <c r="O209" s="5">
        <v>41.097560975609753</v>
      </c>
      <c r="P209" s="5">
        <v>21.463414634146343</v>
      </c>
      <c r="Q209" s="5">
        <v>6.5975609756097562</v>
      </c>
      <c r="R209" s="5">
        <v>15.097560975609756</v>
      </c>
      <c r="S209" s="2">
        <f t="shared" si="13"/>
        <v>0.25916770453280202</v>
      </c>
      <c r="T209" s="2">
        <f t="shared" si="14"/>
        <v>-1.350279918976701</v>
      </c>
    </row>
    <row r="210" spans="1:20" x14ac:dyDescent="0.3">
      <c r="A210">
        <v>29</v>
      </c>
      <c r="B210" t="s">
        <v>234</v>
      </c>
      <c r="C210" t="s">
        <v>56</v>
      </c>
      <c r="D210" t="s">
        <v>264</v>
      </c>
      <c r="E210">
        <v>82</v>
      </c>
      <c r="F210">
        <v>25</v>
      </c>
      <c r="G210">
        <v>57</v>
      </c>
      <c r="H210" s="2">
        <v>0.3048780487804878</v>
      </c>
      <c r="I210" s="2">
        <f t="shared" si="12"/>
        <v>-1.1878434223960523</v>
      </c>
      <c r="J210">
        <v>0</v>
      </c>
      <c r="K210">
        <v>0</v>
      </c>
      <c r="L210" s="5">
        <v>19.23170731707317</v>
      </c>
      <c r="M210" s="5">
        <v>0.34432466708941029</v>
      </c>
      <c r="N210" s="5">
        <v>11.024390243902438</v>
      </c>
      <c r="O210" s="5">
        <v>41.231707317073173</v>
      </c>
      <c r="P210" s="5">
        <v>20.292682926829269</v>
      </c>
      <c r="Q210" s="5">
        <v>6.9512195121951219</v>
      </c>
      <c r="R210" s="5">
        <v>14.634146341463415</v>
      </c>
      <c r="S210" s="2">
        <f t="shared" si="13"/>
        <v>0.28773700577384309</v>
      </c>
      <c r="T210" s="2">
        <f t="shared" si="14"/>
        <v>-1.2457083904403106</v>
      </c>
    </row>
    <row r="211" spans="1:20" x14ac:dyDescent="0.3">
      <c r="A211">
        <v>30</v>
      </c>
      <c r="B211" t="s">
        <v>234</v>
      </c>
      <c r="C211" t="s">
        <v>74</v>
      </c>
      <c r="D211" t="s">
        <v>265</v>
      </c>
      <c r="E211">
        <v>82</v>
      </c>
      <c r="F211">
        <v>48</v>
      </c>
      <c r="G211">
        <v>34</v>
      </c>
      <c r="H211" s="2">
        <v>0.58536585365853655</v>
      </c>
      <c r="I211" s="2">
        <f t="shared" si="12"/>
        <v>-0.5355182363563622</v>
      </c>
      <c r="J211" t="s">
        <v>285</v>
      </c>
      <c r="K211">
        <v>1</v>
      </c>
      <c r="L211" s="5">
        <v>17.792682926829269</v>
      </c>
      <c r="M211" s="5">
        <v>0.34818368745716244</v>
      </c>
      <c r="N211" s="5">
        <v>11.426829268292684</v>
      </c>
      <c r="O211" s="5">
        <v>44.146341463414636</v>
      </c>
      <c r="P211" s="5">
        <v>22.682926829268293</v>
      </c>
      <c r="Q211" s="5">
        <v>7.2439024390243905</v>
      </c>
      <c r="R211" s="5">
        <v>14.914634146341463</v>
      </c>
      <c r="S211" s="2">
        <f t="shared" si="13"/>
        <v>0.42645270041531713</v>
      </c>
      <c r="T211" s="2">
        <f t="shared" si="14"/>
        <v>-0.85225381992303983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1FD1-44CA-4767-B002-CC60FCA8B6AE}">
  <dimension ref="A1:AQ211"/>
  <sheetViews>
    <sheetView topLeftCell="V1" workbookViewId="0">
      <selection activeCell="A3" sqref="A3"/>
    </sheetView>
  </sheetViews>
  <sheetFormatPr defaultRowHeight="14.4" x14ac:dyDescent="0.3"/>
  <cols>
    <col min="1" max="1" width="7.21875" bestFit="1" customWidth="1"/>
    <col min="2" max="2" width="9.6640625" bestFit="1" customWidth="1"/>
    <col min="3" max="3" width="21.77734375" bestFit="1" customWidth="1"/>
    <col min="4" max="4" width="31.6640625" bestFit="1" customWidth="1"/>
    <col min="8" max="8" width="15.88671875" bestFit="1" customWidth="1"/>
    <col min="9" max="9" width="19.33203125" bestFit="1" customWidth="1"/>
    <col min="10" max="10" width="19.33203125" customWidth="1"/>
    <col min="11" max="11" width="11.5546875" bestFit="1" customWidth="1"/>
    <col min="12" max="12" width="9" bestFit="1" customWidth="1"/>
    <col min="13" max="14" width="11.5546875" bestFit="1" customWidth="1"/>
    <col min="15" max="15" width="9" bestFit="1" customWidth="1"/>
    <col min="16" max="19" width="11.5546875" bestFit="1" customWidth="1"/>
    <col min="20" max="21" width="10.5546875" bestFit="1" customWidth="1"/>
    <col min="22" max="23" width="11.5546875" bestFit="1" customWidth="1"/>
    <col min="24" max="24" width="17.5546875" bestFit="1" customWidth="1"/>
    <col min="26" max="26" width="12.6640625" bestFit="1" customWidth="1"/>
    <col min="27" max="27" width="13.5546875" bestFit="1" customWidth="1"/>
    <col min="28" max="28" width="12" bestFit="1" customWidth="1"/>
    <col min="29" max="29" width="13.5546875" bestFit="1" customWidth="1"/>
    <col min="30" max="30" width="12" bestFit="1" customWidth="1"/>
    <col min="31" max="31" width="12.6640625" bestFit="1" customWidth="1"/>
    <col min="32" max="32" width="7.33203125" bestFit="1" customWidth="1"/>
    <col min="33" max="39" width="13.5546875" bestFit="1" customWidth="1"/>
    <col min="40" max="40" width="12" bestFit="1" customWidth="1"/>
    <col min="41" max="41" width="13.5546875" bestFit="1" customWidth="1"/>
    <col min="42" max="42" width="7.33203125" bestFit="1" customWidth="1"/>
    <col min="43" max="43" width="13.55468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593</v>
      </c>
      <c r="I1" t="s">
        <v>7</v>
      </c>
      <c r="J1" t="s">
        <v>592</v>
      </c>
      <c r="K1" t="s">
        <v>9</v>
      </c>
      <c r="L1" t="s">
        <v>594</v>
      </c>
      <c r="M1" t="s">
        <v>10</v>
      </c>
      <c r="N1" t="s">
        <v>11</v>
      </c>
      <c r="O1" t="s">
        <v>595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604</v>
      </c>
      <c r="Z1" s="6" t="s">
        <v>21</v>
      </c>
      <c r="AA1" t="s">
        <v>20</v>
      </c>
      <c r="AB1" s="6" t="s">
        <v>19</v>
      </c>
      <c r="AC1" t="s">
        <v>18</v>
      </c>
      <c r="AD1" s="6" t="s">
        <v>17</v>
      </c>
      <c r="AE1" t="s">
        <v>16</v>
      </c>
      <c r="AF1" s="6" t="s">
        <v>14</v>
      </c>
      <c r="AG1" s="7" t="s">
        <v>595</v>
      </c>
      <c r="AH1" t="s">
        <v>11</v>
      </c>
      <c r="AI1" t="s">
        <v>10</v>
      </c>
      <c r="AJ1" t="s">
        <v>594</v>
      </c>
      <c r="AK1" t="s">
        <v>9</v>
      </c>
      <c r="AL1" t="s">
        <v>597</v>
      </c>
      <c r="AQ1" t="s">
        <v>597</v>
      </c>
    </row>
    <row r="2" spans="1:43" x14ac:dyDescent="0.3">
      <c r="A2">
        <v>1</v>
      </c>
      <c r="B2" t="s">
        <v>23</v>
      </c>
      <c r="C2" t="s">
        <v>24</v>
      </c>
      <c r="D2" t="s">
        <v>25</v>
      </c>
      <c r="E2">
        <v>73</v>
      </c>
      <c r="F2">
        <v>56</v>
      </c>
      <c r="G2">
        <v>17</v>
      </c>
      <c r="H2" s="1">
        <v>0.76712328767123283</v>
      </c>
      <c r="I2" t="s">
        <v>294</v>
      </c>
      <c r="J2">
        <v>2</v>
      </c>
      <c r="K2" s="5">
        <v>90.93150684931507</v>
      </c>
      <c r="L2" s="4">
        <v>0.47604700210906897</v>
      </c>
      <c r="M2" s="5">
        <v>13.794520547945206</v>
      </c>
      <c r="N2" s="5">
        <v>38.904109589041099</v>
      </c>
      <c r="O2" s="4">
        <v>0.35457746478873237</v>
      </c>
      <c r="P2" s="5">
        <v>9.4657534246575334</v>
      </c>
      <c r="Q2" s="5">
        <v>118.67123287671232</v>
      </c>
      <c r="R2" s="5">
        <v>51.698630136986303</v>
      </c>
      <c r="S2" s="5">
        <v>25.876712328767123</v>
      </c>
      <c r="T2" s="5">
        <v>7.2054794520547949</v>
      </c>
      <c r="U2" s="5">
        <v>5.8767123287671232</v>
      </c>
      <c r="V2" s="5">
        <v>15.095890410958905</v>
      </c>
      <c r="W2" s="5">
        <v>19.602739726027398</v>
      </c>
      <c r="X2" s="3">
        <f>Z2*V2+AA2*U2+AB2*T2+AC2*S2+AD2*R2+AE2*Q2+AF2*P2+AG2*O2+AH2*N2+AI2*M2+AJ2*L2+AK2*K2</f>
        <v>2.0534781881691719</v>
      </c>
      <c r="Y2" t="s">
        <v>598</v>
      </c>
      <c r="Z2" s="6">
        <f t="array" ref="Z2:AQ6">LINEST(H2:H211,K2:V211,TRUE,TRUE)</f>
        <v>-5.9883540844460403E-2</v>
      </c>
      <c r="AA2">
        <v>8.3072558194329242E-4</v>
      </c>
      <c r="AB2" s="6">
        <v>6.3634612529377063E-2</v>
      </c>
      <c r="AC2">
        <v>7.1233635775752764E-3</v>
      </c>
      <c r="AD2" s="6">
        <v>5.2515262108812737E-2</v>
      </c>
      <c r="AE2">
        <v>-8.8892568041816608E-4</v>
      </c>
      <c r="AF2" s="6">
        <v>1.2626863011470851E-2</v>
      </c>
      <c r="AG2" s="7">
        <v>2.0772038626011748</v>
      </c>
      <c r="AH2">
        <v>1.5137741045912315E-2</v>
      </c>
      <c r="AI2">
        <v>-1.8011255891755697E-2</v>
      </c>
      <c r="AJ2">
        <v>4.0192622349488962</v>
      </c>
      <c r="AK2">
        <v>-3.7496426818491801E-2</v>
      </c>
      <c r="AL2">
        <v>-1.2318392088127073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</row>
    <row r="3" spans="1:43" x14ac:dyDescent="0.3">
      <c r="A3">
        <v>2</v>
      </c>
      <c r="B3" t="s">
        <v>23</v>
      </c>
      <c r="C3" t="s">
        <v>26</v>
      </c>
      <c r="D3" t="s">
        <v>27</v>
      </c>
      <c r="E3">
        <v>72</v>
      </c>
      <c r="F3">
        <v>44</v>
      </c>
      <c r="G3">
        <v>28</v>
      </c>
      <c r="H3" s="1">
        <v>0.61111111111111116</v>
      </c>
      <c r="I3" t="s">
        <v>369</v>
      </c>
      <c r="J3">
        <v>2</v>
      </c>
      <c r="K3" s="5">
        <v>90.444444444444443</v>
      </c>
      <c r="L3" s="4">
        <v>0.4508599508599509</v>
      </c>
      <c r="M3" s="5">
        <v>15.638888888888889</v>
      </c>
      <c r="N3" s="5">
        <v>45.291666666666664</v>
      </c>
      <c r="O3" s="4">
        <v>0.34529285495246859</v>
      </c>
      <c r="P3" s="5">
        <v>9.7777777777777786</v>
      </c>
      <c r="Q3" s="5">
        <v>117.80555555555556</v>
      </c>
      <c r="R3" s="5">
        <v>44.277777777777779</v>
      </c>
      <c r="S3" s="5">
        <v>21.625</v>
      </c>
      <c r="T3" s="5">
        <v>8.7083333333333339</v>
      </c>
      <c r="U3" s="5">
        <v>5.1527777777777777</v>
      </c>
      <c r="V3" s="5">
        <v>14.680555555555555</v>
      </c>
      <c r="W3" s="5">
        <v>21.75</v>
      </c>
      <c r="X3" s="3" t="e">
        <f>V3*$Z$2+U3*$AA$2+T3*$AB$2+S3*$AC$2+R3*$AD$2+Q3*$AE$2+#REF!*$AF$2+P3*$AG$2+#REF!*$AH$2+#REF!*$AI$2+#REF!*$AJ$2+O3*$AK$2+N3*$AL$2+M3*$AM$2+L3*$AN$2+K3*$AO$2+#REF!*$AP$2+$AQ$2</f>
        <v>#REF!</v>
      </c>
      <c r="Y3" t="s">
        <v>599</v>
      </c>
      <c r="Z3" s="6">
        <v>4.8435253549418897E-3</v>
      </c>
      <c r="AA3">
        <v>7.3706902152447379E-3</v>
      </c>
      <c r="AB3" s="6">
        <v>7.0622282327064672E-3</v>
      </c>
      <c r="AC3">
        <v>3.4232734365451985E-3</v>
      </c>
      <c r="AD3" s="6">
        <v>4.2646952158371587E-3</v>
      </c>
      <c r="AE3">
        <v>2.9946556981501941E-3</v>
      </c>
      <c r="AF3" s="6">
        <v>6.4329125202660748E-3</v>
      </c>
      <c r="AG3" s="7">
        <v>1.5108959747201947</v>
      </c>
      <c r="AH3">
        <v>2.0059205142331518E-2</v>
      </c>
      <c r="AI3">
        <v>5.6710630755000421E-2</v>
      </c>
      <c r="AJ3">
        <v>0.78398241812902236</v>
      </c>
      <c r="AK3">
        <v>3.4475571565892736E-3</v>
      </c>
      <c r="AL3">
        <v>0.60434824793665132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</row>
    <row r="4" spans="1:43" x14ac:dyDescent="0.3">
      <c r="A4">
        <v>3</v>
      </c>
      <c r="B4" t="s">
        <v>23</v>
      </c>
      <c r="C4" t="s">
        <v>28</v>
      </c>
      <c r="D4" t="s">
        <v>29</v>
      </c>
      <c r="E4">
        <v>75</v>
      </c>
      <c r="F4">
        <v>43</v>
      </c>
      <c r="G4">
        <v>32</v>
      </c>
      <c r="H4" s="1">
        <v>0.57333333333333336</v>
      </c>
      <c r="I4" t="s">
        <v>345</v>
      </c>
      <c r="J4">
        <v>1</v>
      </c>
      <c r="K4" s="5">
        <v>90.293333333333337</v>
      </c>
      <c r="L4" s="4">
        <v>0.46131128174837566</v>
      </c>
      <c r="M4" s="5">
        <v>15.146666666666667</v>
      </c>
      <c r="N4" s="5">
        <v>41.266666666666666</v>
      </c>
      <c r="O4" s="4">
        <v>0.3670436187399031</v>
      </c>
      <c r="P4" s="5">
        <v>10.546666666666667</v>
      </c>
      <c r="Q4" s="5">
        <v>117.01333333333334</v>
      </c>
      <c r="R4" s="5">
        <v>46.93333333333333</v>
      </c>
      <c r="S4" s="5">
        <v>24.653333333333332</v>
      </c>
      <c r="T4" s="5">
        <v>6.1333333333333337</v>
      </c>
      <c r="U4" s="5">
        <v>4.84</v>
      </c>
      <c r="V4" s="5">
        <v>12.706666666666667</v>
      </c>
      <c r="W4" s="5">
        <v>19.493333333333332</v>
      </c>
      <c r="X4" s="3" t="e">
        <f>V4*$Z$2+U4*$AA$2+T4*$AB$2+S4*$AC$2+R4*$AD$2+Q4*$AE$2+#REF!*$AF$2+P4*$AG$2+#REF!*$AH$2+#REF!*$AI$2+#REF!*$AJ$2+O4*$AK$2+N4*$AL$2+M4*$AM$2+L4*$AN$2+K4*$AO$2+#REF!*$AP$2+$AQ$2</f>
        <v>#REF!</v>
      </c>
      <c r="Y4" t="s">
        <v>600</v>
      </c>
      <c r="Z4" s="6">
        <v>0.81650115880587104</v>
      </c>
      <c r="AA4">
        <v>6.7435497194375679E-2</v>
      </c>
      <c r="AB4" s="6" t="e">
        <v>#N/A</v>
      </c>
      <c r="AC4" t="e">
        <v>#N/A</v>
      </c>
      <c r="AD4" s="6" t="e">
        <v>#N/A</v>
      </c>
      <c r="AE4" t="e">
        <v>#N/A</v>
      </c>
      <c r="AF4" s="6" t="e">
        <v>#N/A</v>
      </c>
      <c r="AG4" s="7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</row>
    <row r="5" spans="1:43" x14ac:dyDescent="0.3">
      <c r="A5">
        <v>4</v>
      </c>
      <c r="B5" t="s">
        <v>23</v>
      </c>
      <c r="C5" t="s">
        <v>204</v>
      </c>
      <c r="D5" t="s">
        <v>590</v>
      </c>
      <c r="E5">
        <v>72</v>
      </c>
      <c r="F5">
        <v>49</v>
      </c>
      <c r="G5">
        <v>23</v>
      </c>
      <c r="H5" s="1">
        <v>0.68055555555555558</v>
      </c>
      <c r="I5" t="s">
        <v>369</v>
      </c>
      <c r="J5">
        <v>2</v>
      </c>
      <c r="K5" s="5">
        <v>89.236111111111114</v>
      </c>
      <c r="L5" s="4">
        <v>0.4656809338521401</v>
      </c>
      <c r="M5" s="5">
        <v>12.430555555555555</v>
      </c>
      <c r="N5" s="5">
        <v>33.472222222222221</v>
      </c>
      <c r="O5" s="4">
        <v>0.37136929460580914</v>
      </c>
      <c r="P5" s="5">
        <v>10.652777777777779</v>
      </c>
      <c r="Q5" s="5">
        <v>116.34722222222223</v>
      </c>
      <c r="R5" s="5">
        <v>47.652777777777779</v>
      </c>
      <c r="S5" s="5">
        <v>23.722222222222221</v>
      </c>
      <c r="T5" s="5">
        <v>7.0972222222222223</v>
      </c>
      <c r="U5" s="5">
        <v>4.6944444444444446</v>
      </c>
      <c r="V5" s="5">
        <v>14.597222222222221</v>
      </c>
      <c r="W5" s="5">
        <v>22.138888888888889</v>
      </c>
      <c r="X5" s="3" t="e">
        <f>V5*$Z$2+U5*$AA$2+T5*$AB$2+S5*$AC$2+R5*$AD$2+Q5*$AE$2+#REF!*$AF$2+P5*$AG$2+#REF!*$AH$2+#REF!*$AI$2+#REF!*$AJ$2+O5*$AK$2+N5*$AL$2+M5*$AM$2+L5*$AN$2+K5*$AO$2+#REF!*$AP$2+$AQ$2</f>
        <v>#REF!</v>
      </c>
      <c r="Z5" s="6">
        <v>73.048021828553757</v>
      </c>
      <c r="AA5">
        <v>197</v>
      </c>
      <c r="AB5" s="6" t="e">
        <v>#N/A</v>
      </c>
      <c r="AC5" t="e">
        <v>#N/A</v>
      </c>
      <c r="AD5" s="6" t="e">
        <v>#N/A</v>
      </c>
      <c r="AE5" t="e">
        <v>#N/A</v>
      </c>
      <c r="AF5" s="6" t="e">
        <v>#N/A</v>
      </c>
      <c r="AG5" s="7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</row>
    <row r="6" spans="1:43" x14ac:dyDescent="0.3">
      <c r="A6">
        <v>5</v>
      </c>
      <c r="B6" t="s">
        <v>23</v>
      </c>
      <c r="C6" t="s">
        <v>30</v>
      </c>
      <c r="D6" t="s">
        <v>31</v>
      </c>
      <c r="E6">
        <v>72</v>
      </c>
      <c r="F6">
        <v>30</v>
      </c>
      <c r="G6">
        <v>42</v>
      </c>
      <c r="H6" s="1">
        <v>0.41666666666666669</v>
      </c>
      <c r="J6">
        <v>0</v>
      </c>
      <c r="K6" s="5">
        <v>91.638888888888886</v>
      </c>
      <c r="L6" s="4">
        <v>0.46453470748711728</v>
      </c>
      <c r="M6" s="5">
        <v>13.638888888888889</v>
      </c>
      <c r="N6" s="5">
        <v>36.888888888888886</v>
      </c>
      <c r="O6" s="4">
        <v>0.36972891566265065</v>
      </c>
      <c r="P6" s="5">
        <v>11.069444444444445</v>
      </c>
      <c r="Q6" s="5">
        <v>115.84722222222223</v>
      </c>
      <c r="R6" s="5">
        <v>46.5</v>
      </c>
      <c r="S6" s="5">
        <v>26.833333333333332</v>
      </c>
      <c r="T6" s="5">
        <v>7.4861111111111107</v>
      </c>
      <c r="U6" s="5">
        <v>4.9722222222222223</v>
      </c>
      <c r="V6" s="5">
        <v>16.402777777777779</v>
      </c>
      <c r="W6" s="5">
        <v>21.166666666666668</v>
      </c>
      <c r="X6" s="3" t="e">
        <f>V6*$Z$2+U6*$AA$2+T6*$AB$2+S6*$AC$2+R6*$AD$2+Q6*$AE$2+#REF!*$AF$2+P6*$AG$2+#REF!*$AH$2+#REF!*$AI$2+#REF!*$AJ$2+O6*$AK$2+N6*$AL$2+M6*$AM$2+L6*$AN$2+K6*$AO$2+#REF!*$AP$2+$AQ$2</f>
        <v>#REF!</v>
      </c>
      <c r="Z6" s="6">
        <v>3.9862711207575714</v>
      </c>
      <c r="AA6">
        <v>0.89586661752497221</v>
      </c>
      <c r="AB6" s="6" t="e">
        <v>#N/A</v>
      </c>
      <c r="AC6" t="e">
        <v>#N/A</v>
      </c>
      <c r="AD6" s="6" t="e">
        <v>#N/A</v>
      </c>
      <c r="AE6" t="e">
        <v>#N/A</v>
      </c>
      <c r="AF6" s="6" t="e">
        <v>#N/A</v>
      </c>
      <c r="AG6" s="7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</row>
    <row r="7" spans="1:43" x14ac:dyDescent="0.3">
      <c r="A7">
        <v>6</v>
      </c>
      <c r="B7" t="s">
        <v>23</v>
      </c>
      <c r="C7" t="s">
        <v>32</v>
      </c>
      <c r="D7" t="s">
        <v>33</v>
      </c>
      <c r="E7">
        <v>74</v>
      </c>
      <c r="F7">
        <v>35</v>
      </c>
      <c r="G7">
        <v>39</v>
      </c>
      <c r="H7" s="1">
        <v>0.47297297297297297</v>
      </c>
      <c r="I7" t="s">
        <v>345</v>
      </c>
      <c r="J7">
        <v>1</v>
      </c>
      <c r="K7" s="5">
        <v>91.202702702702709</v>
      </c>
      <c r="L7" s="4">
        <v>0.46258704993332339</v>
      </c>
      <c r="M7" s="5">
        <v>12.864864864864865</v>
      </c>
      <c r="N7" s="5">
        <v>34.121621621621621</v>
      </c>
      <c r="O7" s="4">
        <v>0.37702970297029703</v>
      </c>
      <c r="P7" s="5">
        <v>10.189189189189189</v>
      </c>
      <c r="Q7" s="5">
        <v>114.97297297297297</v>
      </c>
      <c r="R7" s="5">
        <v>45.310810810810814</v>
      </c>
      <c r="S7" s="5">
        <v>20.608108108108109</v>
      </c>
      <c r="T7" s="5">
        <v>6.2837837837837842</v>
      </c>
      <c r="U7" s="5">
        <v>6.0945945945945947</v>
      </c>
      <c r="V7" s="5">
        <v>12.783783783783784</v>
      </c>
      <c r="W7" s="5">
        <v>21.702702702702702</v>
      </c>
      <c r="X7" s="3" t="e">
        <f>V7*$Z$2+U7*$AA$2+T7*$AB$2+S7*$AC$2+R7*$AD$2+Q7*$AE$2+#REF!*$AF$2+P7*$AG$2+#REF!*$AH$2+#REF!*$AI$2+#REF!*$AJ$2+O7*$AK$2+N7*$AL$2+M7*$AM$2+L7*$AN$2+K7*$AO$2+#REF!*$AP$2+$AQ$2</f>
        <v>#REF!</v>
      </c>
      <c r="Z7" s="6"/>
      <c r="AB7" s="6"/>
      <c r="AD7" s="6"/>
      <c r="AF7" s="6"/>
      <c r="AG7" s="7"/>
    </row>
    <row r="8" spans="1:43" x14ac:dyDescent="0.3">
      <c r="A8">
        <v>7</v>
      </c>
      <c r="B8" t="s">
        <v>23</v>
      </c>
      <c r="C8" t="s">
        <v>34</v>
      </c>
      <c r="D8" t="s">
        <v>35</v>
      </c>
      <c r="E8">
        <v>72</v>
      </c>
      <c r="F8">
        <v>25</v>
      </c>
      <c r="G8">
        <v>47</v>
      </c>
      <c r="H8" s="1">
        <v>0.34722222222222221</v>
      </c>
      <c r="J8">
        <v>0</v>
      </c>
      <c r="K8" s="5">
        <v>90.888888888888886</v>
      </c>
      <c r="L8" s="4">
        <v>0.45690709046454769</v>
      </c>
      <c r="M8" s="5">
        <v>12</v>
      </c>
      <c r="N8" s="5">
        <v>32.569444444444443</v>
      </c>
      <c r="O8" s="4">
        <v>0.36844349680170579</v>
      </c>
      <c r="P8" s="5">
        <v>10.166666666666666</v>
      </c>
      <c r="Q8" s="5">
        <v>114.41666666666667</v>
      </c>
      <c r="R8" s="5">
        <v>42.041666666666664</v>
      </c>
      <c r="S8" s="5">
        <v>25.013888888888889</v>
      </c>
      <c r="T8" s="5">
        <v>7.9722222222222223</v>
      </c>
      <c r="U8" s="5">
        <v>4.291666666666667</v>
      </c>
      <c r="V8" s="5">
        <v>14.166666666666666</v>
      </c>
      <c r="W8" s="5">
        <v>22.694444444444443</v>
      </c>
      <c r="X8" s="3" t="e">
        <f>V8*$Z$2+U8*$AA$2+T8*$AB$2+S8*$AC$2+R8*$AD$2+Q8*$AE$2+#REF!*$AF$2+P8*$AG$2+#REF!*$AH$2+#REF!*$AI$2+#REF!*$AJ$2+O8*$AK$2+N8*$AL$2+M8*$AM$2+L8*$AN$2+K8*$AO$2+#REF!*$AP$2+$AQ$2</f>
        <v>#REF!</v>
      </c>
      <c r="Y8" t="s">
        <v>601</v>
      </c>
      <c r="Z8" s="6">
        <f>Z2/Z3</f>
        <v>-12.363626998124563</v>
      </c>
      <c r="AA8">
        <f t="shared" ref="AA8:AP8" si="0">AA2/AA3</f>
        <v>0.11270662009713955</v>
      </c>
      <c r="AB8" s="6">
        <f t="shared" si="0"/>
        <v>9.0105573528017064</v>
      </c>
      <c r="AC8">
        <f t="shared" si="0"/>
        <v>2.0808631590832678</v>
      </c>
      <c r="AD8" s="6">
        <f t="shared" si="0"/>
        <v>12.313954327567112</v>
      </c>
      <c r="AE8">
        <f t="shared" si="0"/>
        <v>-0.29683735628348112</v>
      </c>
      <c r="AF8" s="6">
        <f t="shared" si="0"/>
        <v>1.9628532133293466</v>
      </c>
      <c r="AG8" s="7">
        <f t="shared" si="0"/>
        <v>1.3748159352836027</v>
      </c>
      <c r="AH8">
        <f t="shared" si="0"/>
        <v>0.75465308512981422</v>
      </c>
      <c r="AI8">
        <f t="shared" si="0"/>
        <v>-0.3175992869761472</v>
      </c>
      <c r="AJ8">
        <f t="shared" si="0"/>
        <v>5.1267249647522508</v>
      </c>
      <c r="AK8">
        <f t="shared" si="0"/>
        <v>-10.876230651267186</v>
      </c>
      <c r="AL8">
        <f t="shared" si="0"/>
        <v>-2.0382936709395914</v>
      </c>
      <c r="AM8" t="e">
        <f t="shared" si="0"/>
        <v>#N/A</v>
      </c>
      <c r="AN8" t="e">
        <f t="shared" si="0"/>
        <v>#N/A</v>
      </c>
      <c r="AO8" t="e">
        <f t="shared" si="0"/>
        <v>#N/A</v>
      </c>
      <c r="AP8" t="e">
        <f t="shared" si="0"/>
        <v>#N/A</v>
      </c>
    </row>
    <row r="9" spans="1:43" x14ac:dyDescent="0.3">
      <c r="A9">
        <v>8</v>
      </c>
      <c r="B9" t="s">
        <v>23</v>
      </c>
      <c r="C9" t="s">
        <v>36</v>
      </c>
      <c r="D9" t="s">
        <v>37</v>
      </c>
      <c r="E9">
        <v>71</v>
      </c>
      <c r="F9">
        <v>32</v>
      </c>
      <c r="G9">
        <v>39</v>
      </c>
      <c r="H9" s="1">
        <v>0.45070422535211269</v>
      </c>
      <c r="J9">
        <v>0</v>
      </c>
      <c r="K9" s="5">
        <v>89.436619718309856</v>
      </c>
      <c r="L9" s="4">
        <v>0.47165354330708664</v>
      </c>
      <c r="M9" s="5">
        <v>10.704225352112676</v>
      </c>
      <c r="N9" s="5">
        <v>28.464788732394368</v>
      </c>
      <c r="O9" s="4">
        <v>0.37605145967342896</v>
      </c>
      <c r="P9" s="5">
        <v>9.0140845070422539</v>
      </c>
      <c r="Q9" s="5">
        <v>114.05633802816901</v>
      </c>
      <c r="R9" s="5">
        <v>44.647887323943664</v>
      </c>
      <c r="S9" s="5">
        <v>24.661971830985916</v>
      </c>
      <c r="T9" s="5">
        <v>7.295774647887324</v>
      </c>
      <c r="U9" s="5">
        <v>5.492957746478873</v>
      </c>
      <c r="V9" s="5">
        <v>12.605633802816902</v>
      </c>
      <c r="W9" s="5">
        <v>19.3943661971831</v>
      </c>
      <c r="X9" s="3" t="e">
        <f>V9*$Z$2+U9*$AA$2+T9*$AB$2+S9*$AC$2+R9*$AD$2+Q9*$AE$2+#REF!*$AF$2+P9*$AG$2+#REF!*$AH$2+#REF!*$AI$2+#REF!*$AJ$2+O9*$AK$2+N9*$AL$2+M9*$AM$2+L9*$AN$2+K9*$AO$2+#REF!*$AP$2+$AQ$2</f>
        <v>#REF!</v>
      </c>
      <c r="Y9" t="s">
        <v>603</v>
      </c>
      <c r="Z9" s="6" t="str">
        <f>IF(ABS(Z8)&gt;=2,"Signaficant","Not Signaficant")</f>
        <v>Signaficant</v>
      </c>
      <c r="AA9" t="str">
        <f t="shared" ref="AA9:AQ9" si="1">IF(ABS(AA8)&gt;=2,"Signaficant","Not Signaficant")</f>
        <v>Not Signaficant</v>
      </c>
      <c r="AB9" s="6" t="str">
        <f t="shared" si="1"/>
        <v>Signaficant</v>
      </c>
      <c r="AC9" t="str">
        <f t="shared" si="1"/>
        <v>Signaficant</v>
      </c>
      <c r="AD9" s="6" t="str">
        <f t="shared" si="1"/>
        <v>Signaficant</v>
      </c>
      <c r="AE9" t="str">
        <f t="shared" si="1"/>
        <v>Not Signaficant</v>
      </c>
      <c r="AF9" s="6" t="str">
        <f t="shared" si="1"/>
        <v>Not Signaficant</v>
      </c>
      <c r="AG9" s="7" t="str">
        <f t="shared" si="1"/>
        <v>Not Signaficant</v>
      </c>
      <c r="AH9" t="str">
        <f t="shared" si="1"/>
        <v>Not Signaficant</v>
      </c>
      <c r="AI9" t="str">
        <f t="shared" si="1"/>
        <v>Not Signaficant</v>
      </c>
      <c r="AJ9" t="str">
        <f t="shared" si="1"/>
        <v>Signaficant</v>
      </c>
      <c r="AK9" t="str">
        <f t="shared" si="1"/>
        <v>Signaficant</v>
      </c>
      <c r="AL9" t="str">
        <f t="shared" si="1"/>
        <v>Signaficant</v>
      </c>
      <c r="AM9" t="e">
        <f t="shared" si="1"/>
        <v>#N/A</v>
      </c>
      <c r="AN9" t="e">
        <f t="shared" si="1"/>
        <v>#N/A</v>
      </c>
      <c r="AO9" t="e">
        <f t="shared" si="1"/>
        <v>#N/A</v>
      </c>
      <c r="AP9" t="e">
        <f t="shared" si="1"/>
        <v>#N/A</v>
      </c>
      <c r="AQ9" t="str">
        <f t="shared" si="1"/>
        <v>Not Signaficant</v>
      </c>
    </row>
    <row r="10" spans="1:43" x14ac:dyDescent="0.3">
      <c r="A10">
        <v>9</v>
      </c>
      <c r="B10" t="s">
        <v>23</v>
      </c>
      <c r="C10" t="s">
        <v>38</v>
      </c>
      <c r="D10" t="s">
        <v>39</v>
      </c>
      <c r="E10">
        <v>72</v>
      </c>
      <c r="F10">
        <v>48</v>
      </c>
      <c r="G10">
        <v>24</v>
      </c>
      <c r="H10" s="1">
        <v>0.66666666666666663</v>
      </c>
      <c r="I10" t="s">
        <v>282</v>
      </c>
      <c r="J10">
        <v>3</v>
      </c>
      <c r="K10" s="5">
        <v>89.555555555555557</v>
      </c>
      <c r="L10" s="4">
        <v>0.46076302729528534</v>
      </c>
      <c r="M10" s="5">
        <v>12.569444444444445</v>
      </c>
      <c r="N10" s="5">
        <v>34.541666666666664</v>
      </c>
      <c r="O10" s="4">
        <v>0.36389223964616008</v>
      </c>
      <c r="P10" s="5">
        <v>10.666666666666666</v>
      </c>
      <c r="Q10" s="5">
        <v>113.65277777777777</v>
      </c>
      <c r="R10" s="5">
        <v>46.069444444444443</v>
      </c>
      <c r="S10" s="5">
        <v>22.986111111111111</v>
      </c>
      <c r="T10" s="5">
        <v>8.2638888888888893</v>
      </c>
      <c r="U10" s="5">
        <v>5.6388888888888893</v>
      </c>
      <c r="V10" s="5">
        <v>13.819444444444445</v>
      </c>
      <c r="W10" s="5">
        <v>21.569444444444443</v>
      </c>
      <c r="X10" s="3" t="e">
        <f>V10*$Z$2+U10*$AA$2+T10*$AB$2+S10*$AC$2+R10*$AD$2+Q10*$AE$2+#REF!*$AF$2+P10*$AG$2+#REF!*$AH$2+#REF!*$AI$2+#REF!*$AJ$2+O10*$AK$2+N10*$AL$2+M10*$AM$2+L10*$AN$2+K10*$AO$2+#REF!*$AP$2+$AQ$2</f>
        <v>#REF!</v>
      </c>
      <c r="Y10" t="s">
        <v>602</v>
      </c>
      <c r="Z10" s="6">
        <f>_xlfn.T.DIST.2T(ABS(Z2)/Z3,$AA$5)</f>
        <v>2.3046880965048489E-26</v>
      </c>
      <c r="AA10">
        <f t="shared" ref="AA10:AQ10" si="2">_xlfn.T.DIST.2T(ABS(AA2)/AA3,$AA$5)</f>
        <v>0.91037791699532922</v>
      </c>
      <c r="AB10" s="6">
        <f t="shared" si="2"/>
        <v>1.7934632868781801E-16</v>
      </c>
      <c r="AC10">
        <f t="shared" si="2"/>
        <v>3.8739502778350456E-2</v>
      </c>
      <c r="AD10" s="6">
        <f t="shared" si="2"/>
        <v>3.2637789530878104E-26</v>
      </c>
      <c r="AE10">
        <f t="shared" si="2"/>
        <v>0.76690341874385948</v>
      </c>
      <c r="AF10" s="6">
        <f t="shared" si="2"/>
        <v>5.1070937734621208E-2</v>
      </c>
      <c r="AG10" s="7">
        <f t="shared" si="2"/>
        <v>0.17075019681453538</v>
      </c>
      <c r="AH10">
        <f t="shared" si="2"/>
        <v>0.45135834669369457</v>
      </c>
      <c r="AI10">
        <f t="shared" si="2"/>
        <v>0.75112529171361542</v>
      </c>
      <c r="AJ10">
        <f t="shared" si="2"/>
        <v>7.0188857126081674E-7</v>
      </c>
      <c r="AK10">
        <f t="shared" si="2"/>
        <v>7.0002921615923635E-22</v>
      </c>
      <c r="AL10">
        <f t="shared" si="2"/>
        <v>4.2856995519795278E-2</v>
      </c>
      <c r="AM10" t="e">
        <f t="shared" si="2"/>
        <v>#N/A</v>
      </c>
      <c r="AN10" t="e">
        <f t="shared" si="2"/>
        <v>#N/A</v>
      </c>
      <c r="AO10" t="e">
        <f t="shared" si="2"/>
        <v>#N/A</v>
      </c>
      <c r="AP10" t="e">
        <f t="shared" si="2"/>
        <v>#N/A</v>
      </c>
      <c r="AQ10" t="e">
        <f t="shared" si="2"/>
        <v>#N/A</v>
      </c>
    </row>
    <row r="11" spans="1:43" x14ac:dyDescent="0.3">
      <c r="A11">
        <v>10</v>
      </c>
      <c r="B11" t="s">
        <v>23</v>
      </c>
      <c r="C11" t="s">
        <v>40</v>
      </c>
      <c r="D11" t="s">
        <v>41</v>
      </c>
      <c r="E11">
        <v>73</v>
      </c>
      <c r="F11">
        <v>34</v>
      </c>
      <c r="G11">
        <v>39</v>
      </c>
      <c r="H11" s="1">
        <v>0.46575342465753422</v>
      </c>
      <c r="J11">
        <v>0</v>
      </c>
      <c r="K11" s="5">
        <v>88.06849315068493</v>
      </c>
      <c r="L11" s="4">
        <v>0.46756882874475036</v>
      </c>
      <c r="M11" s="5">
        <v>11.383561643835616</v>
      </c>
      <c r="N11" s="5">
        <v>31.780821917808218</v>
      </c>
      <c r="O11" s="4">
        <v>0.3581896551724138</v>
      </c>
      <c r="P11" s="5">
        <v>9.7534246575342465</v>
      </c>
      <c r="Q11" s="5">
        <v>113.61643835616438</v>
      </c>
      <c r="R11" s="5">
        <v>43.520547945205479</v>
      </c>
      <c r="S11" s="5">
        <v>27.219178082191782</v>
      </c>
      <c r="T11" s="5">
        <v>7.6575342465753424</v>
      </c>
      <c r="U11" s="5">
        <v>3.9726027397260273</v>
      </c>
      <c r="V11" s="5">
        <v>14.753424657534246</v>
      </c>
      <c r="W11" s="5">
        <v>22.041095890410958</v>
      </c>
      <c r="X11" s="3" t="e">
        <f>V11*$Z$2+U11*$AA$2+T11*$AB$2+S11*$AC$2+R11*$AD$2+Q11*$AE$2+#REF!*$AF$2+P11*$AG$2+#REF!*$AH$2+#REF!*$AI$2+#REF!*$AJ$2+O11*$AK$2+N11*$AL$2+M11*$AM$2+L11*$AN$2+K11*$AO$2+#REF!*$AP$2+$AQ$2</f>
        <v>#REF!</v>
      </c>
    </row>
    <row r="12" spans="1:43" x14ac:dyDescent="0.3">
      <c r="A12">
        <v>11</v>
      </c>
      <c r="B12" t="s">
        <v>23</v>
      </c>
      <c r="C12" t="s">
        <v>42</v>
      </c>
      <c r="D12" t="s">
        <v>43</v>
      </c>
      <c r="E12">
        <v>71</v>
      </c>
      <c r="F12">
        <v>52</v>
      </c>
      <c r="G12">
        <v>19</v>
      </c>
      <c r="H12" s="1">
        <v>0.73239436619718312</v>
      </c>
      <c r="I12" t="s">
        <v>391</v>
      </c>
      <c r="J12">
        <v>5</v>
      </c>
      <c r="K12" s="5">
        <v>88.295774647887328</v>
      </c>
      <c r="L12" s="4">
        <v>0.47950231296857554</v>
      </c>
      <c r="M12" s="5">
        <v>11.014084507042254</v>
      </c>
      <c r="N12" s="5">
        <v>31.577464788732396</v>
      </c>
      <c r="O12" s="4">
        <v>0.34879571810883142</v>
      </c>
      <c r="P12" s="5">
        <v>10.661971830985916</v>
      </c>
      <c r="Q12" s="5">
        <v>113.43661971830986</v>
      </c>
      <c r="R12" s="5">
        <v>45.732394366197184</v>
      </c>
      <c r="S12" s="5">
        <v>25.3943661971831</v>
      </c>
      <c r="T12" s="5">
        <v>8.6197183098591541</v>
      </c>
      <c r="U12" s="5">
        <v>6.591549295774648</v>
      </c>
      <c r="V12" s="5">
        <v>15.169014084507042</v>
      </c>
      <c r="W12" s="5">
        <v>20.718309859154928</v>
      </c>
      <c r="X12" s="3" t="e">
        <f>V12*$Z$2+U12*$AA$2+T12*$AB$2+S12*$AC$2+R12*$AD$2+Q12*$AE$2+#REF!*$AF$2+P12*$AG$2+#REF!*$AH$2+#REF!*$AI$2+#REF!*$AJ$2+O12*$AK$2+N12*$AL$2+M12*$AM$2+L12*$AN$2+K12*$AO$2+#REF!*$AP$2+$AQ$2</f>
        <v>#REF!</v>
      </c>
    </row>
    <row r="13" spans="1:43" x14ac:dyDescent="0.3">
      <c r="A13">
        <v>12</v>
      </c>
      <c r="B13" t="s">
        <v>23</v>
      </c>
      <c r="C13" t="s">
        <v>44</v>
      </c>
      <c r="D13" t="s">
        <v>45</v>
      </c>
      <c r="E13">
        <v>64</v>
      </c>
      <c r="F13">
        <v>19</v>
      </c>
      <c r="G13">
        <v>45</v>
      </c>
      <c r="H13" s="1">
        <v>0.296875</v>
      </c>
      <c r="J13">
        <v>0</v>
      </c>
      <c r="K13" s="5">
        <v>91.640625</v>
      </c>
      <c r="L13" s="4">
        <v>0.44092071611253197</v>
      </c>
      <c r="M13" s="5">
        <v>13.328125</v>
      </c>
      <c r="N13" s="5">
        <v>39.6875</v>
      </c>
      <c r="O13" s="4">
        <v>0.3358267716535433</v>
      </c>
      <c r="P13" s="5">
        <v>10.546875</v>
      </c>
      <c r="Q13" s="5">
        <v>113.25</v>
      </c>
      <c r="R13" s="5">
        <v>44.8125</v>
      </c>
      <c r="S13" s="5">
        <v>23.828125</v>
      </c>
      <c r="T13" s="5">
        <v>8.671875</v>
      </c>
      <c r="U13" s="5">
        <v>5.65625</v>
      </c>
      <c r="V13" s="5">
        <v>15.328125</v>
      </c>
      <c r="W13" s="5">
        <v>21.40625</v>
      </c>
      <c r="X13" s="3" t="e">
        <f>V13*$Z$2+U13*$AA$2+T13*$AB$2+S13*$AC$2+R13*$AD$2+Q13*$AE$2+#REF!*$AF$2+P13*$AG$2+#REF!*$AH$2+#REF!*$AI$2+#REF!*$AJ$2+O13*$AK$2+N13*$AL$2+M13*$AM$2+L13*$AN$2+K13*$AO$2+#REF!*$AP$2+$AQ$2</f>
        <v>#REF!</v>
      </c>
    </row>
    <row r="14" spans="1:43" x14ac:dyDescent="0.3">
      <c r="A14">
        <v>13</v>
      </c>
      <c r="B14" t="s">
        <v>23</v>
      </c>
      <c r="C14" t="s">
        <v>46</v>
      </c>
      <c r="D14" t="s">
        <v>47</v>
      </c>
      <c r="E14">
        <v>72</v>
      </c>
      <c r="F14">
        <v>53</v>
      </c>
      <c r="G14">
        <v>19</v>
      </c>
      <c r="H14" s="1">
        <v>0.73611111111111116</v>
      </c>
      <c r="I14" t="s">
        <v>294</v>
      </c>
      <c r="J14">
        <v>2</v>
      </c>
      <c r="K14" s="5">
        <v>87.930555555555557</v>
      </c>
      <c r="L14" s="4">
        <v>0.45758963828779026</v>
      </c>
      <c r="M14" s="5">
        <v>13.819444444444445</v>
      </c>
      <c r="N14" s="5">
        <v>36.986111111111114</v>
      </c>
      <c r="O14" s="4">
        <v>0.3736387532857679</v>
      </c>
      <c r="P14" s="5">
        <v>9.5138888888888893</v>
      </c>
      <c r="Q14" s="5">
        <v>112.75</v>
      </c>
      <c r="R14" s="5">
        <v>45.388888888888886</v>
      </c>
      <c r="S14" s="5">
        <v>25.222222222222221</v>
      </c>
      <c r="T14" s="5">
        <v>8.8333333333333339</v>
      </c>
      <c r="U14" s="5">
        <v>4.9722222222222223</v>
      </c>
      <c r="V14" s="5">
        <v>14.819444444444445</v>
      </c>
      <c r="W14" s="5">
        <v>21.652777777777779</v>
      </c>
      <c r="X14" s="3" t="e">
        <f>V14*$Z$2+U14*$AA$2+T14*$AB$2+S14*$AC$2+R14*$AD$2+Q14*$AE$2+#REF!*$AF$2+P14*$AG$2+#REF!*$AH$2+#REF!*$AI$2+#REF!*$AJ$2+O14*$AK$2+N14*$AL$2+M14*$AM$2+L14*$AN$2+K14*$AO$2+#REF!*$AP$2+$AQ$2</f>
        <v>#REF!</v>
      </c>
    </row>
    <row r="15" spans="1:43" x14ac:dyDescent="0.3">
      <c r="A15">
        <v>14</v>
      </c>
      <c r="B15" t="s">
        <v>23</v>
      </c>
      <c r="C15" t="s">
        <v>48</v>
      </c>
      <c r="D15" t="s">
        <v>49</v>
      </c>
      <c r="E15">
        <v>73</v>
      </c>
      <c r="F15">
        <v>53</v>
      </c>
      <c r="G15">
        <v>20</v>
      </c>
      <c r="H15" s="1">
        <v>0.72602739726027399</v>
      </c>
      <c r="J15">
        <v>0</v>
      </c>
      <c r="K15" s="5">
        <v>90.876712328767127</v>
      </c>
      <c r="L15" s="4">
        <v>0.46819415134157366</v>
      </c>
      <c r="M15" s="5">
        <v>10.931506849315069</v>
      </c>
      <c r="N15" s="5">
        <v>31.465753424657535</v>
      </c>
      <c r="O15" s="4">
        <v>0.34740966478014801</v>
      </c>
      <c r="P15" s="5">
        <v>10.328767123287671</v>
      </c>
      <c r="Q15" s="5">
        <v>112.63013698630137</v>
      </c>
      <c r="R15" s="5">
        <v>46.534246575342465</v>
      </c>
      <c r="S15" s="5">
        <v>26.917808219178081</v>
      </c>
      <c r="T15" s="5">
        <v>7.8904109589041092</v>
      </c>
      <c r="U15" s="5">
        <v>5.4520547945205475</v>
      </c>
      <c r="V15" s="5">
        <v>15.246575342465754</v>
      </c>
      <c r="W15" s="5">
        <v>21.17808219178082</v>
      </c>
      <c r="X15" s="3" t="e">
        <f>V15*$Z$2+U15*$AA$2+T15*$AB$2+S15*$AC$2+R15*$AD$2+Q15*$AE$2+#REF!*$AF$2+P15*$AG$2+#REF!*$AH$2+#REF!*$AI$2+#REF!*$AJ$2+O15*$AK$2+N15*$AL$2+M15*$AM$2+L15*$AN$2+K15*$AO$2+#REF!*$AP$2+$AQ$2</f>
        <v>#REF!</v>
      </c>
    </row>
    <row r="16" spans="1:43" x14ac:dyDescent="0.3">
      <c r="A16">
        <v>15</v>
      </c>
      <c r="B16" t="s">
        <v>23</v>
      </c>
      <c r="C16" t="s">
        <v>50</v>
      </c>
      <c r="D16" t="s">
        <v>51</v>
      </c>
      <c r="E16">
        <v>73</v>
      </c>
      <c r="F16">
        <v>44</v>
      </c>
      <c r="G16">
        <v>29</v>
      </c>
      <c r="H16" s="1">
        <v>0.60273972602739723</v>
      </c>
      <c r="I16" t="s">
        <v>388</v>
      </c>
      <c r="J16">
        <v>4</v>
      </c>
      <c r="K16" s="5">
        <v>84.38356164383562</v>
      </c>
      <c r="L16" s="4">
        <v>0.46753246753246752</v>
      </c>
      <c r="M16" s="5">
        <v>13.41095890410959</v>
      </c>
      <c r="N16" s="5">
        <v>35.397260273972606</v>
      </c>
      <c r="O16" s="4">
        <v>0.37886996904024767</v>
      </c>
      <c r="P16" s="5">
        <v>8.493150684931507</v>
      </c>
      <c r="Q16" s="5">
        <v>112.04109589041096</v>
      </c>
      <c r="R16" s="5">
        <v>44.369863013698627</v>
      </c>
      <c r="S16" s="5">
        <v>25.917808219178081</v>
      </c>
      <c r="T16" s="5">
        <v>7.493150684931507</v>
      </c>
      <c r="U16" s="5">
        <v>4.5479452054794525</v>
      </c>
      <c r="V16" s="5">
        <v>14.904109589041095</v>
      </c>
      <c r="W16" s="5">
        <v>20.561643835616437</v>
      </c>
      <c r="X16" s="3" t="e">
        <f>V16*$Z$2+U16*$AA$2+T16*$AB$2+S16*$AC$2+R16*$AD$2+Q16*$AE$2+#REF!*$AF$2+P16*$AG$2+#REF!*$AH$2+#REF!*$AI$2+#REF!*$AJ$2+O16*$AK$2+N16*$AL$2+M16*$AM$2+L16*$AN$2+K16*$AO$2+#REF!*$AP$2+$AQ$2</f>
        <v>#REF!</v>
      </c>
    </row>
    <row r="17" spans="1:24" x14ac:dyDescent="0.3">
      <c r="A17">
        <v>16</v>
      </c>
      <c r="B17" t="s">
        <v>23</v>
      </c>
      <c r="C17" t="s">
        <v>52</v>
      </c>
      <c r="D17" t="s">
        <v>53</v>
      </c>
      <c r="E17">
        <v>67</v>
      </c>
      <c r="F17">
        <v>20</v>
      </c>
      <c r="G17">
        <v>47</v>
      </c>
      <c r="H17" s="1">
        <v>0.29850746268656714</v>
      </c>
      <c r="J17">
        <v>0</v>
      </c>
      <c r="K17" s="5">
        <v>90.552238805970148</v>
      </c>
      <c r="L17" s="4">
        <v>0.44882149332454263</v>
      </c>
      <c r="M17" s="5">
        <v>12.014925373134329</v>
      </c>
      <c r="N17" s="5">
        <v>36.059701492537314</v>
      </c>
      <c r="O17" s="4">
        <v>0.33319536423841062</v>
      </c>
      <c r="P17" s="5">
        <v>9.8656716417910442</v>
      </c>
      <c r="Q17" s="5">
        <v>111.76119402985074</v>
      </c>
      <c r="R17" s="5">
        <v>43.253731343283583</v>
      </c>
      <c r="S17" s="5">
        <v>23.955223880597014</v>
      </c>
      <c r="T17" s="5">
        <v>7.8059701492537314</v>
      </c>
      <c r="U17" s="5">
        <v>5.08955223880597</v>
      </c>
      <c r="V17" s="5">
        <v>16.208955223880597</v>
      </c>
      <c r="W17" s="5">
        <v>23.104477611940297</v>
      </c>
      <c r="X17" s="3" t="e">
        <f>V17*$Z$2+U17*$AA$2+T17*$AB$2+S17*$AC$2+R17*$AD$2+Q17*$AE$2+#REF!*$AF$2+P17*$AG$2+#REF!*$AH$2+#REF!*$AI$2+#REF!*$AJ$2+O17*$AK$2+N17*$AL$2+M17*$AM$2+L17*$AN$2+K17*$AO$2+#REF!*$AP$2+$AQ$2</f>
        <v>#REF!</v>
      </c>
    </row>
    <row r="18" spans="1:24" x14ac:dyDescent="0.3">
      <c r="A18">
        <v>17</v>
      </c>
      <c r="B18" t="s">
        <v>23</v>
      </c>
      <c r="C18" t="s">
        <v>54</v>
      </c>
      <c r="D18" t="s">
        <v>55</v>
      </c>
      <c r="E18">
        <v>72</v>
      </c>
      <c r="F18">
        <v>35</v>
      </c>
      <c r="G18">
        <v>37</v>
      </c>
      <c r="H18" s="1">
        <v>0.4861111111111111</v>
      </c>
      <c r="I18" t="s">
        <v>285</v>
      </c>
      <c r="J18">
        <v>1</v>
      </c>
      <c r="K18" s="5">
        <v>90.25</v>
      </c>
      <c r="L18" s="4">
        <v>0.44752231455832558</v>
      </c>
      <c r="M18" s="5">
        <v>13.069444444444445</v>
      </c>
      <c r="N18" s="5">
        <v>38.138888888888886</v>
      </c>
      <c r="O18" s="4">
        <v>0.34268026219956305</v>
      </c>
      <c r="P18" s="5">
        <v>10.638888888888889</v>
      </c>
      <c r="Q18" s="5">
        <v>111.77777777777777</v>
      </c>
      <c r="R18" s="5">
        <v>47.902777777777779</v>
      </c>
      <c r="S18" s="5">
        <v>24.458333333333332</v>
      </c>
      <c r="T18" s="5">
        <v>6.4444444444444446</v>
      </c>
      <c r="U18" s="5">
        <v>4.4861111111111107</v>
      </c>
      <c r="V18" s="5">
        <v>15.263888888888889</v>
      </c>
      <c r="W18" s="5">
        <v>20.972222222222221</v>
      </c>
      <c r="X18" s="3" t="e">
        <f>V18*$Z$2+U18*$AA$2+T18*$AB$2+S18*$AC$2+R18*$AD$2+Q18*$AE$2+#REF!*$AF$2+P18*$AG$2+#REF!*$AH$2+#REF!*$AI$2+#REF!*$AJ$2+O18*$AK$2+N18*$AL$2+M18*$AM$2+L18*$AN$2+K18*$AO$2+#REF!*$AP$2+$AQ$2</f>
        <v>#REF!</v>
      </c>
    </row>
    <row r="19" spans="1:24" x14ac:dyDescent="0.3">
      <c r="A19">
        <v>18</v>
      </c>
      <c r="B19" t="s">
        <v>23</v>
      </c>
      <c r="C19" t="s">
        <v>56</v>
      </c>
      <c r="D19" t="s">
        <v>57</v>
      </c>
      <c r="E19">
        <v>72</v>
      </c>
      <c r="F19">
        <v>44</v>
      </c>
      <c r="G19">
        <v>28</v>
      </c>
      <c r="H19" s="1">
        <v>0.61111111111111116</v>
      </c>
      <c r="I19" t="s">
        <v>345</v>
      </c>
      <c r="J19">
        <v>1</v>
      </c>
      <c r="K19" s="5">
        <v>85.138888888888886</v>
      </c>
      <c r="L19" s="4">
        <v>0.47079934747145191</v>
      </c>
      <c r="M19" s="5">
        <v>13.375</v>
      </c>
      <c r="N19" s="5">
        <v>35.236111111111114</v>
      </c>
      <c r="O19" s="4">
        <v>0.37958218368151359</v>
      </c>
      <c r="P19" s="5">
        <v>9.1111111111111107</v>
      </c>
      <c r="Q19" s="5">
        <v>111.29166666666667</v>
      </c>
      <c r="R19" s="5">
        <v>44.902777777777779</v>
      </c>
      <c r="S19" s="5">
        <v>22.430555555555557</v>
      </c>
      <c r="T19" s="5">
        <v>6.083333333333333</v>
      </c>
      <c r="U19" s="5">
        <v>4.0555555555555554</v>
      </c>
      <c r="V19" s="5">
        <v>15.125</v>
      </c>
      <c r="W19" s="5">
        <v>20.388888888888889</v>
      </c>
      <c r="X19" s="3" t="e">
        <f>V19*$Z$2+U19*$AA$2+T19*$AB$2+S19*$AC$2+R19*$AD$2+Q19*$AE$2+#REF!*$AF$2+P19*$AG$2+#REF!*$AH$2+#REF!*$AI$2+#REF!*$AJ$2+O19*$AK$2+N19*$AL$2+M19*$AM$2+L19*$AN$2+K19*$AO$2+#REF!*$AP$2+$AQ$2</f>
        <v>#REF!</v>
      </c>
    </row>
    <row r="20" spans="1:24" x14ac:dyDescent="0.3">
      <c r="A20">
        <v>19</v>
      </c>
      <c r="B20" t="s">
        <v>23</v>
      </c>
      <c r="C20" t="s">
        <v>58</v>
      </c>
      <c r="D20" t="s">
        <v>59</v>
      </c>
      <c r="E20">
        <v>73</v>
      </c>
      <c r="F20">
        <v>46</v>
      </c>
      <c r="G20">
        <v>27</v>
      </c>
      <c r="H20" s="1">
        <v>0.63013698630136983</v>
      </c>
      <c r="I20" t="s">
        <v>348</v>
      </c>
      <c r="J20">
        <v>3</v>
      </c>
      <c r="K20" s="5">
        <v>88.876712328767127</v>
      </c>
      <c r="L20" s="4">
        <v>0.47302712700369909</v>
      </c>
      <c r="M20" s="5">
        <v>10.972602739726028</v>
      </c>
      <c r="N20" s="5">
        <v>30.602739726027398</v>
      </c>
      <c r="O20" s="4">
        <v>0.35854968666069831</v>
      </c>
      <c r="P20" s="5">
        <v>10.767123287671232</v>
      </c>
      <c r="Q20" s="5">
        <v>111.28767123287672</v>
      </c>
      <c r="R20" s="5">
        <v>44.136986301369866</v>
      </c>
      <c r="S20" s="5">
        <v>26.739726027397261</v>
      </c>
      <c r="T20" s="5">
        <v>8.0273972602739718</v>
      </c>
      <c r="U20" s="5">
        <v>4.6164383561643838</v>
      </c>
      <c r="V20" s="5">
        <v>13.767123287671232</v>
      </c>
      <c r="W20" s="5">
        <v>20.342465753424658</v>
      </c>
      <c r="X20" s="3" t="e">
        <f>V20*$Z$2+U20*$AA$2+T20*$AB$2+S20*$AC$2+R20*$AD$2+Q20*$AE$2+#REF!*$AF$2+P20*$AG$2+#REF!*$AH$2+#REF!*$AI$2+#REF!*$AJ$2+O20*$AK$2+N20*$AL$2+M20*$AM$2+L20*$AN$2+K20*$AO$2+#REF!*$AP$2+$AQ$2</f>
        <v>#REF!</v>
      </c>
    </row>
    <row r="21" spans="1:24" x14ac:dyDescent="0.3">
      <c r="A21">
        <v>20</v>
      </c>
      <c r="B21" t="s">
        <v>23</v>
      </c>
      <c r="C21" t="s">
        <v>60</v>
      </c>
      <c r="D21" t="s">
        <v>61</v>
      </c>
      <c r="E21">
        <v>73</v>
      </c>
      <c r="F21">
        <v>43</v>
      </c>
      <c r="G21">
        <v>30</v>
      </c>
      <c r="H21" s="1">
        <v>0.58904109589041098</v>
      </c>
      <c r="I21" t="s">
        <v>285</v>
      </c>
      <c r="J21">
        <v>1</v>
      </c>
      <c r="K21" s="5">
        <v>87.904109589041099</v>
      </c>
      <c r="L21" s="4">
        <v>0.46750818139317435</v>
      </c>
      <c r="M21" s="5">
        <v>11.616438356164384</v>
      </c>
      <c r="N21" s="5">
        <v>31.602739726027398</v>
      </c>
      <c r="O21" s="4">
        <v>0.36757693974859124</v>
      </c>
      <c r="P21" s="5">
        <v>10.465753424657533</v>
      </c>
      <c r="Q21" s="5">
        <v>110.73972602739725</v>
      </c>
      <c r="R21" s="5">
        <v>45.438356164383563</v>
      </c>
      <c r="S21" s="5">
        <v>25.80821917808219</v>
      </c>
      <c r="T21" s="5">
        <v>8.0273972602739718</v>
      </c>
      <c r="U21" s="5">
        <v>5.3287671232876717</v>
      </c>
      <c r="V21" s="5">
        <v>14.205479452054794</v>
      </c>
      <c r="W21" s="5">
        <v>20.945205479452056</v>
      </c>
      <c r="X21" s="3" t="e">
        <f>V21*$Z$2+U21*$AA$2+T21*$AB$2+S21*$AC$2+R21*$AD$2+Q21*$AE$2+#REF!*$AF$2+P21*$AG$2+#REF!*$AH$2+#REF!*$AI$2+#REF!*$AJ$2+O21*$AK$2+N21*$AL$2+M21*$AM$2+L21*$AN$2+K21*$AO$2+#REF!*$AP$2+$AQ$2</f>
        <v>#REF!</v>
      </c>
    </row>
    <row r="22" spans="1:24" x14ac:dyDescent="0.3">
      <c r="A22">
        <v>21</v>
      </c>
      <c r="B22" t="s">
        <v>23</v>
      </c>
      <c r="C22" t="s">
        <v>62</v>
      </c>
      <c r="D22" t="s">
        <v>63</v>
      </c>
      <c r="E22">
        <v>72</v>
      </c>
      <c r="F22">
        <v>44</v>
      </c>
      <c r="G22">
        <v>28</v>
      </c>
      <c r="H22" s="1">
        <v>0.61111111111111116</v>
      </c>
      <c r="I22" t="s">
        <v>345</v>
      </c>
      <c r="J22">
        <v>1</v>
      </c>
      <c r="K22" s="5">
        <v>85.5</v>
      </c>
      <c r="L22" s="4">
        <v>0.46767381416504228</v>
      </c>
      <c r="M22" s="5">
        <v>10.694444444444445</v>
      </c>
      <c r="N22" s="5">
        <v>30.152777777777779</v>
      </c>
      <c r="O22" s="4">
        <v>0.35467526485490558</v>
      </c>
      <c r="P22" s="5">
        <v>8.2361111111111107</v>
      </c>
      <c r="Q22" s="5">
        <v>110.41666666666667</v>
      </c>
      <c r="R22" s="5">
        <v>42.888888888888886</v>
      </c>
      <c r="S22" s="5">
        <v>21.694444444444443</v>
      </c>
      <c r="T22" s="5">
        <v>7.6388888888888893</v>
      </c>
      <c r="U22" s="5">
        <v>4.9027777777777777</v>
      </c>
      <c r="V22" s="5">
        <v>13.694444444444445</v>
      </c>
      <c r="W22" s="5">
        <v>19.305555555555557</v>
      </c>
      <c r="X22" s="3" t="e">
        <f>V22*$Z$2+U22*$AA$2+T22*$AB$2+S22*$AC$2+R22*$AD$2+Q22*$AE$2+#REF!*$AF$2+P22*$AG$2+#REF!*$AH$2+#REF!*$AI$2+#REF!*$AJ$2+O22*$AK$2+N22*$AL$2+M22*$AM$2+L22*$AN$2+K22*$AO$2+#REF!*$AP$2+$AQ$2</f>
        <v>#REF!</v>
      </c>
    </row>
    <row r="23" spans="1:24" x14ac:dyDescent="0.3">
      <c r="A23">
        <v>22</v>
      </c>
      <c r="B23" t="s">
        <v>23</v>
      </c>
      <c r="C23" t="s">
        <v>64</v>
      </c>
      <c r="D23" t="s">
        <v>65</v>
      </c>
      <c r="E23">
        <v>72</v>
      </c>
      <c r="F23">
        <v>31</v>
      </c>
      <c r="G23">
        <v>41</v>
      </c>
      <c r="H23" s="1">
        <v>0.43055555555555558</v>
      </c>
      <c r="J23">
        <v>0</v>
      </c>
      <c r="K23" s="5">
        <v>88.388888888888886</v>
      </c>
      <c r="L23" s="4">
        <v>0.46244500314267756</v>
      </c>
      <c r="M23" s="5">
        <v>12.694444444444445</v>
      </c>
      <c r="N23" s="5">
        <v>34.875</v>
      </c>
      <c r="O23" s="4">
        <v>0.3639984070091597</v>
      </c>
      <c r="P23" s="5">
        <v>9.6527777777777786</v>
      </c>
      <c r="Q23" s="5">
        <v>110.09722222222223</v>
      </c>
      <c r="R23" s="5">
        <v>42.597222222222221</v>
      </c>
      <c r="S23" s="5">
        <v>23.791666666666668</v>
      </c>
      <c r="T23" s="5">
        <v>7.7222222222222223</v>
      </c>
      <c r="U23" s="5">
        <v>4.0694444444444446</v>
      </c>
      <c r="V23" s="5">
        <v>14.486111111111111</v>
      </c>
      <c r="W23" s="5">
        <v>22.152777777777779</v>
      </c>
      <c r="X23" s="3" t="e">
        <f>V23*$Z$2+U23*$AA$2+T23*$AB$2+S23*$AC$2+R23*$AD$2+Q23*$AE$2+#REF!*$AF$2+P23*$AG$2+#REF!*$AH$2+#REF!*$AI$2+#REF!*$AJ$2+O23*$AK$2+N23*$AL$2+M23*$AM$2+L23*$AN$2+K23*$AO$2+#REF!*$AP$2+$AQ$2</f>
        <v>#REF!</v>
      </c>
    </row>
    <row r="24" spans="1:24" x14ac:dyDescent="0.3">
      <c r="A24">
        <v>23</v>
      </c>
      <c r="B24" t="s">
        <v>23</v>
      </c>
      <c r="C24" t="s">
        <v>66</v>
      </c>
      <c r="D24" t="s">
        <v>67</v>
      </c>
      <c r="E24">
        <v>73</v>
      </c>
      <c r="F24">
        <v>45</v>
      </c>
      <c r="G24">
        <v>28</v>
      </c>
      <c r="H24" s="1">
        <v>0.61643835616438358</v>
      </c>
      <c r="I24" t="s">
        <v>285</v>
      </c>
      <c r="J24">
        <v>1</v>
      </c>
      <c r="K24" s="5">
        <v>88.452054794520549</v>
      </c>
      <c r="L24" s="4">
        <v>0.47622735016261419</v>
      </c>
      <c r="M24" s="5">
        <v>10.178082191780822</v>
      </c>
      <c r="N24" s="5">
        <v>28.027397260273972</v>
      </c>
      <c r="O24" s="4">
        <v>0.36314760508308896</v>
      </c>
      <c r="P24" s="5">
        <v>8.712328767123287</v>
      </c>
      <c r="Q24" s="5">
        <v>109.43835616438356</v>
      </c>
      <c r="R24" s="5">
        <v>42.80821917808219</v>
      </c>
      <c r="S24" s="5">
        <v>25.863013698630137</v>
      </c>
      <c r="T24" s="5">
        <v>7.4383561643835616</v>
      </c>
      <c r="U24" s="5">
        <v>5.1506849315068495</v>
      </c>
      <c r="V24" s="5">
        <v>13.246575342465754</v>
      </c>
      <c r="W24" s="5">
        <v>19.794520547945204</v>
      </c>
      <c r="X24" s="3" t="e">
        <f>V24*$Z$2+U24*$AA$2+T24*$AB$2+S24*$AC$2+R24*$AD$2+Q24*$AE$2+#REF!*$AF$2+P24*$AG$2+#REF!*$AH$2+#REF!*$AI$2+#REF!*$AJ$2+O24*$AK$2+N24*$AL$2+M24*$AM$2+L24*$AN$2+K24*$AO$2+#REF!*$AP$2+$AQ$2</f>
        <v>#REF!</v>
      </c>
    </row>
    <row r="25" spans="1:24" x14ac:dyDescent="0.3">
      <c r="A25">
        <v>24</v>
      </c>
      <c r="B25" t="s">
        <v>23</v>
      </c>
      <c r="C25" t="s">
        <v>68</v>
      </c>
      <c r="D25" t="s">
        <v>69</v>
      </c>
      <c r="E25">
        <v>73</v>
      </c>
      <c r="F25">
        <v>33</v>
      </c>
      <c r="G25">
        <v>40</v>
      </c>
      <c r="H25" s="1">
        <v>0.45205479452054792</v>
      </c>
      <c r="I25" t="s">
        <v>285</v>
      </c>
      <c r="J25">
        <v>1</v>
      </c>
      <c r="K25" s="5">
        <v>88.602739726027394</v>
      </c>
      <c r="L25" s="4">
        <v>0.44387755102040816</v>
      </c>
      <c r="M25" s="5">
        <v>11.054794520547945</v>
      </c>
      <c r="N25" s="5">
        <v>32.246575342465754</v>
      </c>
      <c r="O25" s="4">
        <v>0.34282073067119795</v>
      </c>
      <c r="P25" s="5">
        <v>10.287671232876713</v>
      </c>
      <c r="Q25" s="5">
        <v>107.27397260273973</v>
      </c>
      <c r="R25" s="5">
        <v>44.506849315068493</v>
      </c>
      <c r="S25" s="5">
        <v>23.931506849315067</v>
      </c>
      <c r="T25" s="5">
        <v>8.205479452054794</v>
      </c>
      <c r="U25" s="5">
        <v>5.4246575342465757</v>
      </c>
      <c r="V25" s="5">
        <v>12.835616438356164</v>
      </c>
      <c r="W25" s="5">
        <v>18.301369863013697</v>
      </c>
      <c r="X25" s="3" t="e">
        <f>V25*$Z$2+U25*$AA$2+T25*$AB$2+S25*$AC$2+R25*$AD$2+Q25*$AE$2+#REF!*$AF$2+P25*$AG$2+#REF!*$AH$2+#REF!*$AI$2+#REF!*$AJ$2+O25*$AK$2+N25*$AL$2+M25*$AM$2+L25*$AN$2+K25*$AO$2+#REF!*$AP$2+$AQ$2</f>
        <v>#REF!</v>
      </c>
    </row>
    <row r="26" spans="1:24" x14ac:dyDescent="0.3">
      <c r="A26">
        <v>25</v>
      </c>
      <c r="B26" t="s">
        <v>23</v>
      </c>
      <c r="C26" t="s">
        <v>70</v>
      </c>
      <c r="D26" t="s">
        <v>71</v>
      </c>
      <c r="E26">
        <v>66</v>
      </c>
      <c r="F26">
        <v>20</v>
      </c>
      <c r="G26">
        <v>46</v>
      </c>
      <c r="H26" s="1">
        <v>0.30303030303030304</v>
      </c>
      <c r="J26">
        <v>0</v>
      </c>
      <c r="K26" s="5">
        <v>85.727272727272734</v>
      </c>
      <c r="L26" s="4">
        <v>0.4586426299045599</v>
      </c>
      <c r="M26" s="5">
        <v>11.984848484848484</v>
      </c>
      <c r="N26" s="5">
        <v>32.68181818181818</v>
      </c>
      <c r="O26" s="4">
        <v>0.36671302735280481</v>
      </c>
      <c r="P26" s="5">
        <v>9.7575757575757578</v>
      </c>
      <c r="Q26" s="5">
        <v>107.24242424242425</v>
      </c>
      <c r="R26" s="5">
        <v>41.712121212121211</v>
      </c>
      <c r="S26" s="5">
        <v>24.075757575757574</v>
      </c>
      <c r="T26" s="5">
        <v>7.4242424242424239</v>
      </c>
      <c r="U26" s="5">
        <v>4.5303030303030303</v>
      </c>
      <c r="V26" s="5">
        <v>15.272727272727273</v>
      </c>
      <c r="W26" s="5">
        <v>19.681818181818183</v>
      </c>
      <c r="X26" s="3" t="e">
        <f>V26*$Z$2+U26*$AA$2+T26*$AB$2+S26*$AC$2+R26*$AD$2+Q26*$AE$2+#REF!*$AF$2+P26*$AG$2+#REF!*$AH$2+#REF!*$AI$2+#REF!*$AJ$2+O26*$AK$2+N26*$AL$2+M26*$AM$2+L26*$AN$2+K26*$AO$2+#REF!*$AP$2+$AQ$2</f>
        <v>#REF!</v>
      </c>
    </row>
    <row r="27" spans="1:24" x14ac:dyDescent="0.3">
      <c r="A27">
        <v>26</v>
      </c>
      <c r="B27" t="s">
        <v>23</v>
      </c>
      <c r="C27" t="s">
        <v>72</v>
      </c>
      <c r="D27" t="s">
        <v>73</v>
      </c>
      <c r="E27">
        <v>65</v>
      </c>
      <c r="F27">
        <v>19</v>
      </c>
      <c r="G27">
        <v>46</v>
      </c>
      <c r="H27" s="1">
        <v>0.29230769230769232</v>
      </c>
      <c r="J27">
        <v>0</v>
      </c>
      <c r="K27" s="5">
        <v>87.92307692307692</v>
      </c>
      <c r="L27" s="4">
        <v>0.45826771653543313</v>
      </c>
      <c r="M27" s="5">
        <v>11.184615384615384</v>
      </c>
      <c r="N27" s="5">
        <v>31.846153846153847</v>
      </c>
      <c r="O27" s="4">
        <v>0.35120772946859902</v>
      </c>
      <c r="P27" s="5">
        <v>10.830769230769231</v>
      </c>
      <c r="Q27" s="5">
        <v>106.8923076923077</v>
      </c>
      <c r="R27" s="5">
        <v>44.246153846153845</v>
      </c>
      <c r="S27" s="5">
        <v>23.076923076923077</v>
      </c>
      <c r="T27" s="5">
        <v>6.8769230769230774</v>
      </c>
      <c r="U27" s="5">
        <v>3.2461538461538462</v>
      </c>
      <c r="V27" s="5">
        <v>16.507692307692309</v>
      </c>
      <c r="W27" s="5">
        <v>18.276923076923076</v>
      </c>
      <c r="X27" s="3" t="e">
        <f>V27*$Z$2+U27*$AA$2+T27*$AB$2+S27*$AC$2+R27*$AD$2+Q27*$AE$2+#REF!*$AF$2+P27*$AG$2+#REF!*$AH$2+#REF!*$AI$2+#REF!*$AJ$2+O27*$AK$2+N27*$AL$2+M27*$AM$2+L27*$AN$2+K27*$AO$2+#REF!*$AP$2+$AQ$2</f>
        <v>#REF!</v>
      </c>
    </row>
    <row r="28" spans="1:24" x14ac:dyDescent="0.3">
      <c r="A28">
        <v>27</v>
      </c>
      <c r="B28" t="s">
        <v>23</v>
      </c>
      <c r="C28" t="s">
        <v>74</v>
      </c>
      <c r="D28" t="s">
        <v>75</v>
      </c>
      <c r="E28">
        <v>65</v>
      </c>
      <c r="F28">
        <v>22</v>
      </c>
      <c r="G28">
        <v>43</v>
      </c>
      <c r="H28" s="1">
        <v>0.33846153846153848</v>
      </c>
      <c r="J28">
        <v>0</v>
      </c>
      <c r="K28" s="5">
        <v>88.646153846153851</v>
      </c>
      <c r="L28" s="4">
        <v>0.44654633807705651</v>
      </c>
      <c r="M28" s="5">
        <v>12.2</v>
      </c>
      <c r="N28" s="5">
        <v>35.107692307692311</v>
      </c>
      <c r="O28" s="4">
        <v>0.3475021910604732</v>
      </c>
      <c r="P28" s="5">
        <v>10.461538461538462</v>
      </c>
      <c r="Q28" s="5">
        <v>106.84615384615384</v>
      </c>
      <c r="R28" s="5">
        <v>41.861538461538458</v>
      </c>
      <c r="S28" s="5">
        <v>23.23076923076923</v>
      </c>
      <c r="T28" s="5">
        <v>10.030769230769231</v>
      </c>
      <c r="U28" s="5">
        <v>4.0769230769230766</v>
      </c>
      <c r="V28" s="5">
        <v>15.461538461538462</v>
      </c>
      <c r="W28" s="5">
        <v>21.8</v>
      </c>
      <c r="X28" s="3" t="e">
        <f>V28*$Z$2+U28*$AA$2+T28*$AB$2+S28*$AC$2+R28*$AD$2+Q28*$AE$2+#REF!*$AF$2+P28*$AG$2+#REF!*$AH$2+#REF!*$AI$2+#REF!*$AJ$2+O28*$AK$2+N28*$AL$2+M28*$AM$2+L28*$AN$2+K28*$AO$2+#REF!*$AP$2+$AQ$2</f>
        <v>#REF!</v>
      </c>
    </row>
    <row r="29" spans="1:24" x14ac:dyDescent="0.3">
      <c r="A29">
        <v>28</v>
      </c>
      <c r="B29" t="s">
        <v>23</v>
      </c>
      <c r="C29" t="s">
        <v>76</v>
      </c>
      <c r="D29" t="s">
        <v>77</v>
      </c>
      <c r="E29">
        <v>65</v>
      </c>
      <c r="F29">
        <v>15</v>
      </c>
      <c r="G29">
        <v>50</v>
      </c>
      <c r="H29" s="1">
        <v>0.23076923076923078</v>
      </c>
      <c r="J29">
        <v>0</v>
      </c>
      <c r="K29" s="5">
        <v>88.15384615384616</v>
      </c>
      <c r="L29" s="4">
        <v>0.43804537521815001</v>
      </c>
      <c r="M29" s="5">
        <v>10.430769230769231</v>
      </c>
      <c r="N29" s="5">
        <v>31.261538461538461</v>
      </c>
      <c r="O29" s="4">
        <v>0.33366141732283466</v>
      </c>
      <c r="P29" s="5">
        <v>9.953846153846154</v>
      </c>
      <c r="Q29" s="5">
        <v>106.33846153846154</v>
      </c>
      <c r="R29" s="5">
        <v>42.846153846153847</v>
      </c>
      <c r="S29" s="5">
        <v>25.584615384615386</v>
      </c>
      <c r="T29" s="5">
        <v>8.2153846153846146</v>
      </c>
      <c r="U29" s="5">
        <v>4.5999999999999996</v>
      </c>
      <c r="V29" s="5">
        <v>14.907692307692308</v>
      </c>
      <c r="W29" s="5">
        <v>20.061538461538461</v>
      </c>
      <c r="X29" s="3" t="e">
        <f>V29*$Z$2+U29*$AA$2+T29*$AB$2+S29*$AC$2+R29*$AD$2+Q29*$AE$2+#REF!*$AF$2+P29*$AG$2+#REF!*$AH$2+#REF!*$AI$2+#REF!*$AJ$2+O29*$AK$2+N29*$AL$2+M29*$AM$2+L29*$AN$2+K29*$AO$2+#REF!*$AP$2+$AQ$2</f>
        <v>#REF!</v>
      </c>
    </row>
    <row r="30" spans="1:24" x14ac:dyDescent="0.3">
      <c r="A30">
        <v>29</v>
      </c>
      <c r="B30" t="s">
        <v>23</v>
      </c>
      <c r="C30" t="s">
        <v>78</v>
      </c>
      <c r="D30" t="s">
        <v>79</v>
      </c>
      <c r="E30">
        <v>66</v>
      </c>
      <c r="F30">
        <v>21</v>
      </c>
      <c r="G30">
        <v>45</v>
      </c>
      <c r="H30" s="1">
        <v>0.31818181818181818</v>
      </c>
      <c r="J30">
        <v>0</v>
      </c>
      <c r="K30" s="5">
        <v>89.333333333333329</v>
      </c>
      <c r="L30" s="4">
        <v>0.44742198100407055</v>
      </c>
      <c r="M30" s="5">
        <v>9.5606060606060606</v>
      </c>
      <c r="N30" s="5">
        <v>28.363636363636363</v>
      </c>
      <c r="O30" s="4">
        <v>0.3370726495726496</v>
      </c>
      <c r="P30" s="5">
        <v>12.045454545454545</v>
      </c>
      <c r="Q30" s="5">
        <v>105.8030303030303</v>
      </c>
      <c r="R30" s="5">
        <v>46.5</v>
      </c>
      <c r="S30" s="5">
        <v>22.060606060606062</v>
      </c>
      <c r="T30" s="5">
        <v>7.6363636363636367</v>
      </c>
      <c r="U30" s="5">
        <v>4.7424242424242422</v>
      </c>
      <c r="V30" s="5">
        <v>14.333333333333334</v>
      </c>
      <c r="W30" s="5">
        <v>22.181818181818183</v>
      </c>
      <c r="X30" s="3" t="e">
        <f>V30*$Z$2+U30*$AA$2+T30*$AB$2+S30*$AC$2+R30*$AD$2+Q30*$AE$2+#REF!*$AF$2+P30*$AG$2+#REF!*$AH$2+#REF!*$AI$2+#REF!*$AJ$2+O30*$AK$2+N30*$AL$2+M30*$AM$2+L30*$AN$2+K30*$AO$2+#REF!*$AP$2+$AQ$2</f>
        <v>#REF!</v>
      </c>
    </row>
    <row r="31" spans="1:24" x14ac:dyDescent="0.3">
      <c r="A31">
        <v>30</v>
      </c>
      <c r="B31" t="s">
        <v>23</v>
      </c>
      <c r="C31" t="s">
        <v>80</v>
      </c>
      <c r="D31" t="s">
        <v>81</v>
      </c>
      <c r="E31">
        <v>65</v>
      </c>
      <c r="F31">
        <v>23</v>
      </c>
      <c r="G31">
        <v>42</v>
      </c>
      <c r="H31" s="1">
        <v>0.35384615384615387</v>
      </c>
      <c r="J31">
        <v>0</v>
      </c>
      <c r="K31" s="5">
        <v>85.938461538461539</v>
      </c>
      <c r="L31" s="4">
        <v>0.43412101682778376</v>
      </c>
      <c r="M31" s="5">
        <v>12.076923076923077</v>
      </c>
      <c r="N31" s="5">
        <v>34.323076923076925</v>
      </c>
      <c r="O31" s="4">
        <v>0.35186015239802776</v>
      </c>
      <c r="P31" s="5">
        <v>11</v>
      </c>
      <c r="Q31" s="5">
        <v>102.87692307692308</v>
      </c>
      <c r="R31" s="5">
        <v>42.784615384615385</v>
      </c>
      <c r="S31" s="5">
        <v>23.830769230769231</v>
      </c>
      <c r="T31" s="5">
        <v>6.5846153846153843</v>
      </c>
      <c r="U31" s="5">
        <v>4.1230769230769226</v>
      </c>
      <c r="V31" s="5">
        <v>14.6</v>
      </c>
      <c r="W31" s="5">
        <v>18.815384615384616</v>
      </c>
      <c r="X31" s="3" t="e">
        <f>V31*$Z$2+U31*$AA$2+T31*$AB$2+S31*$AC$2+R31*$AD$2+Q31*$AE$2+#REF!*$AF$2+P31*$AG$2+#REF!*$AH$2+#REF!*$AI$2+#REF!*$AJ$2+O31*$AK$2+N31*$AL$2+M31*$AM$2+L31*$AN$2+K31*$AO$2+#REF!*$AP$2+$AQ$2</f>
        <v>#REF!</v>
      </c>
    </row>
    <row r="32" spans="1:24" x14ac:dyDescent="0.3">
      <c r="A32">
        <v>1</v>
      </c>
      <c r="B32" t="s">
        <v>82</v>
      </c>
      <c r="C32" t="s">
        <v>24</v>
      </c>
      <c r="D32" t="s">
        <v>83</v>
      </c>
      <c r="E32">
        <v>82</v>
      </c>
      <c r="F32">
        <v>60</v>
      </c>
      <c r="G32">
        <v>22</v>
      </c>
      <c r="H32" s="1">
        <v>0.73170731707317072</v>
      </c>
      <c r="I32" t="s">
        <v>282</v>
      </c>
      <c r="J32">
        <v>3</v>
      </c>
      <c r="K32" s="5">
        <v>91.109756097560975</v>
      </c>
      <c r="L32" s="4">
        <v>0.47583991433543033</v>
      </c>
      <c r="M32" s="5">
        <v>13.475609756097562</v>
      </c>
      <c r="N32" s="5">
        <v>38.219512195121951</v>
      </c>
      <c r="O32" s="4">
        <v>0.35258455647734527</v>
      </c>
      <c r="P32" s="5">
        <v>9.2926829268292686</v>
      </c>
      <c r="Q32" s="5">
        <v>118.1219512195122</v>
      </c>
      <c r="R32" s="5">
        <v>49.731707317073173</v>
      </c>
      <c r="S32" s="5">
        <v>26.048780487804876</v>
      </c>
      <c r="T32" s="5">
        <v>7.5</v>
      </c>
      <c r="U32" s="5">
        <v>5.9268292682926829</v>
      </c>
      <c r="V32" s="5">
        <v>13.865853658536585</v>
      </c>
      <c r="W32" s="5">
        <v>19.609756097560975</v>
      </c>
      <c r="X32" s="3" t="e">
        <f>V32*$Z$2+U32*$AA$2+T32*$AB$2+S32*$AC$2+R32*$AD$2+Q32*$AE$2+#REF!*$AF$2+P32*$AG$2+#REF!*$AH$2+#REF!*$AI$2+#REF!*$AJ$2+O32*$AK$2+N32*$AL$2+M32*$AM$2+L32*$AN$2+K32*$AO$2+#REF!*$AP$2+$AQ$2</f>
        <v>#REF!</v>
      </c>
    </row>
    <row r="33" spans="1:24" x14ac:dyDescent="0.3">
      <c r="A33">
        <v>2</v>
      </c>
      <c r="B33" t="s">
        <v>82</v>
      </c>
      <c r="C33" t="s">
        <v>76</v>
      </c>
      <c r="D33" t="s">
        <v>84</v>
      </c>
      <c r="E33">
        <v>82</v>
      </c>
      <c r="F33">
        <v>57</v>
      </c>
      <c r="G33">
        <v>25</v>
      </c>
      <c r="H33" s="1">
        <v>0.69512195121951215</v>
      </c>
      <c r="I33" t="s">
        <v>388</v>
      </c>
      <c r="J33">
        <v>4</v>
      </c>
      <c r="K33" s="5">
        <v>89.768292682926827</v>
      </c>
      <c r="L33" s="4">
        <v>0.49069419915772311</v>
      </c>
      <c r="M33" s="5">
        <v>13.25609756097561</v>
      </c>
      <c r="N33" s="5">
        <v>34.439024390243901</v>
      </c>
      <c r="O33" s="4">
        <v>0.38491501416430596</v>
      </c>
      <c r="P33" s="5">
        <v>9.7195121951219505</v>
      </c>
      <c r="Q33" s="5">
        <v>117.6829268292683</v>
      </c>
      <c r="R33" s="5">
        <v>46.18292682926829</v>
      </c>
      <c r="S33" s="5">
        <v>29.426829268292682</v>
      </c>
      <c r="T33" s="5">
        <v>7.6219512195121952</v>
      </c>
      <c r="U33" s="5">
        <v>6.4024390243902438</v>
      </c>
      <c r="V33" s="5">
        <v>14.25609756097561</v>
      </c>
      <c r="W33" s="5">
        <v>21.426829268292682</v>
      </c>
      <c r="X33" s="3" t="e">
        <f>V33*$Z$2+U33*$AA$2+T33*$AB$2+S33*$AC$2+R33*$AD$2+Q33*$AE$2+#REF!*$AF$2+P33*$AG$2+#REF!*$AH$2+#REF!*$AI$2+#REF!*$AJ$2+O33*$AK$2+N33*$AL$2+M33*$AM$2+L33*$AN$2+K33*$AO$2+#REF!*$AP$2+$AQ$2</f>
        <v>#REF!</v>
      </c>
    </row>
    <row r="34" spans="1:24" x14ac:dyDescent="0.3">
      <c r="A34">
        <v>3</v>
      </c>
      <c r="B34" t="s">
        <v>82</v>
      </c>
      <c r="C34" t="s">
        <v>30</v>
      </c>
      <c r="D34" t="s">
        <v>85</v>
      </c>
      <c r="E34">
        <v>82</v>
      </c>
      <c r="F34">
        <v>33</v>
      </c>
      <c r="G34">
        <v>49</v>
      </c>
      <c r="H34" s="1">
        <v>0.40243902439024393</v>
      </c>
      <c r="J34">
        <v>0</v>
      </c>
      <c r="K34" s="5">
        <v>92.231707317073173</v>
      </c>
      <c r="L34" s="4">
        <v>0.47348935607563136</v>
      </c>
      <c r="M34" s="5">
        <v>10.268292682926829</v>
      </c>
      <c r="N34" s="5">
        <v>29.865853658536587</v>
      </c>
      <c r="O34" s="4">
        <v>0.3438138015516537</v>
      </c>
      <c r="P34" s="5">
        <v>11.085365853658537</v>
      </c>
      <c r="Q34" s="5">
        <v>115.4390243902439</v>
      </c>
      <c r="R34" s="5">
        <v>47.292682926829265</v>
      </c>
      <c r="S34" s="5">
        <v>27.024390243902438</v>
      </c>
      <c r="T34" s="5">
        <v>7.4390243902439028</v>
      </c>
      <c r="U34" s="5">
        <v>5.3780487804878048</v>
      </c>
      <c r="V34" s="5">
        <v>14.817073170731707</v>
      </c>
      <c r="W34" s="5">
        <v>21.121951219512194</v>
      </c>
      <c r="X34" s="3" t="e">
        <f>V34*$Z$2+U34*$AA$2+T34*$AB$2+S34*$AC$2+R34*$AD$2+Q34*$AE$2+#REF!*$AF$2+P34*$AG$2+#REF!*$AH$2+#REF!*$AI$2+#REF!*$AJ$2+O34*$AK$2+N34*$AL$2+M34*$AM$2+L34*$AN$2+K34*$AO$2+#REF!*$AP$2+$AQ$2</f>
        <v>#REF!</v>
      </c>
    </row>
    <row r="35" spans="1:24" x14ac:dyDescent="0.3">
      <c r="A35">
        <v>4</v>
      </c>
      <c r="B35" t="s">
        <v>82</v>
      </c>
      <c r="C35" t="s">
        <v>60</v>
      </c>
      <c r="D35" t="s">
        <v>86</v>
      </c>
      <c r="E35">
        <v>82</v>
      </c>
      <c r="F35">
        <v>51</v>
      </c>
      <c r="G35">
        <v>31</v>
      </c>
      <c r="H35" s="1">
        <v>0.62195121951219512</v>
      </c>
      <c r="I35" t="s">
        <v>294</v>
      </c>
      <c r="J35">
        <v>2</v>
      </c>
      <c r="K35" s="5">
        <v>88.207317073170728</v>
      </c>
      <c r="L35" s="4">
        <v>0.47103553159131756</v>
      </c>
      <c r="M35" s="5">
        <v>10.841463414634147</v>
      </c>
      <c r="N35" s="5">
        <v>30.170731707317074</v>
      </c>
      <c r="O35" s="4">
        <v>0.3593371059013743</v>
      </c>
      <c r="P35" s="5">
        <v>10.878048780487806</v>
      </c>
      <c r="Q35" s="5">
        <v>115.1829268292683</v>
      </c>
      <c r="R35" s="5">
        <v>47.768292682926827</v>
      </c>
      <c r="S35" s="5">
        <v>26.914634146341463</v>
      </c>
      <c r="T35" s="5">
        <v>7.3902439024390247</v>
      </c>
      <c r="U35" s="5">
        <v>5.2682926829268295</v>
      </c>
      <c r="V35" s="5">
        <v>14.914634146341463</v>
      </c>
      <c r="W35" s="5">
        <v>21.280487804878049</v>
      </c>
      <c r="X35" s="3" t="e">
        <f>V35*$Z$2+U35*$AA$2+T35*$AB$2+S35*$AC$2+R35*$AD$2+Q35*$AE$2+#REF!*$AF$2+P35*$AG$2+#REF!*$AH$2+#REF!*$AI$2+#REF!*$AJ$2+O35*$AK$2+N35*$AL$2+M35*$AM$2+L35*$AN$2+K35*$AO$2+#REF!*$AP$2+$AQ$2</f>
        <v>#REF!</v>
      </c>
    </row>
    <row r="36" spans="1:24" x14ac:dyDescent="0.3">
      <c r="A36">
        <v>5</v>
      </c>
      <c r="B36" t="s">
        <v>82</v>
      </c>
      <c r="C36" t="s">
        <v>204</v>
      </c>
      <c r="D36" t="s">
        <v>591</v>
      </c>
      <c r="E36">
        <v>82</v>
      </c>
      <c r="F36">
        <v>48</v>
      </c>
      <c r="G36">
        <v>34</v>
      </c>
      <c r="H36" s="1">
        <v>0.58536585365853655</v>
      </c>
      <c r="I36" t="s">
        <v>345</v>
      </c>
      <c r="J36">
        <v>1</v>
      </c>
      <c r="K36" s="5">
        <v>87.536585365853654</v>
      </c>
      <c r="L36" s="4">
        <v>0.4714405126776261</v>
      </c>
      <c r="M36" s="5">
        <v>10.012195121951219</v>
      </c>
      <c r="N36" s="5">
        <v>25.829268292682926</v>
      </c>
      <c r="O36" s="4">
        <v>0.38762983947119922</v>
      </c>
      <c r="P36" s="5">
        <v>9.7073170731707314</v>
      </c>
      <c r="Q36" s="5">
        <v>115.14634146341463</v>
      </c>
      <c r="R36" s="5">
        <v>45.512195121951223</v>
      </c>
      <c r="S36" s="5">
        <v>24.024390243902438</v>
      </c>
      <c r="T36" s="5">
        <v>6.8414634146341466</v>
      </c>
      <c r="U36" s="5">
        <v>4.6951219512195124</v>
      </c>
      <c r="V36" s="5">
        <v>14.548780487804878</v>
      </c>
      <c r="W36" s="5">
        <v>23.329268292682926</v>
      </c>
      <c r="X36" s="3" t="e">
        <f>V36*$Z$2+U36*$AA$2+T36*$AB$2+S36*$AC$2+R36*$AD$2+Q36*$AE$2+#REF!*$AF$2+P36*$AG$2+#REF!*$AH$2+#REF!*$AI$2+#REF!*$AJ$2+O36*$AK$2+N36*$AL$2+M36*$AM$2+L36*$AN$2+K36*$AO$2+#REF!*$AP$2+$AQ$2</f>
        <v>#REF!</v>
      </c>
    </row>
    <row r="37" spans="1:24" x14ac:dyDescent="0.3">
      <c r="A37">
        <v>6</v>
      </c>
      <c r="B37" t="s">
        <v>82</v>
      </c>
      <c r="C37" t="s">
        <v>32</v>
      </c>
      <c r="D37" t="s">
        <v>87</v>
      </c>
      <c r="E37">
        <v>82</v>
      </c>
      <c r="F37">
        <v>53</v>
      </c>
      <c r="G37">
        <v>29</v>
      </c>
      <c r="H37" s="1">
        <v>0.64634146341463417</v>
      </c>
      <c r="I37" t="s">
        <v>348</v>
      </c>
      <c r="J37">
        <v>3</v>
      </c>
      <c r="K37" s="5">
        <v>90.573170731707322</v>
      </c>
      <c r="L37" s="4">
        <v>0.46721421839235222</v>
      </c>
      <c r="M37" s="5">
        <v>11.024390243902438</v>
      </c>
      <c r="N37" s="5">
        <v>30.73170731707317</v>
      </c>
      <c r="O37" s="4">
        <v>0.35873015873015873</v>
      </c>
      <c r="P37" s="5">
        <v>11.792682926829269</v>
      </c>
      <c r="Q37" s="5">
        <v>114.65853658536585</v>
      </c>
      <c r="R37" s="5">
        <v>47.987804878048777</v>
      </c>
      <c r="S37" s="5">
        <v>23.012195121951219</v>
      </c>
      <c r="T37" s="5">
        <v>6.6585365853658534</v>
      </c>
      <c r="U37" s="5">
        <v>5.0365853658536581</v>
      </c>
      <c r="V37" s="5">
        <v>13.841463414634147</v>
      </c>
      <c r="W37" s="5">
        <v>20.353658536585368</v>
      </c>
      <c r="X37" s="3" t="e">
        <f>V37*$Z$2+U37*$AA$2+T37*$AB$2+S37*$AC$2+R37*$AD$2+Q37*$AE$2+#REF!*$AF$2+P37*$AG$2+#REF!*$AH$2+#REF!*$AI$2+#REF!*$AJ$2+O37*$AK$2+N37*$AL$2+M37*$AM$2+L37*$AN$2+K37*$AO$2+#REF!*$AP$2+$AQ$2</f>
        <v>#REF!</v>
      </c>
    </row>
    <row r="38" spans="1:24" x14ac:dyDescent="0.3">
      <c r="A38">
        <v>7</v>
      </c>
      <c r="B38" t="s">
        <v>82</v>
      </c>
      <c r="C38" t="s">
        <v>62</v>
      </c>
      <c r="D38" t="s">
        <v>88</v>
      </c>
      <c r="E38">
        <v>82</v>
      </c>
      <c r="F38">
        <v>49</v>
      </c>
      <c r="G38">
        <v>33</v>
      </c>
      <c r="H38" s="1">
        <v>0.59756097560975607</v>
      </c>
      <c r="I38" t="s">
        <v>345</v>
      </c>
      <c r="J38">
        <v>1</v>
      </c>
      <c r="K38" s="5">
        <v>93.975609756097555</v>
      </c>
      <c r="L38" s="4">
        <v>0.45380223202699199</v>
      </c>
      <c r="M38" s="5">
        <v>11.365853658536585</v>
      </c>
      <c r="N38" s="5">
        <v>32.646341463414636</v>
      </c>
      <c r="O38" s="4">
        <v>0.34815091520358604</v>
      </c>
      <c r="P38" s="5">
        <v>12.573170731707316</v>
      </c>
      <c r="Q38" s="5">
        <v>114.47560975609755</v>
      </c>
      <c r="R38" s="5">
        <v>48.073170731707314</v>
      </c>
      <c r="S38" s="5">
        <v>23.378048780487806</v>
      </c>
      <c r="T38" s="5">
        <v>9.3414634146341466</v>
      </c>
      <c r="U38" s="5">
        <v>5.1829268292682924</v>
      </c>
      <c r="V38" s="5">
        <v>13.963414634146341</v>
      </c>
      <c r="W38" s="5">
        <v>22.426829268292682</v>
      </c>
      <c r="X38" s="3" t="e">
        <f>V38*$Z$2+U38*$AA$2+T38*$AB$2+S38*$AC$2+R38*$AD$2+Q38*$AE$2+#REF!*$AF$2+P38*$AG$2+#REF!*$AH$2+#REF!*$AI$2+#REF!*$AJ$2+O38*$AK$2+N38*$AL$2+M38*$AM$2+L38*$AN$2+K38*$AO$2+#REF!*$AP$2+$AQ$2</f>
        <v>#REF!</v>
      </c>
    </row>
    <row r="39" spans="1:24" x14ac:dyDescent="0.3">
      <c r="A39">
        <v>8</v>
      </c>
      <c r="B39" t="s">
        <v>82</v>
      </c>
      <c r="C39" t="s">
        <v>46</v>
      </c>
      <c r="D39" t="s">
        <v>89</v>
      </c>
      <c r="E39">
        <v>82</v>
      </c>
      <c r="F39">
        <v>58</v>
      </c>
      <c r="G39">
        <v>24</v>
      </c>
      <c r="H39" s="1">
        <v>0.70731707317073167</v>
      </c>
      <c r="I39" t="s">
        <v>391</v>
      </c>
      <c r="J39">
        <v>5</v>
      </c>
      <c r="K39" s="5">
        <v>89.08536585365853</v>
      </c>
      <c r="L39" s="4">
        <v>0.47364818617385357</v>
      </c>
      <c r="M39" s="5">
        <v>12.378048780487806</v>
      </c>
      <c r="N39" s="5">
        <v>33.792682926829265</v>
      </c>
      <c r="O39" s="4">
        <v>0.36629375676651033</v>
      </c>
      <c r="P39" s="5">
        <v>9.5853658536585371</v>
      </c>
      <c r="Q39" s="5">
        <v>114.4390243902439</v>
      </c>
      <c r="R39" s="5">
        <v>45.195121951219512</v>
      </c>
      <c r="S39" s="5">
        <v>25.426829268292682</v>
      </c>
      <c r="T39" s="5">
        <v>8.2926829268292686</v>
      </c>
      <c r="U39" s="5">
        <v>5.3292682926829267</v>
      </c>
      <c r="V39" s="5">
        <v>14.024390243902438</v>
      </c>
      <c r="W39" s="5">
        <v>21.024390243902438</v>
      </c>
      <c r="X39" s="3" t="e">
        <f>V39*$Z$2+U39*$AA$2+T39*$AB$2+S39*$AC$2+R39*$AD$2+Q39*$AE$2+#REF!*$AF$2+P39*$AG$2+#REF!*$AH$2+#REF!*$AI$2+#REF!*$AJ$2+O39*$AK$2+N39*$AL$2+M39*$AM$2+L39*$AN$2+K39*$AO$2+#REF!*$AP$2+$AQ$2</f>
        <v>#REF!</v>
      </c>
    </row>
    <row r="40" spans="1:24" x14ac:dyDescent="0.3">
      <c r="A40">
        <v>9</v>
      </c>
      <c r="B40" t="s">
        <v>82</v>
      </c>
      <c r="C40" t="s">
        <v>64</v>
      </c>
      <c r="D40" t="s">
        <v>90</v>
      </c>
      <c r="E40">
        <v>82</v>
      </c>
      <c r="F40">
        <v>39</v>
      </c>
      <c r="G40">
        <v>43</v>
      </c>
      <c r="H40" s="1">
        <v>0.47560975609756095</v>
      </c>
      <c r="J40">
        <v>0</v>
      </c>
      <c r="K40" s="5">
        <v>93.134146341463421</v>
      </c>
      <c r="L40" s="4">
        <v>0.46366374230718865</v>
      </c>
      <c r="M40" s="5">
        <v>11.304878048780488</v>
      </c>
      <c r="N40" s="5">
        <v>29.939024390243901</v>
      </c>
      <c r="O40" s="4">
        <v>0.37759674134419552</v>
      </c>
      <c r="P40" s="5">
        <v>11.048780487804878</v>
      </c>
      <c r="Q40" s="5">
        <v>114.1829268292683</v>
      </c>
      <c r="R40" s="5">
        <v>45.426829268292686</v>
      </c>
      <c r="S40" s="5">
        <v>25.402439024390244</v>
      </c>
      <c r="T40" s="5">
        <v>8.2804878048780495</v>
      </c>
      <c r="U40" s="5">
        <v>4.4268292682926829</v>
      </c>
      <c r="V40" s="5">
        <v>13.353658536585366</v>
      </c>
      <c r="W40" s="5">
        <v>21.353658536585368</v>
      </c>
      <c r="X40" s="3" t="e">
        <f>V40*$Z$2+U40*$AA$2+T40*$AB$2+S40*$AC$2+R40*$AD$2+Q40*$AE$2+#REF!*$AF$2+P40*$AG$2+#REF!*$AH$2+#REF!*$AI$2+#REF!*$AJ$2+O40*$AK$2+N40*$AL$2+M40*$AM$2+L40*$AN$2+K40*$AO$2+#REF!*$AP$2+$AQ$2</f>
        <v>#REF!</v>
      </c>
    </row>
    <row r="41" spans="1:24" x14ac:dyDescent="0.3">
      <c r="A41">
        <v>10</v>
      </c>
      <c r="B41" t="s">
        <v>82</v>
      </c>
      <c r="C41" t="s">
        <v>34</v>
      </c>
      <c r="D41" t="s">
        <v>91</v>
      </c>
      <c r="E41">
        <v>82</v>
      </c>
      <c r="F41">
        <v>32</v>
      </c>
      <c r="G41">
        <v>50</v>
      </c>
      <c r="H41" s="1">
        <v>0.3902439024390244</v>
      </c>
      <c r="J41">
        <v>0</v>
      </c>
      <c r="K41" s="5">
        <v>90.08536585365853</v>
      </c>
      <c r="L41" s="4">
        <v>0.46784892378502779</v>
      </c>
      <c r="M41" s="5">
        <v>11.341463414634147</v>
      </c>
      <c r="N41" s="5">
        <v>33.304878048780488</v>
      </c>
      <c r="O41" s="4">
        <v>0.34053460270963021</v>
      </c>
      <c r="P41" s="5">
        <v>9.6829268292682933</v>
      </c>
      <c r="Q41" s="5">
        <v>114.02439024390245</v>
      </c>
      <c r="R41" s="5">
        <v>42.353658536585364</v>
      </c>
      <c r="S41" s="5">
        <v>26.26829268292683</v>
      </c>
      <c r="T41" s="5">
        <v>8.3292682926829276</v>
      </c>
      <c r="U41" s="5">
        <v>4.6219512195121952</v>
      </c>
      <c r="V41" s="5">
        <v>14.073170731707316</v>
      </c>
      <c r="W41" s="5">
        <v>20.743902439024389</v>
      </c>
      <c r="X41" s="3" t="e">
        <f>V41*$Z$2+U41*$AA$2+T41*$AB$2+S41*$AC$2+R41*$AD$2+Q41*$AE$2+#REF!*$AF$2+P41*$AG$2+#REF!*$AH$2+#REF!*$AI$2+#REF!*$AJ$2+O41*$AK$2+N41*$AL$2+M41*$AM$2+L41*$AN$2+K41*$AO$2+#REF!*$AP$2+$AQ$2</f>
        <v>#REF!</v>
      </c>
    </row>
    <row r="42" spans="1:24" x14ac:dyDescent="0.3">
      <c r="A42">
        <v>11</v>
      </c>
      <c r="B42" t="s">
        <v>82</v>
      </c>
      <c r="C42" t="s">
        <v>26</v>
      </c>
      <c r="D42" t="s">
        <v>92</v>
      </c>
      <c r="E42">
        <v>82</v>
      </c>
      <c r="F42">
        <v>53</v>
      </c>
      <c r="G42">
        <v>29</v>
      </c>
      <c r="H42" s="1">
        <v>0.64634146341463417</v>
      </c>
      <c r="I42" t="s">
        <v>369</v>
      </c>
      <c r="J42">
        <v>2</v>
      </c>
      <c r="K42" s="5">
        <v>87.353658536585371</v>
      </c>
      <c r="L42" s="4">
        <v>0.44925310624040204</v>
      </c>
      <c r="M42" s="5">
        <v>16.134146341463413</v>
      </c>
      <c r="N42" s="5">
        <v>45.378048780487802</v>
      </c>
      <c r="O42" s="4">
        <v>0.3555495834453104</v>
      </c>
      <c r="P42" s="5">
        <v>10.195121951219512</v>
      </c>
      <c r="Q42" s="5">
        <v>113.91463414634147</v>
      </c>
      <c r="R42" s="5">
        <v>42.060975609756099</v>
      </c>
      <c r="S42" s="5">
        <v>21.23170731707317</v>
      </c>
      <c r="T42" s="5">
        <v>8.536585365853659</v>
      </c>
      <c r="U42" s="5">
        <v>4.9390243902439028</v>
      </c>
      <c r="V42" s="5">
        <v>13.341463414634147</v>
      </c>
      <c r="W42" s="5">
        <v>21.987804878048781</v>
      </c>
      <c r="X42" s="3" t="e">
        <f>V42*$Z$2+U42*$AA$2+T42*$AB$2+S42*$AC$2+R42*$AD$2+Q42*$AE$2+#REF!*$AF$2+P42*$AG$2+#REF!*$AH$2+#REF!*$AI$2+#REF!*$AJ$2+O42*$AK$2+N42*$AL$2+M42*$AM$2+L42*$AN$2+K42*$AO$2+#REF!*$AP$2+$AQ$2</f>
        <v>#REF!</v>
      </c>
    </row>
    <row r="43" spans="1:24" x14ac:dyDescent="0.3">
      <c r="A43">
        <v>12</v>
      </c>
      <c r="B43" t="s">
        <v>82</v>
      </c>
      <c r="C43" t="s">
        <v>52</v>
      </c>
      <c r="D43" t="s">
        <v>93</v>
      </c>
      <c r="E43">
        <v>82</v>
      </c>
      <c r="F43">
        <v>29</v>
      </c>
      <c r="G43">
        <v>53</v>
      </c>
      <c r="H43" s="1">
        <v>0.35365853658536583</v>
      </c>
      <c r="J43">
        <v>0</v>
      </c>
      <c r="K43" s="5">
        <v>91.756097560975604</v>
      </c>
      <c r="L43" s="4">
        <v>0.45082402977139824</v>
      </c>
      <c r="M43" s="5">
        <v>13.012195121951219</v>
      </c>
      <c r="N43" s="5">
        <v>37</v>
      </c>
      <c r="O43" s="4">
        <v>0.35168094924192483</v>
      </c>
      <c r="P43" s="5">
        <v>11.646341463414634</v>
      </c>
      <c r="Q43" s="5">
        <v>113.34146341463415</v>
      </c>
      <c r="R43" s="5">
        <v>46.097560975609753</v>
      </c>
      <c r="S43" s="5">
        <v>25.829268292682926</v>
      </c>
      <c r="T43" s="5">
        <v>8.2317073170731714</v>
      </c>
      <c r="U43" s="5">
        <v>5.1097560975609753</v>
      </c>
      <c r="V43" s="5">
        <v>17.036585365853657</v>
      </c>
      <c r="W43" s="5">
        <v>23.560975609756099</v>
      </c>
      <c r="X43" s="3" t="e">
        <f>V43*$Z$2+U43*$AA$2+T43*$AB$2+S43*$AC$2+R43*$AD$2+Q43*$AE$2+#REF!*$AF$2+P43*$AG$2+#REF!*$AH$2+#REF!*$AI$2+#REF!*$AJ$2+O43*$AK$2+N43*$AL$2+M43*$AM$2+L43*$AN$2+K43*$AO$2+#REF!*$AP$2+$AQ$2</f>
        <v>#REF!</v>
      </c>
    </row>
    <row r="44" spans="1:24" x14ac:dyDescent="0.3">
      <c r="A44">
        <v>13</v>
      </c>
      <c r="B44" t="s">
        <v>82</v>
      </c>
      <c r="C44" t="s">
        <v>44</v>
      </c>
      <c r="D44" t="s">
        <v>94</v>
      </c>
      <c r="E44">
        <v>82</v>
      </c>
      <c r="F44">
        <v>36</v>
      </c>
      <c r="G44">
        <v>46</v>
      </c>
      <c r="H44" s="1">
        <v>0.43902439024390244</v>
      </c>
      <c r="J44">
        <v>0</v>
      </c>
      <c r="K44" s="5">
        <v>91.256097560975604</v>
      </c>
      <c r="L44" s="4">
        <v>0.45610049445409601</v>
      </c>
      <c r="M44" s="5">
        <v>10.085365853658537</v>
      </c>
      <c r="N44" s="5">
        <v>28.743902439024389</v>
      </c>
      <c r="O44" s="4">
        <v>0.35086974968179896</v>
      </c>
      <c r="P44" s="5">
        <v>11.25609756097561</v>
      </c>
      <c r="Q44" s="5">
        <v>112.47560975609755</v>
      </c>
      <c r="R44" s="5">
        <v>44.792682926829265</v>
      </c>
      <c r="S44" s="5">
        <v>24.609756097560975</v>
      </c>
      <c r="T44" s="5">
        <v>8.3292682926829276</v>
      </c>
      <c r="U44" s="5">
        <v>5.0121951219512191</v>
      </c>
      <c r="V44" s="5">
        <v>13.097560975609756</v>
      </c>
      <c r="W44" s="5">
        <v>20.292682926829269</v>
      </c>
      <c r="X44" s="3" t="e">
        <f>V44*$Z$2+U44*$AA$2+T44*$AB$2+S44*$AC$2+R44*$AD$2+Q44*$AE$2+#REF!*$AF$2+P44*$AG$2+#REF!*$AH$2+#REF!*$AI$2+#REF!*$AJ$2+O44*$AK$2+N44*$AL$2+M44*$AM$2+L44*$AN$2+K44*$AO$2+#REF!*$AP$2+$AQ$2</f>
        <v>#REF!</v>
      </c>
    </row>
    <row r="45" spans="1:24" x14ac:dyDescent="0.3">
      <c r="A45">
        <v>14</v>
      </c>
      <c r="B45" t="s">
        <v>82</v>
      </c>
      <c r="C45" t="s">
        <v>38</v>
      </c>
      <c r="D45" t="s">
        <v>95</v>
      </c>
      <c r="E45">
        <v>82</v>
      </c>
      <c r="F45">
        <v>49</v>
      </c>
      <c r="G45">
        <v>33</v>
      </c>
      <c r="H45" s="1">
        <v>0.59756097560975607</v>
      </c>
      <c r="I45" t="s">
        <v>294</v>
      </c>
      <c r="J45">
        <v>2</v>
      </c>
      <c r="K45" s="5">
        <v>90.524390243902445</v>
      </c>
      <c r="L45" s="4">
        <v>0.46490637208675734</v>
      </c>
      <c r="M45" s="5">
        <v>12.585365853658537</v>
      </c>
      <c r="N45" s="5">
        <v>34.5</v>
      </c>
      <c r="O45" s="4">
        <v>0.36479321314952279</v>
      </c>
      <c r="P45" s="5">
        <v>9.8048780487804876</v>
      </c>
      <c r="Q45" s="5">
        <v>112.39024390243902</v>
      </c>
      <c r="R45" s="5">
        <v>44.548780487804876</v>
      </c>
      <c r="S45" s="5">
        <v>26.280487804878049</v>
      </c>
      <c r="T45" s="5">
        <v>8.6097560975609753</v>
      </c>
      <c r="U45" s="5">
        <v>5.3048780487804876</v>
      </c>
      <c r="V45" s="5">
        <v>12.829268292682928</v>
      </c>
      <c r="W45" s="5">
        <v>20.353658536585368</v>
      </c>
      <c r="X45" s="3" t="e">
        <f>V45*$Z$2+U45*$AA$2+T45*$AB$2+S45*$AC$2+R45*$AD$2+Q45*$AE$2+#REF!*$AF$2+P45*$AG$2+#REF!*$AH$2+#REF!*$AI$2+#REF!*$AJ$2+O45*$AK$2+N45*$AL$2+M45*$AM$2+L45*$AN$2+K45*$AO$2+#REF!*$AP$2+$AQ$2</f>
        <v>#REF!</v>
      </c>
    </row>
    <row r="46" spans="1:24" x14ac:dyDescent="0.3">
      <c r="A46">
        <v>15</v>
      </c>
      <c r="B46" t="s">
        <v>82</v>
      </c>
      <c r="C46" t="s">
        <v>54</v>
      </c>
      <c r="D46" t="s">
        <v>96</v>
      </c>
      <c r="E46">
        <v>82</v>
      </c>
      <c r="F46">
        <v>42</v>
      </c>
      <c r="G46">
        <v>40</v>
      </c>
      <c r="H46" s="1">
        <v>0.51219512195121952</v>
      </c>
      <c r="I46" t="s">
        <v>285</v>
      </c>
      <c r="J46">
        <v>1</v>
      </c>
      <c r="K46" s="5">
        <v>89.731707317073173</v>
      </c>
      <c r="L46" s="4">
        <v>0.4486273443870617</v>
      </c>
      <c r="M46" s="5">
        <v>12.768292682926829</v>
      </c>
      <c r="N46" s="5">
        <v>36.158536585365852</v>
      </c>
      <c r="O46" s="4">
        <v>0.35311973018549747</v>
      </c>
      <c r="P46" s="5">
        <v>10.975609756097562</v>
      </c>
      <c r="Q46" s="5">
        <v>112.2439024390244</v>
      </c>
      <c r="R46" s="5">
        <v>46.573170731707314</v>
      </c>
      <c r="S46" s="5">
        <v>23.829268292682926</v>
      </c>
      <c r="T46" s="5">
        <v>6.5731707317073171</v>
      </c>
      <c r="U46" s="5">
        <v>4.1341463414634143</v>
      </c>
      <c r="V46" s="5">
        <v>15.073170731707316</v>
      </c>
      <c r="W46" s="5">
        <v>21.5</v>
      </c>
      <c r="X46" s="3" t="e">
        <f>V46*$Z$2+U46*$AA$2+T46*$AB$2+S46*$AC$2+R46*$AD$2+Q46*$AE$2+#REF!*$AF$2+P46*$AG$2+#REF!*$AH$2+#REF!*$AI$2+#REF!*$AJ$2+O46*$AK$2+N46*$AL$2+M46*$AM$2+L46*$AN$2+K46*$AO$2+#REF!*$AP$2+$AQ$2</f>
        <v>#REF!</v>
      </c>
    </row>
    <row r="47" spans="1:24" x14ac:dyDescent="0.3">
      <c r="A47">
        <v>16</v>
      </c>
      <c r="B47" t="s">
        <v>82</v>
      </c>
      <c r="C47" t="s">
        <v>42</v>
      </c>
      <c r="D47" t="s">
        <v>97</v>
      </c>
      <c r="E47">
        <v>82</v>
      </c>
      <c r="F47">
        <v>37</v>
      </c>
      <c r="G47">
        <v>45</v>
      </c>
      <c r="H47" s="1">
        <v>0.45121951219512196</v>
      </c>
      <c r="J47">
        <v>0</v>
      </c>
      <c r="K47" s="5">
        <v>90.548780487804876</v>
      </c>
      <c r="L47" s="4">
        <v>0.47016835016835012</v>
      </c>
      <c r="M47" s="5">
        <v>10.329268292682928</v>
      </c>
      <c r="N47" s="5">
        <v>30.987804878048781</v>
      </c>
      <c r="O47" s="4">
        <v>0.33333333333333337</v>
      </c>
      <c r="P47" s="5">
        <v>10.182926829268293</v>
      </c>
      <c r="Q47" s="5">
        <v>111.76829268292683</v>
      </c>
      <c r="R47" s="5">
        <v>46.585365853658537</v>
      </c>
      <c r="S47" s="5">
        <v>25.560975609756099</v>
      </c>
      <c r="T47" s="5">
        <v>7.5365853658536581</v>
      </c>
      <c r="U47" s="5">
        <v>5.3658536585365857</v>
      </c>
      <c r="V47" s="5">
        <v>15.658536585365853</v>
      </c>
      <c r="W47" s="5">
        <v>20.743902439024389</v>
      </c>
      <c r="X47" s="3" t="e">
        <f>V47*$Z$2+U47*$AA$2+T47*$AB$2+S47*$AC$2+R47*$AD$2+Q47*$AE$2+#REF!*$AF$2+P47*$AG$2+#REF!*$AH$2+#REF!*$AI$2+#REF!*$AJ$2+O47*$AK$2+N47*$AL$2+M47*$AM$2+L47*$AN$2+K47*$AO$2+#REF!*$AP$2+$AQ$2</f>
        <v>#REF!</v>
      </c>
    </row>
    <row r="48" spans="1:24" x14ac:dyDescent="0.3">
      <c r="A48">
        <v>17</v>
      </c>
      <c r="B48" t="s">
        <v>82</v>
      </c>
      <c r="C48" t="s">
        <v>56</v>
      </c>
      <c r="D48" t="s">
        <v>98</v>
      </c>
      <c r="E48">
        <v>82</v>
      </c>
      <c r="F48">
        <v>50</v>
      </c>
      <c r="G48">
        <v>32</v>
      </c>
      <c r="H48" s="1">
        <v>0.6097560975609756</v>
      </c>
      <c r="I48" t="s">
        <v>345</v>
      </c>
      <c r="J48">
        <v>1</v>
      </c>
      <c r="K48" s="5">
        <v>86.365853658536579</v>
      </c>
      <c r="L48" s="4">
        <v>0.46794690765320535</v>
      </c>
      <c r="M48" s="5">
        <v>12.109756097560975</v>
      </c>
      <c r="N48" s="5">
        <v>34.012195121951223</v>
      </c>
      <c r="O48" s="4">
        <v>0.35604159196844742</v>
      </c>
      <c r="P48" s="5">
        <v>10</v>
      </c>
      <c r="Q48" s="5">
        <v>111.71951219512195</v>
      </c>
      <c r="R48" s="5">
        <v>46.353658536585364</v>
      </c>
      <c r="S48" s="5">
        <v>26.012195121951219</v>
      </c>
      <c r="T48" s="5">
        <v>8.0853658536585371</v>
      </c>
      <c r="U48" s="5">
        <v>5.8902439024390247</v>
      </c>
      <c r="V48" s="5">
        <v>15.121951219512194</v>
      </c>
      <c r="W48" s="5">
        <v>21.073170731707318</v>
      </c>
      <c r="X48" s="3" t="e">
        <f>V48*$Z$2+U48*$AA$2+T48*$AB$2+S48*$AC$2+R48*$AD$2+Q48*$AE$2+#REF!*$AF$2+P48*$AG$2+#REF!*$AH$2+#REF!*$AI$2+#REF!*$AJ$2+O48*$AK$2+N48*$AL$2+M48*$AM$2+L48*$AN$2+K48*$AO$2+#REF!*$AP$2+$AQ$2</f>
        <v>#REF!</v>
      </c>
    </row>
    <row r="49" spans="1:24" x14ac:dyDescent="0.3">
      <c r="A49">
        <v>18</v>
      </c>
      <c r="B49" t="s">
        <v>82</v>
      </c>
      <c r="C49" t="s">
        <v>36</v>
      </c>
      <c r="D49" t="s">
        <v>99</v>
      </c>
      <c r="E49">
        <v>82</v>
      </c>
      <c r="F49">
        <v>48</v>
      </c>
      <c r="G49">
        <v>34</v>
      </c>
      <c r="H49" s="1">
        <v>0.58536585365853655</v>
      </c>
      <c r="I49" t="s">
        <v>345</v>
      </c>
      <c r="J49">
        <v>1</v>
      </c>
      <c r="K49" s="5">
        <v>88.390243902439025</v>
      </c>
      <c r="L49" s="4">
        <v>0.47847682119205293</v>
      </c>
      <c r="M49" s="5">
        <v>9.9024390243902438</v>
      </c>
      <c r="N49" s="5">
        <v>25.256097560975611</v>
      </c>
      <c r="O49" s="4">
        <v>0.39208112023177205</v>
      </c>
      <c r="P49" s="5">
        <v>9.2317073170731714</v>
      </c>
      <c r="Q49" s="5">
        <v>111.65853658536585</v>
      </c>
      <c r="R49" s="5">
        <v>44.719512195121951</v>
      </c>
      <c r="S49" s="5">
        <v>24.548780487804876</v>
      </c>
      <c r="T49" s="5">
        <v>6.1097560975609753</v>
      </c>
      <c r="U49" s="5">
        <v>4.7073170731707314</v>
      </c>
      <c r="V49" s="5">
        <v>12.097560975609756</v>
      </c>
      <c r="W49" s="5">
        <v>18.134146341463413</v>
      </c>
      <c r="X49" s="3" t="e">
        <f>V49*$Z$2+U49*$AA$2+T49*$AB$2+S49*$AC$2+R49*$AD$2+Q49*$AE$2+#REF!*$AF$2+P49*$AG$2+#REF!*$AH$2+#REF!*$AI$2+#REF!*$AJ$2+O49*$AK$2+N49*$AL$2+M49*$AM$2+L49*$AN$2+K49*$AO$2+#REF!*$AP$2+$AQ$2</f>
        <v>#REF!</v>
      </c>
    </row>
    <row r="50" spans="1:24" x14ac:dyDescent="0.3">
      <c r="A50">
        <v>19</v>
      </c>
      <c r="B50" t="s">
        <v>82</v>
      </c>
      <c r="C50" t="s">
        <v>58</v>
      </c>
      <c r="D50" t="s">
        <v>100</v>
      </c>
      <c r="E50">
        <v>82</v>
      </c>
      <c r="F50">
        <v>54</v>
      </c>
      <c r="G50">
        <v>28</v>
      </c>
      <c r="H50" s="1">
        <v>0.65853658536585369</v>
      </c>
      <c r="I50" t="s">
        <v>369</v>
      </c>
      <c r="J50">
        <v>2</v>
      </c>
      <c r="K50" s="5">
        <v>90.048780487804876</v>
      </c>
      <c r="L50" s="4">
        <v>0.46573672806067173</v>
      </c>
      <c r="M50" s="5">
        <v>11.012195121951219</v>
      </c>
      <c r="N50" s="5">
        <v>31.353658536585368</v>
      </c>
      <c r="O50" s="4">
        <v>0.35122520420070008</v>
      </c>
      <c r="P50" s="5">
        <v>11.853658536585366</v>
      </c>
      <c r="Q50" s="5">
        <v>110.67073170731707</v>
      </c>
      <c r="R50" s="5">
        <v>46.390243902439025</v>
      </c>
      <c r="S50" s="5">
        <v>27.378048780487806</v>
      </c>
      <c r="T50" s="5">
        <v>7.7317073170731705</v>
      </c>
      <c r="U50" s="5">
        <v>4.4268292682926829</v>
      </c>
      <c r="V50" s="5">
        <v>13.439024390243903</v>
      </c>
      <c r="W50" s="5">
        <v>20.048780487804876</v>
      </c>
      <c r="X50" s="3" t="e">
        <f>V50*$Z$2+U50*$AA$2+T50*$AB$2+S50*$AC$2+R50*$AD$2+Q50*$AE$2+#REF!*$AF$2+P50*$AG$2+#REF!*$AH$2+#REF!*$AI$2+#REF!*$AJ$2+O50*$AK$2+N50*$AL$2+M50*$AM$2+L50*$AN$2+K50*$AO$2+#REF!*$AP$2+$AQ$2</f>
        <v>#REF!</v>
      </c>
    </row>
    <row r="51" spans="1:24" x14ac:dyDescent="0.3">
      <c r="A51">
        <v>20</v>
      </c>
      <c r="B51" t="s">
        <v>82</v>
      </c>
      <c r="C51" t="s">
        <v>80</v>
      </c>
      <c r="D51" t="s">
        <v>101</v>
      </c>
      <c r="E51">
        <v>82</v>
      </c>
      <c r="F51">
        <v>39</v>
      </c>
      <c r="G51">
        <v>43</v>
      </c>
      <c r="H51" s="1">
        <v>0.47560975609756095</v>
      </c>
      <c r="J51">
        <v>0</v>
      </c>
      <c r="K51" s="5">
        <v>89.780487804878049</v>
      </c>
      <c r="L51" s="4">
        <v>0.44784026079869604</v>
      </c>
      <c r="M51" s="5">
        <v>11.914634146341463</v>
      </c>
      <c r="N51" s="5">
        <v>33.939024390243901</v>
      </c>
      <c r="O51" s="4">
        <v>0.35106000718648939</v>
      </c>
      <c r="P51" s="5">
        <v>9.9268292682926838</v>
      </c>
      <c r="Q51" s="5">
        <v>110.7439024390244</v>
      </c>
      <c r="R51" s="5">
        <v>43.804878048780488</v>
      </c>
      <c r="S51" s="5">
        <v>23.23170731707317</v>
      </c>
      <c r="T51" s="5">
        <v>7.2073170731707314</v>
      </c>
      <c r="U51" s="5">
        <v>4.9390243902439028</v>
      </c>
      <c r="V51" s="5">
        <v>12.207317073170731</v>
      </c>
      <c r="W51" s="5">
        <v>18.902439024390244</v>
      </c>
      <c r="X51" s="3" t="e">
        <f>V51*$Z$2+U51*$AA$2+T51*$AB$2+S51*$AC$2+R51*$AD$2+Q51*$AE$2+#REF!*$AF$2+P51*$AG$2+#REF!*$AH$2+#REF!*$AI$2+#REF!*$AJ$2+O51*$AK$2+N51*$AL$2+M51*$AM$2+L51*$AN$2+K51*$AO$2+#REF!*$AP$2+$AQ$2</f>
        <v>#REF!</v>
      </c>
    </row>
    <row r="52" spans="1:24" x14ac:dyDescent="0.3">
      <c r="A52">
        <v>21</v>
      </c>
      <c r="B52" t="s">
        <v>82</v>
      </c>
      <c r="C52" t="s">
        <v>28</v>
      </c>
      <c r="D52" t="s">
        <v>102</v>
      </c>
      <c r="E52">
        <v>82</v>
      </c>
      <c r="F52">
        <v>33</v>
      </c>
      <c r="G52">
        <v>49</v>
      </c>
      <c r="H52" s="1">
        <v>0.40243902439024393</v>
      </c>
      <c r="J52">
        <v>0</v>
      </c>
      <c r="K52" s="5">
        <v>86.853658536585371</v>
      </c>
      <c r="L52" s="4">
        <v>0.44678461106430772</v>
      </c>
      <c r="M52" s="5">
        <v>12.463414634146341</v>
      </c>
      <c r="N52" s="5">
        <v>36.609756097560975</v>
      </c>
      <c r="O52" s="4">
        <v>0.34043970686209191</v>
      </c>
      <c r="P52" s="5">
        <v>10.146341463414634</v>
      </c>
      <c r="Q52" s="5">
        <v>108.86585365853658</v>
      </c>
      <c r="R52" s="5">
        <v>45.31707317073171</v>
      </c>
      <c r="S52" s="5">
        <v>23.390243902439025</v>
      </c>
      <c r="T52" s="5">
        <v>6.5</v>
      </c>
      <c r="U52" s="5">
        <v>4.2804878048780486</v>
      </c>
      <c r="V52" s="5">
        <v>14.231707317073171</v>
      </c>
      <c r="W52" s="5">
        <v>20.121951219512194</v>
      </c>
      <c r="X52" s="3" t="e">
        <f>V52*$Z$2+U52*$AA$2+T52*$AB$2+S52*$AC$2+R52*$AD$2+Q52*$AE$2+#REF!*$AF$2+P52*$AG$2+#REF!*$AH$2+#REF!*$AI$2+#REF!*$AJ$2+O52*$AK$2+N52*$AL$2+M52*$AM$2+L52*$AN$2+K52*$AO$2+#REF!*$AP$2+$AQ$2</f>
        <v>#REF!</v>
      </c>
    </row>
    <row r="53" spans="1:24" x14ac:dyDescent="0.3">
      <c r="A53">
        <v>22</v>
      </c>
      <c r="B53" t="s">
        <v>82</v>
      </c>
      <c r="C53" t="s">
        <v>66</v>
      </c>
      <c r="D53" t="s">
        <v>103</v>
      </c>
      <c r="E53">
        <v>82</v>
      </c>
      <c r="F53">
        <v>48</v>
      </c>
      <c r="G53">
        <v>34</v>
      </c>
      <c r="H53" s="1">
        <v>0.58536585365853655</v>
      </c>
      <c r="I53" t="s">
        <v>285</v>
      </c>
      <c r="J53">
        <v>1</v>
      </c>
      <c r="K53" s="5">
        <v>87.012195121951223</v>
      </c>
      <c r="L53" s="4">
        <v>0.47512263489838824</v>
      </c>
      <c r="M53" s="5">
        <v>9.5</v>
      </c>
      <c r="N53" s="5">
        <v>25.378048780487806</v>
      </c>
      <c r="O53" s="4">
        <v>0.37433925997116768</v>
      </c>
      <c r="P53" s="5">
        <v>9.2926829268292686</v>
      </c>
      <c r="Q53" s="5">
        <v>108.01219512195122</v>
      </c>
      <c r="R53" s="5">
        <v>43.024390243902438</v>
      </c>
      <c r="S53" s="5">
        <v>25.951219512195124</v>
      </c>
      <c r="T53" s="5">
        <v>8.6951219512195124</v>
      </c>
      <c r="U53" s="5">
        <v>4.9268292682926829</v>
      </c>
      <c r="V53" s="5">
        <v>13.682926829268293</v>
      </c>
      <c r="W53" s="5">
        <v>19.439024390243901</v>
      </c>
      <c r="X53" s="3" t="e">
        <f>V53*$Z$2+U53*$AA$2+T53*$AB$2+S53*$AC$2+R53*$AD$2+Q53*$AE$2+#REF!*$AF$2+P53*$AG$2+#REF!*$AH$2+#REF!*$AI$2+#REF!*$AJ$2+O53*$AK$2+N53*$AL$2+M53*$AM$2+L53*$AN$2+K53*$AO$2+#REF!*$AP$2+$AQ$2</f>
        <v>#REF!</v>
      </c>
    </row>
    <row r="54" spans="1:24" x14ac:dyDescent="0.3">
      <c r="A54">
        <v>23</v>
      </c>
      <c r="B54" t="s">
        <v>82</v>
      </c>
      <c r="C54" t="s">
        <v>40</v>
      </c>
      <c r="D54" t="s">
        <v>104</v>
      </c>
      <c r="E54">
        <v>82</v>
      </c>
      <c r="F54">
        <v>19</v>
      </c>
      <c r="G54">
        <v>63</v>
      </c>
      <c r="H54" s="1">
        <v>0.23170731707317074</v>
      </c>
      <c r="J54">
        <v>0</v>
      </c>
      <c r="K54" s="5">
        <v>87.365853658536579</v>
      </c>
      <c r="L54" s="4">
        <v>0.45910106085985486</v>
      </c>
      <c r="M54" s="5">
        <v>9.6341463414634152</v>
      </c>
      <c r="N54" s="5">
        <v>29.26829268292683</v>
      </c>
      <c r="O54" s="4">
        <v>0.32916666666666666</v>
      </c>
      <c r="P54" s="5">
        <v>9.1219512195121943</v>
      </c>
      <c r="Q54" s="5">
        <v>107.5</v>
      </c>
      <c r="R54" s="5">
        <v>40.378048780487802</v>
      </c>
      <c r="S54" s="5">
        <v>23.865853658536587</v>
      </c>
      <c r="T54" s="5">
        <v>8.963414634146341</v>
      </c>
      <c r="U54" s="5">
        <v>5.0975609756097562</v>
      </c>
      <c r="V54" s="5">
        <v>15.597560975609756</v>
      </c>
      <c r="W54" s="5">
        <v>23.560975609756099</v>
      </c>
      <c r="X54" s="3" t="e">
        <f>V54*$Z$2+U54*$AA$2+T54*$AB$2+S54*$AC$2+R54*$AD$2+Q54*$AE$2+#REF!*$AF$2+P54*$AG$2+#REF!*$AH$2+#REF!*$AI$2+#REF!*$AJ$2+O54*$AK$2+N54*$AL$2+M54*$AM$2+L54*$AN$2+K54*$AO$2+#REF!*$AP$2+$AQ$2</f>
        <v>#REF!</v>
      </c>
    </row>
    <row r="55" spans="1:24" x14ac:dyDescent="0.3">
      <c r="A55">
        <v>24</v>
      </c>
      <c r="B55" t="s">
        <v>82</v>
      </c>
      <c r="C55" t="s">
        <v>68</v>
      </c>
      <c r="D55" t="s">
        <v>105</v>
      </c>
      <c r="E55">
        <v>82</v>
      </c>
      <c r="F55">
        <v>42</v>
      </c>
      <c r="G55">
        <v>40</v>
      </c>
      <c r="H55" s="1">
        <v>0.51219512195121952</v>
      </c>
      <c r="I55" t="s">
        <v>285</v>
      </c>
      <c r="J55">
        <v>1</v>
      </c>
      <c r="K55" s="5">
        <v>89.109756097560975</v>
      </c>
      <c r="L55" s="4">
        <v>0.45381141371287803</v>
      </c>
      <c r="M55" s="5">
        <v>11.426829268292684</v>
      </c>
      <c r="N55" s="5">
        <v>32.109756097560975</v>
      </c>
      <c r="O55" s="4">
        <v>0.35586783137105965</v>
      </c>
      <c r="P55" s="5">
        <v>10.024390243902438</v>
      </c>
      <c r="Q55" s="5">
        <v>107.3170731707317</v>
      </c>
      <c r="R55" s="5">
        <v>45.414634146341463</v>
      </c>
      <c r="S55" s="5">
        <v>25.548780487804876</v>
      </c>
      <c r="T55" s="5">
        <v>6.6219512195121952</v>
      </c>
      <c r="U55" s="5">
        <v>5.4268292682926829</v>
      </c>
      <c r="V55" s="5">
        <v>13.195121951219512</v>
      </c>
      <c r="W55" s="5">
        <v>18.609756097560975</v>
      </c>
      <c r="X55" s="3" t="e">
        <f>V55*$Z$2+U55*$AA$2+T55*$AB$2+S55*$AC$2+R55*$AD$2+Q55*$AE$2+#REF!*$AF$2+P55*$AG$2+#REF!*$AH$2+#REF!*$AI$2+#REF!*$AJ$2+O55*$AK$2+N55*$AL$2+M55*$AM$2+L55*$AN$2+K55*$AO$2+#REF!*$AP$2+$AQ$2</f>
        <v>#REF!</v>
      </c>
    </row>
    <row r="56" spans="1:24" x14ac:dyDescent="0.3">
      <c r="A56">
        <v>25</v>
      </c>
      <c r="B56" t="s">
        <v>82</v>
      </c>
      <c r="C56" t="s">
        <v>70</v>
      </c>
      <c r="D56" t="s">
        <v>106</v>
      </c>
      <c r="E56">
        <v>82</v>
      </c>
      <c r="F56">
        <v>41</v>
      </c>
      <c r="G56">
        <v>41</v>
      </c>
      <c r="H56" s="1">
        <v>0.5</v>
      </c>
      <c r="I56" t="s">
        <v>285</v>
      </c>
      <c r="J56">
        <v>1</v>
      </c>
      <c r="K56" s="5">
        <v>88.268292682926827</v>
      </c>
      <c r="L56" s="4">
        <v>0.44003868471953583</v>
      </c>
      <c r="M56" s="5">
        <v>12.109756097560975</v>
      </c>
      <c r="N56" s="5">
        <v>34.804878048780488</v>
      </c>
      <c r="O56" s="4">
        <v>0.34793272599859842</v>
      </c>
      <c r="P56" s="5">
        <v>11.414634146341463</v>
      </c>
      <c r="Q56" s="5">
        <v>107.04878048780488</v>
      </c>
      <c r="R56" s="5">
        <v>44.975609756097562</v>
      </c>
      <c r="S56" s="5">
        <v>22.5</v>
      </c>
      <c r="T56" s="5">
        <v>6.9390243902439028</v>
      </c>
      <c r="U56" s="5">
        <v>4.0365853658536581</v>
      </c>
      <c r="V56" s="5">
        <v>13.841463414634147</v>
      </c>
      <c r="W56" s="5">
        <v>22.085365853658537</v>
      </c>
      <c r="X56" s="3" t="e">
        <f>V56*$Z$2+U56*$AA$2+T56*$AB$2+S56*$AC$2+R56*$AD$2+Q56*$AE$2+#REF!*$AF$2+P56*$AG$2+#REF!*$AH$2+#REF!*$AI$2+#REF!*$AJ$2+O56*$AK$2+N56*$AL$2+M56*$AM$2+L56*$AN$2+K56*$AO$2+#REF!*$AP$2+$AQ$2</f>
        <v>#REF!</v>
      </c>
    </row>
    <row r="57" spans="1:24" x14ac:dyDescent="0.3">
      <c r="A57">
        <v>26</v>
      </c>
      <c r="B57" t="s">
        <v>82</v>
      </c>
      <c r="C57" t="s">
        <v>50</v>
      </c>
      <c r="D57" t="s">
        <v>107</v>
      </c>
      <c r="E57">
        <v>82</v>
      </c>
      <c r="F57">
        <v>39</v>
      </c>
      <c r="G57">
        <v>43</v>
      </c>
      <c r="H57" s="1">
        <v>0.47560975609756095</v>
      </c>
      <c r="J57">
        <v>0</v>
      </c>
      <c r="K57" s="5">
        <v>88.024390243902445</v>
      </c>
      <c r="L57" s="4">
        <v>0.45040177334441672</v>
      </c>
      <c r="M57" s="5">
        <v>11.317073170731707</v>
      </c>
      <c r="N57" s="5">
        <v>32.414634146341463</v>
      </c>
      <c r="O57" s="4">
        <v>0.34913468773513917</v>
      </c>
      <c r="P57" s="5">
        <v>11.231707317073171</v>
      </c>
      <c r="Q57" s="5">
        <v>105.70731707317073</v>
      </c>
      <c r="R57" s="5">
        <v>46.341463414634148</v>
      </c>
      <c r="S57" s="5">
        <v>24.280487804878049</v>
      </c>
      <c r="T57" s="5">
        <v>7.6463414634146343</v>
      </c>
      <c r="U57" s="5">
        <v>5.4634146341463419</v>
      </c>
      <c r="V57" s="5">
        <v>14.731707317073171</v>
      </c>
      <c r="W57" s="5">
        <v>20.878048780487806</v>
      </c>
      <c r="X57" s="3" t="e">
        <f>V57*$Z$2+U57*$AA$2+T57*$AB$2+S57*$AC$2+R57*$AD$2+Q57*$AE$2+#REF!*$AF$2+P57*$AG$2+#REF!*$AH$2+#REF!*$AI$2+#REF!*$AJ$2+O57*$AK$2+N57*$AL$2+M57*$AM$2+L57*$AN$2+K57*$AO$2+#REF!*$AP$2+$AQ$2</f>
        <v>#REF!</v>
      </c>
    </row>
    <row r="58" spans="1:24" x14ac:dyDescent="0.3">
      <c r="A58">
        <v>27</v>
      </c>
      <c r="B58" t="s">
        <v>82</v>
      </c>
      <c r="C58" t="s">
        <v>74</v>
      </c>
      <c r="D58" t="s">
        <v>108</v>
      </c>
      <c r="E58">
        <v>82</v>
      </c>
      <c r="F58">
        <v>22</v>
      </c>
      <c r="G58">
        <v>60</v>
      </c>
      <c r="H58" s="1">
        <v>0.26829268292682928</v>
      </c>
      <c r="J58">
        <v>0</v>
      </c>
      <c r="K58" s="5">
        <v>87.865853658536579</v>
      </c>
      <c r="L58" s="4">
        <v>0.45329632199861208</v>
      </c>
      <c r="M58" s="5">
        <v>9.0853658536585371</v>
      </c>
      <c r="N58" s="5">
        <v>25.890243902439025</v>
      </c>
      <c r="O58" s="4">
        <v>0.3509185115402732</v>
      </c>
      <c r="P58" s="5">
        <v>8.7560975609756095</v>
      </c>
      <c r="Q58" s="5">
        <v>104.9390243902439</v>
      </c>
      <c r="R58" s="5">
        <v>42.890243902439025</v>
      </c>
      <c r="S58" s="5">
        <v>21.902439024390244</v>
      </c>
      <c r="T58" s="5">
        <v>7.3536585365853657</v>
      </c>
      <c r="U58" s="5">
        <v>4.2804878048780486</v>
      </c>
      <c r="V58" s="5">
        <v>14.134146341463415</v>
      </c>
      <c r="W58" s="5">
        <v>20.280487804878049</v>
      </c>
      <c r="X58" s="3" t="e">
        <f>V58*$Z$2+U58*$AA$2+T58*$AB$2+S58*$AC$2+R58*$AD$2+Q58*$AE$2+#REF!*$AF$2+P58*$AG$2+#REF!*$AH$2+#REF!*$AI$2+#REF!*$AJ$2+O58*$AK$2+N58*$AL$2+M58*$AM$2+L58*$AN$2+K58*$AO$2+#REF!*$AP$2+$AQ$2</f>
        <v>#REF!</v>
      </c>
    </row>
    <row r="59" spans="1:24" x14ac:dyDescent="0.3">
      <c r="A59">
        <v>28</v>
      </c>
      <c r="B59" t="s">
        <v>82</v>
      </c>
      <c r="C59" t="s">
        <v>78</v>
      </c>
      <c r="D59" t="s">
        <v>109</v>
      </c>
      <c r="E59">
        <v>82</v>
      </c>
      <c r="F59">
        <v>17</v>
      </c>
      <c r="G59">
        <v>65</v>
      </c>
      <c r="H59" s="1">
        <v>0.2073170731707317</v>
      </c>
      <c r="J59">
        <v>0</v>
      </c>
      <c r="K59" s="5">
        <v>88.304878048780495</v>
      </c>
      <c r="L59" s="4">
        <v>0.4328131473553376</v>
      </c>
      <c r="M59" s="5">
        <v>10.036585365853659</v>
      </c>
      <c r="N59" s="5">
        <v>29.524390243902438</v>
      </c>
      <c r="O59" s="4">
        <v>0.33994217265592735</v>
      </c>
      <c r="P59" s="5">
        <v>10.451219512195122</v>
      </c>
      <c r="Q59" s="5">
        <v>104.57317073170732</v>
      </c>
      <c r="R59" s="5">
        <v>44.731707317073173</v>
      </c>
      <c r="S59" s="5">
        <v>20.073170731707318</v>
      </c>
      <c r="T59" s="5">
        <v>6.7926829268292686</v>
      </c>
      <c r="U59" s="5">
        <v>5.1463414634146343</v>
      </c>
      <c r="V59" s="5">
        <v>14.036585365853659</v>
      </c>
      <c r="W59" s="5">
        <v>20.890243902439025</v>
      </c>
      <c r="X59" s="3" t="e">
        <f>V59*$Z$2+U59*$AA$2+T59*$AB$2+S59*$AC$2+R59*$AD$2+Q59*$AE$2+#REF!*$AF$2+P59*$AG$2+#REF!*$AH$2+#REF!*$AI$2+#REF!*$AJ$2+O59*$AK$2+N59*$AL$2+M59*$AM$2+L59*$AN$2+K59*$AO$2+#REF!*$AP$2+$AQ$2</f>
        <v>#REF!</v>
      </c>
    </row>
    <row r="60" spans="1:24" x14ac:dyDescent="0.3">
      <c r="A60">
        <v>29</v>
      </c>
      <c r="B60" t="s">
        <v>82</v>
      </c>
      <c r="C60" t="s">
        <v>72</v>
      </c>
      <c r="D60" t="s">
        <v>110</v>
      </c>
      <c r="E60">
        <v>82</v>
      </c>
      <c r="F60">
        <v>19</v>
      </c>
      <c r="G60">
        <v>63</v>
      </c>
      <c r="H60" s="1">
        <v>0.23170731707317074</v>
      </c>
      <c r="J60">
        <v>0</v>
      </c>
      <c r="K60" s="5">
        <v>87.609756097560975</v>
      </c>
      <c r="L60" s="4">
        <v>0.44390311804008908</v>
      </c>
      <c r="M60" s="5">
        <v>10.329268292682928</v>
      </c>
      <c r="N60" s="5">
        <v>29.121951219512194</v>
      </c>
      <c r="O60" s="4">
        <v>0.35469011725293137</v>
      </c>
      <c r="P60" s="5">
        <v>10.719512195121951</v>
      </c>
      <c r="Q60" s="5">
        <v>104.47560975609755</v>
      </c>
      <c r="R60" s="5">
        <v>42.658536585365852</v>
      </c>
      <c r="S60" s="5">
        <v>20.707317073170731</v>
      </c>
      <c r="T60" s="5">
        <v>6.5121951219512191</v>
      </c>
      <c r="U60" s="5">
        <v>2.3780487804878048</v>
      </c>
      <c r="V60" s="5">
        <v>13.487804878048781</v>
      </c>
      <c r="W60" s="5">
        <v>20.024390243902438</v>
      </c>
      <c r="X60" s="3" t="e">
        <f>V60*$Z$2+U60*$AA$2+T60*$AB$2+S60*$AC$2+R60*$AD$2+Q60*$AE$2+#REF!*$AF$2+P60*$AG$2+#REF!*$AH$2+#REF!*$AI$2+#REF!*$AJ$2+O60*$AK$2+N60*$AL$2+M60*$AM$2+L60*$AN$2+K60*$AO$2+#REF!*$AP$2+$AQ$2</f>
        <v>#REF!</v>
      </c>
    </row>
    <row r="61" spans="1:24" x14ac:dyDescent="0.3">
      <c r="A61">
        <v>30</v>
      </c>
      <c r="B61" t="s">
        <v>82</v>
      </c>
      <c r="C61" t="s">
        <v>48</v>
      </c>
      <c r="D61" t="s">
        <v>111</v>
      </c>
      <c r="E61">
        <v>82</v>
      </c>
      <c r="F61">
        <v>33</v>
      </c>
      <c r="G61">
        <v>49</v>
      </c>
      <c r="H61" s="1">
        <v>0.40243902439024393</v>
      </c>
      <c r="J61">
        <v>0</v>
      </c>
      <c r="K61" s="5">
        <v>84.439024390243901</v>
      </c>
      <c r="L61" s="4">
        <v>0.44959560947429228</v>
      </c>
      <c r="M61" s="5">
        <v>9.8902439024390247</v>
      </c>
      <c r="N61" s="5">
        <v>28.878048780487806</v>
      </c>
      <c r="O61" s="4">
        <v>0.34248310810810811</v>
      </c>
      <c r="P61" s="5">
        <v>8.8170731707317067</v>
      </c>
      <c r="Q61" s="5">
        <v>103.53658536585365</v>
      </c>
      <c r="R61" s="5">
        <v>41.780487804878049</v>
      </c>
      <c r="S61" s="5">
        <v>23.939024390243901</v>
      </c>
      <c r="T61" s="5">
        <v>8.3414634146341466</v>
      </c>
      <c r="U61" s="5">
        <v>5.4634146341463419</v>
      </c>
      <c r="V61" s="5">
        <v>13.987804878048781</v>
      </c>
      <c r="W61" s="5">
        <v>21.963414634146343</v>
      </c>
      <c r="X61" s="3" t="e">
        <f>V61*$Z$2+U61*$AA$2+T61*$AB$2+S61*$AC$2+R61*$AD$2+Q61*$AE$2+#REF!*$AF$2+P61*$AG$2+#REF!*$AH$2+#REF!*$AI$2+#REF!*$AJ$2+O61*$AK$2+N61*$AL$2+M61*$AM$2+L61*$AN$2+K61*$AO$2+#REF!*$AP$2+$AQ$2</f>
        <v>#REF!</v>
      </c>
    </row>
    <row r="62" spans="1:24" x14ac:dyDescent="0.3">
      <c r="A62">
        <v>1</v>
      </c>
      <c r="B62" t="s">
        <v>112</v>
      </c>
      <c r="C62" t="s">
        <v>76</v>
      </c>
      <c r="D62" t="s">
        <v>113</v>
      </c>
      <c r="E62">
        <v>82</v>
      </c>
      <c r="F62">
        <v>58</v>
      </c>
      <c r="G62">
        <v>24</v>
      </c>
      <c r="H62" s="1">
        <v>0.70731707317073167</v>
      </c>
      <c r="I62" t="s">
        <v>391</v>
      </c>
      <c r="J62">
        <v>5</v>
      </c>
      <c r="K62" s="5">
        <v>85.109756097560975</v>
      </c>
      <c r="L62" s="4">
        <v>0.50279409657544061</v>
      </c>
      <c r="M62" s="5">
        <v>11.292682926829269</v>
      </c>
      <c r="N62" s="5">
        <v>28.890243902439025</v>
      </c>
      <c r="O62" s="4">
        <v>0.39088222878851836</v>
      </c>
      <c r="P62" s="5">
        <v>8.4268292682926838</v>
      </c>
      <c r="Q62" s="5">
        <v>113.46341463414635</v>
      </c>
      <c r="R62" s="5">
        <v>43.512195121951223</v>
      </c>
      <c r="S62" s="5">
        <v>29.292682926829269</v>
      </c>
      <c r="T62" s="5">
        <v>8</v>
      </c>
      <c r="U62" s="5">
        <v>7.4634146341463419</v>
      </c>
      <c r="V62" s="5">
        <v>15.426829268292684</v>
      </c>
      <c r="W62" s="5">
        <v>19.597560975609756</v>
      </c>
      <c r="X62" s="3" t="e">
        <f>V62*$Z$2+U62*$AA$2+T62*$AB$2+S62*$AC$2+R62*$AD$2+Q62*$AE$2+#REF!*$AF$2+P62*$AG$2+#REF!*$AH$2+#REF!*$AI$2+#REF!*$AJ$2+O62*$AK$2+N62*$AL$2+M62*$AM$2+L62*$AN$2+K62*$AO$2+#REF!*$AP$2+$AQ$2</f>
        <v>#REF!</v>
      </c>
    </row>
    <row r="63" spans="1:24" x14ac:dyDescent="0.3">
      <c r="A63">
        <v>2</v>
      </c>
      <c r="B63" t="s">
        <v>112</v>
      </c>
      <c r="C63" t="s">
        <v>26</v>
      </c>
      <c r="D63" t="s">
        <v>114</v>
      </c>
      <c r="E63">
        <v>82</v>
      </c>
      <c r="F63">
        <v>65</v>
      </c>
      <c r="G63">
        <v>17</v>
      </c>
      <c r="H63" s="1">
        <v>0.79268292682926833</v>
      </c>
      <c r="I63" t="s">
        <v>369</v>
      </c>
      <c r="J63">
        <v>2</v>
      </c>
      <c r="K63" s="5">
        <v>84.219512195121951</v>
      </c>
      <c r="L63" s="4">
        <v>0.45960034752389228</v>
      </c>
      <c r="M63" s="5">
        <v>15.317073170731707</v>
      </c>
      <c r="N63" s="5">
        <v>42.31707317073171</v>
      </c>
      <c r="O63" s="4">
        <v>0.36195965417867432</v>
      </c>
      <c r="P63" s="5">
        <v>9.0121951219512191</v>
      </c>
      <c r="Q63" s="5">
        <v>112.35365853658537</v>
      </c>
      <c r="R63" s="5">
        <v>43.463414634146339</v>
      </c>
      <c r="S63" s="5">
        <v>21.548780487804876</v>
      </c>
      <c r="T63" s="5">
        <v>8.5243902439024382</v>
      </c>
      <c r="U63" s="5">
        <v>4.7804878048780486</v>
      </c>
      <c r="V63" s="5">
        <v>13.841463414634147</v>
      </c>
      <c r="W63" s="5">
        <v>19.475609756097562</v>
      </c>
      <c r="X63" s="3" t="e">
        <f>V63*$Z$2+U63*$AA$2+T63*$AB$2+S63*$AC$2+R63*$AD$2+Q63*$AE$2+#REF!*$AF$2+P63*$AG$2+#REF!*$AH$2+#REF!*$AI$2+#REF!*$AJ$2+O63*$AK$2+N63*$AL$2+M63*$AM$2+L63*$AN$2+K63*$AO$2+#REF!*$AP$2+$AQ$2</f>
        <v>#REF!</v>
      </c>
    </row>
    <row r="64" spans="1:24" x14ac:dyDescent="0.3">
      <c r="A64">
        <v>3</v>
      </c>
      <c r="B64" t="s">
        <v>112</v>
      </c>
      <c r="C64" t="s">
        <v>30</v>
      </c>
      <c r="D64" t="s">
        <v>115</v>
      </c>
      <c r="E64">
        <v>82</v>
      </c>
      <c r="F64">
        <v>48</v>
      </c>
      <c r="G64">
        <v>34</v>
      </c>
      <c r="H64" s="1">
        <v>0.58536585365853655</v>
      </c>
      <c r="I64" t="s">
        <v>348</v>
      </c>
      <c r="J64">
        <v>3</v>
      </c>
      <c r="K64" s="5">
        <v>88.304878048780495</v>
      </c>
      <c r="L64" s="4">
        <v>0.48335865211987289</v>
      </c>
      <c r="M64" s="5">
        <v>10.207317073170731</v>
      </c>
      <c r="N64" s="5">
        <v>28.195121951219512</v>
      </c>
      <c r="O64" s="4">
        <v>0.36202422145328716</v>
      </c>
      <c r="P64" s="5">
        <v>8.6829268292682933</v>
      </c>
      <c r="Q64" s="5">
        <v>111.71951219512195</v>
      </c>
      <c r="R64" s="5">
        <v>44.329268292682926</v>
      </c>
      <c r="S64" s="5">
        <v>26.76829268292683</v>
      </c>
      <c r="T64" s="5">
        <v>8.0121951219512191</v>
      </c>
      <c r="U64" s="5">
        <v>5.9146341463414638</v>
      </c>
      <c r="V64" s="5">
        <v>14.914634146341463</v>
      </c>
      <c r="W64" s="5">
        <v>19.146341463414632</v>
      </c>
      <c r="X64" s="3" t="e">
        <f>V64*$Z$2+U64*$AA$2+T64*$AB$2+S64*$AC$2+R64*$AD$2+Q64*$AE$2+#REF!*$AF$2+P64*$AG$2+#REF!*$AH$2+#REF!*$AI$2+#REF!*$AJ$2+O64*$AK$2+N64*$AL$2+M64*$AM$2+L64*$AN$2+K64*$AO$2+#REF!*$AP$2+$AQ$2</f>
        <v>#REF!</v>
      </c>
    </row>
    <row r="65" spans="1:24" x14ac:dyDescent="0.3">
      <c r="A65">
        <v>4</v>
      </c>
      <c r="B65" t="s">
        <v>112</v>
      </c>
      <c r="C65" t="s">
        <v>46</v>
      </c>
      <c r="D65" t="s">
        <v>116</v>
      </c>
      <c r="E65">
        <v>82</v>
      </c>
      <c r="F65">
        <v>59</v>
      </c>
      <c r="G65">
        <v>23</v>
      </c>
      <c r="H65" s="1">
        <v>0.71951219512195119</v>
      </c>
      <c r="I65" t="s">
        <v>294</v>
      </c>
      <c r="J65">
        <v>2</v>
      </c>
      <c r="K65" s="5">
        <v>87.426829268292678</v>
      </c>
      <c r="L65" s="4">
        <v>0.47189287208815739</v>
      </c>
      <c r="M65" s="5">
        <v>11.804878048780488</v>
      </c>
      <c r="N65" s="5">
        <v>32.987804878048777</v>
      </c>
      <c r="O65" s="4">
        <v>0.35785582255083181</v>
      </c>
      <c r="P65" s="5">
        <v>9.7560975609756095</v>
      </c>
      <c r="Q65" s="5">
        <v>111.65853658536585</v>
      </c>
      <c r="R65" s="5">
        <v>43.987804878048777</v>
      </c>
      <c r="S65" s="5">
        <v>24.329268292682926</v>
      </c>
      <c r="T65" s="5">
        <v>7.6341463414634143</v>
      </c>
      <c r="U65" s="5">
        <v>6.0975609756097562</v>
      </c>
      <c r="V65" s="5">
        <v>13.353658536585366</v>
      </c>
      <c r="W65" s="5">
        <v>21.743902439024389</v>
      </c>
      <c r="X65" s="3" t="e">
        <f>V65*$Z$2+U65*$AA$2+T65*$AB$2+S65*$AC$2+R65*$AD$2+Q65*$AE$2+#REF!*$AF$2+P65*$AG$2+#REF!*$AH$2+#REF!*$AI$2+#REF!*$AJ$2+O65*$AK$2+N65*$AL$2+M65*$AM$2+L65*$AN$2+K65*$AO$2+#REF!*$AP$2+$AQ$2</f>
        <v>#REF!</v>
      </c>
    </row>
    <row r="66" spans="1:24" x14ac:dyDescent="0.3">
      <c r="A66">
        <v>5</v>
      </c>
      <c r="B66" t="s">
        <v>112</v>
      </c>
      <c r="C66" t="s">
        <v>72</v>
      </c>
      <c r="D66" t="s">
        <v>117</v>
      </c>
      <c r="E66">
        <v>82</v>
      </c>
      <c r="F66">
        <v>50</v>
      </c>
      <c r="G66">
        <v>32</v>
      </c>
      <c r="H66" s="1">
        <v>0.6097560975609756</v>
      </c>
      <c r="I66" t="s">
        <v>388</v>
      </c>
      <c r="J66">
        <v>4</v>
      </c>
      <c r="K66" s="5">
        <v>84.756097560975604</v>
      </c>
      <c r="L66" s="4">
        <v>0.47640287769784173</v>
      </c>
      <c r="M66" s="5">
        <v>11.963414634146341</v>
      </c>
      <c r="N66" s="5">
        <v>32.146341463414636</v>
      </c>
      <c r="O66" s="4">
        <v>0.37215477996965096</v>
      </c>
      <c r="P66" s="5">
        <v>8.463414634146341</v>
      </c>
      <c r="Q66" s="5">
        <v>110.86585365853658</v>
      </c>
      <c r="R66" s="5">
        <v>42.134146341463413</v>
      </c>
      <c r="S66" s="5">
        <v>23.365853658536587</v>
      </c>
      <c r="T66" s="5">
        <v>7.0975609756097562</v>
      </c>
      <c r="U66" s="5">
        <v>3.8048780487804876</v>
      </c>
      <c r="V66" s="5">
        <v>13.731707317073171</v>
      </c>
      <c r="W66" s="5">
        <v>18.585365853658537</v>
      </c>
      <c r="X66" s="3" t="e">
        <f>V66*$Z$2+U66*$AA$2+T66*$AB$2+S66*$AC$2+R66*$AD$2+Q66*$AE$2+#REF!*$AF$2+P66*$AG$2+#REF!*$AH$2+#REF!*$AI$2+#REF!*$AJ$2+O66*$AK$2+N66*$AL$2+M66*$AM$2+L66*$AN$2+K66*$AO$2+#REF!*$AP$2+$AQ$2</f>
        <v>#REF!</v>
      </c>
    </row>
    <row r="67" spans="1:24" x14ac:dyDescent="0.3">
      <c r="A67">
        <v>6</v>
      </c>
      <c r="B67" t="s">
        <v>112</v>
      </c>
      <c r="C67" t="s">
        <v>58</v>
      </c>
      <c r="D67" t="s">
        <v>118</v>
      </c>
      <c r="E67">
        <v>82</v>
      </c>
      <c r="F67">
        <v>46</v>
      </c>
      <c r="G67">
        <v>36</v>
      </c>
      <c r="H67" s="1">
        <v>0.56097560975609762</v>
      </c>
      <c r="J67">
        <v>0</v>
      </c>
      <c r="K67" s="5">
        <v>86.609756097560975</v>
      </c>
      <c r="L67" s="4">
        <v>0.47000844832441568</v>
      </c>
      <c r="M67" s="5">
        <v>11.463414634146341</v>
      </c>
      <c r="N67" s="5">
        <v>30.926829268292682</v>
      </c>
      <c r="O67" s="4">
        <v>0.37066246056782332</v>
      </c>
      <c r="P67" s="5">
        <v>11</v>
      </c>
      <c r="Q67" s="5">
        <v>110</v>
      </c>
      <c r="R67" s="5">
        <v>44.512195121951223</v>
      </c>
      <c r="S67" s="5">
        <v>25.109756097560975</v>
      </c>
      <c r="T67" s="5">
        <v>7.6463414634146343</v>
      </c>
      <c r="U67" s="5">
        <v>4.9268292682926829</v>
      </c>
      <c r="V67" s="5">
        <v>14.951219512195122</v>
      </c>
      <c r="W67" s="5">
        <v>18.695121951219512</v>
      </c>
      <c r="X67" s="3" t="e">
        <f>V67*$Z$2+U67*$AA$2+T67*$AB$2+S67*$AC$2+R67*$AD$2+Q67*$AE$2+#REF!*$AF$2+P67*$AG$2+#REF!*$AH$2+#REF!*$AI$2+#REF!*$AJ$2+O67*$AK$2+N67*$AL$2+M67*$AM$2+L67*$AN$2+K67*$AO$2+#REF!*$AP$2+$AQ$2</f>
        <v>#REF!</v>
      </c>
    </row>
    <row r="68" spans="1:24" x14ac:dyDescent="0.3">
      <c r="A68">
        <v>7</v>
      </c>
      <c r="B68" t="s">
        <v>112</v>
      </c>
      <c r="C68" t="s">
        <v>60</v>
      </c>
      <c r="D68" t="s">
        <v>119</v>
      </c>
      <c r="E68">
        <v>82</v>
      </c>
      <c r="F68">
        <v>52</v>
      </c>
      <c r="G68">
        <v>30</v>
      </c>
      <c r="H68" s="1">
        <v>0.63414634146341464</v>
      </c>
      <c r="I68" t="s">
        <v>294</v>
      </c>
      <c r="J68">
        <v>2</v>
      </c>
      <c r="K68" s="5">
        <v>86.560975609756099</v>
      </c>
      <c r="L68" s="4">
        <v>0.47182304874612568</v>
      </c>
      <c r="M68" s="5">
        <v>10.987804878048781</v>
      </c>
      <c r="N68" s="5">
        <v>29.817073170731707</v>
      </c>
      <c r="O68" s="4">
        <v>0.3685071574642127</v>
      </c>
      <c r="P68" s="5">
        <v>10.890243902439025</v>
      </c>
      <c r="Q68" s="5">
        <v>109.80487804878049</v>
      </c>
      <c r="R68" s="5">
        <v>47.426829268292686</v>
      </c>
      <c r="S68" s="5">
        <v>27.085365853658537</v>
      </c>
      <c r="T68" s="5">
        <v>8.3170731707317067</v>
      </c>
      <c r="U68" s="5">
        <v>5.1219512195121952</v>
      </c>
      <c r="V68" s="5">
        <v>16.5</v>
      </c>
      <c r="W68" s="5">
        <v>22.085365853658537</v>
      </c>
      <c r="X68" s="3" t="e">
        <f>V68*$Z$2+U68*$AA$2+T68*$AB$2+S68*$AC$2+R68*$AD$2+Q68*$AE$2+#REF!*$AF$2+P68*$AG$2+#REF!*$AH$2+#REF!*$AI$2+#REF!*$AJ$2+O68*$AK$2+N68*$AL$2+M68*$AM$2+L68*$AN$2+K68*$AO$2+#REF!*$AP$2+$AQ$2</f>
        <v>#REF!</v>
      </c>
    </row>
    <row r="69" spans="1:24" x14ac:dyDescent="0.3">
      <c r="A69">
        <v>8</v>
      </c>
      <c r="B69" t="s">
        <v>112</v>
      </c>
      <c r="C69" t="s">
        <v>44</v>
      </c>
      <c r="D69" t="s">
        <v>120</v>
      </c>
      <c r="E69">
        <v>82</v>
      </c>
      <c r="F69">
        <v>47</v>
      </c>
      <c r="G69">
        <v>35</v>
      </c>
      <c r="H69" s="1">
        <v>0.57317073170731703</v>
      </c>
      <c r="I69" t="s">
        <v>345</v>
      </c>
      <c r="J69">
        <v>1</v>
      </c>
      <c r="K69" s="5">
        <v>86.134146341463421</v>
      </c>
      <c r="L69" s="4">
        <v>0.47642644768511966</v>
      </c>
      <c r="M69" s="5">
        <v>8.0243902439024382</v>
      </c>
      <c r="N69" s="5">
        <v>22.5</v>
      </c>
      <c r="O69" s="4">
        <v>0.35663956639566391</v>
      </c>
      <c r="P69" s="5">
        <v>10.341463414634147</v>
      </c>
      <c r="Q69" s="5">
        <v>109.51219512195122</v>
      </c>
      <c r="R69" s="5">
        <v>41.963414634146339</v>
      </c>
      <c r="S69" s="5">
        <v>22.695121951219512</v>
      </c>
      <c r="T69" s="5">
        <v>8.4024390243902438</v>
      </c>
      <c r="U69" s="5">
        <v>4.2073170731707314</v>
      </c>
      <c r="V69" s="5">
        <v>12.451219512195122</v>
      </c>
      <c r="W69" s="5">
        <v>18.23170731707317</v>
      </c>
      <c r="X69" s="3" t="e">
        <f>V69*$Z$2+U69*$AA$2+T69*$AB$2+S69*$AC$2+R69*$AD$2+Q69*$AE$2+#REF!*$AF$2+P69*$AG$2+#REF!*$AH$2+#REF!*$AI$2+#REF!*$AJ$2+O69*$AK$2+N69*$AL$2+M69*$AM$2+L69*$AN$2+K69*$AO$2+#REF!*$AP$2+$AQ$2</f>
        <v>#REF!</v>
      </c>
    </row>
    <row r="70" spans="1:24" x14ac:dyDescent="0.3">
      <c r="A70">
        <v>9</v>
      </c>
      <c r="B70" t="s">
        <v>112</v>
      </c>
      <c r="C70" t="s">
        <v>204</v>
      </c>
      <c r="D70" t="s">
        <v>447</v>
      </c>
      <c r="E70">
        <v>82</v>
      </c>
      <c r="F70">
        <v>42</v>
      </c>
      <c r="G70">
        <v>40</v>
      </c>
      <c r="H70" s="1">
        <v>0.51219512195121952</v>
      </c>
      <c r="J70">
        <v>0</v>
      </c>
      <c r="K70" s="5">
        <v>85.41463414634147</v>
      </c>
      <c r="L70" s="4">
        <v>0.47144488863506562</v>
      </c>
      <c r="M70" s="5">
        <v>9.4756097560975618</v>
      </c>
      <c r="N70" s="5">
        <v>26.780487804878049</v>
      </c>
      <c r="O70" s="4">
        <v>0.35382513661202186</v>
      </c>
      <c r="P70" s="5">
        <v>10.146341463414634</v>
      </c>
      <c r="Q70" s="5">
        <v>108.98780487804878</v>
      </c>
      <c r="R70" s="5">
        <v>43.878048780487802</v>
      </c>
      <c r="S70" s="5">
        <v>22.341463414634145</v>
      </c>
      <c r="T70" s="5">
        <v>7.6585365853658534</v>
      </c>
      <c r="U70" s="5">
        <v>4.5365853658536581</v>
      </c>
      <c r="V70" s="5">
        <v>14.682926829268293</v>
      </c>
      <c r="W70" s="5">
        <v>19.975609756097562</v>
      </c>
      <c r="X70" s="3" t="e">
        <f>V70*$Z$2+U70*$AA$2+T70*$AB$2+S70*$AC$2+R70*$AD$2+Q70*$AE$2+#REF!*$AF$2+P70*$AG$2+#REF!*$AH$2+#REF!*$AI$2+#REF!*$AJ$2+O70*$AK$2+N70*$AL$2+M70*$AM$2+L70*$AN$2+K70*$AO$2+#REF!*$AP$2+$AQ$2</f>
        <v>#REF!</v>
      </c>
    </row>
    <row r="71" spans="1:24" x14ac:dyDescent="0.3">
      <c r="A71">
        <v>10</v>
      </c>
      <c r="B71" t="s">
        <v>112</v>
      </c>
      <c r="C71" t="s">
        <v>80</v>
      </c>
      <c r="D71" t="s">
        <v>121</v>
      </c>
      <c r="E71">
        <v>82</v>
      </c>
      <c r="F71">
        <v>36</v>
      </c>
      <c r="G71">
        <v>46</v>
      </c>
      <c r="H71" s="1">
        <v>0.43902439024390244</v>
      </c>
      <c r="J71">
        <v>0</v>
      </c>
      <c r="K71" s="5">
        <v>86.658536585365852</v>
      </c>
      <c r="L71" s="4">
        <v>0.44990149169715732</v>
      </c>
      <c r="M71" s="5">
        <v>10.048780487804878</v>
      </c>
      <c r="N71" s="5">
        <v>27.23170731707317</v>
      </c>
      <c r="O71" s="4">
        <v>0.3690103000447828</v>
      </c>
      <c r="P71" s="5">
        <v>10.085365853658537</v>
      </c>
      <c r="Q71" s="5">
        <v>108.21951219512195</v>
      </c>
      <c r="R71" s="5">
        <v>45.463414634146339</v>
      </c>
      <c r="S71" s="5">
        <v>21.585365853658537</v>
      </c>
      <c r="T71" s="5">
        <v>6.8170731707317076</v>
      </c>
      <c r="U71" s="5">
        <v>4.5487804878048781</v>
      </c>
      <c r="V71" s="5">
        <v>12.695121951219512</v>
      </c>
      <c r="W71" s="5">
        <v>17.182926829268293</v>
      </c>
      <c r="X71" s="3" t="e">
        <f>V71*$Z$2+U71*$AA$2+T71*$AB$2+S71*$AC$2+R71*$AD$2+Q71*$AE$2+#REF!*$AF$2+P71*$AG$2+#REF!*$AH$2+#REF!*$AI$2+#REF!*$AJ$2+O71*$AK$2+N71*$AL$2+M71*$AM$2+L71*$AN$2+K71*$AO$2+#REF!*$AP$2+$AQ$2</f>
        <v>#REF!</v>
      </c>
    </row>
    <row r="72" spans="1:24" x14ac:dyDescent="0.3">
      <c r="A72">
        <v>11</v>
      </c>
      <c r="B72" t="s">
        <v>112</v>
      </c>
      <c r="C72" t="s">
        <v>42</v>
      </c>
      <c r="D72" t="s">
        <v>122</v>
      </c>
      <c r="E72">
        <v>82</v>
      </c>
      <c r="F72">
        <v>35</v>
      </c>
      <c r="G72">
        <v>47</v>
      </c>
      <c r="H72" s="1">
        <v>0.42682926829268292</v>
      </c>
      <c r="J72">
        <v>0</v>
      </c>
      <c r="K72" s="5">
        <v>88.390243902439025</v>
      </c>
      <c r="L72" s="4">
        <v>0.46054083885209718</v>
      </c>
      <c r="M72" s="5">
        <v>10.024390243902438</v>
      </c>
      <c r="N72" s="5">
        <v>29.073170731707318</v>
      </c>
      <c r="O72" s="4">
        <v>0.34479865771812074</v>
      </c>
      <c r="P72" s="5">
        <v>10.682926829268293</v>
      </c>
      <c r="Q72" s="5">
        <v>108.07317073170732</v>
      </c>
      <c r="R72" s="5">
        <v>46.378048780487802</v>
      </c>
      <c r="S72" s="5">
        <v>23.76829268292683</v>
      </c>
      <c r="T72" s="5">
        <v>7.7195121951219514</v>
      </c>
      <c r="U72" s="5">
        <v>4.7317073170731705</v>
      </c>
      <c r="V72" s="5">
        <v>15.792682926829269</v>
      </c>
      <c r="W72" s="5">
        <v>21.170731707317074</v>
      </c>
      <c r="X72" s="3" t="e">
        <f>V72*$Z$2+U72*$AA$2+T72*$AB$2+S72*$AC$2+R72*$AD$2+Q72*$AE$2+#REF!*$AF$2+P72*$AG$2+#REF!*$AH$2+#REF!*$AI$2+#REF!*$AJ$2+O72*$AK$2+N72*$AL$2+M72*$AM$2+L72*$AN$2+K72*$AO$2+#REF!*$AP$2+$AQ$2</f>
        <v>#REF!</v>
      </c>
    </row>
    <row r="73" spans="1:24" x14ac:dyDescent="0.3">
      <c r="A73">
        <v>12</v>
      </c>
      <c r="B73" t="s">
        <v>112</v>
      </c>
      <c r="C73" t="s">
        <v>62</v>
      </c>
      <c r="D73" t="s">
        <v>123</v>
      </c>
      <c r="E73">
        <v>82</v>
      </c>
      <c r="F73">
        <v>48</v>
      </c>
      <c r="G73">
        <v>34</v>
      </c>
      <c r="H73" s="1">
        <v>0.58536585365853655</v>
      </c>
      <c r="I73" t="s">
        <v>345</v>
      </c>
      <c r="J73">
        <v>1</v>
      </c>
      <c r="K73" s="5">
        <v>88.060975609756099</v>
      </c>
      <c r="L73" s="4">
        <v>0.45298435119789504</v>
      </c>
      <c r="M73" s="5">
        <v>10.74390243902439</v>
      </c>
      <c r="N73" s="5">
        <v>30.378048780487806</v>
      </c>
      <c r="O73" s="4">
        <v>0.35367322360497794</v>
      </c>
      <c r="P73" s="5">
        <v>12.487804878048781</v>
      </c>
      <c r="Q73" s="5">
        <v>107.85365853658537</v>
      </c>
      <c r="R73" s="5">
        <v>45.060975609756099</v>
      </c>
      <c r="S73" s="5">
        <v>21.341463414634145</v>
      </c>
      <c r="T73" s="5">
        <v>9.0609756097560972</v>
      </c>
      <c r="U73" s="5">
        <v>5.024390243902439</v>
      </c>
      <c r="V73" s="5">
        <v>13.987804878048781</v>
      </c>
      <c r="W73" s="5">
        <v>20.158536585365855</v>
      </c>
      <c r="X73" s="3" t="e">
        <f>V73*$Z$2+U73*$AA$2+T73*$AB$2+S73*$AC$2+R73*$AD$2+Q73*$AE$2+#REF!*$AF$2+P73*$AG$2+#REF!*$AH$2+#REF!*$AI$2+#REF!*$AJ$2+O73*$AK$2+N73*$AL$2+M73*$AM$2+L73*$AN$2+K73*$AO$2+#REF!*$AP$2+$AQ$2</f>
        <v>#REF!</v>
      </c>
    </row>
    <row r="74" spans="1:24" x14ac:dyDescent="0.3">
      <c r="A74">
        <v>13</v>
      </c>
      <c r="B74" t="s">
        <v>112</v>
      </c>
      <c r="C74" t="s">
        <v>54</v>
      </c>
      <c r="D74" t="s">
        <v>124</v>
      </c>
      <c r="E74">
        <v>82</v>
      </c>
      <c r="F74">
        <v>28</v>
      </c>
      <c r="G74">
        <v>54</v>
      </c>
      <c r="H74" s="1">
        <v>0.34146341463414637</v>
      </c>
      <c r="I74">
        <v>0</v>
      </c>
      <c r="J74">
        <v>0</v>
      </c>
      <c r="K74" s="5">
        <v>86.756097560975604</v>
      </c>
      <c r="L74" s="4">
        <v>0.4408209165026708</v>
      </c>
      <c r="M74" s="5">
        <v>12.695121951219512</v>
      </c>
      <c r="N74" s="5">
        <v>35.658536585365852</v>
      </c>
      <c r="O74" s="4">
        <v>0.35601915184678523</v>
      </c>
      <c r="P74" s="5">
        <v>9.6585365853658534</v>
      </c>
      <c r="Q74" s="5">
        <v>106.59756097560975</v>
      </c>
      <c r="R74" s="5">
        <v>44.439024390243901</v>
      </c>
      <c r="S74" s="5">
        <v>23.670731707317074</v>
      </c>
      <c r="T74" s="5">
        <v>6.2439024390243905</v>
      </c>
      <c r="U74" s="5">
        <v>4.7560975609756095</v>
      </c>
      <c r="V74" s="5">
        <v>15.182926829268293</v>
      </c>
      <c r="W74" s="5">
        <v>20.585365853658537</v>
      </c>
      <c r="X74" s="3" t="e">
        <f>V74*$Z$2+U74*$AA$2+T74*$AB$2+S74*$AC$2+R74*$AD$2+Q74*$AE$2+#REF!*$AF$2+P74*$AG$2+#REF!*$AH$2+#REF!*$AI$2+#REF!*$AJ$2+O74*$AK$2+N74*$AL$2+M74*$AM$2+L74*$AN$2+K74*$AO$2+#REF!*$AP$2+$AQ$2</f>
        <v>#REF!</v>
      </c>
    </row>
    <row r="75" spans="1:24" x14ac:dyDescent="0.3">
      <c r="A75">
        <v>14</v>
      </c>
      <c r="B75" t="s">
        <v>112</v>
      </c>
      <c r="C75" t="s">
        <v>34</v>
      </c>
      <c r="D75" t="s">
        <v>125</v>
      </c>
      <c r="E75">
        <v>82</v>
      </c>
      <c r="F75">
        <v>43</v>
      </c>
      <c r="G75">
        <v>39</v>
      </c>
      <c r="H75" s="1">
        <v>0.52439024390243905</v>
      </c>
      <c r="I75" t="s">
        <v>285</v>
      </c>
      <c r="J75">
        <v>1</v>
      </c>
      <c r="K75" s="5">
        <v>85.58536585365853</v>
      </c>
      <c r="L75" s="4">
        <v>0.46665716728412654</v>
      </c>
      <c r="M75" s="5">
        <v>9.9268292682926838</v>
      </c>
      <c r="N75" s="5">
        <v>26.5</v>
      </c>
      <c r="O75" s="4">
        <v>0.37459733087896918</v>
      </c>
      <c r="P75" s="5">
        <v>10.036585365853659</v>
      </c>
      <c r="Q75" s="5">
        <v>106.60975609756098</v>
      </c>
      <c r="R75" s="5">
        <v>43.121951219512198</v>
      </c>
      <c r="S75" s="5">
        <v>25.182926829268293</v>
      </c>
      <c r="T75" s="5">
        <v>7.8658536585365857</v>
      </c>
      <c r="U75" s="5">
        <v>4.3048780487804876</v>
      </c>
      <c r="V75" s="5">
        <v>14.585365853658537</v>
      </c>
      <c r="W75" s="5">
        <v>21.292682926829269</v>
      </c>
      <c r="X75" s="3" t="e">
        <f>V75*$Z$2+U75*$AA$2+T75*$AB$2+S75*$AC$2+R75*$AD$2+Q75*$AE$2+#REF!*$AF$2+P75*$AG$2+#REF!*$AH$2+#REF!*$AI$2+#REF!*$AJ$2+O75*$AK$2+N75*$AL$2+M75*$AM$2+L75*$AN$2+K75*$AO$2+#REF!*$AP$2+$AQ$2</f>
        <v>#REF!</v>
      </c>
    </row>
    <row r="76" spans="1:24" x14ac:dyDescent="0.3">
      <c r="A76">
        <v>15</v>
      </c>
      <c r="B76" t="s">
        <v>112</v>
      </c>
      <c r="C76" t="s">
        <v>24</v>
      </c>
      <c r="D76" t="s">
        <v>126</v>
      </c>
      <c r="E76">
        <v>82</v>
      </c>
      <c r="F76">
        <v>44</v>
      </c>
      <c r="G76">
        <v>38</v>
      </c>
      <c r="H76" s="1">
        <v>0.53658536585365857</v>
      </c>
      <c r="I76" t="s">
        <v>285</v>
      </c>
      <c r="J76">
        <v>1</v>
      </c>
      <c r="K76" s="5">
        <v>83.012195121951223</v>
      </c>
      <c r="L76" s="4">
        <v>0.47847803731452915</v>
      </c>
      <c r="M76" s="5">
        <v>8.7560975609756095</v>
      </c>
      <c r="N76" s="5">
        <v>24.682926829268293</v>
      </c>
      <c r="O76" s="4">
        <v>0.35474308300395258</v>
      </c>
      <c r="P76" s="5">
        <v>8.3902439024390247</v>
      </c>
      <c r="Q76" s="5">
        <v>106.47560975609755</v>
      </c>
      <c r="R76" s="5">
        <v>39.841463414634148</v>
      </c>
      <c r="S76" s="5">
        <v>23.23170731707317</v>
      </c>
      <c r="T76" s="5">
        <v>8.8048780487804876</v>
      </c>
      <c r="U76" s="5">
        <v>5.4024390243902438</v>
      </c>
      <c r="V76" s="5">
        <v>13.841463414634147</v>
      </c>
      <c r="W76" s="5">
        <v>21.365853658536587</v>
      </c>
      <c r="X76" s="3" t="e">
        <f>V76*$Z$2+U76*$AA$2+T76*$AB$2+S76*$AC$2+R76*$AD$2+Q76*$AE$2+#REF!*$AF$2+P76*$AG$2+#REF!*$AH$2+#REF!*$AI$2+#REF!*$AJ$2+O76*$AK$2+N76*$AL$2+M76*$AM$2+L76*$AN$2+K76*$AO$2+#REF!*$AP$2+$AQ$2</f>
        <v>#REF!</v>
      </c>
    </row>
    <row r="77" spans="1:24" x14ac:dyDescent="0.3">
      <c r="A77">
        <v>16</v>
      </c>
      <c r="B77" t="s">
        <v>112</v>
      </c>
      <c r="C77" t="s">
        <v>32</v>
      </c>
      <c r="D77" t="s">
        <v>127</v>
      </c>
      <c r="E77">
        <v>82</v>
      </c>
      <c r="F77">
        <v>49</v>
      </c>
      <c r="G77">
        <v>33</v>
      </c>
      <c r="H77" s="1">
        <v>0.59756097560975607</v>
      </c>
      <c r="I77" t="s">
        <v>345</v>
      </c>
      <c r="J77">
        <v>1</v>
      </c>
      <c r="K77" s="5">
        <v>86.975609756097555</v>
      </c>
      <c r="L77" s="4">
        <v>0.45176668536174985</v>
      </c>
      <c r="M77" s="5">
        <v>10.304878048780488</v>
      </c>
      <c r="N77" s="5">
        <v>28.146341463414632</v>
      </c>
      <c r="O77" s="4">
        <v>0.36611785095320626</v>
      </c>
      <c r="P77" s="5">
        <v>10.182926829268293</v>
      </c>
      <c r="Q77" s="5">
        <v>105.6219512195122</v>
      </c>
      <c r="R77" s="5">
        <v>45.463414634146339</v>
      </c>
      <c r="S77" s="5">
        <v>19.5</v>
      </c>
      <c r="T77" s="5">
        <v>6.9878048780487809</v>
      </c>
      <c r="U77" s="5">
        <v>5.1585365853658534</v>
      </c>
      <c r="V77" s="5">
        <v>13.524390243902438</v>
      </c>
      <c r="W77" s="5">
        <v>19.5</v>
      </c>
      <c r="X77" s="3" t="e">
        <f>V77*$Z$2+U77*$AA$2+T77*$AB$2+S77*$AC$2+R77*$AD$2+Q77*$AE$2+#REF!*$AF$2+P77*$AG$2+#REF!*$AH$2+#REF!*$AI$2+#REF!*$AJ$2+O77*$AK$2+N77*$AL$2+M77*$AM$2+L77*$AN$2+K77*$AO$2+#REF!*$AP$2+$AQ$2</f>
        <v>#REF!</v>
      </c>
    </row>
    <row r="78" spans="1:24" x14ac:dyDescent="0.3">
      <c r="A78">
        <v>17</v>
      </c>
      <c r="B78" t="s">
        <v>112</v>
      </c>
      <c r="C78" t="s">
        <v>66</v>
      </c>
      <c r="D78" t="s">
        <v>128</v>
      </c>
      <c r="E78">
        <v>82</v>
      </c>
      <c r="F78">
        <v>48</v>
      </c>
      <c r="G78">
        <v>34</v>
      </c>
      <c r="H78" s="1">
        <v>0.58536585365853655</v>
      </c>
      <c r="I78" t="s">
        <v>285</v>
      </c>
      <c r="J78">
        <v>1</v>
      </c>
      <c r="K78" s="5">
        <v>86.378048780487802</v>
      </c>
      <c r="L78" s="4">
        <v>0.47225751800084709</v>
      </c>
      <c r="M78" s="5">
        <v>9.036585365853659</v>
      </c>
      <c r="N78" s="5">
        <v>24.512195121951219</v>
      </c>
      <c r="O78" s="4">
        <v>0.36865671641791048</v>
      </c>
      <c r="P78" s="5">
        <v>9.6097560975609753</v>
      </c>
      <c r="Q78" s="5">
        <v>105.5609756097561</v>
      </c>
      <c r="R78" s="5">
        <v>42.341463414634148</v>
      </c>
      <c r="S78" s="5">
        <v>22.182926829268293</v>
      </c>
      <c r="T78" s="5">
        <v>8.7926829268292686</v>
      </c>
      <c r="U78" s="5">
        <v>4.1463414634146343</v>
      </c>
      <c r="V78" s="5">
        <v>13.268292682926829</v>
      </c>
      <c r="W78" s="5">
        <v>18.829268292682926</v>
      </c>
      <c r="X78" s="3" t="e">
        <f>V78*$Z$2+U78*$AA$2+T78*$AB$2+S78*$AC$2+R78*$AD$2+Q78*$AE$2+#REF!*$AF$2+P78*$AG$2+#REF!*$AH$2+#REF!*$AI$2+#REF!*$AJ$2+O78*$AK$2+N78*$AL$2+M78*$AM$2+L78*$AN$2+K78*$AO$2+#REF!*$AP$2+$AQ$2</f>
        <v>#REF!</v>
      </c>
    </row>
    <row r="79" spans="1:24" x14ac:dyDescent="0.3">
      <c r="A79">
        <v>18</v>
      </c>
      <c r="B79" t="s">
        <v>112</v>
      </c>
      <c r="C79" t="s">
        <v>78</v>
      </c>
      <c r="D79" t="s">
        <v>129</v>
      </c>
      <c r="E79">
        <v>82</v>
      </c>
      <c r="F79">
        <v>29</v>
      </c>
      <c r="G79">
        <v>53</v>
      </c>
      <c r="H79" s="1">
        <v>0.35365853658536583</v>
      </c>
      <c r="I79">
        <v>0</v>
      </c>
      <c r="J79">
        <v>0</v>
      </c>
      <c r="K79" s="5">
        <v>87.719512195121951</v>
      </c>
      <c r="L79" s="4">
        <v>0.46350618657027665</v>
      </c>
      <c r="M79" s="5">
        <v>8.2073170731707314</v>
      </c>
      <c r="N79" s="5">
        <v>23.341463414634145</v>
      </c>
      <c r="O79" s="4">
        <v>0.35161964472309298</v>
      </c>
      <c r="P79" s="5">
        <v>10.475609756097562</v>
      </c>
      <c r="Q79" s="5">
        <v>104.46341463414635</v>
      </c>
      <c r="R79" s="5">
        <v>44.036585365853661</v>
      </c>
      <c r="S79" s="5">
        <v>23.317073170731707</v>
      </c>
      <c r="T79" s="5">
        <v>6.7317073170731705</v>
      </c>
      <c r="U79" s="5">
        <v>5.1341463414634143</v>
      </c>
      <c r="V79" s="5">
        <v>14.731707317073171</v>
      </c>
      <c r="W79" s="5">
        <v>20.512195121951219</v>
      </c>
      <c r="X79" s="3" t="e">
        <f>V79*$Z$2+U79*$AA$2+T79*$AB$2+S79*$AC$2+R79*$AD$2+Q79*$AE$2+#REF!*$AF$2+P79*$AG$2+#REF!*$AH$2+#REF!*$AI$2+#REF!*$AJ$2+O79*$AK$2+N79*$AL$2+M79*$AM$2+L79*$AN$2+K79*$AO$2+#REF!*$AP$2+$AQ$2</f>
        <v>#REF!</v>
      </c>
    </row>
    <row r="80" spans="1:24" x14ac:dyDescent="0.3">
      <c r="A80">
        <v>19</v>
      </c>
      <c r="B80" t="s">
        <v>112</v>
      </c>
      <c r="C80" t="s">
        <v>56</v>
      </c>
      <c r="D80" t="s">
        <v>130</v>
      </c>
      <c r="E80">
        <v>82</v>
      </c>
      <c r="F80">
        <v>48</v>
      </c>
      <c r="G80">
        <v>34</v>
      </c>
      <c r="H80" s="1">
        <v>0.58536585365853655</v>
      </c>
      <c r="I80" t="s">
        <v>369</v>
      </c>
      <c r="J80">
        <v>2</v>
      </c>
      <c r="K80" s="5">
        <v>82.890243902439025</v>
      </c>
      <c r="L80" s="4">
        <v>0.46182139179049581</v>
      </c>
      <c r="M80" s="5">
        <v>10.817073170731707</v>
      </c>
      <c r="N80" s="5">
        <v>29.573170731707318</v>
      </c>
      <c r="O80" s="4">
        <v>0.36577319587628865</v>
      </c>
      <c r="P80" s="5">
        <v>9.0243902439024382</v>
      </c>
      <c r="Q80" s="5">
        <v>104.14634146341463</v>
      </c>
      <c r="R80" s="5">
        <v>43.256097560975611</v>
      </c>
      <c r="S80" s="5">
        <v>22.426829268292682</v>
      </c>
      <c r="T80" s="5">
        <v>8.6341463414634152</v>
      </c>
      <c r="U80" s="5">
        <v>5.1219512195121952</v>
      </c>
      <c r="V80" s="5">
        <v>14.695121951219512</v>
      </c>
      <c r="W80" s="5">
        <v>19.609756097560975</v>
      </c>
      <c r="X80" s="3" t="e">
        <f>V80*$Z$2+U80*$AA$2+T80*$AB$2+S80*$AC$2+R80*$AD$2+Q80*$AE$2+#REF!*$AF$2+P80*$AG$2+#REF!*$AH$2+#REF!*$AI$2+#REF!*$AJ$2+O80*$AK$2+N80*$AL$2+M80*$AM$2+L80*$AN$2+K80*$AO$2+#REF!*$AP$2+$AQ$2</f>
        <v>#REF!</v>
      </c>
    </row>
    <row r="81" spans="1:24" x14ac:dyDescent="0.3">
      <c r="A81">
        <v>20</v>
      </c>
      <c r="B81" t="s">
        <v>112</v>
      </c>
      <c r="C81" t="s">
        <v>38</v>
      </c>
      <c r="D81" t="s">
        <v>131</v>
      </c>
      <c r="E81">
        <v>82</v>
      </c>
      <c r="F81">
        <v>55</v>
      </c>
      <c r="G81">
        <v>27</v>
      </c>
      <c r="H81" s="1">
        <v>0.67073170731707321</v>
      </c>
      <c r="I81" t="s">
        <v>282</v>
      </c>
      <c r="J81">
        <v>3</v>
      </c>
      <c r="K81" s="5">
        <v>85.060975609756099</v>
      </c>
      <c r="L81" s="4">
        <v>0.45032258064516129</v>
      </c>
      <c r="M81" s="5">
        <v>11.451219512195122</v>
      </c>
      <c r="N81" s="5">
        <v>30.390243902439025</v>
      </c>
      <c r="O81" s="4">
        <v>0.37680577849117175</v>
      </c>
      <c r="P81" s="5">
        <v>9.3536585365853657</v>
      </c>
      <c r="Q81" s="5">
        <v>104.01219512195122</v>
      </c>
      <c r="R81" s="5">
        <v>44.451219512195124</v>
      </c>
      <c r="S81" s="5">
        <v>22.463414634146343</v>
      </c>
      <c r="T81" s="5">
        <v>7.3658536585365857</v>
      </c>
      <c r="U81" s="5">
        <v>4.5487804878048781</v>
      </c>
      <c r="V81" s="5">
        <v>14</v>
      </c>
      <c r="W81" s="5">
        <v>19.73170731707317</v>
      </c>
      <c r="X81" s="3" t="e">
        <f>V81*$Z$2+U81*$AA$2+T81*$AB$2+S81*$AC$2+R81*$AD$2+Q81*$AE$2+#REF!*$AF$2+P81*$AG$2+#REF!*$AH$2+#REF!*$AI$2+#REF!*$AJ$2+O81*$AK$2+N81*$AL$2+M81*$AM$2+L81*$AN$2+K81*$AO$2+#REF!*$AP$2+$AQ$2</f>
        <v>#REF!</v>
      </c>
    </row>
    <row r="82" spans="1:24" x14ac:dyDescent="0.3">
      <c r="A82">
        <v>21</v>
      </c>
      <c r="B82" t="s">
        <v>112</v>
      </c>
      <c r="C82" t="s">
        <v>40</v>
      </c>
      <c r="D82" t="s">
        <v>132</v>
      </c>
      <c r="E82">
        <v>82</v>
      </c>
      <c r="F82">
        <v>21</v>
      </c>
      <c r="G82">
        <v>61</v>
      </c>
      <c r="H82" s="1">
        <v>0.25609756097560976</v>
      </c>
      <c r="J82">
        <v>0</v>
      </c>
      <c r="K82" s="5">
        <v>87.08536585365853</v>
      </c>
      <c r="L82" s="4">
        <v>0.44153479904775245</v>
      </c>
      <c r="M82" s="5">
        <v>9.3048780487804876</v>
      </c>
      <c r="N82" s="5">
        <v>27.878048780487806</v>
      </c>
      <c r="O82" s="4">
        <v>0.33377077865266841</v>
      </c>
      <c r="P82" s="5">
        <v>10.268292682926829</v>
      </c>
      <c r="Q82" s="5">
        <v>103.92682926829268</v>
      </c>
      <c r="R82" s="5">
        <v>44.121951219512198</v>
      </c>
      <c r="S82" s="5">
        <v>21.256097560975611</v>
      </c>
      <c r="T82" s="5">
        <v>6.9390243902439028</v>
      </c>
      <c r="U82" s="5">
        <v>4.5121951219512191</v>
      </c>
      <c r="V82" s="5">
        <v>15.719512195121951</v>
      </c>
      <c r="W82" s="5">
        <v>22.036585365853657</v>
      </c>
      <c r="X82" s="3" t="e">
        <f>V82*$Z$2+U82*$AA$2+T82*$AB$2+S82*$AC$2+R82*$AD$2+Q82*$AE$2+#REF!*$AF$2+P82*$AG$2+#REF!*$AH$2+#REF!*$AI$2+#REF!*$AJ$2+O82*$AK$2+N82*$AL$2+M82*$AM$2+L82*$AN$2+K82*$AO$2+#REF!*$AP$2+$AQ$2</f>
        <v>#REF!</v>
      </c>
    </row>
    <row r="83" spans="1:24" x14ac:dyDescent="0.3">
      <c r="A83">
        <v>22</v>
      </c>
      <c r="B83" t="s">
        <v>112</v>
      </c>
      <c r="C83" t="s">
        <v>70</v>
      </c>
      <c r="D83" t="s">
        <v>133</v>
      </c>
      <c r="E83">
        <v>82</v>
      </c>
      <c r="F83">
        <v>39</v>
      </c>
      <c r="G83">
        <v>43</v>
      </c>
      <c r="H83" s="1">
        <v>0.47560975609756095</v>
      </c>
      <c r="I83">
        <v>0</v>
      </c>
      <c r="J83">
        <v>0</v>
      </c>
      <c r="K83" s="5">
        <v>86.939024390243901</v>
      </c>
      <c r="L83" s="4">
        <v>0.44999298639360363</v>
      </c>
      <c r="M83" s="5">
        <v>10.804878048780488</v>
      </c>
      <c r="N83" s="5">
        <v>28.939024390243901</v>
      </c>
      <c r="O83" s="4">
        <v>0.37336704593341763</v>
      </c>
      <c r="P83" s="5">
        <v>10.121951219512194</v>
      </c>
      <c r="Q83" s="5">
        <v>103.76829268292683</v>
      </c>
      <c r="R83" s="5">
        <v>43.731707317073173</v>
      </c>
      <c r="S83" s="5">
        <v>22.780487804878049</v>
      </c>
      <c r="T83" s="5">
        <v>7.6585365853658534</v>
      </c>
      <c r="U83" s="5">
        <v>3.8658536585365852</v>
      </c>
      <c r="V83" s="5">
        <v>13.439024390243903</v>
      </c>
      <c r="W83" s="5">
        <v>18.390243902439025</v>
      </c>
      <c r="X83" s="3" t="e">
        <f>V83*$Z$2+U83*$AA$2+T83*$AB$2+S83*$AC$2+R83*$AD$2+Q83*$AE$2+#REF!*$AF$2+P83*$AG$2+#REF!*$AH$2+#REF!*$AI$2+#REF!*$AJ$2+O83*$AK$2+N83*$AL$2+M83*$AM$2+L83*$AN$2+K83*$AO$2+#REF!*$AP$2+$AQ$2</f>
        <v>#REF!</v>
      </c>
    </row>
    <row r="84" spans="1:24" x14ac:dyDescent="0.3">
      <c r="A84">
        <v>23</v>
      </c>
      <c r="B84" t="s">
        <v>112</v>
      </c>
      <c r="C84" t="s">
        <v>68</v>
      </c>
      <c r="D84" t="s">
        <v>134</v>
      </c>
      <c r="E84">
        <v>82</v>
      </c>
      <c r="F84">
        <v>25</v>
      </c>
      <c r="G84">
        <v>57</v>
      </c>
      <c r="H84" s="1">
        <v>0.3048780487804878</v>
      </c>
      <c r="J84">
        <v>0</v>
      </c>
      <c r="K84" s="5">
        <v>85.878048780487802</v>
      </c>
      <c r="L84" s="4">
        <v>0.4518602669696109</v>
      </c>
      <c r="M84" s="5">
        <v>10.292682926829269</v>
      </c>
      <c r="N84" s="5">
        <v>29.329268292682926</v>
      </c>
      <c r="O84" s="4">
        <v>0.35093555093555096</v>
      </c>
      <c r="P84" s="5">
        <v>8.8048780487804876</v>
      </c>
      <c r="Q84" s="5">
        <v>103.40243902439025</v>
      </c>
      <c r="R84" s="5">
        <v>41.634146341463413</v>
      </c>
      <c r="S84" s="5">
        <v>23.426829268292682</v>
      </c>
      <c r="T84" s="5">
        <v>7.5853658536585362</v>
      </c>
      <c r="U84" s="5">
        <v>4.8780487804878048</v>
      </c>
      <c r="V84" s="5">
        <v>14.536585365853659</v>
      </c>
      <c r="W84" s="5">
        <v>19.256097560975611</v>
      </c>
      <c r="X84" s="3" t="e">
        <f>V84*$Z$2+U84*$AA$2+T84*$AB$2+S84*$AC$2+R84*$AD$2+Q84*$AE$2+#REF!*$AF$2+P84*$AG$2+#REF!*$AH$2+#REF!*$AI$2+#REF!*$AJ$2+O84*$AK$2+N84*$AL$2+M84*$AM$2+L84*$AN$2+K84*$AO$2+#REF!*$AP$2+$AQ$2</f>
        <v>#REF!</v>
      </c>
    </row>
    <row r="85" spans="1:24" x14ac:dyDescent="0.3">
      <c r="A85">
        <v>24</v>
      </c>
      <c r="B85" t="s">
        <v>112</v>
      </c>
      <c r="C85" t="s">
        <v>52</v>
      </c>
      <c r="D85" t="s">
        <v>135</v>
      </c>
      <c r="E85">
        <v>82</v>
      </c>
      <c r="F85">
        <v>24</v>
      </c>
      <c r="G85">
        <v>58</v>
      </c>
      <c r="H85" s="1">
        <v>0.29268292682926828</v>
      </c>
      <c r="J85">
        <v>0</v>
      </c>
      <c r="K85" s="5">
        <v>85.548780487804876</v>
      </c>
      <c r="L85" s="4">
        <v>0.4461867426942267</v>
      </c>
      <c r="M85" s="5">
        <v>11.182926829268293</v>
      </c>
      <c r="N85" s="5">
        <v>31.024390243902438</v>
      </c>
      <c r="O85" s="4">
        <v>0.36045597484276731</v>
      </c>
      <c r="P85" s="5">
        <v>9.0609756097560972</v>
      </c>
      <c r="Q85" s="5">
        <v>103.35365853658537</v>
      </c>
      <c r="R85" s="5">
        <v>41.902439024390247</v>
      </c>
      <c r="S85" s="5">
        <v>23.73170731707317</v>
      </c>
      <c r="T85" s="5">
        <v>7.7804878048780486</v>
      </c>
      <c r="U85" s="5">
        <v>4.2439024390243905</v>
      </c>
      <c r="V85" s="5">
        <v>15.536585365853659</v>
      </c>
      <c r="W85" s="5">
        <v>19.585365853658537</v>
      </c>
      <c r="X85" s="3" t="e">
        <f>V85*$Z$2+U85*$AA$2+T85*$AB$2+S85*$AC$2+R85*$AD$2+Q85*$AE$2+#REF!*$AF$2+P85*$AG$2+#REF!*$AH$2+#REF!*$AI$2+#REF!*$AJ$2+O85*$AK$2+N85*$AL$2+M85*$AM$2+L85*$AN$2+K85*$AO$2+#REF!*$AP$2+$AQ$2</f>
        <v>#REF!</v>
      </c>
    </row>
    <row r="86" spans="1:24" x14ac:dyDescent="0.3">
      <c r="A86">
        <v>25</v>
      </c>
      <c r="B86" t="s">
        <v>112</v>
      </c>
      <c r="C86" t="s">
        <v>50</v>
      </c>
      <c r="D86" t="s">
        <v>136</v>
      </c>
      <c r="E86">
        <v>82</v>
      </c>
      <c r="F86">
        <v>44</v>
      </c>
      <c r="G86">
        <v>38</v>
      </c>
      <c r="H86" s="1">
        <v>0.53658536585365857</v>
      </c>
      <c r="I86" t="s">
        <v>285</v>
      </c>
      <c r="J86">
        <v>1</v>
      </c>
      <c r="K86" s="5">
        <v>85.329268292682926</v>
      </c>
      <c r="L86" s="4">
        <v>0.45505216521366298</v>
      </c>
      <c r="M86" s="5">
        <v>11.012195121951219</v>
      </c>
      <c r="N86" s="5">
        <v>30.560975609756099</v>
      </c>
      <c r="O86" s="4">
        <v>0.36033519553072624</v>
      </c>
      <c r="P86" s="5">
        <v>9.3048780487804876</v>
      </c>
      <c r="Q86" s="5">
        <v>103.41463414634147</v>
      </c>
      <c r="R86" s="5">
        <v>43.463414634146339</v>
      </c>
      <c r="S86" s="5">
        <v>22.707317073170731</v>
      </c>
      <c r="T86" s="5">
        <v>7.5609756097560972</v>
      </c>
      <c r="U86" s="5">
        <v>5.3292682926829267</v>
      </c>
      <c r="V86" s="5">
        <v>14.365853658536585</v>
      </c>
      <c r="W86" s="5">
        <v>20.097560975609756</v>
      </c>
      <c r="X86" s="3" t="e">
        <f>V86*$Z$2+U86*$AA$2+T86*$AB$2+S86*$AC$2+R86*$AD$2+Q86*$AE$2+#REF!*$AF$2+P86*$AG$2+#REF!*$AH$2+#REF!*$AI$2+#REF!*$AJ$2+O86*$AK$2+N86*$AL$2+M86*$AM$2+L86*$AN$2+K86*$AO$2+#REF!*$AP$2+$AQ$2</f>
        <v>#REF!</v>
      </c>
    </row>
    <row r="87" spans="1:24" x14ac:dyDescent="0.3">
      <c r="A87">
        <v>26</v>
      </c>
      <c r="B87" t="s">
        <v>112</v>
      </c>
      <c r="C87" t="s">
        <v>74</v>
      </c>
      <c r="D87" t="s">
        <v>137</v>
      </c>
      <c r="E87">
        <v>82</v>
      </c>
      <c r="F87">
        <v>27</v>
      </c>
      <c r="G87">
        <v>55</v>
      </c>
      <c r="H87" s="1">
        <v>0.32926829268292684</v>
      </c>
      <c r="J87">
        <v>0</v>
      </c>
      <c r="K87" s="5">
        <v>88.841463414634148</v>
      </c>
      <c r="L87" s="4">
        <v>0.43514070006863415</v>
      </c>
      <c r="M87" s="5">
        <v>11.048780487804878</v>
      </c>
      <c r="N87" s="5">
        <v>31.085365853658537</v>
      </c>
      <c r="O87" s="4">
        <v>0.35543350333464102</v>
      </c>
      <c r="P87" s="5">
        <v>9.6341463414634152</v>
      </c>
      <c r="Q87" s="5">
        <v>102.92682926829268</v>
      </c>
      <c r="R87" s="5">
        <v>44.658536585365852</v>
      </c>
      <c r="S87" s="5">
        <v>23.451219512195124</v>
      </c>
      <c r="T87" s="5">
        <v>7.6341463414634143</v>
      </c>
      <c r="U87" s="5">
        <v>3.524390243902439</v>
      </c>
      <c r="V87" s="5">
        <v>13.987804878048781</v>
      </c>
      <c r="W87" s="5">
        <v>19.158536585365855</v>
      </c>
      <c r="X87" s="3" t="e">
        <f>V87*$Z$2+U87*$AA$2+T87*$AB$2+S87*$AC$2+R87*$AD$2+Q87*$AE$2+#REF!*$AF$2+P87*$AG$2+#REF!*$AH$2+#REF!*$AI$2+#REF!*$AJ$2+O87*$AK$2+N87*$AL$2+M87*$AM$2+L87*$AN$2+K87*$AO$2+#REF!*$AP$2+$AQ$2</f>
        <v>#REF!</v>
      </c>
    </row>
    <row r="88" spans="1:24" x14ac:dyDescent="0.3">
      <c r="A88">
        <v>27</v>
      </c>
      <c r="B88" t="s">
        <v>112</v>
      </c>
      <c r="C88" t="s">
        <v>36</v>
      </c>
      <c r="D88" t="s">
        <v>138</v>
      </c>
      <c r="E88">
        <v>82</v>
      </c>
      <c r="F88">
        <v>47</v>
      </c>
      <c r="G88">
        <v>35</v>
      </c>
      <c r="H88" s="1">
        <v>0.57317073170731703</v>
      </c>
      <c r="I88" t="s">
        <v>345</v>
      </c>
      <c r="J88">
        <v>1</v>
      </c>
      <c r="K88" s="5">
        <v>85.353658536585371</v>
      </c>
      <c r="L88" s="4">
        <v>0.45749392770395764</v>
      </c>
      <c r="M88" s="5">
        <v>8.4878048780487809</v>
      </c>
      <c r="N88" s="5">
        <v>24.109756097560975</v>
      </c>
      <c r="O88" s="4">
        <v>0.35204855842185129</v>
      </c>
      <c r="P88" s="5">
        <v>10.353658536585366</v>
      </c>
      <c r="Q88" s="5">
        <v>102.73170731707317</v>
      </c>
      <c r="R88" s="5">
        <v>44.219512195121951</v>
      </c>
      <c r="S88" s="5">
        <v>22.780487804878049</v>
      </c>
      <c r="T88" s="5">
        <v>7.6585365853658534</v>
      </c>
      <c r="U88" s="5">
        <v>5.6097560975609753</v>
      </c>
      <c r="V88" s="5">
        <v>13.146341463414634</v>
      </c>
      <c r="W88" s="5">
        <v>17.170731707317074</v>
      </c>
      <c r="X88" s="3" t="e">
        <f>V88*$Z$2+U88*$AA$2+T88*$AB$2+S88*$AC$2+R88*$AD$2+Q88*$AE$2+#REF!*$AF$2+P88*$AG$2+#REF!*$AH$2+#REF!*$AI$2+#REF!*$AJ$2+O88*$AK$2+N88*$AL$2+M88*$AM$2+L88*$AN$2+K88*$AO$2+#REF!*$AP$2+$AQ$2</f>
        <v>#REF!</v>
      </c>
    </row>
    <row r="89" spans="1:24" x14ac:dyDescent="0.3">
      <c r="A89">
        <v>28</v>
      </c>
      <c r="B89" t="s">
        <v>112</v>
      </c>
      <c r="C89" t="s">
        <v>28</v>
      </c>
      <c r="D89" t="s">
        <v>139</v>
      </c>
      <c r="E89">
        <v>82</v>
      </c>
      <c r="F89">
        <v>24</v>
      </c>
      <c r="G89">
        <v>58</v>
      </c>
      <c r="H89" s="1">
        <v>0.29268292682926828</v>
      </c>
      <c r="J89">
        <v>0</v>
      </c>
      <c r="K89" s="5">
        <v>85.878048780487802</v>
      </c>
      <c r="L89" s="4">
        <v>0.44419199091167283</v>
      </c>
      <c r="M89" s="5">
        <v>11.792682926829269</v>
      </c>
      <c r="N89" s="5">
        <v>32.780487804878049</v>
      </c>
      <c r="O89" s="4">
        <v>0.35974702380952384</v>
      </c>
      <c r="P89" s="5">
        <v>8.1219512195121943</v>
      </c>
      <c r="Q89" s="5">
        <v>102.3170731707317</v>
      </c>
      <c r="R89" s="5">
        <v>41.256097560975611</v>
      </c>
      <c r="S89" s="5">
        <v>22.658536585365855</v>
      </c>
      <c r="T89" s="5">
        <v>7.0487804878048781</v>
      </c>
      <c r="U89" s="5">
        <v>3.7804878048780486</v>
      </c>
      <c r="V89" s="5">
        <v>12.280487804878049</v>
      </c>
      <c r="W89" s="5">
        <v>19.243902439024389</v>
      </c>
      <c r="X89" s="3" t="e">
        <f>V89*$Z$2+U89*$AA$2+T89*$AB$2+S89*$AC$2+R89*$AD$2+Q89*$AE$2+#REF!*$AF$2+P89*$AG$2+#REF!*$AH$2+#REF!*$AI$2+#REF!*$AJ$2+O89*$AK$2+N89*$AL$2+M89*$AM$2+L89*$AN$2+K89*$AO$2+#REF!*$AP$2+$AQ$2</f>
        <v>#REF!</v>
      </c>
    </row>
    <row r="90" spans="1:24" x14ac:dyDescent="0.3">
      <c r="A90">
        <v>29</v>
      </c>
      <c r="B90" t="s">
        <v>112</v>
      </c>
      <c r="C90" t="s">
        <v>48</v>
      </c>
      <c r="D90" t="s">
        <v>140</v>
      </c>
      <c r="E90">
        <v>82</v>
      </c>
      <c r="F90">
        <v>22</v>
      </c>
      <c r="G90">
        <v>60</v>
      </c>
      <c r="H90" s="1">
        <v>0.26829268292682928</v>
      </c>
      <c r="J90">
        <v>0</v>
      </c>
      <c r="K90" s="5">
        <v>82.780487804878049</v>
      </c>
      <c r="L90" s="4">
        <v>0.44387153800824986</v>
      </c>
      <c r="M90" s="5">
        <v>9.2439024390243905</v>
      </c>
      <c r="N90" s="5">
        <v>26.243902439024389</v>
      </c>
      <c r="O90" s="4">
        <v>0.35223048327137552</v>
      </c>
      <c r="P90" s="5">
        <v>9.5</v>
      </c>
      <c r="Q90" s="5">
        <v>99.329268292682926</v>
      </c>
      <c r="R90" s="5">
        <v>40.524390243902438</v>
      </c>
      <c r="S90" s="5">
        <v>21.548780487804876</v>
      </c>
      <c r="T90" s="5">
        <v>7.475609756097561</v>
      </c>
      <c r="U90" s="5">
        <v>4.8292682926829267</v>
      </c>
      <c r="V90" s="5">
        <v>14.963414634146341</v>
      </c>
      <c r="W90" s="5">
        <v>23.170731707317074</v>
      </c>
      <c r="X90" s="3" t="e">
        <f>V90*$Z$2+U90*$AA$2+T90*$AB$2+S90*$AC$2+R90*$AD$2+Q90*$AE$2+#REF!*$AF$2+P90*$AG$2+#REF!*$AH$2+#REF!*$AI$2+#REF!*$AJ$2+O90*$AK$2+N90*$AL$2+M90*$AM$2+L90*$AN$2+K90*$AO$2+#REF!*$AP$2+$AQ$2</f>
        <v>#REF!</v>
      </c>
    </row>
    <row r="91" spans="1:24" x14ac:dyDescent="0.3">
      <c r="A91">
        <v>30</v>
      </c>
      <c r="B91" t="s">
        <v>112</v>
      </c>
      <c r="C91" t="s">
        <v>64</v>
      </c>
      <c r="D91" t="s">
        <v>141</v>
      </c>
      <c r="E91">
        <v>82</v>
      </c>
      <c r="F91">
        <v>27</v>
      </c>
      <c r="G91">
        <v>55</v>
      </c>
      <c r="H91" s="1">
        <v>0.32926829268292684</v>
      </c>
      <c r="I91">
        <v>0</v>
      </c>
      <c r="J91">
        <v>0</v>
      </c>
      <c r="K91" s="5">
        <v>86.134146341463421</v>
      </c>
      <c r="L91" s="4">
        <v>0.45009202888291089</v>
      </c>
      <c r="M91" s="5">
        <v>9</v>
      </c>
      <c r="N91" s="5">
        <v>23.987804878048781</v>
      </c>
      <c r="O91" s="4">
        <v>0.37519064565327909</v>
      </c>
      <c r="P91" s="5">
        <v>9.463414634146341</v>
      </c>
      <c r="Q91" s="5">
        <v>98.829268292682926</v>
      </c>
      <c r="R91" s="5">
        <v>40.902439024390247</v>
      </c>
      <c r="S91" s="5">
        <v>21.560975609756099</v>
      </c>
      <c r="T91" s="5">
        <v>7.8414634146341466</v>
      </c>
      <c r="U91" s="5">
        <v>4.1463414634146343</v>
      </c>
      <c r="V91" s="5">
        <v>13.719512195121951</v>
      </c>
      <c r="W91" s="5">
        <v>19.987804878048781</v>
      </c>
      <c r="X91" s="3" t="e">
        <f>V91*$Z$2+U91*$AA$2+T91*$AB$2+S91*$AC$2+R91*$AD$2+Q91*$AE$2+#REF!*$AF$2+P91*$AG$2+#REF!*$AH$2+#REF!*$AI$2+#REF!*$AJ$2+O91*$AK$2+N91*$AL$2+M91*$AM$2+L91*$AN$2+K91*$AO$2+#REF!*$AP$2+$AQ$2</f>
        <v>#REF!</v>
      </c>
    </row>
    <row r="92" spans="1:24" x14ac:dyDescent="0.3">
      <c r="A92">
        <v>1</v>
      </c>
      <c r="B92" t="s">
        <v>142</v>
      </c>
      <c r="C92" t="s">
        <v>76</v>
      </c>
      <c r="D92" t="s">
        <v>143</v>
      </c>
      <c r="E92">
        <v>82</v>
      </c>
      <c r="F92">
        <v>67</v>
      </c>
      <c r="G92">
        <v>15</v>
      </c>
      <c r="H92" s="1">
        <v>0.81707317073170727</v>
      </c>
      <c r="I92" t="s">
        <v>391</v>
      </c>
      <c r="J92">
        <v>5</v>
      </c>
      <c r="K92" s="5">
        <v>87.073170731707322</v>
      </c>
      <c r="L92" s="4">
        <v>0.49467787114845935</v>
      </c>
      <c r="M92" s="5">
        <v>11.975609756097562</v>
      </c>
      <c r="N92" s="5">
        <v>31.243902439024389</v>
      </c>
      <c r="O92" s="4">
        <v>0.38329430132708825</v>
      </c>
      <c r="P92" s="5">
        <v>9.3902439024390247</v>
      </c>
      <c r="Q92" s="5">
        <v>115.89024390243902</v>
      </c>
      <c r="R92" s="5">
        <v>44.426829268292686</v>
      </c>
      <c r="S92" s="5">
        <v>30.378048780487806</v>
      </c>
      <c r="T92" s="5">
        <v>9.5731707317073162</v>
      </c>
      <c r="U92" s="5">
        <v>6.7682926829268295</v>
      </c>
      <c r="V92" s="5">
        <v>14.768292682926829</v>
      </c>
      <c r="W92" s="5">
        <v>19.329268292682926</v>
      </c>
      <c r="X92" s="3" t="e">
        <f>V92*$Z$2+U92*$AA$2+T92*$AB$2+S92*$AC$2+R92*$AD$2+Q92*$AE$2+#REF!*$AF$2+P92*$AG$2+#REF!*$AH$2+#REF!*$AI$2+#REF!*$AJ$2+O92*$AK$2+N92*$AL$2+M92*$AM$2+L92*$AN$2+K92*$AO$2+#REF!*$AP$2+$AQ$2</f>
        <v>#REF!</v>
      </c>
    </row>
    <row r="93" spans="1:24" x14ac:dyDescent="0.3">
      <c r="A93">
        <v>2</v>
      </c>
      <c r="B93" t="s">
        <v>142</v>
      </c>
      <c r="C93" t="s">
        <v>26</v>
      </c>
      <c r="D93" t="s">
        <v>144</v>
      </c>
      <c r="E93">
        <v>82</v>
      </c>
      <c r="F93">
        <v>55</v>
      </c>
      <c r="G93">
        <v>27</v>
      </c>
      <c r="H93" s="1">
        <v>0.67073170731707321</v>
      </c>
      <c r="I93" t="s">
        <v>369</v>
      </c>
      <c r="J93">
        <v>2</v>
      </c>
      <c r="K93" s="5">
        <v>87.219512195121951</v>
      </c>
      <c r="L93" s="4">
        <v>0.46210850111856822</v>
      </c>
      <c r="M93" s="5">
        <v>14.402439024390244</v>
      </c>
      <c r="N93" s="5">
        <v>40.31707317073171</v>
      </c>
      <c r="O93" s="4">
        <v>0.35722928009679367</v>
      </c>
      <c r="P93" s="5">
        <v>10.878048780487806</v>
      </c>
      <c r="Q93" s="5">
        <v>115.34146341463415</v>
      </c>
      <c r="R93" s="5">
        <v>44.365853658536587</v>
      </c>
      <c r="S93" s="5">
        <v>25.243902439024389</v>
      </c>
      <c r="T93" s="5">
        <v>8.1707317073170724</v>
      </c>
      <c r="U93" s="5">
        <v>4.2926829268292686</v>
      </c>
      <c r="V93" s="5">
        <v>15.121951219512194</v>
      </c>
      <c r="W93" s="5">
        <v>19.926829268292682</v>
      </c>
      <c r="X93" s="3" t="e">
        <f>V93*$Z$2+U93*$AA$2+T93*$AB$2+S93*$AC$2+R93*$AD$2+Q93*$AE$2+#REF!*$AF$2+P93*$AG$2+#REF!*$AH$2+#REF!*$AI$2+#REF!*$AJ$2+O93*$AK$2+N93*$AL$2+M93*$AM$2+L93*$AN$2+K93*$AO$2+#REF!*$AP$2+$AQ$2</f>
        <v>#REF!</v>
      </c>
    </row>
    <row r="94" spans="1:24" x14ac:dyDescent="0.3">
      <c r="A94">
        <v>3</v>
      </c>
      <c r="B94" t="s">
        <v>142</v>
      </c>
      <c r="C94" t="s">
        <v>58</v>
      </c>
      <c r="D94" t="s">
        <v>145</v>
      </c>
      <c r="E94">
        <v>82</v>
      </c>
      <c r="F94">
        <v>40</v>
      </c>
      <c r="G94">
        <v>42</v>
      </c>
      <c r="H94" s="1">
        <v>0.48780487804878048</v>
      </c>
      <c r="I94">
        <v>0</v>
      </c>
      <c r="J94">
        <v>0</v>
      </c>
      <c r="K94" s="5">
        <v>87.731707317073173</v>
      </c>
      <c r="L94" s="4">
        <v>0.4694189602446483</v>
      </c>
      <c r="M94" s="5">
        <v>10.609756097560975</v>
      </c>
      <c r="N94" s="5">
        <v>28.841463414634145</v>
      </c>
      <c r="O94" s="4">
        <v>0.3678646934460888</v>
      </c>
      <c r="P94" s="5">
        <v>11.780487804878049</v>
      </c>
      <c r="Q94" s="5">
        <v>111.71951219512195</v>
      </c>
      <c r="R94" s="5">
        <v>46.378048780487802</v>
      </c>
      <c r="S94" s="5">
        <v>25.329268292682926</v>
      </c>
      <c r="T94" s="5">
        <v>6.9268292682926829</v>
      </c>
      <c r="U94" s="5">
        <v>3.9390243902439024</v>
      </c>
      <c r="V94" s="5">
        <v>14.951219512195122</v>
      </c>
      <c r="W94" s="5">
        <v>19.109756097560975</v>
      </c>
      <c r="X94" s="3" t="e">
        <f>V94*$Z$2+U94*$AA$2+T94*$AB$2+S94*$AC$2+R94*$AD$2+Q94*$AE$2+#REF!*$AF$2+P94*$AG$2+#REF!*$AH$2+#REF!*$AI$2+#REF!*$AJ$2+O94*$AK$2+N94*$AL$2+M94*$AM$2+L94*$AN$2+K94*$AO$2+#REF!*$AP$2+$AQ$2</f>
        <v>#REF!</v>
      </c>
    </row>
    <row r="95" spans="1:24" x14ac:dyDescent="0.3">
      <c r="A95">
        <v>4</v>
      </c>
      <c r="B95" t="s">
        <v>142</v>
      </c>
      <c r="C95" t="s">
        <v>72</v>
      </c>
      <c r="D95" t="s">
        <v>146</v>
      </c>
      <c r="E95">
        <v>82</v>
      </c>
      <c r="F95">
        <v>51</v>
      </c>
      <c r="G95">
        <v>31</v>
      </c>
      <c r="H95" s="1">
        <v>0.62195121951219512</v>
      </c>
      <c r="I95" t="s">
        <v>388</v>
      </c>
      <c r="J95">
        <v>4</v>
      </c>
      <c r="K95" s="5">
        <v>84.91463414634147</v>
      </c>
      <c r="L95" s="4">
        <v>0.47034324285509116</v>
      </c>
      <c r="M95" s="5">
        <v>13.012195121951219</v>
      </c>
      <c r="N95" s="5">
        <v>33.890243902439025</v>
      </c>
      <c r="O95" s="4">
        <v>0.38395106153292552</v>
      </c>
      <c r="P95" s="5">
        <v>9.3414634146341466</v>
      </c>
      <c r="Q95" s="5">
        <v>110.34146341463415</v>
      </c>
      <c r="R95" s="5">
        <v>43.743902439024389</v>
      </c>
      <c r="S95" s="5">
        <v>22.658536585365855</v>
      </c>
      <c r="T95" s="5">
        <v>6.5731707317073171</v>
      </c>
      <c r="U95" s="5">
        <v>3.9878048780487805</v>
      </c>
      <c r="V95" s="5">
        <v>13.670731707317072</v>
      </c>
      <c r="W95" s="5">
        <v>18.121951219512194</v>
      </c>
      <c r="X95" s="3" t="e">
        <f>V95*$Z$2+U95*$AA$2+T95*$AB$2+S95*$AC$2+R95*$AD$2+Q95*$AE$2+#REF!*$AF$2+P95*$AG$2+#REF!*$AH$2+#REF!*$AI$2+#REF!*$AJ$2+O95*$AK$2+N95*$AL$2+M95*$AM$2+L95*$AN$2+K95*$AO$2+#REF!*$AP$2+$AQ$2</f>
        <v>#REF!</v>
      </c>
    </row>
    <row r="96" spans="1:24" x14ac:dyDescent="0.3">
      <c r="A96">
        <v>5</v>
      </c>
      <c r="B96" t="s">
        <v>142</v>
      </c>
      <c r="C96" t="s">
        <v>34</v>
      </c>
      <c r="D96" t="s">
        <v>147</v>
      </c>
      <c r="E96">
        <v>82</v>
      </c>
      <c r="F96">
        <v>49</v>
      </c>
      <c r="G96">
        <v>33</v>
      </c>
      <c r="H96" s="1">
        <v>0.59756097560975607</v>
      </c>
      <c r="I96" t="s">
        <v>294</v>
      </c>
      <c r="J96">
        <v>2</v>
      </c>
      <c r="K96" s="5">
        <v>87.036585365853654</v>
      </c>
      <c r="L96" s="4">
        <v>0.47470926159450755</v>
      </c>
      <c r="M96" s="5">
        <v>9.2195121951219505</v>
      </c>
      <c r="N96" s="5">
        <v>24.756097560975611</v>
      </c>
      <c r="O96" s="4">
        <v>0.37241379310344824</v>
      </c>
      <c r="P96" s="5">
        <v>10.280487804878049</v>
      </c>
      <c r="Q96" s="5">
        <v>109.1829268292683</v>
      </c>
      <c r="R96" s="5">
        <v>42.853658536585364</v>
      </c>
      <c r="S96" s="5">
        <v>23.853658536585368</v>
      </c>
      <c r="T96" s="5">
        <v>8.4512195121951219</v>
      </c>
      <c r="U96" s="5">
        <v>4.0975609756097562</v>
      </c>
      <c r="V96" s="5">
        <v>14.170731707317072</v>
      </c>
      <c r="W96" s="5">
        <v>21.280487804878049</v>
      </c>
      <c r="X96" s="3" t="e">
        <f>V96*$Z$2+U96*$AA$2+T96*$AB$2+S96*$AC$2+R96*$AD$2+Q96*$AE$2+#REF!*$AF$2+P96*$AG$2+#REF!*$AH$2+#REF!*$AI$2+#REF!*$AJ$2+O96*$AK$2+N96*$AL$2+M96*$AM$2+L96*$AN$2+K96*$AO$2+#REF!*$AP$2+$AQ$2</f>
        <v>#REF!</v>
      </c>
    </row>
    <row r="97" spans="1:24" x14ac:dyDescent="0.3">
      <c r="A97">
        <v>6</v>
      </c>
      <c r="B97" t="s">
        <v>142</v>
      </c>
      <c r="C97" t="s">
        <v>204</v>
      </c>
      <c r="D97" t="s">
        <v>450</v>
      </c>
      <c r="E97">
        <v>82</v>
      </c>
      <c r="F97">
        <v>51</v>
      </c>
      <c r="G97">
        <v>31</v>
      </c>
      <c r="H97" s="1">
        <v>0.62195121951219512</v>
      </c>
      <c r="I97" t="s">
        <v>345</v>
      </c>
      <c r="J97">
        <v>1</v>
      </c>
      <c r="K97" s="5">
        <v>83.170731707317074</v>
      </c>
      <c r="L97" s="4">
        <v>0.47536656891495604</v>
      </c>
      <c r="M97" s="5">
        <v>10.25609756097561</v>
      </c>
      <c r="N97" s="5">
        <v>27.378048780487806</v>
      </c>
      <c r="O97" s="4">
        <v>0.37461024498886414</v>
      </c>
      <c r="P97" s="5">
        <v>9</v>
      </c>
      <c r="Q97" s="5">
        <v>108.67073170731707</v>
      </c>
      <c r="R97" s="5">
        <v>43.024390243902438</v>
      </c>
      <c r="S97" s="5">
        <v>22.536585365853657</v>
      </c>
      <c r="T97" s="5">
        <v>7.4634146341463419</v>
      </c>
      <c r="U97" s="5">
        <v>4.2317073170731705</v>
      </c>
      <c r="V97" s="5">
        <v>12.951219512195122</v>
      </c>
      <c r="W97" s="5">
        <v>19.829268292682926</v>
      </c>
      <c r="X97" s="3" t="e">
        <f>V97*$Z$2+U97*$AA$2+T97*$AB$2+S97*$AC$2+R97*$AD$2+Q97*$AE$2+#REF!*$AF$2+P97*$AG$2+#REF!*$AH$2+#REF!*$AI$2+#REF!*$AJ$2+O97*$AK$2+N97*$AL$2+M97*$AM$2+L97*$AN$2+K97*$AO$2+#REF!*$AP$2+$AQ$2</f>
        <v>#REF!</v>
      </c>
    </row>
    <row r="98" spans="1:24" x14ac:dyDescent="0.3">
      <c r="A98">
        <v>7</v>
      </c>
      <c r="B98" t="s">
        <v>142</v>
      </c>
      <c r="C98" t="s">
        <v>38</v>
      </c>
      <c r="D98" t="s">
        <v>148</v>
      </c>
      <c r="E98">
        <v>82</v>
      </c>
      <c r="F98">
        <v>53</v>
      </c>
      <c r="G98">
        <v>29</v>
      </c>
      <c r="H98" s="1">
        <v>0.64634146341463417</v>
      </c>
      <c r="I98" t="s">
        <v>282</v>
      </c>
      <c r="J98">
        <v>3</v>
      </c>
      <c r="K98" s="5">
        <v>85.08536585365853</v>
      </c>
      <c r="L98" s="4">
        <v>0.45406335101046297</v>
      </c>
      <c r="M98" s="5">
        <v>12.012195121951219</v>
      </c>
      <c r="N98" s="5">
        <v>33.426829268292686</v>
      </c>
      <c r="O98" s="4">
        <v>0.35935789857716161</v>
      </c>
      <c r="P98" s="5">
        <v>9.0609756097560972</v>
      </c>
      <c r="Q98" s="5">
        <v>108.01219512195122</v>
      </c>
      <c r="R98" s="5">
        <v>41.963414634146339</v>
      </c>
      <c r="S98" s="5">
        <v>25.23170731707317</v>
      </c>
      <c r="T98" s="5">
        <v>7.524390243902439</v>
      </c>
      <c r="U98" s="5">
        <v>4.1463414634146343</v>
      </c>
      <c r="V98" s="5">
        <v>13.268292682926829</v>
      </c>
      <c r="W98" s="5">
        <v>20.560975609756099</v>
      </c>
      <c r="X98" s="3" t="e">
        <f>V98*$Z$2+U98*$AA$2+T98*$AB$2+S98*$AC$2+R98*$AD$2+Q98*$AE$2+#REF!*$AF$2+P98*$AG$2+#REF!*$AH$2+#REF!*$AI$2+#REF!*$AJ$2+O98*$AK$2+N98*$AL$2+M98*$AM$2+L98*$AN$2+K98*$AO$2+#REF!*$AP$2+$AQ$2</f>
        <v>#REF!</v>
      </c>
    </row>
    <row r="99" spans="1:24" x14ac:dyDescent="0.3">
      <c r="A99">
        <v>8</v>
      </c>
      <c r="B99" t="s">
        <v>142</v>
      </c>
      <c r="C99" t="s">
        <v>32</v>
      </c>
      <c r="D99" t="s">
        <v>149</v>
      </c>
      <c r="E99">
        <v>82</v>
      </c>
      <c r="F99">
        <v>41</v>
      </c>
      <c r="G99">
        <v>41</v>
      </c>
      <c r="H99" s="1">
        <v>0.5</v>
      </c>
      <c r="I99" t="s">
        <v>345</v>
      </c>
      <c r="J99">
        <v>1</v>
      </c>
      <c r="K99" s="5">
        <v>86.08536585365853</v>
      </c>
      <c r="L99" s="4">
        <v>0.45941351466213348</v>
      </c>
      <c r="M99" s="5">
        <v>10.390243902439025</v>
      </c>
      <c r="N99" s="5">
        <v>27.707317073170731</v>
      </c>
      <c r="O99" s="4">
        <v>0.375</v>
      </c>
      <c r="P99" s="5">
        <v>10.121951219512194</v>
      </c>
      <c r="Q99" s="5">
        <v>107.9390243902439</v>
      </c>
      <c r="R99" s="5">
        <v>43.658536585365852</v>
      </c>
      <c r="S99" s="5">
        <v>21.134146341463413</v>
      </c>
      <c r="T99" s="5">
        <v>7</v>
      </c>
      <c r="U99" s="5">
        <v>4.975609756097561</v>
      </c>
      <c r="V99" s="5">
        <v>13.731707317073171</v>
      </c>
      <c r="W99" s="5">
        <v>21.170731707317074</v>
      </c>
      <c r="X99" s="3" t="e">
        <f>V99*$Z$2+U99*$AA$2+T99*$AB$2+S99*$AC$2+R99*$AD$2+Q99*$AE$2+#REF!*$AF$2+P99*$AG$2+#REF!*$AH$2+#REF!*$AI$2+#REF!*$AJ$2+O99*$AK$2+N99*$AL$2+M99*$AM$2+L99*$AN$2+K99*$AO$2+#REF!*$AP$2+$AQ$2</f>
        <v>#REF!</v>
      </c>
    </row>
    <row r="100" spans="1:24" x14ac:dyDescent="0.3">
      <c r="A100">
        <v>9</v>
      </c>
      <c r="B100" t="s">
        <v>142</v>
      </c>
      <c r="C100" t="s">
        <v>40</v>
      </c>
      <c r="D100" t="s">
        <v>150</v>
      </c>
      <c r="E100">
        <v>82</v>
      </c>
      <c r="F100">
        <v>24</v>
      </c>
      <c r="G100">
        <v>58</v>
      </c>
      <c r="H100" s="1">
        <v>0.29268292682926828</v>
      </c>
      <c r="I100">
        <v>0</v>
      </c>
      <c r="J100">
        <v>0</v>
      </c>
      <c r="K100" s="5">
        <v>88.536585365853654</v>
      </c>
      <c r="L100" s="4">
        <v>0.45041322314049587</v>
      </c>
      <c r="M100" s="5">
        <v>7.5</v>
      </c>
      <c r="N100" s="5">
        <v>22.609756097560975</v>
      </c>
      <c r="O100" s="4">
        <v>0.33171521035598706</v>
      </c>
      <c r="P100" s="5">
        <v>11.902439024390244</v>
      </c>
      <c r="Q100" s="5">
        <v>107.69512195121951</v>
      </c>
      <c r="R100" s="5">
        <v>44.975609756097562</v>
      </c>
      <c r="S100" s="5">
        <v>19.560975609756099</v>
      </c>
      <c r="T100" s="5">
        <v>8.2073170731707314</v>
      </c>
      <c r="U100" s="5">
        <v>4.8658536585365857</v>
      </c>
      <c r="V100" s="5">
        <v>15.426829268292684</v>
      </c>
      <c r="W100" s="5">
        <v>24.756097560975611</v>
      </c>
      <c r="X100" s="3" t="e">
        <f>V100*$Z$2+U100*$AA$2+T100*$AB$2+S100*$AC$2+R100*$AD$2+Q100*$AE$2+#REF!*$AF$2+P100*$AG$2+#REF!*$AH$2+#REF!*$AI$2+#REF!*$AJ$2+O100*$AK$2+N100*$AL$2+M100*$AM$2+L100*$AN$2+K100*$AO$2+#REF!*$AP$2+$AQ$2</f>
        <v>#REF!</v>
      </c>
    </row>
    <row r="101" spans="1:24" x14ac:dyDescent="0.3">
      <c r="A101">
        <v>10</v>
      </c>
      <c r="B101" t="s">
        <v>142</v>
      </c>
      <c r="C101" t="s">
        <v>46</v>
      </c>
      <c r="D101" t="s">
        <v>151</v>
      </c>
      <c r="E101">
        <v>82</v>
      </c>
      <c r="F101">
        <v>51</v>
      </c>
      <c r="G101">
        <v>31</v>
      </c>
      <c r="H101" s="1">
        <v>0.62195121951219512</v>
      </c>
      <c r="I101" t="s">
        <v>294</v>
      </c>
      <c r="J101">
        <v>2</v>
      </c>
      <c r="K101" s="5">
        <v>84.365853658536579</v>
      </c>
      <c r="L101" s="4">
        <v>0.46415148886961549</v>
      </c>
      <c r="M101" s="5">
        <v>8.8414634146341466</v>
      </c>
      <c r="N101" s="5">
        <v>24.341463414634145</v>
      </c>
      <c r="O101" s="4">
        <v>0.36322645290581168</v>
      </c>
      <c r="P101" s="5">
        <v>10.621951219512194</v>
      </c>
      <c r="Q101" s="5">
        <v>106.85365853658537</v>
      </c>
      <c r="R101" s="5">
        <v>43.256097560975611</v>
      </c>
      <c r="S101" s="5">
        <v>18.5</v>
      </c>
      <c r="T101" s="5">
        <v>8.2560975609756095</v>
      </c>
      <c r="U101" s="5">
        <v>4.8780487804878048</v>
      </c>
      <c r="V101" s="5">
        <v>12.695121951219512</v>
      </c>
      <c r="W101" s="5">
        <v>20.829268292682926</v>
      </c>
      <c r="X101" s="3" t="e">
        <f>V101*$Z$2+U101*$AA$2+T101*$AB$2+S101*$AC$2+R101*$AD$2+Q101*$AE$2+#REF!*$AF$2+P101*$AG$2+#REF!*$AH$2+#REF!*$AI$2+#REF!*$AJ$2+O101*$AK$2+N101*$AL$2+M101*$AM$2+L101*$AN$2+K101*$AO$2+#REF!*$AP$2+$AQ$2</f>
        <v>#REF!</v>
      </c>
    </row>
    <row r="102" spans="1:24" x14ac:dyDescent="0.3">
      <c r="A102">
        <v>11</v>
      </c>
      <c r="B102" t="s">
        <v>142</v>
      </c>
      <c r="C102" t="s">
        <v>62</v>
      </c>
      <c r="D102" t="s">
        <v>152</v>
      </c>
      <c r="E102">
        <v>82</v>
      </c>
      <c r="F102">
        <v>47</v>
      </c>
      <c r="G102">
        <v>35</v>
      </c>
      <c r="H102" s="1">
        <v>0.57317073170731703</v>
      </c>
      <c r="I102" t="s">
        <v>345</v>
      </c>
      <c r="J102">
        <v>1</v>
      </c>
      <c r="K102" s="5">
        <v>87.426829268292678</v>
      </c>
      <c r="L102" s="4">
        <v>0.45152740968056915</v>
      </c>
      <c r="M102" s="5">
        <v>8.4390243902439028</v>
      </c>
      <c r="N102" s="5">
        <v>25.804878048780488</v>
      </c>
      <c r="O102" s="4">
        <v>0.32703213610586013</v>
      </c>
      <c r="P102" s="5">
        <v>12.219512195121951</v>
      </c>
      <c r="Q102" s="5">
        <v>106.59756097560975</v>
      </c>
      <c r="R102" s="5">
        <v>46.621951219512198</v>
      </c>
      <c r="S102" s="5">
        <v>20.987804878048781</v>
      </c>
      <c r="T102" s="5">
        <v>7.9024390243902438</v>
      </c>
      <c r="U102" s="5">
        <v>4.975609756097561</v>
      </c>
      <c r="V102" s="5">
        <v>15</v>
      </c>
      <c r="W102" s="5">
        <v>20.914634146341463</v>
      </c>
      <c r="X102" s="3" t="e">
        <f>V102*$Z$2+U102*$AA$2+T102*$AB$2+S102*$AC$2+R102*$AD$2+Q102*$AE$2+#REF!*$AF$2+P102*$AG$2+#REF!*$AH$2+#REF!*$AI$2+#REF!*$AJ$2+O102*$AK$2+N102*$AL$2+M102*$AM$2+L102*$AN$2+K102*$AO$2+#REF!*$AP$2+$AQ$2</f>
        <v>#REF!</v>
      </c>
    </row>
    <row r="103" spans="1:24" x14ac:dyDescent="0.3">
      <c r="A103">
        <v>12</v>
      </c>
      <c r="B103" t="s">
        <v>142</v>
      </c>
      <c r="C103" t="s">
        <v>54</v>
      </c>
      <c r="D103" t="s">
        <v>153</v>
      </c>
      <c r="E103">
        <v>82</v>
      </c>
      <c r="F103">
        <v>20</v>
      </c>
      <c r="G103">
        <v>62</v>
      </c>
      <c r="H103" s="1">
        <v>0.24390243902439024</v>
      </c>
      <c r="I103">
        <v>0</v>
      </c>
      <c r="J103">
        <v>0</v>
      </c>
      <c r="K103" s="5">
        <v>85.207317073170728</v>
      </c>
      <c r="L103" s="4">
        <v>0.44396736796908542</v>
      </c>
      <c r="M103" s="5">
        <v>10.695121951219512</v>
      </c>
      <c r="N103" s="5">
        <v>31.597560975609756</v>
      </c>
      <c r="O103" s="4">
        <v>0.33847935160169818</v>
      </c>
      <c r="P103" s="5">
        <v>8.7926829268292686</v>
      </c>
      <c r="Q103" s="5">
        <v>105.76829268292683</v>
      </c>
      <c r="R103" s="5">
        <v>43.902439024390247</v>
      </c>
      <c r="S103" s="5">
        <v>21.414634146341463</v>
      </c>
      <c r="T103" s="5">
        <v>7.2317073170731705</v>
      </c>
      <c r="U103" s="5">
        <v>4.7195121951219514</v>
      </c>
      <c r="V103" s="5">
        <v>16.536585365853657</v>
      </c>
      <c r="W103" s="5">
        <v>21.048780487804876</v>
      </c>
      <c r="X103" s="3" t="e">
        <f>V103*$Z$2+U103*$AA$2+T103*$AB$2+S103*$AC$2+R103*$AD$2+Q103*$AE$2+#REF!*$AF$2+P103*$AG$2+#REF!*$AH$2+#REF!*$AI$2+#REF!*$AJ$2+O103*$AK$2+N103*$AL$2+M103*$AM$2+L103*$AN$2+K103*$AO$2+#REF!*$AP$2+$AQ$2</f>
        <v>#REF!</v>
      </c>
    </row>
    <row r="104" spans="1:24" x14ac:dyDescent="0.3">
      <c r="A104">
        <v>13</v>
      </c>
      <c r="B104" t="s">
        <v>142</v>
      </c>
      <c r="C104" t="s">
        <v>44</v>
      </c>
      <c r="D104" t="s">
        <v>154</v>
      </c>
      <c r="E104">
        <v>82</v>
      </c>
      <c r="F104">
        <v>31</v>
      </c>
      <c r="G104">
        <v>51</v>
      </c>
      <c r="H104" s="1">
        <v>0.37804878048780488</v>
      </c>
      <c r="I104">
        <v>0</v>
      </c>
      <c r="J104">
        <v>0</v>
      </c>
      <c r="K104" s="5">
        <v>84.41463414634147</v>
      </c>
      <c r="L104" s="4">
        <v>0.46735047674082636</v>
      </c>
      <c r="M104" s="5">
        <v>7.3292682926829267</v>
      </c>
      <c r="N104" s="5">
        <v>21.012195121951219</v>
      </c>
      <c r="O104" s="4">
        <v>0.34881021474172952</v>
      </c>
      <c r="P104" s="5">
        <v>11.439024390243903</v>
      </c>
      <c r="Q104" s="5">
        <v>105.57317073170732</v>
      </c>
      <c r="R104" s="5">
        <v>42.414634146341463</v>
      </c>
      <c r="S104" s="5">
        <v>23.658536585365855</v>
      </c>
      <c r="T104" s="5">
        <v>7.975609756097561</v>
      </c>
      <c r="U104" s="5">
        <v>4.5121951219512191</v>
      </c>
      <c r="V104" s="5">
        <v>14.024390243902438</v>
      </c>
      <c r="W104" s="5">
        <v>20.073170731707318</v>
      </c>
      <c r="X104" s="3" t="e">
        <f>V104*$Z$2+U104*$AA$2+T104*$AB$2+S104*$AC$2+R104*$AD$2+Q104*$AE$2+#REF!*$AF$2+P104*$AG$2+#REF!*$AH$2+#REF!*$AI$2+#REF!*$AJ$2+O104*$AK$2+N104*$AL$2+M104*$AM$2+L104*$AN$2+K104*$AO$2+#REF!*$AP$2+$AQ$2</f>
        <v>#REF!</v>
      </c>
    </row>
    <row r="105" spans="1:24" x14ac:dyDescent="0.3">
      <c r="A105">
        <v>14</v>
      </c>
      <c r="B105" t="s">
        <v>142</v>
      </c>
      <c r="C105" t="s">
        <v>36</v>
      </c>
      <c r="D105" t="s">
        <v>155</v>
      </c>
      <c r="E105">
        <v>82</v>
      </c>
      <c r="F105">
        <v>61</v>
      </c>
      <c r="G105">
        <v>21</v>
      </c>
      <c r="H105" s="1">
        <v>0.74390243902439024</v>
      </c>
      <c r="I105" t="s">
        <v>348</v>
      </c>
      <c r="J105">
        <v>3</v>
      </c>
      <c r="K105" s="5">
        <v>83.707317073170728</v>
      </c>
      <c r="L105" s="4">
        <v>0.46940559440559437</v>
      </c>
      <c r="M105" s="5">
        <v>9.1829268292682933</v>
      </c>
      <c r="N105" s="5">
        <v>23.5</v>
      </c>
      <c r="O105" s="4">
        <v>0.39076284379865078</v>
      </c>
      <c r="P105" s="5">
        <v>10.012195121951219</v>
      </c>
      <c r="Q105" s="5">
        <v>105.32926829268293</v>
      </c>
      <c r="R105" s="5">
        <v>43.878048780487802</v>
      </c>
      <c r="S105" s="5">
        <v>23.829268292682926</v>
      </c>
      <c r="T105" s="5">
        <v>7.9878048780487809</v>
      </c>
      <c r="U105" s="5">
        <v>5.9024390243902438</v>
      </c>
      <c r="V105" s="5">
        <v>13.426829268292684</v>
      </c>
      <c r="W105" s="5">
        <v>18.26829268292683</v>
      </c>
      <c r="X105" s="3" t="e">
        <f>V105*$Z$2+U105*$AA$2+T105*$AB$2+S105*$AC$2+R105*$AD$2+Q105*$AE$2+#REF!*$AF$2+P105*$AG$2+#REF!*$AH$2+#REF!*$AI$2+#REF!*$AJ$2+O105*$AK$2+N105*$AL$2+M105*$AM$2+L105*$AN$2+K105*$AO$2+#REF!*$AP$2+$AQ$2</f>
        <v>#REF!</v>
      </c>
    </row>
    <row r="106" spans="1:24" x14ac:dyDescent="0.3">
      <c r="A106">
        <v>15</v>
      </c>
      <c r="B106" t="s">
        <v>142</v>
      </c>
      <c r="C106" t="s">
        <v>66</v>
      </c>
      <c r="D106" t="s">
        <v>156</v>
      </c>
      <c r="E106">
        <v>82</v>
      </c>
      <c r="F106">
        <v>42</v>
      </c>
      <c r="G106">
        <v>40</v>
      </c>
      <c r="H106" s="1">
        <v>0.51219512195121952</v>
      </c>
      <c r="I106" t="s">
        <v>285</v>
      </c>
      <c r="J106">
        <v>1</v>
      </c>
      <c r="K106" s="5">
        <v>84.524390243902445</v>
      </c>
      <c r="L106" s="4">
        <v>0.46472370509306016</v>
      </c>
      <c r="M106" s="5">
        <v>8.6463414634146343</v>
      </c>
      <c r="N106" s="5">
        <v>22.987804878048781</v>
      </c>
      <c r="O106" s="4">
        <v>0.37612732095490714</v>
      </c>
      <c r="P106" s="5">
        <v>9.0487804878048781</v>
      </c>
      <c r="Q106" s="5">
        <v>105.09756097560975</v>
      </c>
      <c r="R106" s="5">
        <v>42</v>
      </c>
      <c r="S106" s="5">
        <v>22.487804878048781</v>
      </c>
      <c r="T106" s="5">
        <v>8.1585365853658534</v>
      </c>
      <c r="U106" s="5">
        <v>4.9878048780487809</v>
      </c>
      <c r="V106" s="5">
        <v>13.780487804878049</v>
      </c>
      <c r="W106" s="5">
        <v>19.475609756097562</v>
      </c>
      <c r="X106" s="3" t="e">
        <f>V106*$Z$2+U106*$AA$2+T106*$AB$2+S106*$AC$2+R106*$AD$2+Q106*$AE$2+#REF!*$AF$2+P106*$AG$2+#REF!*$AH$2+#REF!*$AI$2+#REF!*$AJ$2+O106*$AK$2+N106*$AL$2+M106*$AM$2+L106*$AN$2+K106*$AO$2+#REF!*$AP$2+$AQ$2</f>
        <v>#REF!</v>
      </c>
    </row>
    <row r="107" spans="1:24" x14ac:dyDescent="0.3">
      <c r="A107">
        <v>16</v>
      </c>
      <c r="B107" t="s">
        <v>142</v>
      </c>
      <c r="C107" t="s">
        <v>80</v>
      </c>
      <c r="D107" t="s">
        <v>157</v>
      </c>
      <c r="E107">
        <v>82</v>
      </c>
      <c r="F107">
        <v>36</v>
      </c>
      <c r="G107">
        <v>46</v>
      </c>
      <c r="H107" s="1">
        <v>0.43902439024390244</v>
      </c>
      <c r="I107">
        <v>0</v>
      </c>
      <c r="J107">
        <v>0</v>
      </c>
      <c r="K107" s="5">
        <v>85.365853658536579</v>
      </c>
      <c r="L107" s="4">
        <v>0.44185714285714289</v>
      </c>
      <c r="M107" s="5">
        <v>10.048780487804878</v>
      </c>
      <c r="N107" s="5">
        <v>28.621951219512194</v>
      </c>
      <c r="O107" s="4">
        <v>0.35108649339582448</v>
      </c>
      <c r="P107" s="5">
        <v>8.7926829268292686</v>
      </c>
      <c r="Q107" s="5">
        <v>104.89024390243902</v>
      </c>
      <c r="R107" s="5">
        <v>43.585365853658537</v>
      </c>
      <c r="S107" s="5">
        <v>23.060975609756099</v>
      </c>
      <c r="T107" s="5">
        <v>6.9634146341463419</v>
      </c>
      <c r="U107" s="5">
        <v>4.7560975609756095</v>
      </c>
      <c r="V107" s="5">
        <v>11.487804878048781</v>
      </c>
      <c r="W107" s="5">
        <v>16.585365853658537</v>
      </c>
      <c r="X107" s="3" t="e">
        <f>V107*$Z$2+U107*$AA$2+T107*$AB$2+S107*$AC$2+R107*$AD$2+Q107*$AE$2+#REF!*$AF$2+P107*$AG$2+#REF!*$AH$2+#REF!*$AI$2+#REF!*$AJ$2+O107*$AK$2+N107*$AL$2+M107*$AM$2+L107*$AN$2+K107*$AO$2+#REF!*$AP$2+$AQ$2</f>
        <v>#REF!</v>
      </c>
    </row>
    <row r="108" spans="1:24" x14ac:dyDescent="0.3">
      <c r="A108">
        <v>17</v>
      </c>
      <c r="B108" t="s">
        <v>142</v>
      </c>
      <c r="C108" t="s">
        <v>42</v>
      </c>
      <c r="D108" t="s">
        <v>158</v>
      </c>
      <c r="E108">
        <v>82</v>
      </c>
      <c r="F108">
        <v>26</v>
      </c>
      <c r="G108">
        <v>56</v>
      </c>
      <c r="H108" s="1">
        <v>0.31707317073170732</v>
      </c>
      <c r="I108">
        <v>0</v>
      </c>
      <c r="J108">
        <v>0</v>
      </c>
      <c r="K108" s="5">
        <v>87.365853658536579</v>
      </c>
      <c r="L108" s="4">
        <v>0.45002791736460085</v>
      </c>
      <c r="M108" s="5">
        <v>8.9024390243902438</v>
      </c>
      <c r="N108" s="5">
        <v>25.73170731707317</v>
      </c>
      <c r="O108" s="4">
        <v>0.34597156398104267</v>
      </c>
      <c r="P108" s="5">
        <v>11.378048780487806</v>
      </c>
      <c r="Q108" s="5">
        <v>104.57317073170732</v>
      </c>
      <c r="R108" s="5">
        <v>43.524390243902438</v>
      </c>
      <c r="S108" s="5">
        <v>20.926829268292682</v>
      </c>
      <c r="T108" s="5">
        <v>8.2195121951219505</v>
      </c>
      <c r="U108" s="5">
        <v>3.9024390243902438</v>
      </c>
      <c r="V108" s="5">
        <v>15.158536585365853</v>
      </c>
      <c r="W108" s="5">
        <v>20.707317073170731</v>
      </c>
      <c r="X108" s="3" t="e">
        <f>V108*$Z$2+U108*$AA$2+T108*$AB$2+S108*$AC$2+R108*$AD$2+Q108*$AE$2+#REF!*$AF$2+P108*$AG$2+#REF!*$AH$2+#REF!*$AI$2+#REF!*$AJ$2+O108*$AK$2+N108*$AL$2+M108*$AM$2+L108*$AN$2+K108*$AO$2+#REF!*$AP$2+$AQ$2</f>
        <v>#REF!</v>
      </c>
    </row>
    <row r="109" spans="1:24" x14ac:dyDescent="0.3">
      <c r="A109">
        <v>18</v>
      </c>
      <c r="B109" t="s">
        <v>142</v>
      </c>
      <c r="C109" t="s">
        <v>78</v>
      </c>
      <c r="D109" t="s">
        <v>159</v>
      </c>
      <c r="E109">
        <v>82</v>
      </c>
      <c r="F109">
        <v>31</v>
      </c>
      <c r="G109">
        <v>51</v>
      </c>
      <c r="H109" s="1">
        <v>0.37804878048780488</v>
      </c>
      <c r="I109">
        <v>0</v>
      </c>
      <c r="J109">
        <v>0</v>
      </c>
      <c r="K109" s="5">
        <v>88.487804878048777</v>
      </c>
      <c r="L109" s="4">
        <v>0.44707828004410144</v>
      </c>
      <c r="M109" s="5">
        <v>8.5853658536585371</v>
      </c>
      <c r="N109" s="5">
        <v>24.658536585365855</v>
      </c>
      <c r="O109" s="4">
        <v>0.34817012858555885</v>
      </c>
      <c r="P109" s="5">
        <v>11.987804878048781</v>
      </c>
      <c r="Q109" s="5">
        <v>104.34146341463415</v>
      </c>
      <c r="R109" s="5">
        <v>45.195121951219512</v>
      </c>
      <c r="S109" s="5">
        <v>21.780487804878049</v>
      </c>
      <c r="T109" s="5">
        <v>7.0853658536585362</v>
      </c>
      <c r="U109" s="5">
        <v>5.5487804878048781</v>
      </c>
      <c r="V109" s="5">
        <v>13.890243902439025</v>
      </c>
      <c r="W109" s="5">
        <v>20.341463414634145</v>
      </c>
      <c r="X109" s="3" t="e">
        <f>V109*$Z$2+U109*$AA$2+T109*$AB$2+S109*$AC$2+R109*$AD$2+Q109*$AE$2+#REF!*$AF$2+P109*$AG$2+#REF!*$AH$2+#REF!*$AI$2+#REF!*$AJ$2+O109*$AK$2+N109*$AL$2+M109*$AM$2+L109*$AN$2+K109*$AO$2+#REF!*$AP$2+$AQ$2</f>
        <v>#REF!</v>
      </c>
    </row>
    <row r="110" spans="1:24" x14ac:dyDescent="0.3">
      <c r="A110">
        <v>19</v>
      </c>
      <c r="B110" t="s">
        <v>142</v>
      </c>
      <c r="C110" t="s">
        <v>30</v>
      </c>
      <c r="D110" t="s">
        <v>160</v>
      </c>
      <c r="E110">
        <v>82</v>
      </c>
      <c r="F110">
        <v>34</v>
      </c>
      <c r="G110">
        <v>48</v>
      </c>
      <c r="H110" s="1">
        <v>0.41463414634146339</v>
      </c>
      <c r="I110">
        <v>0</v>
      </c>
      <c r="J110">
        <v>0</v>
      </c>
      <c r="K110" s="5">
        <v>86.951219512195124</v>
      </c>
      <c r="L110" s="4">
        <v>0.45021037868162694</v>
      </c>
      <c r="M110" s="5">
        <v>9.3658536585365848</v>
      </c>
      <c r="N110" s="5">
        <v>26.780487804878049</v>
      </c>
      <c r="O110" s="4">
        <v>0.3497267759562841</v>
      </c>
      <c r="P110" s="5">
        <v>8.5731707317073162</v>
      </c>
      <c r="Q110" s="5">
        <v>104.34146341463415</v>
      </c>
      <c r="R110" s="5">
        <v>43.68292682926829</v>
      </c>
      <c r="S110" s="5">
        <v>22.792682926829269</v>
      </c>
      <c r="T110" s="5">
        <v>7.7804878048780486</v>
      </c>
      <c r="U110" s="5">
        <v>5.524390243902439</v>
      </c>
      <c r="V110" s="5">
        <v>12.853658536585366</v>
      </c>
      <c r="W110" s="5">
        <v>18.170731707317074</v>
      </c>
      <c r="X110" s="3" t="e">
        <f>V110*$Z$2+U110*$AA$2+T110*$AB$2+S110*$AC$2+R110*$AD$2+Q110*$AE$2+#REF!*$AF$2+P110*$AG$2+#REF!*$AH$2+#REF!*$AI$2+#REF!*$AJ$2+O110*$AK$2+N110*$AL$2+M110*$AM$2+L110*$AN$2+K110*$AO$2+#REF!*$AP$2+$AQ$2</f>
        <v>#REF!</v>
      </c>
    </row>
    <row r="111" spans="1:24" x14ac:dyDescent="0.3">
      <c r="A111">
        <v>20</v>
      </c>
      <c r="B111" t="s">
        <v>142</v>
      </c>
      <c r="C111" t="s">
        <v>24</v>
      </c>
      <c r="D111" t="s">
        <v>161</v>
      </c>
      <c r="E111">
        <v>82</v>
      </c>
      <c r="F111">
        <v>42</v>
      </c>
      <c r="G111">
        <v>40</v>
      </c>
      <c r="H111" s="1">
        <v>0.51219512195121952</v>
      </c>
      <c r="I111" t="s">
        <v>285</v>
      </c>
      <c r="J111">
        <v>1</v>
      </c>
      <c r="K111" s="5">
        <v>81.890243902439025</v>
      </c>
      <c r="L111" s="4">
        <v>0.47386448250186147</v>
      </c>
      <c r="M111" s="5">
        <v>8.7804878048780495</v>
      </c>
      <c r="N111" s="5">
        <v>23.73170731707317</v>
      </c>
      <c r="O111" s="4">
        <v>0.36998972250770817</v>
      </c>
      <c r="P111" s="5">
        <v>8.8170731707317067</v>
      </c>
      <c r="Q111" s="5">
        <v>103.6219512195122</v>
      </c>
      <c r="R111" s="5">
        <v>40.390243902439025</v>
      </c>
      <c r="S111" s="5">
        <v>24.195121951219512</v>
      </c>
      <c r="T111" s="5">
        <v>8.1219512195121943</v>
      </c>
      <c r="U111" s="5">
        <v>5.3170731707317076</v>
      </c>
      <c r="V111" s="5">
        <v>13.963414634146341</v>
      </c>
      <c r="W111" s="5">
        <v>20.243902439024389</v>
      </c>
      <c r="X111" s="3" t="e">
        <f>V111*$Z$2+U111*$AA$2+T111*$AB$2+S111*$AC$2+R111*$AD$2+Q111*$AE$2+#REF!*$AF$2+P111*$AG$2+#REF!*$AH$2+#REF!*$AI$2+#REF!*$AJ$2+O111*$AK$2+N111*$AL$2+M111*$AM$2+L111*$AN$2+K111*$AO$2+#REF!*$AP$2+$AQ$2</f>
        <v>#REF!</v>
      </c>
    </row>
    <row r="112" spans="1:24" x14ac:dyDescent="0.3">
      <c r="A112">
        <v>21</v>
      </c>
      <c r="B112" t="s">
        <v>142</v>
      </c>
      <c r="C112" t="s">
        <v>52</v>
      </c>
      <c r="D112" t="s">
        <v>162</v>
      </c>
      <c r="E112">
        <v>82</v>
      </c>
      <c r="F112">
        <v>43</v>
      </c>
      <c r="G112">
        <v>39</v>
      </c>
      <c r="H112" s="1">
        <v>0.52439024390243905</v>
      </c>
      <c r="I112" t="s">
        <v>285</v>
      </c>
      <c r="J112">
        <v>1</v>
      </c>
      <c r="K112" s="5">
        <v>84.365853658536579</v>
      </c>
      <c r="L112" s="4">
        <v>0.45143104943625328</v>
      </c>
      <c r="M112" s="5">
        <v>8.8902439024390247</v>
      </c>
      <c r="N112" s="5">
        <v>26.060975609756099</v>
      </c>
      <c r="O112" s="4">
        <v>0.34113242863827797</v>
      </c>
      <c r="P112" s="5">
        <v>10.268292682926829</v>
      </c>
      <c r="Q112" s="5">
        <v>103.15853658536585</v>
      </c>
      <c r="R112" s="5">
        <v>44.329268292682926</v>
      </c>
      <c r="S112" s="5">
        <v>23.634146341463413</v>
      </c>
      <c r="T112" s="5">
        <v>8.1951219512195124</v>
      </c>
      <c r="U112" s="5">
        <v>4.8414634146341466</v>
      </c>
      <c r="V112" s="5">
        <v>15.780487804878049</v>
      </c>
      <c r="W112" s="5">
        <v>18.182926829268293</v>
      </c>
      <c r="X112" s="3" t="e">
        <f>V112*$Z$2+U112*$AA$2+T112*$AB$2+S112*$AC$2+R112*$AD$2+Q112*$AE$2+#REF!*$AF$2+P112*$AG$2+#REF!*$AH$2+#REF!*$AI$2+#REF!*$AJ$2+O112*$AK$2+N112*$AL$2+M112*$AM$2+L112*$AN$2+K112*$AO$2+#REF!*$AP$2+$AQ$2</f>
        <v>#REF!</v>
      </c>
    </row>
    <row r="113" spans="1:24" x14ac:dyDescent="0.3">
      <c r="A113">
        <v>22</v>
      </c>
      <c r="B113" t="s">
        <v>142</v>
      </c>
      <c r="C113" t="s">
        <v>50</v>
      </c>
      <c r="D113" t="s">
        <v>163</v>
      </c>
      <c r="E113">
        <v>82</v>
      </c>
      <c r="F113">
        <v>41</v>
      </c>
      <c r="G113">
        <v>41</v>
      </c>
      <c r="H113" s="1">
        <v>0.5</v>
      </c>
      <c r="I113">
        <v>0</v>
      </c>
      <c r="J113">
        <v>0</v>
      </c>
      <c r="K113" s="5">
        <v>85.817073170731703</v>
      </c>
      <c r="L113" s="4">
        <v>0.45502344749182888</v>
      </c>
      <c r="M113" s="5">
        <v>9.8536585365853657</v>
      </c>
      <c r="N113" s="5">
        <v>26.987804878048781</v>
      </c>
      <c r="O113" s="4">
        <v>0.36511522819701764</v>
      </c>
      <c r="P113" s="5">
        <v>10.634146341463415</v>
      </c>
      <c r="Q113" s="5">
        <v>103.17073170731707</v>
      </c>
      <c r="R113" s="5">
        <v>43.621951219512198</v>
      </c>
      <c r="S113" s="5">
        <v>21.243902439024389</v>
      </c>
      <c r="T113" s="5">
        <v>7.1707317073170733</v>
      </c>
      <c r="U113" s="5">
        <v>5.7195121951219514</v>
      </c>
      <c r="V113" s="5">
        <v>13.439024390243903</v>
      </c>
      <c r="W113" s="5">
        <v>20.487804878048781</v>
      </c>
      <c r="X113" s="3" t="e">
        <f>V113*$Z$2+U113*$AA$2+T113*$AB$2+S113*$AC$2+R113*$AD$2+Q113*$AE$2+#REF!*$AF$2+P113*$AG$2+#REF!*$AH$2+#REF!*$AI$2+#REF!*$AJ$2+O113*$AK$2+N113*$AL$2+M113*$AM$2+L113*$AN$2+K113*$AO$2+#REF!*$AP$2+$AQ$2</f>
        <v>#REF!</v>
      </c>
    </row>
    <row r="114" spans="1:24" x14ac:dyDescent="0.3">
      <c r="A114">
        <v>23</v>
      </c>
      <c r="B114" t="s">
        <v>142</v>
      </c>
      <c r="C114" t="s">
        <v>74</v>
      </c>
      <c r="D114" t="s">
        <v>164</v>
      </c>
      <c r="E114">
        <v>82</v>
      </c>
      <c r="F114">
        <v>41</v>
      </c>
      <c r="G114">
        <v>41</v>
      </c>
      <c r="H114" s="1">
        <v>0.5</v>
      </c>
      <c r="I114" t="s">
        <v>285</v>
      </c>
      <c r="J114">
        <v>1</v>
      </c>
      <c r="K114" s="5">
        <v>87.08536585365853</v>
      </c>
      <c r="L114" s="4">
        <v>0.44377538159921587</v>
      </c>
      <c r="M114" s="5">
        <v>7.5975609756097562</v>
      </c>
      <c r="N114" s="5">
        <v>22.329268292682926</v>
      </c>
      <c r="O114" s="4">
        <v>0.34025122883670128</v>
      </c>
      <c r="P114" s="5">
        <v>12.182926829268293</v>
      </c>
      <c r="Q114" s="5">
        <v>102.86585365853658</v>
      </c>
      <c r="R114" s="5">
        <v>46.292682926829265</v>
      </c>
      <c r="S114" s="5">
        <v>22.573170731707318</v>
      </c>
      <c r="T114" s="5">
        <v>7.8414634146341466</v>
      </c>
      <c r="U114" s="5">
        <v>4.7926829268292686</v>
      </c>
      <c r="V114" s="5">
        <v>13.560975609756097</v>
      </c>
      <c r="W114" s="5">
        <v>17.743902439024389</v>
      </c>
      <c r="X114" s="3" t="e">
        <f>V114*$Z$2+U114*$AA$2+T114*$AB$2+S114*$AC$2+R114*$AD$2+Q114*$AE$2+#REF!*$AF$2+P114*$AG$2+#REF!*$AH$2+#REF!*$AI$2+#REF!*$AJ$2+O114*$AK$2+N114*$AL$2+M114*$AM$2+L114*$AN$2+K114*$AO$2+#REF!*$AP$2+$AQ$2</f>
        <v>#REF!</v>
      </c>
    </row>
    <row r="115" spans="1:24" x14ac:dyDescent="0.3">
      <c r="A115">
        <v>24</v>
      </c>
      <c r="B115" t="s">
        <v>142</v>
      </c>
      <c r="C115" t="s">
        <v>64</v>
      </c>
      <c r="D115" t="s">
        <v>165</v>
      </c>
      <c r="E115">
        <v>82</v>
      </c>
      <c r="F115">
        <v>32</v>
      </c>
      <c r="G115">
        <v>50</v>
      </c>
      <c r="H115" s="1">
        <v>0.3902439024390244</v>
      </c>
      <c r="I115">
        <v>0</v>
      </c>
      <c r="J115">
        <v>0</v>
      </c>
      <c r="K115" s="5">
        <v>82.121951219512198</v>
      </c>
      <c r="L115" s="4">
        <v>0.46109296109296111</v>
      </c>
      <c r="M115" s="5">
        <v>8.9878048780487809</v>
      </c>
      <c r="N115" s="5">
        <v>23.902439024390244</v>
      </c>
      <c r="O115" s="4">
        <v>0.37602040816326532</v>
      </c>
      <c r="P115" s="5">
        <v>8.7195121951219505</v>
      </c>
      <c r="Q115" s="5">
        <v>102.80487804878049</v>
      </c>
      <c r="R115" s="5">
        <v>41.060975609756099</v>
      </c>
      <c r="S115" s="5">
        <v>22.487804878048781</v>
      </c>
      <c r="T115" s="5">
        <v>7.6463414634146343</v>
      </c>
      <c r="U115" s="5">
        <v>3.9512195121951219</v>
      </c>
      <c r="V115" s="5">
        <v>14.646341463414634</v>
      </c>
      <c r="W115" s="5">
        <v>20.329268292682926</v>
      </c>
      <c r="X115" s="3" t="e">
        <f>V115*$Z$2+U115*$AA$2+T115*$AB$2+S115*$AC$2+R115*$AD$2+Q115*$AE$2+#REF!*$AF$2+P115*$AG$2+#REF!*$AH$2+#REF!*$AI$2+#REF!*$AJ$2+O115*$AK$2+N115*$AL$2+M115*$AM$2+L115*$AN$2+K115*$AO$2+#REF!*$AP$2+$AQ$2</f>
        <v>#REF!</v>
      </c>
    </row>
    <row r="116" spans="1:24" x14ac:dyDescent="0.3">
      <c r="A116">
        <v>25</v>
      </c>
      <c r="B116" t="s">
        <v>142</v>
      </c>
      <c r="C116" t="s">
        <v>60</v>
      </c>
      <c r="D116" t="s">
        <v>166</v>
      </c>
      <c r="E116">
        <v>82</v>
      </c>
      <c r="F116">
        <v>28</v>
      </c>
      <c r="G116">
        <v>54</v>
      </c>
      <c r="H116" s="1">
        <v>0.34146341463414637</v>
      </c>
      <c r="I116">
        <v>0</v>
      </c>
      <c r="J116">
        <v>0</v>
      </c>
      <c r="K116" s="5">
        <v>85.268292682926827</v>
      </c>
      <c r="L116" s="4">
        <v>0.44164759725400454</v>
      </c>
      <c r="M116" s="5">
        <v>10.134146341463415</v>
      </c>
      <c r="N116" s="5">
        <v>29.792682926829269</v>
      </c>
      <c r="O116" s="4">
        <v>0.34015554645927143</v>
      </c>
      <c r="P116" s="5">
        <v>9.8414634146341466</v>
      </c>
      <c r="Q116" s="5">
        <v>102.4390243902439</v>
      </c>
      <c r="R116" s="5">
        <v>42.841463414634148</v>
      </c>
      <c r="S116" s="5">
        <v>23.76829268292683</v>
      </c>
      <c r="T116" s="5">
        <v>8.4390243902439028</v>
      </c>
      <c r="U116" s="5">
        <v>5.1219512195121952</v>
      </c>
      <c r="V116" s="5">
        <v>16.658536585365855</v>
      </c>
      <c r="W116" s="5">
        <v>21.865853658536587</v>
      </c>
      <c r="X116" s="3" t="e">
        <f>V116*$Z$2+U116*$AA$2+T116*$AB$2+S116*$AC$2+R116*$AD$2+Q116*$AE$2+#REF!*$AF$2+P116*$AG$2+#REF!*$AH$2+#REF!*$AI$2+#REF!*$AJ$2+O116*$AK$2+N116*$AL$2+M116*$AM$2+L116*$AN$2+K116*$AO$2+#REF!*$AP$2+$AQ$2</f>
        <v>#REF!</v>
      </c>
    </row>
    <row r="117" spans="1:24" x14ac:dyDescent="0.3">
      <c r="A117">
        <v>26</v>
      </c>
      <c r="B117" t="s">
        <v>142</v>
      </c>
      <c r="C117" t="s">
        <v>70</v>
      </c>
      <c r="D117" t="s">
        <v>167</v>
      </c>
      <c r="E117">
        <v>82</v>
      </c>
      <c r="F117">
        <v>37</v>
      </c>
      <c r="G117">
        <v>45</v>
      </c>
      <c r="H117" s="1">
        <v>0.45121951219512196</v>
      </c>
      <c r="I117">
        <v>0</v>
      </c>
      <c r="J117">
        <v>0</v>
      </c>
      <c r="K117" s="5">
        <v>88.804878048780495</v>
      </c>
      <c r="L117" s="4">
        <v>0.44891513320516341</v>
      </c>
      <c r="M117" s="5">
        <v>7.6951219512195124</v>
      </c>
      <c r="N117" s="5">
        <v>23.353658536585368</v>
      </c>
      <c r="O117" s="4">
        <v>0.32950391644908616</v>
      </c>
      <c r="P117" s="5">
        <v>11.073170731707316</v>
      </c>
      <c r="Q117" s="5">
        <v>101.32926829268293</v>
      </c>
      <c r="R117" s="5">
        <v>45.68292682926829</v>
      </c>
      <c r="S117" s="5">
        <v>21.121951219512194</v>
      </c>
      <c r="T117" s="5">
        <v>7</v>
      </c>
      <c r="U117" s="5">
        <v>3.7804878048780486</v>
      </c>
      <c r="V117" s="5">
        <v>11.865853658536585</v>
      </c>
      <c r="W117" s="5">
        <v>17.890243902439025</v>
      </c>
      <c r="X117" s="3" t="e">
        <f>V117*$Z$2+U117*$AA$2+T117*$AB$2+S117*$AC$2+R117*$AD$2+Q117*$AE$2+#REF!*$AF$2+P117*$AG$2+#REF!*$AH$2+#REF!*$AI$2+#REF!*$AJ$2+O117*$AK$2+N117*$AL$2+M117*$AM$2+L117*$AN$2+K117*$AO$2+#REF!*$AP$2+$AQ$2</f>
        <v>#REF!</v>
      </c>
    </row>
    <row r="118" spans="1:24" x14ac:dyDescent="0.3">
      <c r="A118">
        <v>27</v>
      </c>
      <c r="B118" t="s">
        <v>142</v>
      </c>
      <c r="C118" t="s">
        <v>68</v>
      </c>
      <c r="D118" t="s">
        <v>168</v>
      </c>
      <c r="E118">
        <v>82</v>
      </c>
      <c r="F118">
        <v>29</v>
      </c>
      <c r="G118">
        <v>53</v>
      </c>
      <c r="H118" s="1">
        <v>0.35365853658536583</v>
      </c>
      <c r="I118">
        <v>0</v>
      </c>
      <c r="J118">
        <v>0</v>
      </c>
      <c r="K118" s="5">
        <v>86.987804878048777</v>
      </c>
      <c r="L118" s="4">
        <v>0.44006729286415258</v>
      </c>
      <c r="M118" s="5">
        <v>8.5487804878048781</v>
      </c>
      <c r="N118" s="5">
        <v>26.085365853658537</v>
      </c>
      <c r="O118" s="4">
        <v>0.32772323515661522</v>
      </c>
      <c r="P118" s="5">
        <v>9.8414634146341466</v>
      </c>
      <c r="Q118" s="5">
        <v>101.07317073170732</v>
      </c>
      <c r="R118" s="5">
        <v>43.18292682926829</v>
      </c>
      <c r="S118" s="5">
        <v>22.195121951219512</v>
      </c>
      <c r="T118" s="5">
        <v>7.0731707317073171</v>
      </c>
      <c r="U118" s="5">
        <v>4.8292682926829267</v>
      </c>
      <c r="V118" s="5">
        <v>13.304878048780488</v>
      </c>
      <c r="W118" s="5">
        <v>19.317073170731707</v>
      </c>
      <c r="X118" s="3" t="e">
        <f>V118*$Z$2+U118*$AA$2+T118*$AB$2+S118*$AC$2+R118*$AD$2+Q118*$AE$2+#REF!*$AF$2+P118*$AG$2+#REF!*$AH$2+#REF!*$AI$2+#REF!*$AJ$2+O118*$AK$2+N118*$AL$2+M118*$AM$2+L118*$AN$2+K118*$AO$2+#REF!*$AP$2+$AQ$2</f>
        <v>#REF!</v>
      </c>
    </row>
    <row r="119" spans="1:24" x14ac:dyDescent="0.3">
      <c r="A119">
        <v>28</v>
      </c>
      <c r="B119" t="s">
        <v>142</v>
      </c>
      <c r="C119" t="s">
        <v>56</v>
      </c>
      <c r="D119" t="s">
        <v>169</v>
      </c>
      <c r="E119">
        <v>82</v>
      </c>
      <c r="F119">
        <v>51</v>
      </c>
      <c r="G119">
        <v>31</v>
      </c>
      <c r="H119" s="1">
        <v>0.62195121951219512</v>
      </c>
      <c r="I119" t="s">
        <v>369</v>
      </c>
      <c r="J119">
        <v>2</v>
      </c>
      <c r="K119" s="5">
        <v>79.451219512195124</v>
      </c>
      <c r="L119" s="4">
        <v>0.46554105909439747</v>
      </c>
      <c r="M119" s="5">
        <v>9.6463414634146343</v>
      </c>
      <c r="N119" s="5">
        <v>25.951219512195124</v>
      </c>
      <c r="O119" s="4">
        <v>0.37171052631578944</v>
      </c>
      <c r="P119" s="5">
        <v>9.4024390243902438</v>
      </c>
      <c r="Q119" s="5">
        <v>100.70731707317073</v>
      </c>
      <c r="R119" s="5">
        <v>43.231707317073173</v>
      </c>
      <c r="S119" s="5">
        <v>20.134146341463413</v>
      </c>
      <c r="T119" s="5">
        <v>6.7073170731707314</v>
      </c>
      <c r="U119" s="5">
        <v>5</v>
      </c>
      <c r="V119" s="5">
        <v>13.634146341463415</v>
      </c>
      <c r="W119" s="5">
        <v>18.841463414634145</v>
      </c>
      <c r="X119" s="3" t="e">
        <f>V119*$Z$2+U119*$AA$2+T119*$AB$2+S119*$AC$2+R119*$AD$2+Q119*$AE$2+#REF!*$AF$2+P119*$AG$2+#REF!*$AH$2+#REF!*$AI$2+#REF!*$AJ$2+O119*$AK$2+N119*$AL$2+M119*$AM$2+L119*$AN$2+K119*$AO$2+#REF!*$AP$2+$AQ$2</f>
        <v>#REF!</v>
      </c>
    </row>
    <row r="120" spans="1:24" x14ac:dyDescent="0.3">
      <c r="A120">
        <v>29</v>
      </c>
      <c r="B120" t="s">
        <v>142</v>
      </c>
      <c r="C120" t="s">
        <v>48</v>
      </c>
      <c r="D120" t="s">
        <v>170</v>
      </c>
      <c r="E120">
        <v>82</v>
      </c>
      <c r="F120">
        <v>43</v>
      </c>
      <c r="G120">
        <v>39</v>
      </c>
      <c r="H120" s="1">
        <v>0.52439024390243905</v>
      </c>
      <c r="I120" t="s">
        <v>345</v>
      </c>
      <c r="J120">
        <v>1</v>
      </c>
      <c r="K120" s="5">
        <v>83.58536585365853</v>
      </c>
      <c r="L120" s="4">
        <v>0.43536620951269334</v>
      </c>
      <c r="M120" s="5">
        <v>9.3536585365853657</v>
      </c>
      <c r="N120" s="5">
        <v>26.451219512195124</v>
      </c>
      <c r="O120" s="4">
        <v>0.35361917934532039</v>
      </c>
      <c r="P120" s="5">
        <v>10.804878048780488</v>
      </c>
      <c r="Q120" s="5">
        <v>100.47560975609755</v>
      </c>
      <c r="R120" s="5">
        <v>42.768292682926827</v>
      </c>
      <c r="S120" s="5">
        <v>21.26829268292683</v>
      </c>
      <c r="T120" s="5">
        <v>7.9634146341463419</v>
      </c>
      <c r="U120" s="5">
        <v>4.1951219512195124</v>
      </c>
      <c r="V120" s="5">
        <v>12.914634146341463</v>
      </c>
      <c r="W120" s="5">
        <v>22.439024390243901</v>
      </c>
      <c r="X120" s="3" t="e">
        <f>V120*$Z$2+U120*$AA$2+T120*$AB$2+S120*$AC$2+R120*$AD$2+Q120*$AE$2+#REF!*$AF$2+P120*$AG$2+#REF!*$AH$2+#REF!*$AI$2+#REF!*$AJ$2+O120*$AK$2+N120*$AL$2+M120*$AM$2+L120*$AN$2+K120*$AO$2+#REF!*$AP$2+$AQ$2</f>
        <v>#REF!</v>
      </c>
    </row>
    <row r="121" spans="1:24" x14ac:dyDescent="0.3">
      <c r="A121">
        <v>30</v>
      </c>
      <c r="B121" t="s">
        <v>142</v>
      </c>
      <c r="C121" t="s">
        <v>28</v>
      </c>
      <c r="D121" t="s">
        <v>171</v>
      </c>
      <c r="E121">
        <v>82</v>
      </c>
      <c r="F121">
        <v>33</v>
      </c>
      <c r="G121">
        <v>49</v>
      </c>
      <c r="H121" s="1">
        <v>0.40243902439024393</v>
      </c>
      <c r="I121">
        <v>0</v>
      </c>
      <c r="J121">
        <v>0</v>
      </c>
      <c r="K121" s="5">
        <v>82.317073170731703</v>
      </c>
      <c r="L121" s="4">
        <v>0.43970370370370371</v>
      </c>
      <c r="M121" s="5">
        <v>10.707317073170731</v>
      </c>
      <c r="N121" s="5">
        <v>30.158536585365855</v>
      </c>
      <c r="O121" s="4">
        <v>0.35503437120905779</v>
      </c>
      <c r="P121" s="5">
        <v>7.8902439024390247</v>
      </c>
      <c r="Q121" s="5">
        <v>97.91463414634147</v>
      </c>
      <c r="R121" s="5">
        <v>38.573170731707314</v>
      </c>
      <c r="S121" s="5">
        <v>20.792682926829269</v>
      </c>
      <c r="T121" s="5">
        <v>7.4878048780487809</v>
      </c>
      <c r="U121" s="5">
        <v>3.7439024390243905</v>
      </c>
      <c r="V121" s="5">
        <v>11.853658536585366</v>
      </c>
      <c r="W121" s="5">
        <v>19.109756097560975</v>
      </c>
      <c r="X121" s="3" t="e">
        <f>V121*$Z$2+U121*$AA$2+T121*$AB$2+S121*$AC$2+R121*$AD$2+Q121*$AE$2+#REF!*$AF$2+P121*$AG$2+#REF!*$AH$2+#REF!*$AI$2+#REF!*$AJ$2+O121*$AK$2+N121*$AL$2+M121*$AM$2+L121*$AN$2+K121*$AO$2+#REF!*$AP$2+$AQ$2</f>
        <v>#REF!</v>
      </c>
    </row>
    <row r="122" spans="1:24" x14ac:dyDescent="0.3">
      <c r="A122">
        <v>1</v>
      </c>
      <c r="B122" t="s">
        <v>172</v>
      </c>
      <c r="C122" t="s">
        <v>76</v>
      </c>
      <c r="D122" t="s">
        <v>173</v>
      </c>
      <c r="E122">
        <v>82</v>
      </c>
      <c r="F122">
        <v>73</v>
      </c>
      <c r="G122">
        <v>9</v>
      </c>
      <c r="H122" s="1">
        <v>0.8902439024390244</v>
      </c>
      <c r="I122" t="s">
        <v>388</v>
      </c>
      <c r="J122">
        <v>4</v>
      </c>
      <c r="K122" s="5">
        <v>87.304878048780495</v>
      </c>
      <c r="L122" s="4">
        <v>0.48735856963263019</v>
      </c>
      <c r="M122" s="5">
        <v>13.134146341463415</v>
      </c>
      <c r="N122" s="5">
        <v>31.609756097560975</v>
      </c>
      <c r="O122" s="4">
        <v>0.4155092592592593</v>
      </c>
      <c r="P122" s="5">
        <v>9.9512195121951219</v>
      </c>
      <c r="Q122" s="5">
        <v>114.89024390243902</v>
      </c>
      <c r="R122" s="5">
        <v>46.195121951219512</v>
      </c>
      <c r="S122" s="5">
        <v>28.939024390243901</v>
      </c>
      <c r="T122" s="5">
        <v>8.4024390243902438</v>
      </c>
      <c r="U122" s="5">
        <v>6.0731707317073171</v>
      </c>
      <c r="V122" s="5">
        <v>15.182926829268293</v>
      </c>
      <c r="W122" s="5">
        <v>20.743902439024389</v>
      </c>
      <c r="X122" s="3" t="e">
        <f>V122*$Z$2+U122*$AA$2+T122*$AB$2+S122*$AC$2+R122*$AD$2+Q122*$AE$2+#REF!*$AF$2+P122*$AG$2+#REF!*$AH$2+#REF!*$AI$2+#REF!*$AJ$2+O122*$AK$2+N122*$AL$2+M122*$AM$2+L122*$AN$2+K122*$AO$2+#REF!*$AP$2+$AQ$2</f>
        <v>#REF!</v>
      </c>
    </row>
    <row r="123" spans="1:24" x14ac:dyDescent="0.3">
      <c r="A123">
        <v>2</v>
      </c>
      <c r="B123" t="s">
        <v>172</v>
      </c>
      <c r="C123" t="s">
        <v>62</v>
      </c>
      <c r="D123" t="s">
        <v>174</v>
      </c>
      <c r="E123">
        <v>82</v>
      </c>
      <c r="F123">
        <v>55</v>
      </c>
      <c r="G123">
        <v>27</v>
      </c>
      <c r="H123" s="1">
        <v>0.67073170731707321</v>
      </c>
      <c r="I123" t="s">
        <v>348</v>
      </c>
      <c r="J123">
        <v>3</v>
      </c>
      <c r="K123" s="5">
        <v>86.365853658536579</v>
      </c>
      <c r="L123" s="4">
        <v>0.47613668455238639</v>
      </c>
      <c r="M123" s="5">
        <v>8.2682926829268286</v>
      </c>
      <c r="N123" s="5">
        <v>23.719512195121951</v>
      </c>
      <c r="O123" s="4">
        <v>0.34858611825192798</v>
      </c>
      <c r="P123" s="5">
        <v>13.060975609756097</v>
      </c>
      <c r="Q123" s="5">
        <v>110.21951219512195</v>
      </c>
      <c r="R123" s="5">
        <v>48.621951219512198</v>
      </c>
      <c r="S123" s="5">
        <v>22.963414634146343</v>
      </c>
      <c r="T123" s="5">
        <v>7.3536585365853657</v>
      </c>
      <c r="U123" s="5">
        <v>5.9390243902439028</v>
      </c>
      <c r="V123" s="5">
        <v>15.914634146341463</v>
      </c>
      <c r="W123" s="5">
        <v>20.621951219512194</v>
      </c>
      <c r="X123" s="3" t="e">
        <f>V123*$Z$2+U123*$AA$2+T123*$AB$2+S123*$AC$2+R123*$AD$2+Q123*$AE$2+#REF!*$AF$2+P123*$AG$2+#REF!*$AH$2+#REF!*$AI$2+#REF!*$AJ$2+O123*$AK$2+N123*$AL$2+M123*$AM$2+L123*$AN$2+K123*$AO$2+#REF!*$AP$2+$AQ$2</f>
        <v>#REF!</v>
      </c>
    </row>
    <row r="124" spans="1:24" x14ac:dyDescent="0.3">
      <c r="A124">
        <v>3</v>
      </c>
      <c r="B124" t="s">
        <v>172</v>
      </c>
      <c r="C124" t="s">
        <v>64</v>
      </c>
      <c r="D124" t="s">
        <v>175</v>
      </c>
      <c r="E124">
        <v>82</v>
      </c>
      <c r="F124">
        <v>33</v>
      </c>
      <c r="G124">
        <v>49</v>
      </c>
      <c r="H124" s="1">
        <v>0.40243902439024393</v>
      </c>
      <c r="I124">
        <v>0</v>
      </c>
      <c r="J124">
        <v>0</v>
      </c>
      <c r="K124" s="5">
        <v>86.378048780487802</v>
      </c>
      <c r="L124" s="4">
        <v>0.46350416490187779</v>
      </c>
      <c r="M124" s="5">
        <v>8.0487804878048781</v>
      </c>
      <c r="N124" s="5">
        <v>22.426829268292682</v>
      </c>
      <c r="O124" s="4">
        <v>0.35889070146818924</v>
      </c>
      <c r="P124" s="5">
        <v>10.585365853658537</v>
      </c>
      <c r="Q124" s="5">
        <v>106.58536585365853</v>
      </c>
      <c r="R124" s="5">
        <v>44.243902439024389</v>
      </c>
      <c r="S124" s="5">
        <v>24.5</v>
      </c>
      <c r="T124" s="5">
        <v>8.9390243902439028</v>
      </c>
      <c r="U124" s="5">
        <v>4.4878048780487809</v>
      </c>
      <c r="V124" s="5">
        <v>16.170731707317074</v>
      </c>
      <c r="W124" s="5">
        <v>20.439024390243901</v>
      </c>
      <c r="X124" s="3" t="e">
        <f>V124*$Z$2+U124*$AA$2+T124*$AB$2+S124*$AC$2+R124*$AD$2+Q124*$AE$2+#REF!*$AF$2+P124*$AG$2+#REF!*$AH$2+#REF!*$AI$2+#REF!*$AJ$2+O124*$AK$2+N124*$AL$2+M124*$AM$2+L124*$AN$2+K124*$AO$2+#REF!*$AP$2+$AQ$2</f>
        <v>#REF!</v>
      </c>
    </row>
    <row r="125" spans="1:24" x14ac:dyDescent="0.3">
      <c r="A125">
        <v>4</v>
      </c>
      <c r="B125" t="s">
        <v>172</v>
      </c>
      <c r="C125" t="s">
        <v>26</v>
      </c>
      <c r="D125" t="s">
        <v>176</v>
      </c>
      <c r="E125">
        <v>82</v>
      </c>
      <c r="F125">
        <v>41</v>
      </c>
      <c r="G125">
        <v>41</v>
      </c>
      <c r="H125" s="1">
        <v>0.5</v>
      </c>
      <c r="I125" t="s">
        <v>345</v>
      </c>
      <c r="J125">
        <v>1</v>
      </c>
      <c r="K125" s="5">
        <v>83.5</v>
      </c>
      <c r="L125" s="4">
        <v>0.45187673433620568</v>
      </c>
      <c r="M125" s="5">
        <v>10.707317073170731</v>
      </c>
      <c r="N125" s="5">
        <v>30.890243902439025</v>
      </c>
      <c r="O125" s="4">
        <v>0.34662455586261348</v>
      </c>
      <c r="P125" s="5">
        <v>11.341463414634147</v>
      </c>
      <c r="Q125" s="5">
        <v>106.54878048780488</v>
      </c>
      <c r="R125" s="5">
        <v>43.060975609756099</v>
      </c>
      <c r="S125" s="5">
        <v>22.207317073170731</v>
      </c>
      <c r="T125" s="5">
        <v>10.012195121951219</v>
      </c>
      <c r="U125" s="5">
        <v>5.2439024390243905</v>
      </c>
      <c r="V125" s="5">
        <v>15.939024390243903</v>
      </c>
      <c r="W125" s="5">
        <v>21.829268292682926</v>
      </c>
      <c r="X125" s="3" t="e">
        <f>V125*$Z$2+U125*$AA$2+T125*$AB$2+S125*$AC$2+R125*$AD$2+Q125*$AE$2+#REF!*$AF$2+P125*$AG$2+#REF!*$AH$2+#REF!*$AI$2+#REF!*$AJ$2+O125*$AK$2+N125*$AL$2+M125*$AM$2+L125*$AN$2+K125*$AO$2+#REF!*$AP$2+$AQ$2</f>
        <v>#REF!</v>
      </c>
    </row>
    <row r="126" spans="1:24" x14ac:dyDescent="0.3">
      <c r="A126">
        <v>5</v>
      </c>
      <c r="B126" t="s">
        <v>172</v>
      </c>
      <c r="C126" t="s">
        <v>38</v>
      </c>
      <c r="D126" t="s">
        <v>177</v>
      </c>
      <c r="E126">
        <v>82</v>
      </c>
      <c r="F126">
        <v>48</v>
      </c>
      <c r="G126">
        <v>34</v>
      </c>
      <c r="H126" s="1">
        <v>0.58536585365853655</v>
      </c>
      <c r="I126" t="s">
        <v>285</v>
      </c>
      <c r="J126">
        <v>1</v>
      </c>
      <c r="K126" s="5">
        <v>89.243902439024396</v>
      </c>
      <c r="L126" s="4">
        <v>0.43946433451762773</v>
      </c>
      <c r="M126" s="5">
        <v>8.7439024390243905</v>
      </c>
      <c r="N126" s="5">
        <v>26.121951219512194</v>
      </c>
      <c r="O126" s="4">
        <v>0.334733893557423</v>
      </c>
      <c r="P126" s="5">
        <v>11.585365853658537</v>
      </c>
      <c r="Q126" s="5">
        <v>105.71951219512195</v>
      </c>
      <c r="R126" s="5">
        <v>44.914634146341463</v>
      </c>
      <c r="S126" s="5">
        <v>24.158536585365855</v>
      </c>
      <c r="T126" s="5">
        <v>9.1707317073170724</v>
      </c>
      <c r="U126" s="5">
        <v>4.2439024390243905</v>
      </c>
      <c r="V126" s="5">
        <v>13.74390243902439</v>
      </c>
      <c r="W126" s="5">
        <v>21.902439024390244</v>
      </c>
      <c r="X126" s="3" t="e">
        <f>V126*$Z$2+U126*$AA$2+T126*$AB$2+S126*$AC$2+R126*$AD$2+Q126*$AE$2+#REF!*$AF$2+P126*$AG$2+#REF!*$AH$2+#REF!*$AI$2+#REF!*$AJ$2+O126*$AK$2+N126*$AL$2+M126*$AM$2+L126*$AN$2+K126*$AO$2+#REF!*$AP$2+$AQ$2</f>
        <v>#REF!</v>
      </c>
    </row>
    <row r="127" spans="1:24" x14ac:dyDescent="0.3">
      <c r="A127">
        <v>6</v>
      </c>
      <c r="B127" t="s">
        <v>172</v>
      </c>
      <c r="C127" t="s">
        <v>32</v>
      </c>
      <c r="D127" t="s">
        <v>178</v>
      </c>
      <c r="E127">
        <v>82</v>
      </c>
      <c r="F127">
        <v>44</v>
      </c>
      <c r="G127">
        <v>38</v>
      </c>
      <c r="H127" s="1">
        <v>0.53658536585365857</v>
      </c>
      <c r="I127" t="s">
        <v>369</v>
      </c>
      <c r="J127">
        <v>2</v>
      </c>
      <c r="K127" s="5">
        <v>85.853658536585371</v>
      </c>
      <c r="L127" s="4">
        <v>0.44985795454545457</v>
      </c>
      <c r="M127" s="5">
        <v>10.536585365853659</v>
      </c>
      <c r="N127" s="5">
        <v>28.487804878048781</v>
      </c>
      <c r="O127" s="4">
        <v>0.36986301369863017</v>
      </c>
      <c r="P127" s="5">
        <v>11.560975609756097</v>
      </c>
      <c r="Q127" s="5">
        <v>105.14634146341463</v>
      </c>
      <c r="R127" s="5">
        <v>45.487804878048777</v>
      </c>
      <c r="S127" s="5">
        <v>21.317073170731707</v>
      </c>
      <c r="T127" s="5">
        <v>6.8536585365853657</v>
      </c>
      <c r="U127" s="5">
        <v>4.6341463414634143</v>
      </c>
      <c r="V127" s="5">
        <v>14.634146341463415</v>
      </c>
      <c r="W127" s="5">
        <v>21.73170731707317</v>
      </c>
      <c r="X127" s="3" t="e">
        <f>V127*$Z$2+U127*$AA$2+T127*$AB$2+S127*$AC$2+R127*$AD$2+Q127*$AE$2+#REF!*$AF$2+P127*$AG$2+#REF!*$AH$2+#REF!*$AI$2+#REF!*$AJ$2+O127*$AK$2+N127*$AL$2+M127*$AM$2+L127*$AN$2+K127*$AO$2+#REF!*$AP$2+$AQ$2</f>
        <v>#REF!</v>
      </c>
    </row>
    <row r="128" spans="1:24" x14ac:dyDescent="0.3">
      <c r="A128">
        <v>7</v>
      </c>
      <c r="B128" t="s">
        <v>172</v>
      </c>
      <c r="C128" t="s">
        <v>204</v>
      </c>
      <c r="D128" t="s">
        <v>453</v>
      </c>
      <c r="E128">
        <v>82</v>
      </c>
      <c r="F128">
        <v>53</v>
      </c>
      <c r="G128">
        <v>29</v>
      </c>
      <c r="H128" s="1">
        <v>0.64634146341463417</v>
      </c>
      <c r="I128" t="s">
        <v>345</v>
      </c>
      <c r="J128">
        <v>1</v>
      </c>
      <c r="K128" s="5">
        <v>82.426829268292678</v>
      </c>
      <c r="L128" s="4">
        <v>0.46471371504660453</v>
      </c>
      <c r="M128" s="5">
        <v>9.7195121951219505</v>
      </c>
      <c r="N128" s="5">
        <v>26.707317073170731</v>
      </c>
      <c r="O128" s="4">
        <v>0.36392694063926939</v>
      </c>
      <c r="P128" s="5">
        <v>8.7926829268292686</v>
      </c>
      <c r="Q128" s="5">
        <v>104.5</v>
      </c>
      <c r="R128" s="5">
        <v>42.048780487804876</v>
      </c>
      <c r="S128" s="5">
        <v>22.841463414634145</v>
      </c>
      <c r="T128" s="5">
        <v>8.6463414634146343</v>
      </c>
      <c r="U128" s="5">
        <v>5.6097560975609753</v>
      </c>
      <c r="V128" s="5">
        <v>12.963414634146341</v>
      </c>
      <c r="W128" s="5">
        <v>21.292682926829269</v>
      </c>
      <c r="X128" s="3" t="e">
        <f>V128*$Z$2+U128*$AA$2+T128*$AB$2+S128*$AC$2+R128*$AD$2+Q128*$AE$2+#REF!*$AF$2+P128*$AG$2+#REF!*$AH$2+#REF!*$AI$2+#REF!*$AJ$2+O128*$AK$2+N128*$AL$2+M128*$AM$2+L128*$AN$2+K128*$AO$2+#REF!*$AP$2+$AQ$2</f>
        <v>#REF!</v>
      </c>
    </row>
    <row r="129" spans="1:24" x14ac:dyDescent="0.3">
      <c r="A129">
        <v>8</v>
      </c>
      <c r="B129" t="s">
        <v>172</v>
      </c>
      <c r="C129" t="s">
        <v>72</v>
      </c>
      <c r="D129" t="s">
        <v>179</v>
      </c>
      <c r="E129">
        <v>82</v>
      </c>
      <c r="F129">
        <v>57</v>
      </c>
      <c r="G129">
        <v>25</v>
      </c>
      <c r="H129" s="1">
        <v>0.69512195121951215</v>
      </c>
      <c r="I129" t="s">
        <v>391</v>
      </c>
      <c r="J129">
        <v>5</v>
      </c>
      <c r="K129" s="5">
        <v>84</v>
      </c>
      <c r="L129" s="4">
        <v>0.46036585365853661</v>
      </c>
      <c r="M129" s="5">
        <v>10.731707317073171</v>
      </c>
      <c r="N129" s="5">
        <v>29.609756097560975</v>
      </c>
      <c r="O129" s="4">
        <v>0.36243822075782539</v>
      </c>
      <c r="P129" s="5">
        <v>10.646341463414634</v>
      </c>
      <c r="Q129" s="5">
        <v>104.32926829268293</v>
      </c>
      <c r="R129" s="5">
        <v>44.512195121951223</v>
      </c>
      <c r="S129" s="5">
        <v>22.695121951219512</v>
      </c>
      <c r="T129" s="5">
        <v>6.7195121951219514</v>
      </c>
      <c r="U129" s="5">
        <v>3.8658536585365852</v>
      </c>
      <c r="V129" s="5">
        <v>13.585365853658537</v>
      </c>
      <c r="W129" s="5">
        <v>20.317073170731707</v>
      </c>
      <c r="X129" s="3" t="e">
        <f>V129*$Z$2+U129*$AA$2+T129*$AB$2+S129*$AC$2+R129*$AD$2+Q129*$AE$2+#REF!*$AF$2+P129*$AG$2+#REF!*$AH$2+#REF!*$AI$2+#REF!*$AJ$2+O129*$AK$2+N129*$AL$2+M129*$AM$2+L129*$AN$2+K129*$AO$2+#REF!*$AP$2+$AQ$2</f>
        <v>#REF!</v>
      </c>
    </row>
    <row r="130" spans="1:24" x14ac:dyDescent="0.3">
      <c r="A130">
        <v>9</v>
      </c>
      <c r="B130" t="s">
        <v>172</v>
      </c>
      <c r="C130" t="s">
        <v>34</v>
      </c>
      <c r="D130" t="s">
        <v>180</v>
      </c>
      <c r="E130">
        <v>82</v>
      </c>
      <c r="F130">
        <v>41</v>
      </c>
      <c r="G130">
        <v>41</v>
      </c>
      <c r="H130" s="1">
        <v>0.5</v>
      </c>
      <c r="I130">
        <v>0</v>
      </c>
      <c r="J130">
        <v>0</v>
      </c>
      <c r="K130" s="5">
        <v>85.768292682926827</v>
      </c>
      <c r="L130" s="4">
        <v>0.46040096687046778</v>
      </c>
      <c r="M130" s="5">
        <v>8.6463414634146343</v>
      </c>
      <c r="N130" s="5">
        <v>24.182926829268293</v>
      </c>
      <c r="O130" s="4">
        <v>0.35753908219868885</v>
      </c>
      <c r="P130" s="5">
        <v>9.0609756097560972</v>
      </c>
      <c r="Q130" s="5">
        <v>104.07317073170732</v>
      </c>
      <c r="R130" s="5">
        <v>41.841463414634148</v>
      </c>
      <c r="S130" s="5">
        <v>24.451219512195124</v>
      </c>
      <c r="T130" s="5">
        <v>8.6341463414634152</v>
      </c>
      <c r="U130" s="5">
        <v>3.9390243902439024</v>
      </c>
      <c r="V130" s="5">
        <v>14.463414634146341</v>
      </c>
      <c r="W130" s="5">
        <v>20.829268292682926</v>
      </c>
      <c r="X130" s="3" t="e">
        <f>V130*$Z$2+U130*$AA$2+T130*$AB$2+S130*$AC$2+R130*$AD$2+Q130*$AE$2+#REF!*$AF$2+P130*$AG$2+#REF!*$AH$2+#REF!*$AI$2+#REF!*$AJ$2+O130*$AK$2+N130*$AL$2+M130*$AM$2+L130*$AN$2+K130*$AO$2+#REF!*$AP$2+$AQ$2</f>
        <v>#REF!</v>
      </c>
    </row>
    <row r="131" spans="1:24" x14ac:dyDescent="0.3">
      <c r="A131">
        <v>10</v>
      </c>
      <c r="B131" t="s">
        <v>172</v>
      </c>
      <c r="C131" t="s">
        <v>36</v>
      </c>
      <c r="D131" t="s">
        <v>181</v>
      </c>
      <c r="E131">
        <v>82</v>
      </c>
      <c r="F131">
        <v>67</v>
      </c>
      <c r="G131">
        <v>15</v>
      </c>
      <c r="H131" s="1">
        <v>0.81707317073170727</v>
      </c>
      <c r="I131" t="s">
        <v>369</v>
      </c>
      <c r="J131">
        <v>2</v>
      </c>
      <c r="K131" s="5">
        <v>82.890243902439025</v>
      </c>
      <c r="L131" s="4">
        <v>0.48388995144916874</v>
      </c>
      <c r="M131" s="5">
        <v>6.9512195121951219</v>
      </c>
      <c r="N131" s="5">
        <v>18.512195121951219</v>
      </c>
      <c r="O131" s="4">
        <v>0.37549407114624506</v>
      </c>
      <c r="P131" s="5">
        <v>9.3902439024390247</v>
      </c>
      <c r="Q131" s="5">
        <v>103.53658536585365</v>
      </c>
      <c r="R131" s="5">
        <v>43.914634146341463</v>
      </c>
      <c r="S131" s="5">
        <v>24.512195121951219</v>
      </c>
      <c r="T131" s="5">
        <v>8.2560975609756095</v>
      </c>
      <c r="U131" s="5">
        <v>5.9146341463414638</v>
      </c>
      <c r="V131" s="5">
        <v>13.060975609756097</v>
      </c>
      <c r="W131" s="5">
        <v>17.475609756097562</v>
      </c>
      <c r="X131" s="3" t="e">
        <f>V131*$Z$2+U131*$AA$2+T131*$AB$2+S131*$AC$2+R131*$AD$2+Q131*$AE$2+#REF!*$AF$2+P131*$AG$2+#REF!*$AH$2+#REF!*$AI$2+#REF!*$AJ$2+O131*$AK$2+N131*$AL$2+M131*$AM$2+L131*$AN$2+K131*$AO$2+#REF!*$AP$2+$AQ$2</f>
        <v>#REF!</v>
      </c>
    </row>
    <row r="132" spans="1:24" x14ac:dyDescent="0.3">
      <c r="A132">
        <v>11</v>
      </c>
      <c r="B132" t="s">
        <v>172</v>
      </c>
      <c r="C132" t="s">
        <v>80</v>
      </c>
      <c r="D132" t="s">
        <v>182</v>
      </c>
      <c r="E132">
        <v>82</v>
      </c>
      <c r="F132">
        <v>48</v>
      </c>
      <c r="G132">
        <v>34</v>
      </c>
      <c r="H132" s="1">
        <v>0.58536585365853655</v>
      </c>
      <c r="I132" t="s">
        <v>285</v>
      </c>
      <c r="J132">
        <v>1</v>
      </c>
      <c r="K132" s="5">
        <v>84.41463414634147</v>
      </c>
      <c r="L132" s="4">
        <v>0.43860156024270436</v>
      </c>
      <c r="M132" s="5">
        <v>10.646341463414634</v>
      </c>
      <c r="N132" s="5">
        <v>29.390243902439025</v>
      </c>
      <c r="O132" s="4">
        <v>0.36224066390041493</v>
      </c>
      <c r="P132" s="5">
        <v>8.9512195121951219</v>
      </c>
      <c r="Q132" s="5">
        <v>103.40243902439025</v>
      </c>
      <c r="R132" s="5">
        <v>43.939024390243901</v>
      </c>
      <c r="S132" s="5">
        <v>21.682926829268293</v>
      </c>
      <c r="T132" s="5">
        <v>7.2560975609756095</v>
      </c>
      <c r="U132" s="5">
        <v>5.3414634146341466</v>
      </c>
      <c r="V132" s="5">
        <v>12.548780487804878</v>
      </c>
      <c r="W132" s="5">
        <v>18.134146341463413</v>
      </c>
      <c r="X132" s="3" t="e">
        <f>V132*$Z$2+U132*$AA$2+T132*$AB$2+S132*$AC$2+R132*$AD$2+Q132*$AE$2+#REF!*$AF$2+P132*$AG$2+#REF!*$AH$2+#REF!*$AI$2+#REF!*$AJ$2+O132*$AK$2+N132*$AL$2+M132*$AM$2+L132*$AN$2+K132*$AO$2+#REF!*$AP$2+$AQ$2</f>
        <v>#REF!</v>
      </c>
    </row>
    <row r="133" spans="1:24" x14ac:dyDescent="0.3">
      <c r="A133">
        <v>12</v>
      </c>
      <c r="B133" t="s">
        <v>172</v>
      </c>
      <c r="C133" t="s">
        <v>52</v>
      </c>
      <c r="D133" t="s">
        <v>183</v>
      </c>
      <c r="E133">
        <v>82</v>
      </c>
      <c r="F133">
        <v>48</v>
      </c>
      <c r="G133">
        <v>34</v>
      </c>
      <c r="H133" s="1">
        <v>0.58536585365853655</v>
      </c>
      <c r="I133" t="s">
        <v>294</v>
      </c>
      <c r="J133">
        <v>2</v>
      </c>
      <c r="K133" s="5">
        <v>84.426829268292678</v>
      </c>
      <c r="L133" s="4">
        <v>0.4576050845009389</v>
      </c>
      <c r="M133" s="5">
        <v>9.9390243902439028</v>
      </c>
      <c r="N133" s="5">
        <v>28.365853658536587</v>
      </c>
      <c r="O133" s="4">
        <v>0.35038693035253654</v>
      </c>
      <c r="P133" s="5">
        <v>8.2804878048780495</v>
      </c>
      <c r="Q133" s="5">
        <v>102.84146341463415</v>
      </c>
      <c r="R133" s="5">
        <v>42.085365853658537</v>
      </c>
      <c r="S133" s="5">
        <v>25.609756097560975</v>
      </c>
      <c r="T133" s="5">
        <v>9.1097560975609753</v>
      </c>
      <c r="U133" s="5">
        <v>5.9268292682926829</v>
      </c>
      <c r="V133" s="5">
        <v>14.951219512195122</v>
      </c>
      <c r="W133" s="5">
        <v>19.146341463414632</v>
      </c>
      <c r="X133" s="3" t="e">
        <f>V133*$Z$2+U133*$AA$2+T133*$AB$2+S133*$AC$2+R133*$AD$2+Q133*$AE$2+#REF!*$AF$2+P133*$AG$2+#REF!*$AH$2+#REF!*$AI$2+#REF!*$AJ$2+O133*$AK$2+N133*$AL$2+M133*$AM$2+L133*$AN$2+K133*$AO$2+#REF!*$AP$2+$AQ$2</f>
        <v>#REF!</v>
      </c>
    </row>
    <row r="134" spans="1:24" x14ac:dyDescent="0.3">
      <c r="A134">
        <v>13</v>
      </c>
      <c r="B134" t="s">
        <v>172</v>
      </c>
      <c r="C134" t="s">
        <v>30</v>
      </c>
      <c r="D134" t="s">
        <v>184</v>
      </c>
      <c r="E134">
        <v>82</v>
      </c>
      <c r="F134">
        <v>30</v>
      </c>
      <c r="G134">
        <v>52</v>
      </c>
      <c r="H134" s="1">
        <v>0.36585365853658536</v>
      </c>
      <c r="I134">
        <v>0</v>
      </c>
      <c r="J134">
        <v>0</v>
      </c>
      <c r="K134" s="5">
        <v>85.853658536585371</v>
      </c>
      <c r="L134" s="4">
        <v>0.44786931818181819</v>
      </c>
      <c r="M134" s="5">
        <v>8.5609756097560972</v>
      </c>
      <c r="N134" s="5">
        <v>23.792682926829269</v>
      </c>
      <c r="O134" s="4">
        <v>0.35981547924141466</v>
      </c>
      <c r="P134" s="5">
        <v>9.536585365853659</v>
      </c>
      <c r="Q134" s="5">
        <v>102.71951219512195</v>
      </c>
      <c r="R134" s="5">
        <v>42.609756097560975</v>
      </c>
      <c r="S134" s="5">
        <v>22.170731707317074</v>
      </c>
      <c r="T134" s="5">
        <v>7.7195121951219514</v>
      </c>
      <c r="U134" s="5">
        <v>4.1707317073170733</v>
      </c>
      <c r="V134" s="5">
        <v>13.439024390243903</v>
      </c>
      <c r="W134" s="5">
        <v>20.890243902439025</v>
      </c>
      <c r="X134" s="3" t="e">
        <f>V134*$Z$2+U134*$AA$2+T134*$AB$2+S134*$AC$2+R134*$AD$2+Q134*$AE$2+#REF!*$AF$2+P134*$AG$2+#REF!*$AH$2+#REF!*$AI$2+#REF!*$AJ$2+O134*$AK$2+N134*$AL$2+M134*$AM$2+L134*$AN$2+K134*$AO$2+#REF!*$AP$2+$AQ$2</f>
        <v>#REF!</v>
      </c>
    </row>
    <row r="135" spans="1:24" x14ac:dyDescent="0.3">
      <c r="A135">
        <v>14</v>
      </c>
      <c r="B135" t="s">
        <v>172</v>
      </c>
      <c r="C135" t="s">
        <v>46</v>
      </c>
      <c r="D135" t="s">
        <v>185</v>
      </c>
      <c r="E135">
        <v>82</v>
      </c>
      <c r="F135">
        <v>56</v>
      </c>
      <c r="G135">
        <v>26</v>
      </c>
      <c r="H135" s="1">
        <v>0.68292682926829273</v>
      </c>
      <c r="I135" t="s">
        <v>282</v>
      </c>
      <c r="J135">
        <v>3</v>
      </c>
      <c r="K135" s="5">
        <v>81.329268292682926</v>
      </c>
      <c r="L135" s="4">
        <v>0.45074224021592441</v>
      </c>
      <c r="M135" s="5">
        <v>8.6341463414634152</v>
      </c>
      <c r="N135" s="5">
        <v>23.353658536585368</v>
      </c>
      <c r="O135" s="4">
        <v>0.36971279373368143</v>
      </c>
      <c r="P135" s="5">
        <v>10.195121951219512</v>
      </c>
      <c r="Q135" s="5">
        <v>102.70731707317073</v>
      </c>
      <c r="R135" s="5">
        <v>43.414634146341463</v>
      </c>
      <c r="S135" s="5">
        <v>18.73170731707317</v>
      </c>
      <c r="T135" s="5">
        <v>7.7560975609756095</v>
      </c>
      <c r="U135" s="5">
        <v>5.475609756097561</v>
      </c>
      <c r="V135" s="5">
        <v>13.085365853658537</v>
      </c>
      <c r="W135" s="5">
        <v>19.634146341463413</v>
      </c>
      <c r="X135" s="3" t="e">
        <f>V135*$Z$2+U135*$AA$2+T135*$AB$2+S135*$AC$2+R135*$AD$2+Q135*$AE$2+#REF!*$AF$2+P135*$AG$2+#REF!*$AH$2+#REF!*$AI$2+#REF!*$AJ$2+O135*$AK$2+N135*$AL$2+M135*$AM$2+L135*$AN$2+K135*$AO$2+#REF!*$AP$2+$AQ$2</f>
        <v>#REF!</v>
      </c>
    </row>
    <row r="136" spans="1:24" x14ac:dyDescent="0.3">
      <c r="A136">
        <v>15</v>
      </c>
      <c r="B136" t="s">
        <v>172</v>
      </c>
      <c r="C136" t="s">
        <v>44</v>
      </c>
      <c r="D136" t="s">
        <v>186</v>
      </c>
      <c r="E136">
        <v>82</v>
      </c>
      <c r="F136">
        <v>29</v>
      </c>
      <c r="G136">
        <v>53</v>
      </c>
      <c r="H136" s="1">
        <v>0.35365853658536583</v>
      </c>
      <c r="I136">
        <v>0</v>
      </c>
      <c r="J136">
        <v>0</v>
      </c>
      <c r="K136" s="5">
        <v>81.317073170731703</v>
      </c>
      <c r="L136" s="4">
        <v>0.46415716856628675</v>
      </c>
      <c r="M136" s="5">
        <v>5.5487804878048781</v>
      </c>
      <c r="N136" s="5">
        <v>16.426829268292682</v>
      </c>
      <c r="O136" s="4">
        <v>0.33778767631774315</v>
      </c>
      <c r="P136" s="5">
        <v>10.012195121951219</v>
      </c>
      <c r="Q136" s="5">
        <v>102.41463414634147</v>
      </c>
      <c r="R136" s="5">
        <v>41.560975609756099</v>
      </c>
      <c r="S136" s="5">
        <v>23.365853658536587</v>
      </c>
      <c r="T136" s="5">
        <v>8</v>
      </c>
      <c r="U136" s="5">
        <v>4.5731707317073171</v>
      </c>
      <c r="V136" s="5">
        <v>15.012195121951219</v>
      </c>
      <c r="W136" s="5">
        <v>20.682926829268293</v>
      </c>
      <c r="X136" s="3" t="e">
        <f>V136*$Z$2+U136*$AA$2+T136*$AB$2+S136*$AC$2+R136*$AD$2+Q136*$AE$2+#REF!*$AF$2+P136*$AG$2+#REF!*$AH$2+#REF!*$AI$2+#REF!*$AJ$2+O136*$AK$2+N136*$AL$2+M136*$AM$2+L136*$AN$2+K136*$AO$2+#REF!*$AP$2+$AQ$2</f>
        <v>#REF!</v>
      </c>
    </row>
    <row r="137" spans="1:24" x14ac:dyDescent="0.3">
      <c r="A137">
        <v>16</v>
      </c>
      <c r="B137" t="s">
        <v>172</v>
      </c>
      <c r="C137" t="s">
        <v>28</v>
      </c>
      <c r="D137" t="s">
        <v>187</v>
      </c>
      <c r="E137">
        <v>82</v>
      </c>
      <c r="F137">
        <v>42</v>
      </c>
      <c r="G137">
        <v>40</v>
      </c>
      <c r="H137" s="1">
        <v>0.51219512195121952</v>
      </c>
      <c r="I137" t="s">
        <v>345</v>
      </c>
      <c r="J137">
        <v>1</v>
      </c>
      <c r="K137" s="5">
        <v>84.146341463414629</v>
      </c>
      <c r="L137" s="4">
        <v>0.44405797101449279</v>
      </c>
      <c r="M137" s="5">
        <v>9.8292682926829276</v>
      </c>
      <c r="N137" s="5">
        <v>28.560975609756099</v>
      </c>
      <c r="O137" s="4">
        <v>0.34415029888983778</v>
      </c>
      <c r="P137" s="5">
        <v>9.1585365853658534</v>
      </c>
      <c r="Q137" s="5">
        <v>102.29268292682927</v>
      </c>
      <c r="R137" s="5">
        <v>43.073170731707314</v>
      </c>
      <c r="S137" s="5">
        <v>22.109756097560975</v>
      </c>
      <c r="T137" s="5">
        <v>6.8292682926829267</v>
      </c>
      <c r="U137" s="5">
        <v>3.7317073170731709</v>
      </c>
      <c r="V137" s="5">
        <v>12.768292682926829</v>
      </c>
      <c r="W137" s="5">
        <v>19.451219512195124</v>
      </c>
      <c r="X137" s="3" t="e">
        <f>V137*$Z$2+U137*$AA$2+T137*$AB$2+S137*$AC$2+R137*$AD$2+Q137*$AE$2+#REF!*$AF$2+P137*$AG$2+#REF!*$AH$2+#REF!*$AI$2+#REF!*$AJ$2+O137*$AK$2+N137*$AL$2+M137*$AM$2+L137*$AN$2+K137*$AO$2+#REF!*$AP$2+$AQ$2</f>
        <v>#REF!</v>
      </c>
    </row>
    <row r="138" spans="1:24" x14ac:dyDescent="0.3">
      <c r="A138">
        <v>17</v>
      </c>
      <c r="B138" t="s">
        <v>172</v>
      </c>
      <c r="C138" t="s">
        <v>66</v>
      </c>
      <c r="D138" t="s">
        <v>188</v>
      </c>
      <c r="E138">
        <v>82</v>
      </c>
      <c r="F138">
        <v>45</v>
      </c>
      <c r="G138">
        <v>37</v>
      </c>
      <c r="H138" s="1">
        <v>0.54878048780487809</v>
      </c>
      <c r="I138" t="s">
        <v>285</v>
      </c>
      <c r="J138">
        <v>1</v>
      </c>
      <c r="K138" s="5">
        <v>85.182926829268297</v>
      </c>
      <c r="L138" s="4">
        <v>0.44982104509663567</v>
      </c>
      <c r="M138" s="5">
        <v>8.0853658536585371</v>
      </c>
      <c r="N138" s="5">
        <v>23.036585365853657</v>
      </c>
      <c r="O138" s="4">
        <v>0.35097935415563797</v>
      </c>
      <c r="P138" s="5">
        <v>10.329268292682928</v>
      </c>
      <c r="Q138" s="5">
        <v>102.15853658536585</v>
      </c>
      <c r="R138" s="5">
        <v>44.219512195121951</v>
      </c>
      <c r="S138" s="5">
        <v>21.23170731707317</v>
      </c>
      <c r="T138" s="5">
        <v>9.0487804878048781</v>
      </c>
      <c r="U138" s="5">
        <v>4.7682926829268295</v>
      </c>
      <c r="V138" s="5">
        <v>14.865853658536585</v>
      </c>
      <c r="W138" s="5">
        <v>20.012195121951219</v>
      </c>
      <c r="X138" s="3" t="e">
        <f>V138*$Z$2+U138*$AA$2+T138*$AB$2+S138*$AC$2+R138*$AD$2+Q138*$AE$2+#REF!*$AF$2+P138*$AG$2+#REF!*$AH$2+#REF!*$AI$2+#REF!*$AJ$2+O138*$AK$2+N138*$AL$2+M138*$AM$2+L138*$AN$2+K138*$AO$2+#REF!*$AP$2+$AQ$2</f>
        <v>#REF!</v>
      </c>
    </row>
    <row r="139" spans="1:24" x14ac:dyDescent="0.3">
      <c r="A139">
        <v>18</v>
      </c>
      <c r="B139" t="s">
        <v>172</v>
      </c>
      <c r="C139" t="s">
        <v>68</v>
      </c>
      <c r="D139" t="s">
        <v>189</v>
      </c>
      <c r="E139">
        <v>82</v>
      </c>
      <c r="F139">
        <v>35</v>
      </c>
      <c r="G139">
        <v>47</v>
      </c>
      <c r="H139" s="1">
        <v>0.42682926829268292</v>
      </c>
      <c r="I139">
        <v>0</v>
      </c>
      <c r="J139">
        <v>0</v>
      </c>
      <c r="K139" s="5">
        <v>86.829268292682926</v>
      </c>
      <c r="L139" s="4">
        <v>0.45533707865168543</v>
      </c>
      <c r="M139" s="5">
        <v>7.7560975609756095</v>
      </c>
      <c r="N139" s="5">
        <v>22.170731707317074</v>
      </c>
      <c r="O139" s="4">
        <v>0.34983498349834979</v>
      </c>
      <c r="P139" s="5">
        <v>10.280487804878049</v>
      </c>
      <c r="Q139" s="5">
        <v>102.0609756097561</v>
      </c>
      <c r="R139" s="5">
        <v>43.31707317073171</v>
      </c>
      <c r="S139" s="5">
        <v>23.573170731707318</v>
      </c>
      <c r="T139" s="5">
        <v>8.2073170731707314</v>
      </c>
      <c r="U139" s="5">
        <v>5.0853658536585362</v>
      </c>
      <c r="V139" s="5">
        <v>14.085365853658537</v>
      </c>
      <c r="W139" s="5">
        <v>20.743902439024389</v>
      </c>
      <c r="X139" s="3" t="e">
        <f>V139*$Z$2+U139*$AA$2+T139*$AB$2+S139*$AC$2+R139*$AD$2+Q139*$AE$2+#REF!*$AF$2+P139*$AG$2+#REF!*$AH$2+#REF!*$AI$2+#REF!*$AJ$2+O139*$AK$2+N139*$AL$2+M139*$AM$2+L139*$AN$2+K139*$AO$2+#REF!*$AP$2+$AQ$2</f>
        <v>#REF!</v>
      </c>
    </row>
    <row r="140" spans="1:24" x14ac:dyDescent="0.3">
      <c r="A140">
        <v>19</v>
      </c>
      <c r="B140" t="s">
        <v>172</v>
      </c>
      <c r="C140" t="s">
        <v>70</v>
      </c>
      <c r="D140" t="s">
        <v>190</v>
      </c>
      <c r="E140">
        <v>82</v>
      </c>
      <c r="F140">
        <v>44</v>
      </c>
      <c r="G140">
        <v>38</v>
      </c>
      <c r="H140" s="1">
        <v>0.53658536585365857</v>
      </c>
      <c r="I140" t="s">
        <v>285</v>
      </c>
      <c r="J140">
        <v>1</v>
      </c>
      <c r="K140" s="5">
        <v>86.426829268292678</v>
      </c>
      <c r="L140" s="4">
        <v>0.43897276703823901</v>
      </c>
      <c r="M140" s="5">
        <v>9.0243902439024382</v>
      </c>
      <c r="N140" s="5">
        <v>26.195121951219512</v>
      </c>
      <c r="O140" s="4">
        <v>0.3445065176908752</v>
      </c>
      <c r="P140" s="5">
        <v>12.451219512195122</v>
      </c>
      <c r="Q140" s="5">
        <v>101.96341463414635</v>
      </c>
      <c r="R140" s="5">
        <v>46.31707317073171</v>
      </c>
      <c r="S140" s="5">
        <v>19.439024390243901</v>
      </c>
      <c r="T140" s="5">
        <v>6.9878048780487809</v>
      </c>
      <c r="U140" s="5">
        <v>3.7073170731707319</v>
      </c>
      <c r="V140" s="5">
        <v>13.536585365853659</v>
      </c>
      <c r="W140" s="5">
        <v>18.987804878048781</v>
      </c>
      <c r="X140" s="3" t="e">
        <f>V140*$Z$2+U140*$AA$2+T140*$AB$2+S140*$AC$2+R140*$AD$2+Q140*$AE$2+#REF!*$AF$2+P140*$AG$2+#REF!*$AH$2+#REF!*$AI$2+#REF!*$AJ$2+O140*$AK$2+N140*$AL$2+M140*$AM$2+L140*$AN$2+K140*$AO$2+#REF!*$AP$2+$AQ$2</f>
        <v>#REF!</v>
      </c>
    </row>
    <row r="141" spans="1:24" x14ac:dyDescent="0.3">
      <c r="A141">
        <v>20</v>
      </c>
      <c r="B141" t="s">
        <v>172</v>
      </c>
      <c r="C141" t="s">
        <v>58</v>
      </c>
      <c r="D141" t="s">
        <v>191</v>
      </c>
      <c r="E141">
        <v>82</v>
      </c>
      <c r="F141">
        <v>33</v>
      </c>
      <c r="G141">
        <v>49</v>
      </c>
      <c r="H141" s="1">
        <v>0.40243902439024393</v>
      </c>
      <c r="I141">
        <v>0</v>
      </c>
      <c r="J141">
        <v>0</v>
      </c>
      <c r="K141" s="5">
        <v>85.402439024390247</v>
      </c>
      <c r="L141" s="4">
        <v>0.44166785663287161</v>
      </c>
      <c r="M141" s="5">
        <v>8</v>
      </c>
      <c r="N141" s="5">
        <v>23.695121951219512</v>
      </c>
      <c r="O141" s="4">
        <v>0.33762223365928978</v>
      </c>
      <c r="P141" s="5">
        <v>11.475609756097562</v>
      </c>
      <c r="Q141" s="5">
        <v>101.89024390243902</v>
      </c>
      <c r="R141" s="5">
        <v>44.621951219512198</v>
      </c>
      <c r="S141" s="5">
        <v>22.658536585365855</v>
      </c>
      <c r="T141" s="5">
        <v>7.4268292682926829</v>
      </c>
      <c r="U141" s="5">
        <v>4.8170731707317076</v>
      </c>
      <c r="V141" s="5">
        <v>14.658536585365853</v>
      </c>
      <c r="W141" s="5">
        <v>21.012195121951219</v>
      </c>
      <c r="X141" s="3" t="e">
        <f>V141*$Z$2+U141*$AA$2+T141*$AB$2+S141*$AC$2+R141*$AD$2+Q141*$AE$2+#REF!*$AF$2+P141*$AG$2+#REF!*$AH$2+#REF!*$AI$2+#REF!*$AJ$2+O141*$AK$2+N141*$AL$2+M141*$AM$2+L141*$AN$2+K141*$AO$2+#REF!*$AP$2+$AQ$2</f>
        <v>#REF!</v>
      </c>
    </row>
    <row r="142" spans="1:24" x14ac:dyDescent="0.3">
      <c r="A142">
        <v>21</v>
      </c>
      <c r="B142" t="s">
        <v>172</v>
      </c>
      <c r="C142" t="s">
        <v>74</v>
      </c>
      <c r="D142" t="s">
        <v>192</v>
      </c>
      <c r="E142">
        <v>82</v>
      </c>
      <c r="F142">
        <v>42</v>
      </c>
      <c r="G142">
        <v>40</v>
      </c>
      <c r="H142" s="1">
        <v>0.51219512195121952</v>
      </c>
      <c r="I142">
        <v>0</v>
      </c>
      <c r="J142">
        <v>0</v>
      </c>
      <c r="K142" s="5">
        <v>87.439024390243901</v>
      </c>
      <c r="L142" s="4">
        <v>0.44142259414225937</v>
      </c>
      <c r="M142" s="5">
        <v>7.9390243902439028</v>
      </c>
      <c r="N142" s="5">
        <v>21.378048780487806</v>
      </c>
      <c r="O142" s="4">
        <v>0.37136337706788364</v>
      </c>
      <c r="P142" s="5">
        <v>11.060975609756097</v>
      </c>
      <c r="Q142" s="5">
        <v>101.64634146341463</v>
      </c>
      <c r="R142" s="5">
        <v>46.292682926829265</v>
      </c>
      <c r="S142" s="5">
        <v>22.804878048780488</v>
      </c>
      <c r="T142" s="5">
        <v>6.0365853658536581</v>
      </c>
      <c r="U142" s="5">
        <v>5.7317073170731705</v>
      </c>
      <c r="V142" s="5">
        <v>13.914634146341463</v>
      </c>
      <c r="W142" s="5">
        <v>18.841463414634145</v>
      </c>
      <c r="X142" s="3" t="e">
        <f>V142*$Z$2+U142*$AA$2+T142*$AB$2+S142*$AC$2+R142*$AD$2+Q142*$AE$2+#REF!*$AF$2+P142*$AG$2+#REF!*$AH$2+#REF!*$AI$2+#REF!*$AJ$2+O142*$AK$2+N142*$AL$2+M142*$AM$2+L142*$AN$2+K142*$AO$2+#REF!*$AP$2+$AQ$2</f>
        <v>#REF!</v>
      </c>
    </row>
    <row r="143" spans="1:24" x14ac:dyDescent="0.3">
      <c r="A143">
        <v>22</v>
      </c>
      <c r="B143" t="s">
        <v>172</v>
      </c>
      <c r="C143" t="s">
        <v>40</v>
      </c>
      <c r="D143" t="s">
        <v>193</v>
      </c>
      <c r="E143">
        <v>82</v>
      </c>
      <c r="F143">
        <v>23</v>
      </c>
      <c r="G143">
        <v>59</v>
      </c>
      <c r="H143" s="1">
        <v>0.28048780487804881</v>
      </c>
      <c r="I143">
        <v>0</v>
      </c>
      <c r="J143">
        <v>0</v>
      </c>
      <c r="K143" s="5">
        <v>85.58536585365853</v>
      </c>
      <c r="L143" s="4">
        <v>0.43473924194927338</v>
      </c>
      <c r="M143" s="5">
        <v>9</v>
      </c>
      <c r="N143" s="5">
        <v>25.829268292682926</v>
      </c>
      <c r="O143" s="4">
        <v>0.34844192634560905</v>
      </c>
      <c r="P143" s="5">
        <v>11.5</v>
      </c>
      <c r="Q143" s="5">
        <v>100.86585365853658</v>
      </c>
      <c r="R143" s="5">
        <v>44.829268292682926</v>
      </c>
      <c r="S143" s="5">
        <v>20.743902439024389</v>
      </c>
      <c r="T143" s="5">
        <v>7.7073170731707314</v>
      </c>
      <c r="U143" s="5">
        <v>3.8170731707317072</v>
      </c>
      <c r="V143" s="5">
        <v>17.195121951219512</v>
      </c>
      <c r="W143" s="5">
        <v>22.658536585365855</v>
      </c>
      <c r="X143" s="3" t="e">
        <f>V143*$Z$2+U143*$AA$2+T143*$AB$2+S143*$AC$2+R143*$AD$2+Q143*$AE$2+#REF!*$AF$2+P143*$AG$2+#REF!*$AH$2+#REF!*$AI$2+#REF!*$AJ$2+O143*$AK$2+N143*$AL$2+M143*$AM$2+L143*$AN$2+K143*$AO$2+#REF!*$AP$2+$AQ$2</f>
        <v>#REF!</v>
      </c>
    </row>
    <row r="144" spans="1:24" x14ac:dyDescent="0.3">
      <c r="A144">
        <v>23</v>
      </c>
      <c r="B144" t="s">
        <v>172</v>
      </c>
      <c r="C144" t="s">
        <v>50</v>
      </c>
      <c r="D144" t="s">
        <v>194</v>
      </c>
      <c r="E144">
        <v>82</v>
      </c>
      <c r="F144">
        <v>48</v>
      </c>
      <c r="G144">
        <v>34</v>
      </c>
      <c r="H144" s="1">
        <v>0.58536585365853655</v>
      </c>
      <c r="I144" t="s">
        <v>294</v>
      </c>
      <c r="J144">
        <v>2</v>
      </c>
      <c r="K144" s="5">
        <v>81.670731707317074</v>
      </c>
      <c r="L144" s="4">
        <v>0.47035986262505597</v>
      </c>
      <c r="M144" s="5">
        <v>6.0731707317073171</v>
      </c>
      <c r="N144" s="5">
        <v>18.048780487804876</v>
      </c>
      <c r="O144" s="4">
        <v>0.33648648648648655</v>
      </c>
      <c r="P144" s="5">
        <v>9.8414634146341466</v>
      </c>
      <c r="Q144" s="5">
        <v>100.04878048780488</v>
      </c>
      <c r="R144" s="5">
        <v>44.121951219512198</v>
      </c>
      <c r="S144" s="5">
        <v>20.841463414634145</v>
      </c>
      <c r="T144" s="5">
        <v>6.7439024390243905</v>
      </c>
      <c r="U144" s="5">
        <v>6.475609756097561</v>
      </c>
      <c r="V144" s="5">
        <v>14.085365853658537</v>
      </c>
      <c r="W144" s="5">
        <v>18.317073170731707</v>
      </c>
      <c r="X144" s="3" t="e">
        <f>V144*$Z$2+U144*$AA$2+T144*$AB$2+S144*$AC$2+R144*$AD$2+Q144*$AE$2+#REF!*$AF$2+P144*$AG$2+#REF!*$AH$2+#REF!*$AI$2+#REF!*$AJ$2+O144*$AK$2+N144*$AL$2+M144*$AM$2+L144*$AN$2+K144*$AO$2+#REF!*$AP$2+$AQ$2</f>
        <v>#REF!</v>
      </c>
    </row>
    <row r="145" spans="1:24" x14ac:dyDescent="0.3">
      <c r="A145">
        <v>24</v>
      </c>
      <c r="B145" t="s">
        <v>172</v>
      </c>
      <c r="C145" t="s">
        <v>48</v>
      </c>
      <c r="D145" t="s">
        <v>195</v>
      </c>
      <c r="E145">
        <v>82</v>
      </c>
      <c r="F145">
        <v>42</v>
      </c>
      <c r="G145">
        <v>40</v>
      </c>
      <c r="H145" s="1">
        <v>0.51219512195121952</v>
      </c>
      <c r="I145" t="s">
        <v>345</v>
      </c>
      <c r="J145">
        <v>1</v>
      </c>
      <c r="K145" s="5">
        <v>83.646341463414629</v>
      </c>
      <c r="L145" s="4">
        <v>0.4401516256013997</v>
      </c>
      <c r="M145" s="5">
        <v>6.1463414634146343</v>
      </c>
      <c r="N145" s="5">
        <v>18.548780487804876</v>
      </c>
      <c r="O145" s="4">
        <v>0.33136094674556216</v>
      </c>
      <c r="P145" s="5">
        <v>11.170731707317072</v>
      </c>
      <c r="Q145" s="5">
        <v>99.097560975609753</v>
      </c>
      <c r="R145" s="5">
        <v>41.621951219512198</v>
      </c>
      <c r="S145" s="5">
        <v>20.695121951219512</v>
      </c>
      <c r="T145" s="5">
        <v>8.8292682926829276</v>
      </c>
      <c r="U145" s="5">
        <v>4.2682926829268295</v>
      </c>
      <c r="V145" s="5">
        <v>13.292682926829269</v>
      </c>
      <c r="W145" s="5">
        <v>21.743902439024389</v>
      </c>
      <c r="X145" s="3" t="e">
        <f>V145*$Z$2+U145*$AA$2+T145*$AB$2+S145*$AC$2+R145*$AD$2+Q145*$AE$2+#REF!*$AF$2+P145*$AG$2+#REF!*$AH$2+#REF!*$AI$2+#REF!*$AJ$2+O145*$AK$2+N145*$AL$2+M145*$AM$2+L145*$AN$2+K145*$AO$2+#REF!*$AP$2+$AQ$2</f>
        <v>#REF!</v>
      </c>
    </row>
    <row r="146" spans="1:24" x14ac:dyDescent="0.3">
      <c r="A146">
        <v>25</v>
      </c>
      <c r="B146" t="s">
        <v>172</v>
      </c>
      <c r="C146" t="s">
        <v>24</v>
      </c>
      <c r="D146" t="s">
        <v>196</v>
      </c>
      <c r="E146">
        <v>82</v>
      </c>
      <c r="F146">
        <v>33</v>
      </c>
      <c r="G146">
        <v>49</v>
      </c>
      <c r="H146" s="1">
        <v>0.40243902439024393</v>
      </c>
      <c r="I146">
        <v>0</v>
      </c>
      <c r="J146">
        <v>0</v>
      </c>
      <c r="K146" s="5">
        <v>82.195121951219505</v>
      </c>
      <c r="L146" s="4">
        <v>0.46661721068249262</v>
      </c>
      <c r="M146" s="5">
        <v>5.3658536585365857</v>
      </c>
      <c r="N146" s="5">
        <v>15.573170731707316</v>
      </c>
      <c r="O146" s="4">
        <v>0.34455755677368838</v>
      </c>
      <c r="P146" s="5">
        <v>10.463414634146341</v>
      </c>
      <c r="Q146" s="5">
        <v>99.048780487804876</v>
      </c>
      <c r="R146" s="5">
        <v>41.670731707317074</v>
      </c>
      <c r="S146" s="5">
        <v>23.109756097560975</v>
      </c>
      <c r="T146" s="5">
        <v>8.1951219512195124</v>
      </c>
      <c r="U146" s="5">
        <v>5.7926829268292686</v>
      </c>
      <c r="V146" s="5">
        <v>15.207317073170731</v>
      </c>
      <c r="W146" s="5">
        <v>20.670731707317074</v>
      </c>
      <c r="X146" s="3" t="e">
        <f>V146*$Z$2+U146*$AA$2+T146*$AB$2+S146*$AC$2+R146*$AD$2+Q146*$AE$2+#REF!*$AF$2+P146*$AG$2+#REF!*$AH$2+#REF!*$AI$2+#REF!*$AJ$2+O146*$AK$2+N146*$AL$2+M146*$AM$2+L146*$AN$2+K146*$AO$2+#REF!*$AP$2+$AQ$2</f>
        <v>#REF!</v>
      </c>
    </row>
    <row r="147" spans="1:24" x14ac:dyDescent="0.3">
      <c r="A147">
        <v>26</v>
      </c>
      <c r="B147" t="s">
        <v>172</v>
      </c>
      <c r="C147" t="s">
        <v>54</v>
      </c>
      <c r="D147" t="s">
        <v>197</v>
      </c>
      <c r="E147">
        <v>82</v>
      </c>
      <c r="F147">
        <v>21</v>
      </c>
      <c r="G147">
        <v>61</v>
      </c>
      <c r="H147" s="1">
        <v>0.25609756097560976</v>
      </c>
      <c r="I147">
        <v>0</v>
      </c>
      <c r="J147">
        <v>0</v>
      </c>
      <c r="K147" s="5">
        <v>84.390243902439025</v>
      </c>
      <c r="L147" s="4">
        <v>0.45317919075144508</v>
      </c>
      <c r="M147" s="5">
        <v>6.475609756097561</v>
      </c>
      <c r="N147" s="5">
        <v>18.390243902439025</v>
      </c>
      <c r="O147" s="4">
        <v>0.35212201591511938</v>
      </c>
      <c r="P147" s="5">
        <v>10.524390243902438</v>
      </c>
      <c r="Q147" s="5">
        <v>98.646341463414629</v>
      </c>
      <c r="R147" s="5">
        <v>42.402439024390247</v>
      </c>
      <c r="S147" s="5">
        <v>22.304878048780488</v>
      </c>
      <c r="T147" s="5">
        <v>7.6463414634146343</v>
      </c>
      <c r="U147" s="5">
        <v>4.0487804878048781</v>
      </c>
      <c r="V147" s="5">
        <v>14.780487804878049</v>
      </c>
      <c r="W147" s="5">
        <v>18</v>
      </c>
      <c r="X147" s="3" t="e">
        <f>V147*$Z$2+U147*$AA$2+T147*$AB$2+S147*$AC$2+R147*$AD$2+Q147*$AE$2+#REF!*$AF$2+P147*$AG$2+#REF!*$AH$2+#REF!*$AI$2+#REF!*$AJ$2+O147*$AK$2+N147*$AL$2+M147*$AM$2+L147*$AN$2+K147*$AO$2+#REF!*$AP$2+$AQ$2</f>
        <v>#REF!</v>
      </c>
    </row>
    <row r="148" spans="1:24" x14ac:dyDescent="0.3">
      <c r="A148">
        <v>27</v>
      </c>
      <c r="B148" t="s">
        <v>172</v>
      </c>
      <c r="C148" t="s">
        <v>78</v>
      </c>
      <c r="D148" t="s">
        <v>198</v>
      </c>
      <c r="E148">
        <v>82</v>
      </c>
      <c r="F148">
        <v>32</v>
      </c>
      <c r="G148">
        <v>50</v>
      </c>
      <c r="H148" s="1">
        <v>0.3902439024390244</v>
      </c>
      <c r="I148">
        <v>0</v>
      </c>
      <c r="J148">
        <v>0</v>
      </c>
      <c r="K148" s="5">
        <v>83.975609756097555</v>
      </c>
      <c r="L148" s="4">
        <v>0.43886145803078713</v>
      </c>
      <c r="M148" s="5">
        <v>7.4390243902439028</v>
      </c>
      <c r="N148" s="5">
        <v>21.487804878048781</v>
      </c>
      <c r="O148" s="4">
        <v>0.34619750283768447</v>
      </c>
      <c r="P148" s="5">
        <v>10.365853658536585</v>
      </c>
      <c r="Q148" s="5">
        <v>98.353658536585371</v>
      </c>
      <c r="R148" s="5">
        <v>44.365853658536587</v>
      </c>
      <c r="S148" s="5">
        <v>20.512195121951219</v>
      </c>
      <c r="T148" s="5">
        <v>5.6951219512195124</v>
      </c>
      <c r="U148" s="5">
        <v>5.6829268292682924</v>
      </c>
      <c r="V148" s="5">
        <v>13.402439024390244</v>
      </c>
      <c r="W148" s="5">
        <v>19.707317073170731</v>
      </c>
      <c r="X148" s="3" t="e">
        <f>V148*$Z$2+U148*$AA$2+T148*$AB$2+S148*$AC$2+R148*$AD$2+Q148*$AE$2+#REF!*$AF$2+P148*$AG$2+#REF!*$AH$2+#REF!*$AI$2+#REF!*$AJ$2+O148*$AK$2+N148*$AL$2+M148*$AM$2+L148*$AN$2+K148*$AO$2+#REF!*$AP$2+$AQ$2</f>
        <v>#REF!</v>
      </c>
    </row>
    <row r="149" spans="1:24" x14ac:dyDescent="0.3">
      <c r="A149">
        <v>28</v>
      </c>
      <c r="B149" t="s">
        <v>172</v>
      </c>
      <c r="C149" t="s">
        <v>56</v>
      </c>
      <c r="D149" t="s">
        <v>199</v>
      </c>
      <c r="E149">
        <v>82</v>
      </c>
      <c r="F149">
        <v>40</v>
      </c>
      <c r="G149">
        <v>42</v>
      </c>
      <c r="H149" s="1">
        <v>0.48780487804878048</v>
      </c>
      <c r="I149">
        <v>0</v>
      </c>
      <c r="J149">
        <v>0</v>
      </c>
      <c r="K149" s="5">
        <v>80.402439024390247</v>
      </c>
      <c r="L149" s="4">
        <v>0.44850599120279083</v>
      </c>
      <c r="M149" s="5">
        <v>8.463414634146341</v>
      </c>
      <c r="N149" s="5">
        <v>23.853658536585368</v>
      </c>
      <c r="O149" s="4">
        <v>0.35480572597137011</v>
      </c>
      <c r="P149" s="5">
        <v>10.731707317073171</v>
      </c>
      <c r="Q149" s="5">
        <v>97.682926829268297</v>
      </c>
      <c r="R149" s="5">
        <v>43.231707317073173</v>
      </c>
      <c r="S149" s="5">
        <v>18.951219512195124</v>
      </c>
      <c r="T149" s="5">
        <v>7.6951219512195124</v>
      </c>
      <c r="U149" s="5">
        <v>5.1829268292682924</v>
      </c>
      <c r="V149" s="5">
        <v>14.926829268292684</v>
      </c>
      <c r="W149" s="5">
        <v>20.182926829268293</v>
      </c>
      <c r="X149" s="3" t="e">
        <f>V149*$Z$2+U149*$AA$2+T149*$AB$2+S149*$AC$2+R149*$AD$2+Q149*$AE$2+#REF!*$AF$2+P149*$AG$2+#REF!*$AH$2+#REF!*$AI$2+#REF!*$AJ$2+O149*$AK$2+N149*$AL$2+M149*$AM$2+L149*$AN$2+K149*$AO$2+#REF!*$AP$2+$AQ$2</f>
        <v>#REF!</v>
      </c>
    </row>
    <row r="150" spans="1:24" x14ac:dyDescent="0.3">
      <c r="A150">
        <v>29</v>
      </c>
      <c r="B150" t="s">
        <v>172</v>
      </c>
      <c r="C150" t="s">
        <v>60</v>
      </c>
      <c r="D150" t="s">
        <v>200</v>
      </c>
      <c r="E150">
        <v>82</v>
      </c>
      <c r="F150">
        <v>10</v>
      </c>
      <c r="G150">
        <v>72</v>
      </c>
      <c r="H150" s="1">
        <v>0.12195121951219512</v>
      </c>
      <c r="I150">
        <v>0</v>
      </c>
      <c r="J150">
        <v>0</v>
      </c>
      <c r="K150" s="5">
        <v>83.987804878048777</v>
      </c>
      <c r="L150" s="4">
        <v>0.43124727747930885</v>
      </c>
      <c r="M150" s="5">
        <v>9.3170731707317067</v>
      </c>
      <c r="N150" s="5">
        <v>27.5</v>
      </c>
      <c r="O150" s="4">
        <v>0.33880266075388027</v>
      </c>
      <c r="P150" s="5">
        <v>9.4756097560975618</v>
      </c>
      <c r="Q150" s="5">
        <v>97.41463414634147</v>
      </c>
      <c r="R150" s="5">
        <v>41.243902439024389</v>
      </c>
      <c r="S150" s="5">
        <v>21.524390243902438</v>
      </c>
      <c r="T150" s="5">
        <v>8.2926829268292686</v>
      </c>
      <c r="U150" s="5">
        <v>6.0365853658536581</v>
      </c>
      <c r="V150" s="5">
        <v>16.378048780487806</v>
      </c>
      <c r="W150" s="5">
        <v>21.707317073170731</v>
      </c>
      <c r="X150" s="3" t="e">
        <f>V150*$Z$2+U150*$AA$2+T150*$AB$2+S150*$AC$2+R150*$AD$2+Q150*$AE$2+#REF!*$AF$2+P150*$AG$2+#REF!*$AH$2+#REF!*$AI$2+#REF!*$AJ$2+O150*$AK$2+N150*$AL$2+M150*$AM$2+L150*$AN$2+K150*$AO$2+#REF!*$AP$2+$AQ$2</f>
        <v>#REF!</v>
      </c>
    </row>
    <row r="151" spans="1:24" x14ac:dyDescent="0.3">
      <c r="A151">
        <v>30</v>
      </c>
      <c r="B151" t="s">
        <v>172</v>
      </c>
      <c r="C151" t="s">
        <v>42</v>
      </c>
      <c r="D151" t="s">
        <v>201</v>
      </c>
      <c r="E151">
        <v>82</v>
      </c>
      <c r="F151">
        <v>17</v>
      </c>
      <c r="G151">
        <v>65</v>
      </c>
      <c r="H151" s="1">
        <v>0.2073170731707317</v>
      </c>
      <c r="I151">
        <v>0</v>
      </c>
      <c r="J151">
        <v>0</v>
      </c>
      <c r="K151" s="5">
        <v>84.829268292682926</v>
      </c>
      <c r="L151" s="4">
        <v>0.41403105232892473</v>
      </c>
      <c r="M151" s="5">
        <v>7.7926829268292686</v>
      </c>
      <c r="N151" s="5">
        <v>24.585365853658537</v>
      </c>
      <c r="O151" s="4">
        <v>0.3169642857142857</v>
      </c>
      <c r="P151" s="5">
        <v>10.707317073170731</v>
      </c>
      <c r="Q151" s="5">
        <v>97.341463414634148</v>
      </c>
      <c r="R151" s="5">
        <v>42.963414634146339</v>
      </c>
      <c r="S151" s="5">
        <v>18.024390243902438</v>
      </c>
      <c r="T151" s="5">
        <v>7.2317073170731705</v>
      </c>
      <c r="U151" s="5">
        <v>4.1097560975609753</v>
      </c>
      <c r="V151" s="5">
        <v>13.707317073170731</v>
      </c>
      <c r="W151" s="5">
        <v>20.26829268292683</v>
      </c>
      <c r="X151" s="3" t="e">
        <f>V151*$Z$2+U151*$AA$2+T151*$AB$2+S151*$AC$2+R151*$AD$2+Q151*$AE$2+#REF!*$AF$2+P151*$AG$2+#REF!*$AH$2+#REF!*$AI$2+#REF!*$AJ$2+O151*$AK$2+N151*$AL$2+M151*$AM$2+L151*$AN$2+K151*$AO$2+#REF!*$AP$2+$AQ$2</f>
        <v>#REF!</v>
      </c>
    </row>
    <row r="152" spans="1:24" x14ac:dyDescent="0.3">
      <c r="A152">
        <v>1</v>
      </c>
      <c r="B152" t="s">
        <v>202</v>
      </c>
      <c r="C152" t="s">
        <v>76</v>
      </c>
      <c r="D152" t="s">
        <v>203</v>
      </c>
      <c r="E152">
        <v>82</v>
      </c>
      <c r="F152">
        <v>67</v>
      </c>
      <c r="G152">
        <v>15</v>
      </c>
      <c r="H152" s="1">
        <v>0.81707317073170727</v>
      </c>
      <c r="I152" t="s">
        <v>391</v>
      </c>
      <c r="J152">
        <v>5</v>
      </c>
      <c r="K152" s="5">
        <v>87.036585365853654</v>
      </c>
      <c r="L152" s="4">
        <v>0.47779178926719912</v>
      </c>
      <c r="M152" s="5">
        <v>10.768292682926829</v>
      </c>
      <c r="N152" s="5">
        <v>27.036585365853657</v>
      </c>
      <c r="O152" s="4">
        <v>0.39828597203428057</v>
      </c>
      <c r="P152" s="5">
        <v>10.402439024390244</v>
      </c>
      <c r="Q152" s="5">
        <v>109.95121951219512</v>
      </c>
      <c r="R152" s="5">
        <v>44.719512195121951</v>
      </c>
      <c r="S152" s="5">
        <v>27.414634146341463</v>
      </c>
      <c r="T152" s="5">
        <v>9.2926829268292686</v>
      </c>
      <c r="U152" s="5">
        <v>6.0487804878048781</v>
      </c>
      <c r="V152" s="5">
        <v>14.451219512195122</v>
      </c>
      <c r="W152" s="5">
        <v>19.853658536585368</v>
      </c>
      <c r="X152" s="3" t="e">
        <f>V152*$Z$2+U152*$AA$2+T152*$AB$2+S152*$AC$2+R152*$AD$2+Q152*$AE$2+#REF!*$AF$2+P152*$AG$2+#REF!*$AH$2+#REF!*$AI$2+#REF!*$AJ$2+O152*$AK$2+N152*$AL$2+M152*$AM$2+L152*$AN$2+K152*$AO$2+#REF!*$AP$2+$AQ$2</f>
        <v>#REF!</v>
      </c>
    </row>
    <row r="153" spans="1:24" x14ac:dyDescent="0.3">
      <c r="A153">
        <v>2</v>
      </c>
      <c r="B153" t="s">
        <v>202</v>
      </c>
      <c r="C153" t="s">
        <v>204</v>
      </c>
      <c r="D153" t="s">
        <v>205</v>
      </c>
      <c r="E153">
        <v>82</v>
      </c>
      <c r="F153">
        <v>56</v>
      </c>
      <c r="G153">
        <v>26</v>
      </c>
      <c r="H153" s="1">
        <v>0.68292682926829273</v>
      </c>
      <c r="I153" t="s">
        <v>369</v>
      </c>
      <c r="J153">
        <v>2</v>
      </c>
      <c r="K153" s="5">
        <v>83.292682926829272</v>
      </c>
      <c r="L153" s="4">
        <v>0.4726207906295754</v>
      </c>
      <c r="M153" s="5">
        <v>10.085365853658537</v>
      </c>
      <c r="N153" s="5">
        <v>26.853658536585368</v>
      </c>
      <c r="O153" s="4">
        <v>0.37556766575840145</v>
      </c>
      <c r="P153" s="5">
        <v>9.5609756097560972</v>
      </c>
      <c r="Q153" s="5">
        <v>106.71951219512195</v>
      </c>
      <c r="R153" s="5">
        <v>42.621951219512198</v>
      </c>
      <c r="S153" s="5">
        <v>24.76829268292683</v>
      </c>
      <c r="T153" s="5">
        <v>7.8048780487804876</v>
      </c>
      <c r="U153" s="5">
        <v>4.9878048780487809</v>
      </c>
      <c r="V153" s="5">
        <v>12.341463414634147</v>
      </c>
      <c r="W153" s="5">
        <v>21.329268292682926</v>
      </c>
      <c r="X153" s="3" t="e">
        <f>V153*$Z$2+U153*$AA$2+T153*$AB$2+S153*$AC$2+R153*$AD$2+Q153*$AE$2+#REF!*$AF$2+P153*$AG$2+#REF!*$AH$2+#REF!*$AI$2+#REF!*$AJ$2+O153*$AK$2+N153*$AL$2+M153*$AM$2+L153*$AN$2+K153*$AO$2+#REF!*$AP$2+$AQ$2</f>
        <v>#REF!</v>
      </c>
    </row>
    <row r="154" spans="1:24" x14ac:dyDescent="0.3">
      <c r="A154">
        <v>3</v>
      </c>
      <c r="B154" t="s">
        <v>202</v>
      </c>
      <c r="C154" t="s">
        <v>28</v>
      </c>
      <c r="D154" t="s">
        <v>206</v>
      </c>
      <c r="E154">
        <v>82</v>
      </c>
      <c r="F154">
        <v>50</v>
      </c>
      <c r="G154">
        <v>32</v>
      </c>
      <c r="H154" s="1">
        <v>0.6097560975609756</v>
      </c>
      <c r="I154" t="s">
        <v>345</v>
      </c>
      <c r="J154">
        <v>1</v>
      </c>
      <c r="K154" s="5">
        <v>85.804878048780495</v>
      </c>
      <c r="L154" s="4">
        <v>0.46262080727686183</v>
      </c>
      <c r="M154" s="5">
        <v>8.9268292682926838</v>
      </c>
      <c r="N154" s="5">
        <v>25.390243902439025</v>
      </c>
      <c r="O154" s="4">
        <v>0.35158501440922191</v>
      </c>
      <c r="P154" s="5">
        <v>10.463414634146341</v>
      </c>
      <c r="Q154" s="5">
        <v>105.21951219512195</v>
      </c>
      <c r="R154" s="5">
        <v>42.268292682926827</v>
      </c>
      <c r="S154" s="5">
        <v>22.512195121951219</v>
      </c>
      <c r="T154" s="5">
        <v>8.0853658536585371</v>
      </c>
      <c r="U154" s="5">
        <v>4.524390243902439</v>
      </c>
      <c r="V154" s="5">
        <v>12.951219512195122</v>
      </c>
      <c r="W154" s="5">
        <v>20.048780487804876</v>
      </c>
      <c r="X154" s="3" t="e">
        <f>V154*$Z$2+U154*$AA$2+T154*$AB$2+S154*$AC$2+R154*$AD$2+Q154*$AE$2+#REF!*$AF$2+P154*$AG$2+#REF!*$AH$2+#REF!*$AI$2+#REF!*$AJ$2+O154*$AK$2+N154*$AL$2+M154*$AM$2+L154*$AN$2+K154*$AO$2+#REF!*$AP$2+$AQ$2</f>
        <v>#REF!</v>
      </c>
    </row>
    <row r="155" spans="1:24" x14ac:dyDescent="0.3">
      <c r="A155">
        <v>4</v>
      </c>
      <c r="B155" t="s">
        <v>202</v>
      </c>
      <c r="C155" t="s">
        <v>62</v>
      </c>
      <c r="D155" t="s">
        <v>207</v>
      </c>
      <c r="E155">
        <v>82</v>
      </c>
      <c r="F155">
        <v>45</v>
      </c>
      <c r="G155">
        <v>37</v>
      </c>
      <c r="H155" s="1">
        <v>0.54878048780487809</v>
      </c>
      <c r="I155">
        <v>0</v>
      </c>
      <c r="J155">
        <v>0</v>
      </c>
      <c r="K155" s="5">
        <v>86.817073170731703</v>
      </c>
      <c r="L155" s="4">
        <v>0.44725382778480127</v>
      </c>
      <c r="M155" s="5">
        <v>7.7073170731707314</v>
      </c>
      <c r="N155" s="5">
        <v>22.73170731707317</v>
      </c>
      <c r="O155" s="4">
        <v>0.33905579399141633</v>
      </c>
      <c r="P155" s="5">
        <v>12.829268292682928</v>
      </c>
      <c r="Q155" s="5">
        <v>103.95121951219512</v>
      </c>
      <c r="R155" s="5">
        <v>47.512195121951223</v>
      </c>
      <c r="S155" s="5">
        <v>20.5</v>
      </c>
      <c r="T155" s="5">
        <v>7.2926829268292686</v>
      </c>
      <c r="U155" s="5">
        <v>5.5365853658536581</v>
      </c>
      <c r="V155" s="5">
        <v>14.695121951219512</v>
      </c>
      <c r="W155" s="5">
        <v>22.304878048780488</v>
      </c>
      <c r="X155" s="3" t="e">
        <f>V155*$Z$2+U155*$AA$2+T155*$AB$2+S155*$AC$2+R155*$AD$2+Q155*$AE$2+#REF!*$AF$2+P155*$AG$2+#REF!*$AH$2+#REF!*$AI$2+#REF!*$AJ$2+O155*$AK$2+N155*$AL$2+M155*$AM$2+L155*$AN$2+K155*$AO$2+#REF!*$AP$2+$AQ$2</f>
        <v>#REF!</v>
      </c>
    </row>
    <row r="156" spans="1:24" x14ac:dyDescent="0.3">
      <c r="A156">
        <v>5</v>
      </c>
      <c r="B156" t="s">
        <v>202</v>
      </c>
      <c r="C156" t="s">
        <v>46</v>
      </c>
      <c r="D156" t="s">
        <v>208</v>
      </c>
      <c r="E156">
        <v>82</v>
      </c>
      <c r="F156">
        <v>49</v>
      </c>
      <c r="G156">
        <v>33</v>
      </c>
      <c r="H156" s="1">
        <v>0.59756097560975607</v>
      </c>
      <c r="I156" t="s">
        <v>285</v>
      </c>
      <c r="J156">
        <v>1</v>
      </c>
      <c r="K156" s="5">
        <v>83.280487804878049</v>
      </c>
      <c r="L156" s="4">
        <v>0.45511787963098554</v>
      </c>
      <c r="M156" s="5">
        <v>8.8536585365853657</v>
      </c>
      <c r="N156" s="5">
        <v>25.121951219512194</v>
      </c>
      <c r="O156" s="4">
        <v>0.35242718446601945</v>
      </c>
      <c r="P156" s="5">
        <v>10.74390243902439</v>
      </c>
      <c r="Q156" s="5">
        <v>103.98780487804878</v>
      </c>
      <c r="R156" s="5">
        <v>41.548780487804876</v>
      </c>
      <c r="S156" s="5">
        <v>20.743902439024389</v>
      </c>
      <c r="T156" s="5">
        <v>7.5</v>
      </c>
      <c r="U156" s="5">
        <v>4.3536585365853657</v>
      </c>
      <c r="V156" s="5">
        <v>12.890243902439025</v>
      </c>
      <c r="W156" s="5">
        <v>20.878048780487806</v>
      </c>
      <c r="X156" s="3" t="e">
        <f>V156*$Z$2+U156*$AA$2+T156*$AB$2+S156*$AC$2+R156*$AD$2+Q156*$AE$2+#REF!*$AF$2+P156*$AG$2+#REF!*$AH$2+#REF!*$AI$2+#REF!*$AJ$2+O156*$AK$2+N156*$AL$2+M156*$AM$2+L156*$AN$2+K156*$AO$2+#REF!*$AP$2+$AQ$2</f>
        <v>#REF!</v>
      </c>
    </row>
    <row r="157" spans="1:24" x14ac:dyDescent="0.3">
      <c r="A157">
        <v>6</v>
      </c>
      <c r="B157" t="s">
        <v>202</v>
      </c>
      <c r="C157" t="s">
        <v>26</v>
      </c>
      <c r="D157" t="s">
        <v>209</v>
      </c>
      <c r="E157">
        <v>82</v>
      </c>
      <c r="F157">
        <v>56</v>
      </c>
      <c r="G157">
        <v>26</v>
      </c>
      <c r="H157" s="1">
        <v>0.68292682926829273</v>
      </c>
      <c r="I157" t="s">
        <v>348</v>
      </c>
      <c r="J157">
        <v>3</v>
      </c>
      <c r="K157" s="5">
        <v>83.317073170731703</v>
      </c>
      <c r="L157" s="4">
        <v>0.44379391100702581</v>
      </c>
      <c r="M157" s="5">
        <v>11.378048780487806</v>
      </c>
      <c r="N157" s="5">
        <v>32.68292682926829</v>
      </c>
      <c r="O157" s="4">
        <v>0.34813432835820901</v>
      </c>
      <c r="P157" s="5">
        <v>11.682926829268293</v>
      </c>
      <c r="Q157" s="5">
        <v>103.92682926829268</v>
      </c>
      <c r="R157" s="5">
        <v>43.68292682926829</v>
      </c>
      <c r="S157" s="5">
        <v>22.195121951219512</v>
      </c>
      <c r="T157" s="5">
        <v>9.4756097560975618</v>
      </c>
      <c r="U157" s="5">
        <v>4.9634146341463419</v>
      </c>
      <c r="V157" s="5">
        <v>16.658536585365855</v>
      </c>
      <c r="W157" s="5">
        <v>21.987804878048781</v>
      </c>
      <c r="X157" s="3" t="e">
        <f>V157*$Z$2+U157*$AA$2+T157*$AB$2+S157*$AC$2+R157*$AD$2+Q157*$AE$2+#REF!*$AF$2+P157*$AG$2+#REF!*$AH$2+#REF!*$AI$2+#REF!*$AJ$2+O157*$AK$2+N157*$AL$2+M157*$AM$2+L157*$AN$2+K157*$AO$2+#REF!*$AP$2+$AQ$2</f>
        <v>#REF!</v>
      </c>
    </row>
    <row r="158" spans="1:24" x14ac:dyDescent="0.3">
      <c r="A158">
        <v>7</v>
      </c>
      <c r="B158" t="s">
        <v>202</v>
      </c>
      <c r="C158" t="s">
        <v>36</v>
      </c>
      <c r="D158" t="s">
        <v>210</v>
      </c>
      <c r="E158">
        <v>82</v>
      </c>
      <c r="F158">
        <v>55</v>
      </c>
      <c r="G158">
        <v>27</v>
      </c>
      <c r="H158" s="1">
        <v>0.67073170731707321</v>
      </c>
      <c r="I158" t="s">
        <v>345</v>
      </c>
      <c r="J158">
        <v>1</v>
      </c>
      <c r="K158" s="5">
        <v>83.58536585365853</v>
      </c>
      <c r="L158" s="4">
        <v>0.46804785526699744</v>
      </c>
      <c r="M158" s="5">
        <v>8.2560975609756095</v>
      </c>
      <c r="N158" s="5">
        <v>22.524390243902438</v>
      </c>
      <c r="O158" s="4">
        <v>0.36654033567948024</v>
      </c>
      <c r="P158" s="5">
        <v>9.8292682926829276</v>
      </c>
      <c r="Q158" s="5">
        <v>103.1829268292683</v>
      </c>
      <c r="R158" s="5">
        <v>43.634146341463413</v>
      </c>
      <c r="S158" s="5">
        <v>24.390243902439025</v>
      </c>
      <c r="T158" s="5">
        <v>8.0121951219512191</v>
      </c>
      <c r="U158" s="5">
        <v>5.4146341463414638</v>
      </c>
      <c r="V158" s="5">
        <v>13.975609756097562</v>
      </c>
      <c r="W158" s="5">
        <v>19.073170731707318</v>
      </c>
      <c r="X158" s="3" t="e">
        <f>V158*$Z$2+U158*$AA$2+T158*$AB$2+S158*$AC$2+R158*$AD$2+Q158*$AE$2+#REF!*$AF$2+P158*$AG$2+#REF!*$AH$2+#REF!*$AI$2+#REF!*$AJ$2+O158*$AK$2+N158*$AL$2+M158*$AM$2+L158*$AN$2+K158*$AO$2+#REF!*$AP$2+$AQ$2</f>
        <v>#REF!</v>
      </c>
    </row>
    <row r="159" spans="1:24" x14ac:dyDescent="0.3">
      <c r="A159">
        <v>8</v>
      </c>
      <c r="B159" t="s">
        <v>202</v>
      </c>
      <c r="C159" t="s">
        <v>72</v>
      </c>
      <c r="D159" t="s">
        <v>211</v>
      </c>
      <c r="E159">
        <v>82</v>
      </c>
      <c r="F159">
        <v>53</v>
      </c>
      <c r="G159">
        <v>29</v>
      </c>
      <c r="H159" s="1">
        <v>0.64634146341463417</v>
      </c>
      <c r="I159" t="s">
        <v>388</v>
      </c>
      <c r="J159">
        <v>4</v>
      </c>
      <c r="K159" s="5">
        <v>82.182926829268297</v>
      </c>
      <c r="L159" s="4">
        <v>0.4583766137409111</v>
      </c>
      <c r="M159" s="5">
        <v>10.073170731707316</v>
      </c>
      <c r="N159" s="5">
        <v>27.475609756097562</v>
      </c>
      <c r="O159" s="4">
        <v>0.3666222814025743</v>
      </c>
      <c r="P159" s="5">
        <v>11.109756097560975</v>
      </c>
      <c r="Q159" s="5">
        <v>103.13414634146342</v>
      </c>
      <c r="R159" s="5">
        <v>42.963414634146339</v>
      </c>
      <c r="S159" s="5">
        <v>22.121951219512194</v>
      </c>
      <c r="T159" s="5">
        <v>7.3536585365853657</v>
      </c>
      <c r="U159" s="5">
        <v>4.1463414634146343</v>
      </c>
      <c r="V159" s="5">
        <v>14.280487804878049</v>
      </c>
      <c r="W159" s="5">
        <v>18.414634146341463</v>
      </c>
      <c r="X159" s="3" t="e">
        <f>V159*$Z$2+U159*$AA$2+T159*$AB$2+S159*$AC$2+R159*$AD$2+Q159*$AE$2+#REF!*$AF$2+P159*$AG$2+#REF!*$AH$2+#REF!*$AI$2+#REF!*$AJ$2+O159*$AK$2+N159*$AL$2+M159*$AM$2+L159*$AN$2+K159*$AO$2+#REF!*$AP$2+$AQ$2</f>
        <v>#REF!</v>
      </c>
    </row>
    <row r="160" spans="1:24" x14ac:dyDescent="0.3">
      <c r="A160">
        <v>9</v>
      </c>
      <c r="B160" t="s">
        <v>202</v>
      </c>
      <c r="C160" t="s">
        <v>32</v>
      </c>
      <c r="D160" t="s">
        <v>212</v>
      </c>
      <c r="E160">
        <v>82</v>
      </c>
      <c r="F160">
        <v>51</v>
      </c>
      <c r="G160">
        <v>31</v>
      </c>
      <c r="H160" s="1">
        <v>0.62195121951219512</v>
      </c>
      <c r="I160" t="s">
        <v>345</v>
      </c>
      <c r="J160">
        <v>1</v>
      </c>
      <c r="K160" s="5">
        <v>85.963414634146346</v>
      </c>
      <c r="L160" s="4">
        <v>0.45041849907788334</v>
      </c>
      <c r="M160" s="5">
        <v>9.8414634146341466</v>
      </c>
      <c r="N160" s="5">
        <v>27.207317073170731</v>
      </c>
      <c r="O160" s="4">
        <v>0.36172120125504259</v>
      </c>
      <c r="P160" s="5">
        <v>10.719512195121951</v>
      </c>
      <c r="Q160" s="5">
        <v>102.79268292682927</v>
      </c>
      <c r="R160" s="5">
        <v>45.853658536585364</v>
      </c>
      <c r="S160" s="5">
        <v>21.939024390243901</v>
      </c>
      <c r="T160" s="5">
        <v>6.4024390243902438</v>
      </c>
      <c r="U160" s="5">
        <v>4.5365853658536581</v>
      </c>
      <c r="V160" s="5">
        <v>13.621951219512194</v>
      </c>
      <c r="W160" s="5">
        <v>18.219512195121951</v>
      </c>
      <c r="X160" s="3" t="e">
        <f>V160*$Z$2+U160*$AA$2+T160*$AB$2+S160*$AC$2+R160*$AD$2+Q160*$AE$2+#REF!*$AF$2+P160*$AG$2+#REF!*$AH$2+#REF!*$AI$2+#REF!*$AJ$2+O160*$AK$2+N160*$AL$2+M160*$AM$2+L160*$AN$2+K160*$AO$2+#REF!*$AP$2+$AQ$2</f>
        <v>#REF!</v>
      </c>
    </row>
    <row r="161" spans="1:24" x14ac:dyDescent="0.3">
      <c r="A161">
        <v>10</v>
      </c>
      <c r="B161" t="s">
        <v>202</v>
      </c>
      <c r="C161" t="s">
        <v>52</v>
      </c>
      <c r="D161" t="s">
        <v>213</v>
      </c>
      <c r="E161">
        <v>82</v>
      </c>
      <c r="F161">
        <v>60</v>
      </c>
      <c r="G161">
        <v>22</v>
      </c>
      <c r="H161" s="1">
        <v>0.73170731707317072</v>
      </c>
      <c r="I161" t="s">
        <v>282</v>
      </c>
      <c r="J161">
        <v>3</v>
      </c>
      <c r="K161" s="5">
        <v>81.695121951219505</v>
      </c>
      <c r="L161" s="4">
        <v>0.46589043140767283</v>
      </c>
      <c r="M161" s="5">
        <v>9.9756097560975618</v>
      </c>
      <c r="N161" s="5">
        <v>26.243902439024389</v>
      </c>
      <c r="O161" s="4">
        <v>0.3801115241635688</v>
      </c>
      <c r="P161" s="5">
        <v>8.7195121951219505</v>
      </c>
      <c r="Q161" s="5">
        <v>102.54878048780488</v>
      </c>
      <c r="R161" s="5">
        <v>40.560975609756099</v>
      </c>
      <c r="S161" s="5">
        <v>25.743902439024389</v>
      </c>
      <c r="T161" s="5">
        <v>9.0731707317073162</v>
      </c>
      <c r="U161" s="5">
        <v>4.6341463414634143</v>
      </c>
      <c r="V161" s="5">
        <v>14.231707317073171</v>
      </c>
      <c r="W161" s="5">
        <v>17.76829268292683</v>
      </c>
      <c r="X161" s="3" t="e">
        <f>V161*$Z$2+U161*$AA$2+T161*$AB$2+S161*$AC$2+R161*$AD$2+Q161*$AE$2+#REF!*$AF$2+P161*$AG$2+#REF!*$AH$2+#REF!*$AI$2+#REF!*$AJ$2+O161*$AK$2+N161*$AL$2+M161*$AM$2+L161*$AN$2+K161*$AO$2+#REF!*$AP$2+$AQ$2</f>
        <v>#REF!</v>
      </c>
    </row>
    <row r="162" spans="1:24" x14ac:dyDescent="0.3">
      <c r="A162">
        <v>11</v>
      </c>
      <c r="B162" t="s">
        <v>202</v>
      </c>
      <c r="C162" t="s">
        <v>40</v>
      </c>
      <c r="D162" t="s">
        <v>214</v>
      </c>
      <c r="E162">
        <v>82</v>
      </c>
      <c r="F162">
        <v>39</v>
      </c>
      <c r="G162">
        <v>43</v>
      </c>
      <c r="H162" s="1">
        <v>0.47560975609756095</v>
      </c>
      <c r="I162">
        <v>0</v>
      </c>
      <c r="J162">
        <v>0</v>
      </c>
      <c r="K162" s="5">
        <v>85.829268292682926</v>
      </c>
      <c r="L162" s="4">
        <v>0.4515487354362035</v>
      </c>
      <c r="M162" s="5">
        <v>8.5121951219512191</v>
      </c>
      <c r="N162" s="5">
        <v>24.975609756097562</v>
      </c>
      <c r="O162" s="4">
        <v>0.34082031249999994</v>
      </c>
      <c r="P162" s="5">
        <v>10.926829268292684</v>
      </c>
      <c r="Q162" s="5">
        <v>102.40243902439025</v>
      </c>
      <c r="R162" s="5">
        <v>43.158536585365852</v>
      </c>
      <c r="S162" s="5">
        <v>20.23170731707317</v>
      </c>
      <c r="T162" s="5">
        <v>8.536585365853659</v>
      </c>
      <c r="U162" s="5">
        <v>4.6951219512195124</v>
      </c>
      <c r="V162" s="5">
        <v>15.097560975609756</v>
      </c>
      <c r="W162" s="5">
        <v>21.26829268292683</v>
      </c>
      <c r="X162" s="3" t="e">
        <f>V162*$Z$2+U162*$AA$2+T162*$AB$2+S162*$AC$2+R162*$AD$2+Q162*$AE$2+#REF!*$AF$2+P162*$AG$2+#REF!*$AH$2+#REF!*$AI$2+#REF!*$AJ$2+O162*$AK$2+N162*$AL$2+M162*$AM$2+L162*$AN$2+K162*$AO$2+#REF!*$AP$2+$AQ$2</f>
        <v>#REF!</v>
      </c>
    </row>
    <row r="163" spans="1:24" x14ac:dyDescent="0.3">
      <c r="A163">
        <v>12</v>
      </c>
      <c r="B163" t="s">
        <v>202</v>
      </c>
      <c r="C163" t="s">
        <v>58</v>
      </c>
      <c r="D163" t="s">
        <v>215</v>
      </c>
      <c r="E163">
        <v>82</v>
      </c>
      <c r="F163">
        <v>30</v>
      </c>
      <c r="G163">
        <v>52</v>
      </c>
      <c r="H163" s="1">
        <v>0.36585365853658536</v>
      </c>
      <c r="I163">
        <v>0</v>
      </c>
      <c r="J163">
        <v>0</v>
      </c>
      <c r="K163" s="5">
        <v>87.292682926829272</v>
      </c>
      <c r="L163" s="4">
        <v>0.43294216261525559</v>
      </c>
      <c r="M163" s="5">
        <v>8.0487804878048781</v>
      </c>
      <c r="N163" s="5">
        <v>24.780487804878049</v>
      </c>
      <c r="O163" s="4">
        <v>0.32480314960629919</v>
      </c>
      <c r="P163" s="5">
        <v>12.341463414634147</v>
      </c>
      <c r="Q163" s="5">
        <v>101.46341463414635</v>
      </c>
      <c r="R163" s="5">
        <v>44.695121951219512</v>
      </c>
      <c r="S163" s="5">
        <v>21.804878048780488</v>
      </c>
      <c r="T163" s="5">
        <v>7.8170731707317076</v>
      </c>
      <c r="U163" s="5">
        <v>4.475609756097561</v>
      </c>
      <c r="V163" s="5">
        <v>14.219512195121951</v>
      </c>
      <c r="W163" s="5">
        <v>22.951219512195124</v>
      </c>
      <c r="X163" s="3" t="e">
        <f>V163*$Z$2+U163*$AA$2+T163*$AB$2+S163*$AC$2+R163*$AD$2+Q163*$AE$2+#REF!*$AF$2+P163*$AG$2+#REF!*$AH$2+#REF!*$AI$2+#REF!*$AJ$2+O163*$AK$2+N163*$AL$2+M163*$AM$2+L163*$AN$2+K163*$AO$2+#REF!*$AP$2+$AQ$2</f>
        <v>#REF!</v>
      </c>
    </row>
    <row r="164" spans="1:24" x14ac:dyDescent="0.3">
      <c r="A164">
        <v>13</v>
      </c>
      <c r="B164" t="s">
        <v>202</v>
      </c>
      <c r="C164" t="s">
        <v>38</v>
      </c>
      <c r="D164" t="s">
        <v>216</v>
      </c>
      <c r="E164">
        <v>82</v>
      </c>
      <c r="F164">
        <v>40</v>
      </c>
      <c r="G164">
        <v>42</v>
      </c>
      <c r="H164" s="1">
        <v>0.48780487804878048</v>
      </c>
      <c r="I164" t="s">
        <v>285</v>
      </c>
      <c r="J164">
        <v>1</v>
      </c>
      <c r="K164" s="5">
        <v>87.939024390243901</v>
      </c>
      <c r="L164" s="4">
        <v>0.44279572874774648</v>
      </c>
      <c r="M164" s="5">
        <v>8.0487804878048781</v>
      </c>
      <c r="N164" s="5">
        <v>24.646341463414632</v>
      </c>
      <c r="O164" s="4">
        <v>0.326571004453241</v>
      </c>
      <c r="P164" s="5">
        <v>11.097560975609756</v>
      </c>
      <c r="Q164" s="5">
        <v>101.36585365853658</v>
      </c>
      <c r="R164" s="5">
        <v>43.841463414634148</v>
      </c>
      <c r="S164" s="5">
        <v>24.5</v>
      </c>
      <c r="T164" s="5">
        <v>8.2195121951219505</v>
      </c>
      <c r="U164" s="5">
        <v>3.5853658536585367</v>
      </c>
      <c r="V164" s="5">
        <v>13.817073170731707</v>
      </c>
      <c r="W164" s="5">
        <v>21.195121951219512</v>
      </c>
      <c r="X164" s="3" t="e">
        <f>V164*$Z$2+U164*$AA$2+T164*$AB$2+S164*$AC$2+R164*$AD$2+Q164*$AE$2+#REF!*$AF$2+P164*$AG$2+#REF!*$AH$2+#REF!*$AI$2+#REF!*$AJ$2+O164*$AK$2+N164*$AL$2+M164*$AM$2+L164*$AN$2+K164*$AO$2+#REF!*$AP$2+$AQ$2</f>
        <v>#REF!</v>
      </c>
    </row>
    <row r="165" spans="1:24" x14ac:dyDescent="0.3">
      <c r="A165">
        <v>14</v>
      </c>
      <c r="B165" t="s">
        <v>202</v>
      </c>
      <c r="C165" t="s">
        <v>64</v>
      </c>
      <c r="D165" t="s">
        <v>217</v>
      </c>
      <c r="E165">
        <v>82</v>
      </c>
      <c r="F165">
        <v>29</v>
      </c>
      <c r="G165">
        <v>53</v>
      </c>
      <c r="H165" s="1">
        <v>0.35365853658536583</v>
      </c>
      <c r="I165">
        <v>0</v>
      </c>
      <c r="J165">
        <v>0</v>
      </c>
      <c r="K165" s="5">
        <v>80.695121951219505</v>
      </c>
      <c r="L165" s="4">
        <v>0.45488892247241963</v>
      </c>
      <c r="M165" s="5">
        <v>5.6219512195121952</v>
      </c>
      <c r="N165" s="5">
        <v>16.463414634146343</v>
      </c>
      <c r="O165" s="4">
        <v>0.34148148148148144</v>
      </c>
      <c r="P165" s="5">
        <v>10.914634146341463</v>
      </c>
      <c r="Q165" s="5">
        <v>101.34146341463415</v>
      </c>
      <c r="R165" s="5">
        <v>44.18292682926829</v>
      </c>
      <c r="S165" s="5">
        <v>20.329268292682926</v>
      </c>
      <c r="T165" s="5">
        <v>6.7073170731707314</v>
      </c>
      <c r="U165" s="5">
        <v>3.9512195121951219</v>
      </c>
      <c r="V165" s="5">
        <v>16.256097560975611</v>
      </c>
      <c r="W165" s="5">
        <v>20.682926829268293</v>
      </c>
      <c r="X165" s="3" t="e">
        <f>V165*$Z$2+U165*$AA$2+T165*$AB$2+S165*$AC$2+R165*$AD$2+Q165*$AE$2+#REF!*$AF$2+P165*$AG$2+#REF!*$AH$2+#REF!*$AI$2+#REF!*$AJ$2+O165*$AK$2+N165*$AL$2+M165*$AM$2+L165*$AN$2+K165*$AO$2+#REF!*$AP$2+$AQ$2</f>
        <v>#REF!</v>
      </c>
    </row>
    <row r="166" spans="1:24" x14ac:dyDescent="0.3">
      <c r="A166">
        <v>15</v>
      </c>
      <c r="B166" t="s">
        <v>202</v>
      </c>
      <c r="C166" t="s">
        <v>74</v>
      </c>
      <c r="D166" t="s">
        <v>218</v>
      </c>
      <c r="E166">
        <v>82</v>
      </c>
      <c r="F166">
        <v>50</v>
      </c>
      <c r="G166">
        <v>32</v>
      </c>
      <c r="H166" s="1">
        <v>0.6097560975609756</v>
      </c>
      <c r="I166" t="s">
        <v>294</v>
      </c>
      <c r="J166">
        <v>2</v>
      </c>
      <c r="K166" s="5">
        <v>82.890243902439025</v>
      </c>
      <c r="L166" s="4">
        <v>0.44151831690451665</v>
      </c>
      <c r="M166" s="5">
        <v>7.8658536585365857</v>
      </c>
      <c r="N166" s="5">
        <v>22.256097560975611</v>
      </c>
      <c r="O166" s="4">
        <v>0.35342465753424657</v>
      </c>
      <c r="P166" s="5">
        <v>11.695121951219512</v>
      </c>
      <c r="Q166" s="5">
        <v>100.79268292682927</v>
      </c>
      <c r="R166" s="5">
        <v>45.743902439024389</v>
      </c>
      <c r="S166" s="5">
        <v>21.719512195121951</v>
      </c>
      <c r="T166" s="5">
        <v>6.2682926829268295</v>
      </c>
      <c r="U166" s="5">
        <v>5.8048780487804876</v>
      </c>
      <c r="V166" s="5">
        <v>13.963414634146341</v>
      </c>
      <c r="W166" s="5">
        <v>18.23170731707317</v>
      </c>
      <c r="X166" s="3" t="e">
        <f>V166*$Z$2+U166*$AA$2+T166*$AB$2+S166*$AC$2+R166*$AD$2+Q166*$AE$2+#REF!*$AF$2+P166*$AG$2+#REF!*$AH$2+#REF!*$AI$2+#REF!*$AJ$2+O166*$AK$2+N166*$AL$2+M166*$AM$2+L166*$AN$2+K166*$AO$2+#REF!*$AP$2+$AQ$2</f>
        <v>#REF!</v>
      </c>
    </row>
    <row r="167" spans="1:24" x14ac:dyDescent="0.3">
      <c r="A167">
        <v>16</v>
      </c>
      <c r="B167" t="s">
        <v>202</v>
      </c>
      <c r="C167" t="s">
        <v>30</v>
      </c>
      <c r="D167" t="s">
        <v>219</v>
      </c>
      <c r="E167">
        <v>82</v>
      </c>
      <c r="F167">
        <v>45</v>
      </c>
      <c r="G167">
        <v>37</v>
      </c>
      <c r="H167" s="1">
        <v>0.54878048780487809</v>
      </c>
      <c r="I167" t="s">
        <v>345</v>
      </c>
      <c r="J167">
        <v>1</v>
      </c>
      <c r="K167" s="5">
        <v>82.865853658536579</v>
      </c>
      <c r="L167" s="4">
        <v>0.45739514348785881</v>
      </c>
      <c r="M167" s="5">
        <v>7.1463414634146343</v>
      </c>
      <c r="N167" s="5">
        <v>19.304878048780488</v>
      </c>
      <c r="O167" s="4">
        <v>0.37018319646241316</v>
      </c>
      <c r="P167" s="5">
        <v>11.487804878048781</v>
      </c>
      <c r="Q167" s="5">
        <v>99.353658536585371</v>
      </c>
      <c r="R167" s="5">
        <v>43.451219512195124</v>
      </c>
      <c r="S167" s="5">
        <v>22.024390243902438</v>
      </c>
      <c r="T167" s="5">
        <v>6.7439024390243905</v>
      </c>
      <c r="U167" s="5">
        <v>6.2195121951219514</v>
      </c>
      <c r="V167" s="5">
        <v>13.25609756097561</v>
      </c>
      <c r="W167" s="5">
        <v>18.658536585365855</v>
      </c>
      <c r="X167" s="3" t="e">
        <f>V167*$Z$2+U167*$AA$2+T167*$AB$2+S167*$AC$2+R167*$AD$2+Q167*$AE$2+#REF!*$AF$2+P167*$AG$2+#REF!*$AH$2+#REF!*$AI$2+#REF!*$AJ$2+O167*$AK$2+N167*$AL$2+M167*$AM$2+L167*$AN$2+K167*$AO$2+#REF!*$AP$2+$AQ$2</f>
        <v>#REF!</v>
      </c>
    </row>
    <row r="168" spans="1:24" x14ac:dyDescent="0.3">
      <c r="A168">
        <v>17</v>
      </c>
      <c r="B168" t="s">
        <v>202</v>
      </c>
      <c r="C168" t="s">
        <v>42</v>
      </c>
      <c r="D168" t="s">
        <v>220</v>
      </c>
      <c r="E168">
        <v>82</v>
      </c>
      <c r="F168">
        <v>21</v>
      </c>
      <c r="G168">
        <v>61</v>
      </c>
      <c r="H168" s="1">
        <v>0.25609756097560976</v>
      </c>
      <c r="I168">
        <v>0</v>
      </c>
      <c r="J168">
        <v>0</v>
      </c>
      <c r="K168" s="5">
        <v>85.609756097560975</v>
      </c>
      <c r="L168" s="4">
        <v>0.43504273504273505</v>
      </c>
      <c r="M168" s="5">
        <v>6.4878048780487809</v>
      </c>
      <c r="N168" s="5">
        <v>18.853658536585368</v>
      </c>
      <c r="O168" s="4">
        <v>0.34411384217335056</v>
      </c>
      <c r="P168" s="5">
        <v>11.609756097560975</v>
      </c>
      <c r="Q168" s="5">
        <v>98.451219512195124</v>
      </c>
      <c r="R168" s="5">
        <v>43.890243902439025</v>
      </c>
      <c r="S168" s="5">
        <v>20.914634146341463</v>
      </c>
      <c r="T168" s="5">
        <v>7.0487804878048781</v>
      </c>
      <c r="U168" s="5">
        <v>4.4634146341463419</v>
      </c>
      <c r="V168" s="5">
        <v>13.24390243902439</v>
      </c>
      <c r="W168" s="5">
        <v>21.23170731707317</v>
      </c>
      <c r="X168" s="3" t="e">
        <f>V168*$Z$2+U168*$AA$2+T168*$AB$2+S168*$AC$2+R168*$AD$2+Q168*$AE$2+#REF!*$AF$2+P168*$AG$2+#REF!*$AH$2+#REF!*$AI$2+#REF!*$AJ$2+O168*$AK$2+N168*$AL$2+M168*$AM$2+L168*$AN$2+K168*$AO$2+#REF!*$AP$2+$AQ$2</f>
        <v>#REF!</v>
      </c>
    </row>
    <row r="169" spans="1:24" x14ac:dyDescent="0.3">
      <c r="A169">
        <v>18</v>
      </c>
      <c r="B169" t="s">
        <v>202</v>
      </c>
      <c r="C169" t="s">
        <v>70</v>
      </c>
      <c r="D169" t="s">
        <v>221</v>
      </c>
      <c r="E169">
        <v>82</v>
      </c>
      <c r="F169">
        <v>32</v>
      </c>
      <c r="G169">
        <v>50</v>
      </c>
      <c r="H169" s="1">
        <v>0.3902439024390244</v>
      </c>
      <c r="I169">
        <v>0</v>
      </c>
      <c r="J169">
        <v>0</v>
      </c>
      <c r="K169" s="5">
        <v>85.829268292682926</v>
      </c>
      <c r="L169" s="4">
        <v>0.43208297811878377</v>
      </c>
      <c r="M169" s="5">
        <v>8.5731707317073162</v>
      </c>
      <c r="N169" s="5">
        <v>24.914634146341463</v>
      </c>
      <c r="O169" s="4">
        <v>0.34410181106216348</v>
      </c>
      <c r="P169" s="5">
        <v>12.817073170731707</v>
      </c>
      <c r="Q169" s="5">
        <v>98.5</v>
      </c>
      <c r="R169" s="5">
        <v>44.890243902439025</v>
      </c>
      <c r="S169" s="5">
        <v>21.597560975609756</v>
      </c>
      <c r="T169" s="5">
        <v>7.5975609756097562</v>
      </c>
      <c r="U169" s="5">
        <v>4.6707317073170733</v>
      </c>
      <c r="V169" s="5">
        <v>13.402439024390244</v>
      </c>
      <c r="W169" s="5">
        <v>19.012195121951219</v>
      </c>
      <c r="X169" s="3" t="e">
        <f>V169*$Z$2+U169*$AA$2+T169*$AB$2+S169*$AC$2+R169*$AD$2+Q169*$AE$2+#REF!*$AF$2+P169*$AG$2+#REF!*$AH$2+#REF!*$AI$2+#REF!*$AJ$2+O169*$AK$2+N169*$AL$2+M169*$AM$2+L169*$AN$2+K169*$AO$2+#REF!*$AP$2+$AQ$2</f>
        <v>#REF!</v>
      </c>
    </row>
    <row r="170" spans="1:24" x14ac:dyDescent="0.3">
      <c r="A170">
        <v>19</v>
      </c>
      <c r="B170" t="s">
        <v>202</v>
      </c>
      <c r="C170" t="s">
        <v>34</v>
      </c>
      <c r="D170" t="s">
        <v>222</v>
      </c>
      <c r="E170">
        <v>82</v>
      </c>
      <c r="F170">
        <v>46</v>
      </c>
      <c r="G170">
        <v>36</v>
      </c>
      <c r="H170" s="1">
        <v>0.56097560975609762</v>
      </c>
      <c r="I170" t="s">
        <v>294</v>
      </c>
      <c r="J170">
        <v>2</v>
      </c>
      <c r="K170" s="5">
        <v>82.804878048780495</v>
      </c>
      <c r="L170" s="4">
        <v>0.46229749631811484</v>
      </c>
      <c r="M170" s="5">
        <v>6.0609756097560972</v>
      </c>
      <c r="N170" s="5">
        <v>16.841463414634145</v>
      </c>
      <c r="O170" s="4">
        <v>0.35988414192614049</v>
      </c>
      <c r="P170" s="5">
        <v>10.512195121951219</v>
      </c>
      <c r="Q170" s="5">
        <v>98.536585365853654</v>
      </c>
      <c r="R170" s="5">
        <v>44.670731707317074</v>
      </c>
      <c r="S170" s="5">
        <v>24.012195121951219</v>
      </c>
      <c r="T170" s="5">
        <v>7.3292682926829267</v>
      </c>
      <c r="U170" s="5">
        <v>4.6097560975609753</v>
      </c>
      <c r="V170" s="5">
        <v>15.036585365853659</v>
      </c>
      <c r="W170" s="5">
        <v>20.817073170731707</v>
      </c>
      <c r="X170" s="3" t="e">
        <f>V170*$Z$2+U170*$AA$2+T170*$AB$2+S170*$AC$2+R170*$AD$2+Q170*$AE$2+#REF!*$AF$2+P170*$AG$2+#REF!*$AH$2+#REF!*$AI$2+#REF!*$AJ$2+O170*$AK$2+N170*$AL$2+M170*$AM$2+L170*$AN$2+K170*$AO$2+#REF!*$AP$2+$AQ$2</f>
        <v>#REF!</v>
      </c>
    </row>
    <row r="171" spans="1:24" x14ac:dyDescent="0.3">
      <c r="A171">
        <v>20</v>
      </c>
      <c r="B171" t="s">
        <v>202</v>
      </c>
      <c r="C171" t="s">
        <v>48</v>
      </c>
      <c r="D171" t="s">
        <v>223</v>
      </c>
      <c r="E171">
        <v>82</v>
      </c>
      <c r="F171">
        <v>55</v>
      </c>
      <c r="G171">
        <v>27</v>
      </c>
      <c r="H171" s="1">
        <v>0.67073170731707321</v>
      </c>
      <c r="I171" t="s">
        <v>369</v>
      </c>
      <c r="J171">
        <v>2</v>
      </c>
      <c r="K171" s="5">
        <v>82.475609756097555</v>
      </c>
      <c r="L171" s="4">
        <v>0.45793287002809402</v>
      </c>
      <c r="M171" s="5">
        <v>5.1585365853658534</v>
      </c>
      <c r="N171" s="5">
        <v>15.195121951219512</v>
      </c>
      <c r="O171" s="4">
        <v>0.3394863563402889</v>
      </c>
      <c r="P171" s="5">
        <v>10.439024390243903</v>
      </c>
      <c r="Q171" s="5">
        <v>98.317073170731703</v>
      </c>
      <c r="R171" s="5">
        <v>42.560975609756099</v>
      </c>
      <c r="S171" s="5">
        <v>21.670731707317074</v>
      </c>
      <c r="T171" s="5">
        <v>8.536585365853659</v>
      </c>
      <c r="U171" s="5">
        <v>4.2317073170731705</v>
      </c>
      <c r="V171" s="5">
        <v>13.341463414634147</v>
      </c>
      <c r="W171" s="5">
        <v>19.109756097560975</v>
      </c>
      <c r="X171" s="3" t="e">
        <f>V171*$Z$2+U171*$AA$2+T171*$AB$2+S171*$AC$2+R171*$AD$2+Q171*$AE$2+#REF!*$AF$2+P171*$AG$2+#REF!*$AH$2+#REF!*$AI$2+#REF!*$AJ$2+O171*$AK$2+N171*$AL$2+M171*$AM$2+L171*$AN$2+K171*$AO$2+#REF!*$AP$2+$AQ$2</f>
        <v>#REF!</v>
      </c>
    </row>
    <row r="172" spans="1:24" x14ac:dyDescent="0.3">
      <c r="A172">
        <v>21</v>
      </c>
      <c r="B172" t="s">
        <v>202</v>
      </c>
      <c r="C172" t="s">
        <v>54</v>
      </c>
      <c r="D172" t="s">
        <v>224</v>
      </c>
      <c r="E172">
        <v>82</v>
      </c>
      <c r="F172">
        <v>38</v>
      </c>
      <c r="G172">
        <v>44</v>
      </c>
      <c r="H172" s="1">
        <v>0.46341463414634149</v>
      </c>
      <c r="I172" t="s">
        <v>285</v>
      </c>
      <c r="J172">
        <v>1</v>
      </c>
      <c r="K172" s="5">
        <v>82.975609756097555</v>
      </c>
      <c r="L172" s="4">
        <v>0.4510582010582011</v>
      </c>
      <c r="M172" s="5">
        <v>6.5975609756097562</v>
      </c>
      <c r="N172" s="5">
        <v>19.914634146341463</v>
      </c>
      <c r="O172" s="4">
        <v>0.33129210042865892</v>
      </c>
      <c r="P172" s="5">
        <v>10.317073170731707</v>
      </c>
      <c r="Q172" s="5">
        <v>98.024390243902445</v>
      </c>
      <c r="R172" s="5">
        <v>42.353658536585364</v>
      </c>
      <c r="S172" s="5">
        <v>20.926829268292682</v>
      </c>
      <c r="T172" s="5">
        <v>7.024390243902439</v>
      </c>
      <c r="U172" s="5">
        <v>4.1463414634146343</v>
      </c>
      <c r="V172" s="5">
        <v>13.817073170731707</v>
      </c>
      <c r="W172" s="5">
        <v>19.256097560975611</v>
      </c>
      <c r="X172" s="3" t="e">
        <f>V172*$Z$2+U172*$AA$2+T172*$AB$2+S172*$AC$2+R172*$AD$2+Q172*$AE$2+#REF!*$AF$2+P172*$AG$2+#REF!*$AH$2+#REF!*$AI$2+#REF!*$AJ$2+O172*$AK$2+N172*$AL$2+M172*$AM$2+L172*$AN$2+K172*$AO$2+#REF!*$AP$2+$AQ$2</f>
        <v>#REF!</v>
      </c>
    </row>
    <row r="173" spans="1:24" x14ac:dyDescent="0.3">
      <c r="A173">
        <v>22</v>
      </c>
      <c r="B173" t="s">
        <v>202</v>
      </c>
      <c r="C173" t="s">
        <v>24</v>
      </c>
      <c r="D173" t="s">
        <v>225</v>
      </c>
      <c r="E173">
        <v>82</v>
      </c>
      <c r="F173">
        <v>41</v>
      </c>
      <c r="G173">
        <v>41</v>
      </c>
      <c r="H173" s="1">
        <v>0.5</v>
      </c>
      <c r="I173" t="s">
        <v>285</v>
      </c>
      <c r="J173">
        <v>1</v>
      </c>
      <c r="K173" s="5">
        <v>81.975609756097555</v>
      </c>
      <c r="L173" s="4">
        <v>0.45864326093424573</v>
      </c>
      <c r="M173" s="5">
        <v>6.6463414634146343</v>
      </c>
      <c r="N173" s="5">
        <v>18.292682926829269</v>
      </c>
      <c r="O173" s="4">
        <v>0.36333333333333334</v>
      </c>
      <c r="P173" s="5">
        <v>10.682926829268293</v>
      </c>
      <c r="Q173" s="5">
        <v>97.841463414634148</v>
      </c>
      <c r="R173" s="5">
        <v>42.073170731707314</v>
      </c>
      <c r="S173" s="5">
        <v>23.560975609756099</v>
      </c>
      <c r="T173" s="5">
        <v>9.6219512195121943</v>
      </c>
      <c r="U173" s="5">
        <v>4.9146341463414638</v>
      </c>
      <c r="V173" s="5">
        <v>16.743902439024389</v>
      </c>
      <c r="W173" s="5">
        <v>22.121951219512194</v>
      </c>
      <c r="X173" s="3" t="e">
        <f>V173*$Z$2+U173*$AA$2+T173*$AB$2+S173*$AC$2+R173*$AD$2+Q173*$AE$2+#REF!*$AF$2+P173*$AG$2+#REF!*$AH$2+#REF!*$AI$2+#REF!*$AJ$2+O173*$AK$2+N173*$AL$2+M173*$AM$2+L173*$AN$2+K173*$AO$2+#REF!*$AP$2+$AQ$2</f>
        <v>#REF!</v>
      </c>
    </row>
    <row r="174" spans="1:24" x14ac:dyDescent="0.3">
      <c r="A174">
        <v>23</v>
      </c>
      <c r="B174" t="s">
        <v>202</v>
      </c>
      <c r="C174" t="s">
        <v>44</v>
      </c>
      <c r="D174" t="s">
        <v>226</v>
      </c>
      <c r="E174">
        <v>82</v>
      </c>
      <c r="F174">
        <v>16</v>
      </c>
      <c r="G174">
        <v>66</v>
      </c>
      <c r="H174" s="1">
        <v>0.1951219512195122</v>
      </c>
      <c r="I174">
        <v>0</v>
      </c>
      <c r="J174">
        <v>0</v>
      </c>
      <c r="K174" s="5">
        <v>83.170731707317074</v>
      </c>
      <c r="L174" s="4">
        <v>0.43782991202346039</v>
      </c>
      <c r="M174" s="5">
        <v>4.9512195121951219</v>
      </c>
      <c r="N174" s="5">
        <v>14.914634146341463</v>
      </c>
      <c r="O174" s="4">
        <v>0.33197056418642684</v>
      </c>
      <c r="P174" s="5">
        <v>11.573170731707316</v>
      </c>
      <c r="Q174" s="5">
        <v>97.756097560975604</v>
      </c>
      <c r="R174" s="5">
        <v>40.914634146341463</v>
      </c>
      <c r="S174" s="5">
        <v>21.597560975609756</v>
      </c>
      <c r="T174" s="5">
        <v>8.1463414634146343</v>
      </c>
      <c r="U174" s="5">
        <v>3.9878048780487805</v>
      </c>
      <c r="V174" s="5">
        <v>15.012195121951219</v>
      </c>
      <c r="W174" s="5">
        <v>19.158536585365855</v>
      </c>
      <c r="X174" s="3" t="e">
        <f>V174*$Z$2+U174*$AA$2+T174*$AB$2+S174*$AC$2+R174*$AD$2+Q174*$AE$2+#REF!*$AF$2+P174*$AG$2+#REF!*$AH$2+#REF!*$AI$2+#REF!*$AJ$2+O174*$AK$2+N174*$AL$2+M174*$AM$2+L174*$AN$2+K174*$AO$2+#REF!*$AP$2+$AQ$2</f>
        <v>#REF!</v>
      </c>
    </row>
    <row r="175" spans="1:24" x14ac:dyDescent="0.3">
      <c r="A175">
        <v>24</v>
      </c>
      <c r="B175" t="s">
        <v>202</v>
      </c>
      <c r="C175" t="s">
        <v>66</v>
      </c>
      <c r="D175" t="s">
        <v>227</v>
      </c>
      <c r="E175">
        <v>82</v>
      </c>
      <c r="F175">
        <v>38</v>
      </c>
      <c r="G175">
        <v>44</v>
      </c>
      <c r="H175" s="1">
        <v>0.46341463414634149</v>
      </c>
      <c r="I175">
        <v>0</v>
      </c>
      <c r="J175">
        <v>0</v>
      </c>
      <c r="K175" s="5">
        <v>83.219512195121951</v>
      </c>
      <c r="L175" s="4">
        <v>0.43933177022274328</v>
      </c>
      <c r="M175" s="5">
        <v>7.4634146341463419</v>
      </c>
      <c r="N175" s="5">
        <v>21.219512195121951</v>
      </c>
      <c r="O175" s="4">
        <v>0.35172413793103452</v>
      </c>
      <c r="P175" s="5">
        <v>10.439024390243903</v>
      </c>
      <c r="Q175" s="5">
        <v>97.329268292682926</v>
      </c>
      <c r="R175" s="5">
        <v>44.853658536585364</v>
      </c>
      <c r="S175" s="5">
        <v>21.426829268292682</v>
      </c>
      <c r="T175" s="5">
        <v>6.1585365853658534</v>
      </c>
      <c r="U175" s="5">
        <v>4.5731707317073171</v>
      </c>
      <c r="V175" s="5">
        <v>13.987804878048781</v>
      </c>
      <c r="W175" s="5">
        <v>21.243902439024389</v>
      </c>
      <c r="X175" s="3" t="e">
        <f>V175*$Z$2+U175*$AA$2+T175*$AB$2+S175*$AC$2+R175*$AD$2+Q175*$AE$2+#REF!*$AF$2+P175*$AG$2+#REF!*$AH$2+#REF!*$AI$2+#REF!*$AJ$2+O175*$AK$2+N175*$AL$2+M175*$AM$2+L175*$AN$2+K175*$AO$2+#REF!*$AP$2+$AQ$2</f>
        <v>#REF!</v>
      </c>
    </row>
    <row r="176" spans="1:24" x14ac:dyDescent="0.3">
      <c r="A176">
        <v>25</v>
      </c>
      <c r="B176" t="s">
        <v>202</v>
      </c>
      <c r="C176" t="s">
        <v>68</v>
      </c>
      <c r="D176" t="s">
        <v>228</v>
      </c>
      <c r="E176">
        <v>82</v>
      </c>
      <c r="F176">
        <v>25</v>
      </c>
      <c r="G176">
        <v>57</v>
      </c>
      <c r="H176" s="1">
        <v>0.3048780487804878</v>
      </c>
      <c r="I176">
        <v>0</v>
      </c>
      <c r="J176">
        <v>0</v>
      </c>
      <c r="K176" s="5">
        <v>82.829268292682926</v>
      </c>
      <c r="L176" s="4">
        <v>0.45288574793875153</v>
      </c>
      <c r="M176" s="5">
        <v>6.7560975609756095</v>
      </c>
      <c r="N176" s="5">
        <v>19.487804878048781</v>
      </c>
      <c r="O176" s="4">
        <v>0.34668335419274093</v>
      </c>
      <c r="P176" s="5">
        <v>10.024390243902438</v>
      </c>
      <c r="Q176" s="5">
        <v>95.695121951219505</v>
      </c>
      <c r="R176" s="5">
        <v>41.81707317073171</v>
      </c>
      <c r="S176" s="5">
        <v>20.634146341463413</v>
      </c>
      <c r="T176" s="5">
        <v>7.8902439024390247</v>
      </c>
      <c r="U176" s="5">
        <v>3.8292682926829267</v>
      </c>
      <c r="V176" s="5">
        <v>14.890243902439025</v>
      </c>
      <c r="W176" s="5">
        <v>20.902439024390244</v>
      </c>
      <c r="X176" s="3" t="e">
        <f>V176*$Z$2+U176*$AA$2+T176*$AB$2+S176*$AC$2+R176*$AD$2+Q176*$AE$2+#REF!*$AF$2+P176*$AG$2+#REF!*$AH$2+#REF!*$AI$2+#REF!*$AJ$2+O176*$AK$2+N176*$AL$2+M176*$AM$2+L176*$AN$2+K176*$AO$2+#REF!*$AP$2+$AQ$2</f>
        <v>#REF!</v>
      </c>
    </row>
    <row r="177" spans="1:24" x14ac:dyDescent="0.3">
      <c r="A177">
        <v>26</v>
      </c>
      <c r="B177" t="s">
        <v>202</v>
      </c>
      <c r="C177" t="s">
        <v>56</v>
      </c>
      <c r="D177" t="s">
        <v>229</v>
      </c>
      <c r="E177">
        <v>82</v>
      </c>
      <c r="F177">
        <v>38</v>
      </c>
      <c r="G177">
        <v>44</v>
      </c>
      <c r="H177" s="1">
        <v>0.46341463414634149</v>
      </c>
      <c r="I177">
        <v>0</v>
      </c>
      <c r="J177">
        <v>0</v>
      </c>
      <c r="K177" s="5">
        <v>79.170731707317074</v>
      </c>
      <c r="L177" s="4">
        <v>0.44670363524337647</v>
      </c>
      <c r="M177" s="5">
        <v>7.4390243902439028</v>
      </c>
      <c r="N177" s="5">
        <v>21.719512195121951</v>
      </c>
      <c r="O177" s="4">
        <v>0.34250421111734985</v>
      </c>
      <c r="P177" s="5">
        <v>12.048780487804878</v>
      </c>
      <c r="Q177" s="5">
        <v>95.134146341463421</v>
      </c>
      <c r="R177" s="5">
        <v>43.963414634146339</v>
      </c>
      <c r="S177" s="5">
        <v>19.902439024390244</v>
      </c>
      <c r="T177" s="5">
        <v>7.5975609756097562</v>
      </c>
      <c r="U177" s="5">
        <v>5.9634146341463419</v>
      </c>
      <c r="V177" s="5">
        <v>15.317073170731707</v>
      </c>
      <c r="W177" s="5">
        <v>19.304878048780488</v>
      </c>
      <c r="X177" s="3" t="e">
        <f>V177*$Z$2+U177*$AA$2+T177*$AB$2+S177*$AC$2+R177*$AD$2+Q177*$AE$2+#REF!*$AF$2+P177*$AG$2+#REF!*$AH$2+#REF!*$AI$2+#REF!*$AJ$2+O177*$AK$2+N177*$AL$2+M177*$AM$2+L177*$AN$2+K177*$AO$2+#REF!*$AP$2+$AQ$2</f>
        <v>#REF!</v>
      </c>
    </row>
    <row r="178" spans="1:24" x14ac:dyDescent="0.3">
      <c r="A178">
        <v>27</v>
      </c>
      <c r="B178" t="s">
        <v>202</v>
      </c>
      <c r="C178" t="s">
        <v>50</v>
      </c>
      <c r="D178" t="s">
        <v>230</v>
      </c>
      <c r="E178">
        <v>82</v>
      </c>
      <c r="F178">
        <v>37</v>
      </c>
      <c r="G178">
        <v>45</v>
      </c>
      <c r="H178" s="1">
        <v>0.45121951219512196</v>
      </c>
      <c r="I178">
        <v>0</v>
      </c>
      <c r="J178">
        <v>0</v>
      </c>
      <c r="K178" s="5">
        <v>77.195121951219505</v>
      </c>
      <c r="L178" s="4">
        <v>0.45576619273301738</v>
      </c>
      <c r="M178" s="5">
        <v>6.7804878048780486</v>
      </c>
      <c r="N178" s="5">
        <v>20.23170731707317</v>
      </c>
      <c r="O178" s="4">
        <v>0.33514165159734782</v>
      </c>
      <c r="P178" s="5">
        <v>9.1097560975609753</v>
      </c>
      <c r="Q178" s="5">
        <v>94.682926829268297</v>
      </c>
      <c r="R178" s="5">
        <v>39.121951219512198</v>
      </c>
      <c r="S178" s="5">
        <v>19.829268292682926</v>
      </c>
      <c r="T178" s="5">
        <v>7.8292682926829267</v>
      </c>
      <c r="U178" s="5">
        <v>4.5365853658536581</v>
      </c>
      <c r="V178" s="5">
        <v>14.804878048780488</v>
      </c>
      <c r="W178" s="5">
        <v>19.951219512195124</v>
      </c>
      <c r="X178" s="3" t="e">
        <f>V178*$Z$2+U178*$AA$2+T178*$AB$2+S178*$AC$2+R178*$AD$2+Q178*$AE$2+#REF!*$AF$2+P178*$AG$2+#REF!*$AH$2+#REF!*$AI$2+#REF!*$AJ$2+O178*$AK$2+N178*$AL$2+M178*$AM$2+L178*$AN$2+K178*$AO$2+#REF!*$AP$2+$AQ$2</f>
        <v>#REF!</v>
      </c>
    </row>
    <row r="179" spans="1:24" x14ac:dyDescent="0.3">
      <c r="A179">
        <v>28</v>
      </c>
      <c r="B179" t="s">
        <v>202</v>
      </c>
      <c r="C179" t="s">
        <v>80</v>
      </c>
      <c r="D179" t="s">
        <v>231</v>
      </c>
      <c r="E179">
        <v>82</v>
      </c>
      <c r="F179">
        <v>33</v>
      </c>
      <c r="G179">
        <v>49</v>
      </c>
      <c r="H179" s="1">
        <v>0.40243902439024393</v>
      </c>
      <c r="I179">
        <v>0</v>
      </c>
      <c r="J179">
        <v>0</v>
      </c>
      <c r="K179" s="5">
        <v>84.536585365853654</v>
      </c>
      <c r="L179" s="4">
        <v>0.42022504327755339</v>
      </c>
      <c r="M179" s="5">
        <v>6.0731707317073171</v>
      </c>
      <c r="N179" s="5">
        <v>19.097560975609756</v>
      </c>
      <c r="O179" s="4">
        <v>0.31800766283524906</v>
      </c>
      <c r="P179" s="5">
        <v>10</v>
      </c>
      <c r="Q179" s="5">
        <v>94.158536585365852</v>
      </c>
      <c r="R179" s="5">
        <v>44.060975609756099</v>
      </c>
      <c r="S179" s="5">
        <v>20.170731707317074</v>
      </c>
      <c r="T179" s="5">
        <v>6.0853658536585362</v>
      </c>
      <c r="U179" s="5">
        <v>5.4634146341463419</v>
      </c>
      <c r="V179" s="5">
        <v>11.902439024390244</v>
      </c>
      <c r="W179" s="5">
        <v>18.219512195121951</v>
      </c>
      <c r="X179" s="3" t="e">
        <f>V179*$Z$2+U179*$AA$2+T179*$AB$2+S179*$AC$2+R179*$AD$2+Q179*$AE$2+#REF!*$AF$2+P179*$AG$2+#REF!*$AH$2+#REF!*$AI$2+#REF!*$AJ$2+O179*$AK$2+N179*$AL$2+M179*$AM$2+L179*$AN$2+K179*$AO$2+#REF!*$AP$2+$AQ$2</f>
        <v>#REF!</v>
      </c>
    </row>
    <row r="180" spans="1:24" x14ac:dyDescent="0.3">
      <c r="A180">
        <v>29</v>
      </c>
      <c r="B180" t="s">
        <v>202</v>
      </c>
      <c r="C180" t="s">
        <v>60</v>
      </c>
      <c r="D180" t="s">
        <v>232</v>
      </c>
      <c r="E180">
        <v>82</v>
      </c>
      <c r="F180">
        <v>18</v>
      </c>
      <c r="G180">
        <v>64</v>
      </c>
      <c r="H180" s="1">
        <v>0.21951219512195122</v>
      </c>
      <c r="I180">
        <v>0</v>
      </c>
      <c r="J180">
        <v>0</v>
      </c>
      <c r="K180" s="5">
        <v>82.646341463414629</v>
      </c>
      <c r="L180" s="4">
        <v>0.4079976390733363</v>
      </c>
      <c r="M180" s="5">
        <v>8.4390243902439028</v>
      </c>
      <c r="N180" s="5">
        <v>26.341463414634145</v>
      </c>
      <c r="O180" s="4">
        <v>0.32037037037037042</v>
      </c>
      <c r="P180" s="5">
        <v>11.926829268292684</v>
      </c>
      <c r="Q180" s="5">
        <v>91.975609756097555</v>
      </c>
      <c r="R180" s="5">
        <v>42.853658536585364</v>
      </c>
      <c r="S180" s="5">
        <v>20.524390243902438</v>
      </c>
      <c r="T180" s="5">
        <v>9.6219512195121943</v>
      </c>
      <c r="U180" s="5">
        <v>5.9390243902439028</v>
      </c>
      <c r="V180" s="5">
        <v>17.719512195121951</v>
      </c>
      <c r="W180" s="5">
        <v>21.682926829268293</v>
      </c>
      <c r="X180" s="3" t="e">
        <f>V180*$Z$2+U180*$AA$2+T180*$AB$2+S180*$AC$2+R180*$AD$2+Q180*$AE$2+#REF!*$AF$2+P180*$AG$2+#REF!*$AH$2+#REF!*$AI$2+#REF!*$AJ$2+O180*$AK$2+N180*$AL$2+M180*$AM$2+L180*$AN$2+K180*$AO$2+#REF!*$AP$2+$AQ$2</f>
        <v>#REF!</v>
      </c>
    </row>
    <row r="181" spans="1:24" x14ac:dyDescent="0.3">
      <c r="A181">
        <v>30</v>
      </c>
      <c r="B181" t="s">
        <v>202</v>
      </c>
      <c r="C181" t="s">
        <v>78</v>
      </c>
      <c r="D181" t="s">
        <v>233</v>
      </c>
      <c r="E181">
        <v>82</v>
      </c>
      <c r="F181">
        <v>17</v>
      </c>
      <c r="G181">
        <v>65</v>
      </c>
      <c r="H181" s="1">
        <v>0.2073170731707317</v>
      </c>
      <c r="I181">
        <v>0</v>
      </c>
      <c r="J181">
        <v>0</v>
      </c>
      <c r="K181" s="5">
        <v>82.024390243902445</v>
      </c>
      <c r="L181" s="4">
        <v>0.42848647041332144</v>
      </c>
      <c r="M181" s="5">
        <v>6.8292682926829267</v>
      </c>
      <c r="N181" s="5">
        <v>19.682926829268293</v>
      </c>
      <c r="O181" s="4">
        <v>0.34696406443618338</v>
      </c>
      <c r="P181" s="5">
        <v>10.573170731707316</v>
      </c>
      <c r="Q181" s="5">
        <v>91.890243902439025</v>
      </c>
      <c r="R181" s="5">
        <v>40.365853658536587</v>
      </c>
      <c r="S181" s="5">
        <v>21.292682926829269</v>
      </c>
      <c r="T181" s="5">
        <v>7.0121951219512191</v>
      </c>
      <c r="U181" s="5">
        <v>4.6585365853658534</v>
      </c>
      <c r="V181" s="5">
        <v>14.707317073170731</v>
      </c>
      <c r="W181" s="5">
        <v>21.560975609756099</v>
      </c>
      <c r="X181" s="3" t="e">
        <f>V181*$Z$2+U181*$AA$2+T181*$AB$2+S181*$AC$2+R181*$AD$2+Q181*$AE$2+#REF!*$AF$2+P181*$AG$2+#REF!*$AH$2+#REF!*$AI$2+#REF!*$AJ$2+O181*$AK$2+N181*$AL$2+M181*$AM$2+L181*$AN$2+K181*$AO$2+#REF!*$AP$2+$AQ$2</f>
        <v>#REF!</v>
      </c>
    </row>
    <row r="182" spans="1:24" x14ac:dyDescent="0.3">
      <c r="A182">
        <v>1</v>
      </c>
      <c r="B182" t="s">
        <v>234</v>
      </c>
      <c r="C182" t="s">
        <v>204</v>
      </c>
      <c r="D182" t="s">
        <v>235</v>
      </c>
      <c r="E182">
        <v>82</v>
      </c>
      <c r="F182">
        <v>57</v>
      </c>
      <c r="G182">
        <v>25</v>
      </c>
      <c r="H182" s="1">
        <v>0.69512195121951215</v>
      </c>
      <c r="I182" t="s">
        <v>369</v>
      </c>
      <c r="J182">
        <v>2</v>
      </c>
      <c r="K182" s="5">
        <v>82.451219512195124</v>
      </c>
      <c r="L182" s="4">
        <v>0.47448602277769564</v>
      </c>
      <c r="M182" s="5">
        <v>8.4512195121951219</v>
      </c>
      <c r="N182" s="5">
        <v>23.975609756097562</v>
      </c>
      <c r="O182" s="4">
        <v>0.35249237029501523</v>
      </c>
      <c r="P182" s="5">
        <v>10.463414634146341</v>
      </c>
      <c r="Q182" s="5">
        <v>107.92682926829268</v>
      </c>
      <c r="R182" s="5">
        <v>43</v>
      </c>
      <c r="S182" s="5">
        <v>24.585365853658537</v>
      </c>
      <c r="T182" s="5">
        <v>8.5731707317073162</v>
      </c>
      <c r="U182" s="5">
        <v>4.8414634146341466</v>
      </c>
      <c r="V182" s="5">
        <v>13.853658536585366</v>
      </c>
      <c r="W182" s="5">
        <v>21.548780487804876</v>
      </c>
      <c r="X182" s="3" t="e">
        <f>V182*$Z$2+U182*$AA$2+T182*$AB$2+S182*$AC$2+R182*$AD$2+Q182*$AE$2+#REF!*$AF$2+P182*$AG$2+#REF!*$AH$2+#REF!*$AI$2+#REF!*$AJ$2+O182*$AK$2+N182*$AL$2+M182*$AM$2+L182*$AN$2+K182*$AO$2+#REF!*$AP$2+$AQ$2</f>
        <v>#REF!</v>
      </c>
    </row>
    <row r="183" spans="1:24" x14ac:dyDescent="0.3">
      <c r="A183">
        <v>2</v>
      </c>
      <c r="B183" t="s">
        <v>234</v>
      </c>
      <c r="C183" t="s">
        <v>26</v>
      </c>
      <c r="D183" t="s">
        <v>236</v>
      </c>
      <c r="E183">
        <v>82</v>
      </c>
      <c r="F183">
        <v>54</v>
      </c>
      <c r="G183">
        <v>28</v>
      </c>
      <c r="H183" s="1">
        <v>0.65853658536585369</v>
      </c>
      <c r="I183" t="s">
        <v>345</v>
      </c>
      <c r="J183">
        <v>1</v>
      </c>
      <c r="K183" s="5">
        <v>80.524390243902445</v>
      </c>
      <c r="L183" s="4">
        <v>0.47220960169619863</v>
      </c>
      <c r="M183" s="5">
        <v>9.5</v>
      </c>
      <c r="N183" s="5">
        <v>26.573170731707318</v>
      </c>
      <c r="O183" s="4">
        <v>0.35750344194584671</v>
      </c>
      <c r="P183" s="5">
        <v>11.219512195121951</v>
      </c>
      <c r="Q183" s="5">
        <v>107.67073170731707</v>
      </c>
      <c r="R183" s="5">
        <v>45.329268292682926</v>
      </c>
      <c r="S183" s="5">
        <v>21.402439024390244</v>
      </c>
      <c r="T183" s="5">
        <v>7.5731707317073171</v>
      </c>
      <c r="U183" s="5">
        <v>5.6219512195121952</v>
      </c>
      <c r="V183" s="5">
        <v>16.134146341463413</v>
      </c>
      <c r="W183" s="5">
        <v>20.439024390243901</v>
      </c>
      <c r="X183" s="3" t="e">
        <f>V183*$Z$2+U183*$AA$2+T183*$AB$2+S183*$AC$2+R183*$AD$2+Q183*$AE$2+#REF!*$AF$2+P183*$AG$2+#REF!*$AH$2+#REF!*$AI$2+#REF!*$AJ$2+O183*$AK$2+N183*$AL$2+M183*$AM$2+L183*$AN$2+K183*$AO$2+#REF!*$AP$2+$AQ$2</f>
        <v>#REF!</v>
      </c>
    </row>
    <row r="184" spans="1:24" x14ac:dyDescent="0.3">
      <c r="A184">
        <v>3</v>
      </c>
      <c r="B184" t="s">
        <v>234</v>
      </c>
      <c r="C184" t="s">
        <v>44</v>
      </c>
      <c r="D184" t="s">
        <v>237</v>
      </c>
      <c r="E184">
        <v>82</v>
      </c>
      <c r="F184">
        <v>40</v>
      </c>
      <c r="G184">
        <v>42</v>
      </c>
      <c r="H184" s="1">
        <v>0.48780487804878048</v>
      </c>
      <c r="I184">
        <v>0</v>
      </c>
      <c r="J184">
        <v>0</v>
      </c>
      <c r="K184" s="5">
        <v>87.5</v>
      </c>
      <c r="L184" s="4">
        <v>0.44445993031358888</v>
      </c>
      <c r="M184" s="5">
        <v>7.3170731707317076</v>
      </c>
      <c r="N184" s="5">
        <v>21.426829268292682</v>
      </c>
      <c r="O184" s="4">
        <v>0.34149117814456464</v>
      </c>
      <c r="P184" s="5">
        <v>12.487804878048781</v>
      </c>
      <c r="Q184" s="5">
        <v>106.92682926829268</v>
      </c>
      <c r="R184" s="5">
        <v>44.731707317073173</v>
      </c>
      <c r="S184" s="5">
        <v>23.939024390243901</v>
      </c>
      <c r="T184" s="5">
        <v>8.7560975609756095</v>
      </c>
      <c r="U184" s="5">
        <v>3.6219512195121952</v>
      </c>
      <c r="V184" s="5">
        <v>13.926829268292684</v>
      </c>
      <c r="W184" s="5">
        <v>18.341463414634145</v>
      </c>
      <c r="X184" s="3" t="e">
        <f>V184*$Z$2+U184*$AA$2+T184*$AB$2+S184*$AC$2+R184*$AD$2+Q184*$AE$2+#REF!*$AF$2+P184*$AG$2+#REF!*$AH$2+#REF!*$AI$2+#REF!*$AJ$2+O184*$AK$2+N184*$AL$2+M184*$AM$2+L184*$AN$2+K184*$AO$2+#REF!*$AP$2+$AQ$2</f>
        <v>#REF!</v>
      </c>
    </row>
    <row r="185" spans="1:24" x14ac:dyDescent="0.3">
      <c r="A185">
        <v>4</v>
      </c>
      <c r="B185" t="s">
        <v>234</v>
      </c>
      <c r="C185" t="s">
        <v>32</v>
      </c>
      <c r="D185" t="s">
        <v>238</v>
      </c>
      <c r="E185">
        <v>82</v>
      </c>
      <c r="F185">
        <v>54</v>
      </c>
      <c r="G185">
        <v>28</v>
      </c>
      <c r="H185" s="1">
        <v>0.65853658536585369</v>
      </c>
      <c r="I185" t="s">
        <v>369</v>
      </c>
      <c r="J185">
        <v>2</v>
      </c>
      <c r="K185" s="5">
        <v>87</v>
      </c>
      <c r="L185" s="4">
        <v>0.44953742640874683</v>
      </c>
      <c r="M185" s="5">
        <v>9.3902439024390247</v>
      </c>
      <c r="N185" s="5">
        <v>25.256097560975611</v>
      </c>
      <c r="O185" s="4">
        <v>0.37180106228874937</v>
      </c>
      <c r="P185" s="5">
        <v>12.463414634146341</v>
      </c>
      <c r="Q185" s="5">
        <v>106.7439024390244</v>
      </c>
      <c r="R185" s="5">
        <v>46.439024390243901</v>
      </c>
      <c r="S185" s="5">
        <v>23.219512195121951</v>
      </c>
      <c r="T185" s="5">
        <v>5.5365853658536581</v>
      </c>
      <c r="U185" s="5">
        <v>4.7195121951219514</v>
      </c>
      <c r="V185" s="5">
        <v>13.719512195121951</v>
      </c>
      <c r="W185" s="5">
        <v>19.219512195121951</v>
      </c>
      <c r="X185" s="3" t="e">
        <f>V185*$Z$2+U185*$AA$2+T185*$AB$2+S185*$AC$2+R185*$AD$2+Q185*$AE$2+#REF!*$AF$2+P185*$AG$2+#REF!*$AH$2+#REF!*$AI$2+#REF!*$AJ$2+O185*$AK$2+N185*$AL$2+M185*$AM$2+L185*$AN$2+K185*$AO$2+#REF!*$AP$2+$AQ$2</f>
        <v>#REF!</v>
      </c>
    </row>
    <row r="186" spans="1:24" x14ac:dyDescent="0.3">
      <c r="A186">
        <v>5</v>
      </c>
      <c r="B186" t="s">
        <v>234</v>
      </c>
      <c r="C186" t="s">
        <v>62</v>
      </c>
      <c r="D186" t="s">
        <v>239</v>
      </c>
      <c r="E186">
        <v>82</v>
      </c>
      <c r="F186">
        <v>59</v>
      </c>
      <c r="G186">
        <v>23</v>
      </c>
      <c r="H186" s="1">
        <v>0.71951219512195119</v>
      </c>
      <c r="I186" t="s">
        <v>348</v>
      </c>
      <c r="J186">
        <v>3</v>
      </c>
      <c r="K186" s="5">
        <v>82.707317073170728</v>
      </c>
      <c r="L186" s="4">
        <v>0.47095252138012389</v>
      </c>
      <c r="M186" s="5">
        <v>8.0975609756097562</v>
      </c>
      <c r="N186" s="5">
        <v>22.426829268292682</v>
      </c>
      <c r="O186" s="4">
        <v>0.3610657966286025</v>
      </c>
      <c r="P186" s="5">
        <v>10.817073170731707</v>
      </c>
      <c r="Q186" s="5">
        <v>106.15853658536585</v>
      </c>
      <c r="R186" s="5">
        <v>44.731707317073173</v>
      </c>
      <c r="S186" s="5">
        <v>21.878048780487806</v>
      </c>
      <c r="T186" s="5">
        <v>8.2682926829268286</v>
      </c>
      <c r="U186" s="5">
        <v>6.1097560975609753</v>
      </c>
      <c r="V186" s="5">
        <v>15.317073170731707</v>
      </c>
      <c r="W186" s="5">
        <v>22.658536585365855</v>
      </c>
      <c r="X186" s="3" t="e">
        <f>V186*$Z$2+U186*$AA$2+T186*$AB$2+S186*$AC$2+R186*$AD$2+Q186*$AE$2+#REF!*$AF$2+P186*$AG$2+#REF!*$AH$2+#REF!*$AI$2+#REF!*$AJ$2+O186*$AK$2+N186*$AL$2+M186*$AM$2+L186*$AN$2+K186*$AO$2+#REF!*$AP$2+$AQ$2</f>
        <v>#REF!</v>
      </c>
    </row>
    <row r="187" spans="1:24" x14ac:dyDescent="0.3">
      <c r="A187">
        <v>6</v>
      </c>
      <c r="B187" t="s">
        <v>234</v>
      </c>
      <c r="C187" t="s">
        <v>36</v>
      </c>
      <c r="D187" t="s">
        <v>240</v>
      </c>
      <c r="E187">
        <v>82</v>
      </c>
      <c r="F187">
        <v>62</v>
      </c>
      <c r="G187">
        <v>20</v>
      </c>
      <c r="H187" s="1">
        <v>0.75609756097560976</v>
      </c>
      <c r="I187" t="s">
        <v>391</v>
      </c>
      <c r="J187">
        <v>5</v>
      </c>
      <c r="K187" s="5">
        <v>83.463414634146346</v>
      </c>
      <c r="L187" s="4">
        <v>0.48597311513734659</v>
      </c>
      <c r="M187" s="5">
        <v>8.5121951219512191</v>
      </c>
      <c r="N187" s="5">
        <v>21.426829268292682</v>
      </c>
      <c r="O187" s="4">
        <v>0.39726807057484348</v>
      </c>
      <c r="P187" s="5">
        <v>9.2926829268292686</v>
      </c>
      <c r="Q187" s="5">
        <v>105.35365853658537</v>
      </c>
      <c r="R187" s="5">
        <v>43.268292682926827</v>
      </c>
      <c r="S187" s="5">
        <v>25.170731707317074</v>
      </c>
      <c r="T187" s="5">
        <v>7.3658536585365857</v>
      </c>
      <c r="U187" s="5">
        <v>5.1219512195121952</v>
      </c>
      <c r="V187" s="5">
        <v>14.390243902439025</v>
      </c>
      <c r="W187" s="5">
        <v>18.23170731707317</v>
      </c>
      <c r="X187" s="3" t="e">
        <f>V187*$Z$2+U187*$AA$2+T187*$AB$2+S187*$AC$2+R187*$AD$2+Q187*$AE$2+#REF!*$AF$2+P187*$AG$2+#REF!*$AH$2+#REF!*$AI$2+#REF!*$AJ$2+O187*$AK$2+N187*$AL$2+M187*$AM$2+L187*$AN$2+K187*$AO$2+#REF!*$AP$2+$AQ$2</f>
        <v>#REF!</v>
      </c>
    </row>
    <row r="188" spans="1:24" x14ac:dyDescent="0.3">
      <c r="A188">
        <v>7</v>
      </c>
      <c r="B188" t="s">
        <v>234</v>
      </c>
      <c r="C188" t="s">
        <v>40</v>
      </c>
      <c r="D188" t="s">
        <v>241</v>
      </c>
      <c r="E188">
        <v>82</v>
      </c>
      <c r="F188">
        <v>48</v>
      </c>
      <c r="G188">
        <v>34</v>
      </c>
      <c r="H188" s="1">
        <v>0.58536585365853655</v>
      </c>
      <c r="I188">
        <v>0</v>
      </c>
      <c r="J188">
        <v>0</v>
      </c>
      <c r="K188" s="5">
        <v>83.475609756097555</v>
      </c>
      <c r="L188" s="4">
        <v>0.46340394448502559</v>
      </c>
      <c r="M188" s="5">
        <v>9.3292682926829276</v>
      </c>
      <c r="N188" s="5">
        <v>25.060975609756099</v>
      </c>
      <c r="O188" s="4">
        <v>0.37226277372262773</v>
      </c>
      <c r="P188" s="5">
        <v>11.317073170731707</v>
      </c>
      <c r="Q188" s="5">
        <v>105.23170731707317</v>
      </c>
      <c r="R188" s="5">
        <v>43.036585365853661</v>
      </c>
      <c r="S188" s="5">
        <v>19.060975609756099</v>
      </c>
      <c r="T188" s="5">
        <v>8.3902439024390247</v>
      </c>
      <c r="U188" s="5">
        <v>4.5609756097560972</v>
      </c>
      <c r="V188" s="5">
        <v>15.341463414634147</v>
      </c>
      <c r="W188" s="5">
        <v>21.926829268292682</v>
      </c>
      <c r="X188" s="3" t="e">
        <f>V188*$Z$2+U188*$AA$2+T188*$AB$2+S188*$AC$2+R188*$AD$2+Q188*$AE$2+#REF!*$AF$2+P188*$AG$2+#REF!*$AH$2+#REF!*$AI$2+#REF!*$AJ$2+O188*$AK$2+N188*$AL$2+M188*$AM$2+L188*$AN$2+K188*$AO$2+#REF!*$AP$2+$AQ$2</f>
        <v>#REF!</v>
      </c>
    </row>
    <row r="189" spans="1:24" x14ac:dyDescent="0.3">
      <c r="A189">
        <v>8</v>
      </c>
      <c r="B189" t="s">
        <v>234</v>
      </c>
      <c r="C189" t="s">
        <v>28</v>
      </c>
      <c r="D189" t="s">
        <v>242</v>
      </c>
      <c r="E189">
        <v>82</v>
      </c>
      <c r="F189">
        <v>49</v>
      </c>
      <c r="G189">
        <v>33</v>
      </c>
      <c r="H189" s="1">
        <v>0.59756097560975607</v>
      </c>
      <c r="I189" t="s">
        <v>345</v>
      </c>
      <c r="J189">
        <v>1</v>
      </c>
      <c r="K189" s="5">
        <v>83.634146341463421</v>
      </c>
      <c r="L189" s="4">
        <v>0.47375328083989499</v>
      </c>
      <c r="M189" s="5">
        <v>8.7926829268292686</v>
      </c>
      <c r="N189" s="5">
        <v>22.890243902439025</v>
      </c>
      <c r="O189" s="4">
        <v>0.38412360149174213</v>
      </c>
      <c r="P189" s="5">
        <v>10.24390243902439</v>
      </c>
      <c r="Q189" s="5">
        <v>104.84146341463415</v>
      </c>
      <c r="R189" s="5">
        <v>40.902439024390247</v>
      </c>
      <c r="S189" s="5">
        <v>23.597560975609756</v>
      </c>
      <c r="T189" s="5">
        <v>8.5853658536585371</v>
      </c>
      <c r="U189" s="5">
        <v>4.3414634146341466</v>
      </c>
      <c r="V189" s="5">
        <v>13.536585365853659</v>
      </c>
      <c r="W189" s="5">
        <v>19.951219512195124</v>
      </c>
      <c r="X189" s="3" t="e">
        <f>V189*$Z$2+U189*$AA$2+T189*$AB$2+S189*$AC$2+R189*$AD$2+Q189*$AE$2+#REF!*$AF$2+P189*$AG$2+#REF!*$AH$2+#REF!*$AI$2+#REF!*$AJ$2+O189*$AK$2+N189*$AL$2+M189*$AM$2+L189*$AN$2+K189*$AO$2+#REF!*$AP$2+$AQ$2</f>
        <v>#REF!</v>
      </c>
    </row>
    <row r="190" spans="1:24" x14ac:dyDescent="0.3">
      <c r="A190">
        <v>9</v>
      </c>
      <c r="B190" t="s">
        <v>234</v>
      </c>
      <c r="C190" t="s">
        <v>58</v>
      </c>
      <c r="D190" t="s">
        <v>243</v>
      </c>
      <c r="E190">
        <v>82</v>
      </c>
      <c r="F190">
        <v>36</v>
      </c>
      <c r="G190">
        <v>46</v>
      </c>
      <c r="H190" s="1">
        <v>0.43902439024390244</v>
      </c>
      <c r="I190">
        <v>0</v>
      </c>
      <c r="J190">
        <v>0</v>
      </c>
      <c r="K190" s="5">
        <v>85.878048780487802</v>
      </c>
      <c r="L190" s="4">
        <v>0.44689008804316954</v>
      </c>
      <c r="M190" s="5">
        <v>8.5609756097560972</v>
      </c>
      <c r="N190" s="5">
        <v>23.890243902439025</v>
      </c>
      <c r="O190" s="4">
        <v>0.35834609494640118</v>
      </c>
      <c r="P190" s="5">
        <v>12.304878048780488</v>
      </c>
      <c r="Q190" s="5">
        <v>104.3780487804878</v>
      </c>
      <c r="R190" s="5">
        <v>45.439024390243901</v>
      </c>
      <c r="S190" s="5">
        <v>22.414634146341463</v>
      </c>
      <c r="T190" s="5">
        <v>7.5</v>
      </c>
      <c r="U190" s="5">
        <v>5.5975609756097562</v>
      </c>
      <c r="V190" s="5">
        <v>15.914634146341463</v>
      </c>
      <c r="W190" s="5">
        <v>23.048780487804876</v>
      </c>
      <c r="X190" s="3" t="e">
        <f>V190*$Z$2+U190*$AA$2+T190*$AB$2+S190*$AC$2+R190*$AD$2+Q190*$AE$2+#REF!*$AF$2+P190*$AG$2+#REF!*$AH$2+#REF!*$AI$2+#REF!*$AJ$2+O190*$AK$2+N190*$AL$2+M190*$AM$2+L190*$AN$2+K190*$AO$2+#REF!*$AP$2+$AQ$2</f>
        <v>#REF!</v>
      </c>
    </row>
    <row r="191" spans="1:24" x14ac:dyDescent="0.3">
      <c r="A191">
        <v>10</v>
      </c>
      <c r="B191" t="s">
        <v>234</v>
      </c>
      <c r="C191" t="s">
        <v>76</v>
      </c>
      <c r="D191" t="s">
        <v>244</v>
      </c>
      <c r="E191">
        <v>82</v>
      </c>
      <c r="F191">
        <v>51</v>
      </c>
      <c r="G191">
        <v>31</v>
      </c>
      <c r="H191" s="1">
        <v>0.62195121951219512</v>
      </c>
      <c r="I191" t="s">
        <v>345</v>
      </c>
      <c r="J191">
        <v>1</v>
      </c>
      <c r="K191" s="5">
        <v>85.426829268292678</v>
      </c>
      <c r="L191" s="4">
        <v>0.46195574589578869</v>
      </c>
      <c r="M191" s="5">
        <v>9.4390243902439028</v>
      </c>
      <c r="N191" s="5">
        <v>24.841463414634145</v>
      </c>
      <c r="O191" s="4">
        <v>0.37997054491899857</v>
      </c>
      <c r="P191" s="5">
        <v>10.926829268292684</v>
      </c>
      <c r="Q191" s="5">
        <v>104.2560975609756</v>
      </c>
      <c r="R191" s="5">
        <v>45.304878048780488</v>
      </c>
      <c r="S191" s="5">
        <v>23.317073170731707</v>
      </c>
      <c r="T191" s="5">
        <v>7.8292682926829267</v>
      </c>
      <c r="U191" s="5">
        <v>4.9634146341463419</v>
      </c>
      <c r="V191" s="5">
        <v>15.207317073170731</v>
      </c>
      <c r="W191" s="5">
        <v>21.756097560975611</v>
      </c>
      <c r="X191" s="3" t="e">
        <f>V191*$Z$2+U191*$AA$2+T191*$AB$2+S191*$AC$2+R191*$AD$2+Q191*$AE$2+#REF!*$AF$2+P191*$AG$2+#REF!*$AH$2+#REF!*$AI$2+#REF!*$AJ$2+O191*$AK$2+N191*$AL$2+M191*$AM$2+L191*$AN$2+K191*$AO$2+#REF!*$AP$2+$AQ$2</f>
        <v>#REF!</v>
      </c>
    </row>
    <row r="192" spans="1:24" x14ac:dyDescent="0.3">
      <c r="A192">
        <v>11</v>
      </c>
      <c r="B192" t="s">
        <v>234</v>
      </c>
      <c r="C192" t="s">
        <v>42</v>
      </c>
      <c r="D192" t="s">
        <v>245</v>
      </c>
      <c r="E192">
        <v>82</v>
      </c>
      <c r="F192">
        <v>27</v>
      </c>
      <c r="G192">
        <v>55</v>
      </c>
      <c r="H192" s="1">
        <v>0.32926829268292684</v>
      </c>
      <c r="I192">
        <v>0</v>
      </c>
      <c r="J192">
        <v>0</v>
      </c>
      <c r="K192" s="5">
        <v>85.121951219512198</v>
      </c>
      <c r="L192" s="4">
        <v>0.44971346704871057</v>
      </c>
      <c r="M192" s="5">
        <v>9.4390243902439028</v>
      </c>
      <c r="N192" s="5">
        <v>24.780487804878049</v>
      </c>
      <c r="O192" s="4">
        <v>0.38090551181102361</v>
      </c>
      <c r="P192" s="5">
        <v>9.0853658536585371</v>
      </c>
      <c r="Q192" s="5">
        <v>102.95121951219512</v>
      </c>
      <c r="R192" s="5">
        <v>41.036585365853661</v>
      </c>
      <c r="S192" s="5">
        <v>24.463414634146343</v>
      </c>
      <c r="T192" s="5">
        <v>7.4512195121951219</v>
      </c>
      <c r="U192" s="5">
        <v>5.4390243902439028</v>
      </c>
      <c r="V192" s="5">
        <v>15.109756097560975</v>
      </c>
      <c r="W192" s="5">
        <v>19.841463414634145</v>
      </c>
      <c r="X192" s="3" t="e">
        <f>V192*$Z$2+U192*$AA$2+T192*$AB$2+S192*$AC$2+R192*$AD$2+Q192*$AE$2+#REF!*$AF$2+P192*$AG$2+#REF!*$AH$2+#REF!*$AI$2+#REF!*$AJ$2+O192*$AK$2+N192*$AL$2+M192*$AM$2+L192*$AN$2+K192*$AO$2+#REF!*$AP$2+$AQ$2</f>
        <v>#REF!</v>
      </c>
    </row>
    <row r="193" spans="1:24" x14ac:dyDescent="0.3">
      <c r="A193">
        <v>12</v>
      </c>
      <c r="B193" t="s">
        <v>234</v>
      </c>
      <c r="C193" t="s">
        <v>50</v>
      </c>
      <c r="D193" t="s">
        <v>246</v>
      </c>
      <c r="E193">
        <v>82</v>
      </c>
      <c r="F193">
        <v>54</v>
      </c>
      <c r="G193">
        <v>28</v>
      </c>
      <c r="H193" s="1">
        <v>0.65853658536585369</v>
      </c>
      <c r="I193" t="s">
        <v>388</v>
      </c>
      <c r="J193">
        <v>4</v>
      </c>
      <c r="K193" s="5">
        <v>76.487804878048777</v>
      </c>
      <c r="L193" s="4">
        <v>0.50095663265306123</v>
      </c>
      <c r="M193" s="5">
        <v>8.1097560975609753</v>
      </c>
      <c r="N193" s="5">
        <v>22.304878048780488</v>
      </c>
      <c r="O193" s="4">
        <v>0.36358665937670859</v>
      </c>
      <c r="P193" s="5">
        <v>7.6463414634146343</v>
      </c>
      <c r="Q193" s="5">
        <v>102.19512195121951</v>
      </c>
      <c r="R193" s="5">
        <v>36.878048780487802</v>
      </c>
      <c r="S193" s="5">
        <v>22.524390243902438</v>
      </c>
      <c r="T193" s="5">
        <v>8.9268292682926838</v>
      </c>
      <c r="U193" s="5">
        <v>4.475609756097561</v>
      </c>
      <c r="V193" s="5">
        <v>14.780487804878049</v>
      </c>
      <c r="W193" s="5">
        <v>19.463414634146343</v>
      </c>
      <c r="X193" s="3" t="e">
        <f>V193*$Z$2+U193*$AA$2+T193*$AB$2+S193*$AC$2+R193*$AD$2+Q193*$AE$2+#REF!*$AF$2+P193*$AG$2+#REF!*$AH$2+#REF!*$AI$2+#REF!*$AJ$2+O193*$AK$2+N193*$AL$2+M193*$AM$2+L193*$AN$2+K193*$AO$2+#REF!*$AP$2+$AQ$2</f>
        <v>#REF!</v>
      </c>
    </row>
    <row r="194" spans="1:24" x14ac:dyDescent="0.3">
      <c r="A194">
        <v>13</v>
      </c>
      <c r="B194" t="s">
        <v>234</v>
      </c>
      <c r="C194" t="s">
        <v>46</v>
      </c>
      <c r="D194" t="s">
        <v>247</v>
      </c>
      <c r="E194">
        <v>82</v>
      </c>
      <c r="F194">
        <v>48</v>
      </c>
      <c r="G194">
        <v>34</v>
      </c>
      <c r="H194" s="1">
        <v>0.58536585365853655</v>
      </c>
      <c r="I194" t="s">
        <v>285</v>
      </c>
      <c r="J194">
        <v>1</v>
      </c>
      <c r="K194" s="5">
        <v>81.926829268292678</v>
      </c>
      <c r="L194" s="4">
        <v>0.44537064602560283</v>
      </c>
      <c r="M194" s="5">
        <v>8.6951219512195124</v>
      </c>
      <c r="N194" s="5">
        <v>23.378048780487806</v>
      </c>
      <c r="O194" s="4">
        <v>0.37193531559728743</v>
      </c>
      <c r="P194" s="5">
        <v>11.402439024390244</v>
      </c>
      <c r="Q194" s="5">
        <v>101.28048780487805</v>
      </c>
      <c r="R194" s="5">
        <v>42.524390243902438</v>
      </c>
      <c r="S194" s="5">
        <v>21.182926829268293</v>
      </c>
      <c r="T194" s="5">
        <v>7.0365853658536581</v>
      </c>
      <c r="U194" s="5">
        <v>4.1829268292682924</v>
      </c>
      <c r="V194" s="5">
        <v>14.134146341463415</v>
      </c>
      <c r="W194" s="5">
        <v>22.951219512195124</v>
      </c>
      <c r="X194" s="3" t="e">
        <f>V194*$Z$2+U194*$AA$2+T194*$AB$2+S194*$AC$2+R194*$AD$2+Q194*$AE$2+#REF!*$AF$2+P194*$AG$2+#REF!*$AH$2+#REF!*$AI$2+#REF!*$AJ$2+O194*$AK$2+N194*$AL$2+M194*$AM$2+L194*$AN$2+K194*$AO$2+#REF!*$AP$2+$AQ$2</f>
        <v>#REF!</v>
      </c>
    </row>
    <row r="195" spans="1:24" x14ac:dyDescent="0.3">
      <c r="A195">
        <v>14</v>
      </c>
      <c r="B195" t="s">
        <v>234</v>
      </c>
      <c r="C195" t="s">
        <v>52</v>
      </c>
      <c r="D195" t="s">
        <v>248</v>
      </c>
      <c r="E195">
        <v>82</v>
      </c>
      <c r="F195">
        <v>38</v>
      </c>
      <c r="G195">
        <v>44</v>
      </c>
      <c r="H195" s="1">
        <v>0.46341463414634149</v>
      </c>
      <c r="I195" t="s">
        <v>285</v>
      </c>
      <c r="J195">
        <v>1</v>
      </c>
      <c r="K195" s="5">
        <v>81.560975609756099</v>
      </c>
      <c r="L195" s="4">
        <v>0.45768540669856456</v>
      </c>
      <c r="M195" s="5">
        <v>9.3658536585365848</v>
      </c>
      <c r="N195" s="5">
        <v>25.804878048780488</v>
      </c>
      <c r="O195" s="4">
        <v>0.36294896030245744</v>
      </c>
      <c r="P195" s="5">
        <v>8.6951219512195124</v>
      </c>
      <c r="Q195" s="5">
        <v>101</v>
      </c>
      <c r="R195" s="5">
        <v>39.975609756097562</v>
      </c>
      <c r="S195" s="5">
        <v>24.890243902439025</v>
      </c>
      <c r="T195" s="5">
        <v>8.2926829268292686</v>
      </c>
      <c r="U195" s="5">
        <v>3.975609756097561</v>
      </c>
      <c r="V195" s="5">
        <v>15.25609756097561</v>
      </c>
      <c r="W195" s="5">
        <v>19.23170731707317</v>
      </c>
      <c r="X195" s="3" t="e">
        <f>V195*$Z$2+U195*$AA$2+T195*$AB$2+S195*$AC$2+R195*$AD$2+Q195*$AE$2+#REF!*$AF$2+P195*$AG$2+#REF!*$AH$2+#REF!*$AI$2+#REF!*$AJ$2+O195*$AK$2+N195*$AL$2+M195*$AM$2+L195*$AN$2+K195*$AO$2+#REF!*$AP$2+$AQ$2</f>
        <v>#REF!</v>
      </c>
    </row>
    <row r="196" spans="1:24" x14ac:dyDescent="0.3">
      <c r="A196">
        <v>15</v>
      </c>
      <c r="B196" t="s">
        <v>234</v>
      </c>
      <c r="C196" t="s">
        <v>70</v>
      </c>
      <c r="D196" t="s">
        <v>249</v>
      </c>
      <c r="E196">
        <v>82</v>
      </c>
      <c r="F196">
        <v>29</v>
      </c>
      <c r="G196">
        <v>53</v>
      </c>
      <c r="H196" s="1">
        <v>0.35365853658536583</v>
      </c>
      <c r="I196">
        <v>0</v>
      </c>
      <c r="J196">
        <v>0</v>
      </c>
      <c r="K196" s="5">
        <v>86.878048780487802</v>
      </c>
      <c r="L196" s="4">
        <v>0.44665918023582257</v>
      </c>
      <c r="M196" s="5">
        <v>6.1829268292682924</v>
      </c>
      <c r="N196" s="5">
        <v>19.26829268292683</v>
      </c>
      <c r="O196" s="4">
        <v>0.32088607594936708</v>
      </c>
      <c r="P196" s="5">
        <v>14.585365853658537</v>
      </c>
      <c r="Q196" s="5">
        <v>101.04878048780488</v>
      </c>
      <c r="R196" s="5">
        <v>45.378048780487802</v>
      </c>
      <c r="S196" s="5">
        <v>20.902439024390244</v>
      </c>
      <c r="T196" s="5">
        <v>8.3780487804878057</v>
      </c>
      <c r="U196" s="5">
        <v>4.8170731707317076</v>
      </c>
      <c r="V196" s="5">
        <v>14.548780487804878</v>
      </c>
      <c r="W196" s="5">
        <v>20.317073170731707</v>
      </c>
      <c r="X196" s="3" t="e">
        <f>V196*$Z$2+U196*$AA$2+T196*$AB$2+S196*$AC$2+R196*$AD$2+Q196*$AE$2+#REF!*$AF$2+P196*$AG$2+#REF!*$AH$2+#REF!*$AI$2+#REF!*$AJ$2+O196*$AK$2+N196*$AL$2+M196*$AM$2+L196*$AN$2+K196*$AO$2+#REF!*$AP$2+$AQ$2</f>
        <v>#REF!</v>
      </c>
    </row>
    <row r="197" spans="1:24" x14ac:dyDescent="0.3">
      <c r="A197">
        <v>16</v>
      </c>
      <c r="B197" t="s">
        <v>234</v>
      </c>
      <c r="C197" t="s">
        <v>34</v>
      </c>
      <c r="D197" t="s">
        <v>250</v>
      </c>
      <c r="E197">
        <v>82</v>
      </c>
      <c r="F197">
        <v>44</v>
      </c>
      <c r="G197">
        <v>38</v>
      </c>
      <c r="H197" s="1">
        <v>0.53658536585365857</v>
      </c>
      <c r="I197" t="s">
        <v>294</v>
      </c>
      <c r="J197">
        <v>2</v>
      </c>
      <c r="K197" s="5">
        <v>84.390243902439025</v>
      </c>
      <c r="L197" s="4">
        <v>0.45910404624277457</v>
      </c>
      <c r="M197" s="5">
        <v>7.8902439024390247</v>
      </c>
      <c r="N197" s="5">
        <v>20.780487804878049</v>
      </c>
      <c r="O197" s="4">
        <v>0.37969483568075119</v>
      </c>
      <c r="P197" s="5">
        <v>10.804878048780488</v>
      </c>
      <c r="Q197" s="5">
        <v>100.65853658536585</v>
      </c>
      <c r="R197" s="5">
        <v>42.18292682926829</v>
      </c>
      <c r="S197" s="5">
        <v>23.280487804878049</v>
      </c>
      <c r="T197" s="5">
        <v>8.1463414634146343</v>
      </c>
      <c r="U197" s="5">
        <v>4.5975609756097562</v>
      </c>
      <c r="V197" s="5">
        <v>14.682926829268293</v>
      </c>
      <c r="W197" s="5">
        <v>20.426829268292682</v>
      </c>
      <c r="X197" s="3" t="e">
        <f>V197*$Z$2+U197*$AA$2+T197*$AB$2+S197*$AC$2+R197*$AD$2+Q197*$AE$2+#REF!*$AF$2+P197*$AG$2+#REF!*$AH$2+#REF!*$AI$2+#REF!*$AJ$2+O197*$AK$2+N197*$AL$2+M197*$AM$2+L197*$AN$2+K197*$AO$2+#REF!*$AP$2+$AQ$2</f>
        <v>#REF!</v>
      </c>
    </row>
    <row r="198" spans="1:24" x14ac:dyDescent="0.3">
      <c r="A198">
        <v>17</v>
      </c>
      <c r="B198" t="s">
        <v>234</v>
      </c>
      <c r="C198" t="s">
        <v>64</v>
      </c>
      <c r="D198" t="s">
        <v>251</v>
      </c>
      <c r="E198">
        <v>82</v>
      </c>
      <c r="F198">
        <v>28</v>
      </c>
      <c r="G198">
        <v>54</v>
      </c>
      <c r="H198" s="1">
        <v>0.34146341463414637</v>
      </c>
      <c r="I198">
        <v>0</v>
      </c>
      <c r="J198">
        <v>0</v>
      </c>
      <c r="K198" s="5">
        <v>82.512195121951223</v>
      </c>
      <c r="L198" s="4">
        <v>0.44723618090452266</v>
      </c>
      <c r="M198" s="5">
        <v>5.9878048780487809</v>
      </c>
      <c r="N198" s="5">
        <v>17.987804878048781</v>
      </c>
      <c r="O198" s="4">
        <v>0.33288135593220342</v>
      </c>
      <c r="P198" s="5">
        <v>12.073170731707316</v>
      </c>
      <c r="Q198" s="5">
        <v>100.5</v>
      </c>
      <c r="R198" s="5">
        <v>44.463414634146339</v>
      </c>
      <c r="S198" s="5">
        <v>18.865853658536587</v>
      </c>
      <c r="T198" s="5">
        <v>7.1585365853658534</v>
      </c>
      <c r="U198" s="5">
        <v>3.8780487804878048</v>
      </c>
      <c r="V198" s="5">
        <v>15.231707317073171</v>
      </c>
      <c r="W198" s="5">
        <v>22.548780487804876</v>
      </c>
      <c r="X198" s="3" t="e">
        <f>V198*$Z$2+U198*$AA$2+T198*$AB$2+S198*$AC$2+R198*$AD$2+Q198*$AE$2+#REF!*$AF$2+P198*$AG$2+#REF!*$AH$2+#REF!*$AI$2+#REF!*$AJ$2+O198*$AK$2+N198*$AL$2+M198*$AM$2+L198*$AN$2+K198*$AO$2+#REF!*$AP$2+$AQ$2</f>
        <v>#REF!</v>
      </c>
    </row>
    <row r="199" spans="1:24" x14ac:dyDescent="0.3">
      <c r="A199">
        <v>18</v>
      </c>
      <c r="B199" t="s">
        <v>234</v>
      </c>
      <c r="C199" t="s">
        <v>30</v>
      </c>
      <c r="D199" t="s">
        <v>252</v>
      </c>
      <c r="E199">
        <v>82</v>
      </c>
      <c r="F199">
        <v>34</v>
      </c>
      <c r="G199">
        <v>48</v>
      </c>
      <c r="H199" s="1">
        <v>0.41463414634146339</v>
      </c>
      <c r="I199">
        <v>0</v>
      </c>
      <c r="J199">
        <v>0</v>
      </c>
      <c r="K199" s="5">
        <v>82.451219512195124</v>
      </c>
      <c r="L199" s="4">
        <v>0.45865996154415029</v>
      </c>
      <c r="M199" s="5">
        <v>5.9268292682926829</v>
      </c>
      <c r="N199" s="5">
        <v>15.890243902439025</v>
      </c>
      <c r="O199" s="4">
        <v>0.37298541826554105</v>
      </c>
      <c r="P199" s="5">
        <v>11.378048780487806</v>
      </c>
      <c r="Q199" s="5">
        <v>99.719512195121951</v>
      </c>
      <c r="R199" s="5">
        <v>41.695121951219512</v>
      </c>
      <c r="S199" s="5">
        <v>21.280487804878049</v>
      </c>
      <c r="T199" s="5">
        <v>7.8902439024390247</v>
      </c>
      <c r="U199" s="5">
        <v>6.3780487804878048</v>
      </c>
      <c r="V199" s="5">
        <v>13.768292682926829</v>
      </c>
      <c r="W199" s="5">
        <v>22.646341463414632</v>
      </c>
      <c r="X199" s="3" t="e">
        <f>V199*$Z$2+U199*$AA$2+T199*$AB$2+S199*$AC$2+R199*$AD$2+Q199*$AE$2+#REF!*$AF$2+P199*$AG$2+#REF!*$AH$2+#REF!*$AI$2+#REF!*$AJ$2+O199*$AK$2+N199*$AL$2+M199*$AM$2+L199*$AN$2+K199*$AO$2+#REF!*$AP$2+$AQ$2</f>
        <v>#REF!</v>
      </c>
    </row>
    <row r="200" spans="1:24" x14ac:dyDescent="0.3">
      <c r="A200">
        <v>19</v>
      </c>
      <c r="B200" t="s">
        <v>234</v>
      </c>
      <c r="C200" t="s">
        <v>60</v>
      </c>
      <c r="D200" t="s">
        <v>253</v>
      </c>
      <c r="E200">
        <v>82</v>
      </c>
      <c r="F200">
        <v>19</v>
      </c>
      <c r="G200">
        <v>63</v>
      </c>
      <c r="H200" s="1">
        <v>0.23170731707317074</v>
      </c>
      <c r="I200">
        <v>0</v>
      </c>
      <c r="J200">
        <v>0</v>
      </c>
      <c r="K200" s="5">
        <v>87.195121951219505</v>
      </c>
      <c r="L200" s="4">
        <v>0.43468531468531474</v>
      </c>
      <c r="M200" s="5">
        <v>7.0365853658536581</v>
      </c>
      <c r="N200" s="5">
        <v>22.524390243902438</v>
      </c>
      <c r="O200" s="4">
        <v>0.31239848402815373</v>
      </c>
      <c r="P200" s="5">
        <v>11.573170731707316</v>
      </c>
      <c r="Q200" s="5">
        <v>99.451219512195124</v>
      </c>
      <c r="R200" s="5">
        <v>42.743902439024389</v>
      </c>
      <c r="S200" s="5">
        <v>21.841463414634145</v>
      </c>
      <c r="T200" s="5">
        <v>9.3292682926829276</v>
      </c>
      <c r="U200" s="5">
        <v>4.024390243902439</v>
      </c>
      <c r="V200" s="5">
        <v>16.878048780487806</v>
      </c>
      <c r="W200" s="5">
        <v>22.487804878048781</v>
      </c>
      <c r="X200" s="3" t="e">
        <f>V200*$Z$2+U200*$AA$2+T200*$AB$2+S200*$AC$2+R200*$AD$2+Q200*$AE$2+#REF!*$AF$2+P200*$AG$2+#REF!*$AH$2+#REF!*$AI$2+#REF!*$AJ$2+O200*$AK$2+N200*$AL$2+M200*$AM$2+L200*$AN$2+K200*$AO$2+#REF!*$AP$2+$AQ$2</f>
        <v>#REF!</v>
      </c>
    </row>
    <row r="201" spans="1:24" x14ac:dyDescent="0.3">
      <c r="A201">
        <v>20</v>
      </c>
      <c r="B201" t="s">
        <v>234</v>
      </c>
      <c r="C201" t="s">
        <v>78</v>
      </c>
      <c r="D201" t="s">
        <v>254</v>
      </c>
      <c r="E201">
        <v>82</v>
      </c>
      <c r="F201">
        <v>37</v>
      </c>
      <c r="G201">
        <v>45</v>
      </c>
      <c r="H201" s="1">
        <v>0.45121951219512196</v>
      </c>
      <c r="I201">
        <v>0</v>
      </c>
      <c r="J201">
        <v>0</v>
      </c>
      <c r="K201" s="5">
        <v>82.182926829268297</v>
      </c>
      <c r="L201" s="4">
        <v>0.44917643567294846</v>
      </c>
      <c r="M201" s="5">
        <v>9.2560975609756095</v>
      </c>
      <c r="N201" s="5">
        <v>24.853658536585368</v>
      </c>
      <c r="O201" s="4">
        <v>0.37242394504416093</v>
      </c>
      <c r="P201" s="5">
        <v>10.609756097560975</v>
      </c>
      <c r="Q201" s="5">
        <v>98.58536585365853</v>
      </c>
      <c r="R201" s="5">
        <v>40.329268292682926</v>
      </c>
      <c r="S201" s="5">
        <v>20.012195121951219</v>
      </c>
      <c r="T201" s="5">
        <v>7.6951219512195124</v>
      </c>
      <c r="U201" s="5">
        <v>4.475609756097561</v>
      </c>
      <c r="V201" s="5">
        <v>12.963414634146341</v>
      </c>
      <c r="W201" s="5">
        <v>22.134146341463413</v>
      </c>
      <c r="X201" s="3" t="e">
        <f>V201*$Z$2+U201*$AA$2+T201*$AB$2+S201*$AC$2+R201*$AD$2+Q201*$AE$2+#REF!*$AF$2+P201*$AG$2+#REF!*$AH$2+#REF!*$AI$2+#REF!*$AJ$2+O201*$AK$2+N201*$AL$2+M201*$AM$2+L201*$AN$2+K201*$AO$2+#REF!*$AP$2+$AQ$2</f>
        <v>#REF!</v>
      </c>
    </row>
    <row r="202" spans="1:24" x14ac:dyDescent="0.3">
      <c r="A202">
        <v>21</v>
      </c>
      <c r="B202" t="s">
        <v>234</v>
      </c>
      <c r="C202" t="s">
        <v>54</v>
      </c>
      <c r="D202" t="s">
        <v>255</v>
      </c>
      <c r="E202">
        <v>82</v>
      </c>
      <c r="F202">
        <v>44</v>
      </c>
      <c r="G202">
        <v>38</v>
      </c>
      <c r="H202" s="1">
        <v>0.53658536585365857</v>
      </c>
      <c r="I202" t="s">
        <v>294</v>
      </c>
      <c r="J202">
        <v>2</v>
      </c>
      <c r="K202" s="5">
        <v>77.939024390243901</v>
      </c>
      <c r="L202" s="4">
        <v>0.45861367548114534</v>
      </c>
      <c r="M202" s="5">
        <v>8.6463414634146343</v>
      </c>
      <c r="N202" s="5">
        <v>23.439024390243901</v>
      </c>
      <c r="O202" s="4">
        <v>0.36888657648283041</v>
      </c>
      <c r="P202" s="5">
        <v>8.7926829268292686</v>
      </c>
      <c r="Q202" s="5">
        <v>98.524390243902445</v>
      </c>
      <c r="R202" s="5">
        <v>38.146341463414636</v>
      </c>
      <c r="S202" s="5">
        <v>20.902439024390244</v>
      </c>
      <c r="T202" s="5">
        <v>8.5975609756097562</v>
      </c>
      <c r="U202" s="5">
        <v>3.7926829268292681</v>
      </c>
      <c r="V202" s="5">
        <v>14.524390243902438</v>
      </c>
      <c r="W202" s="5">
        <v>21.670731707317074</v>
      </c>
      <c r="X202" s="3" t="e">
        <f>V202*$Z$2+U202*$AA$2+T202*$AB$2+S202*$AC$2+R202*$AD$2+Q202*$AE$2+#REF!*$AF$2+P202*$AG$2+#REF!*$AH$2+#REF!*$AI$2+#REF!*$AJ$2+O202*$AK$2+N202*$AL$2+M202*$AM$2+L202*$AN$2+K202*$AO$2+#REF!*$AP$2+$AQ$2</f>
        <v>#REF!</v>
      </c>
    </row>
    <row r="203" spans="1:24" x14ac:dyDescent="0.3">
      <c r="A203">
        <v>22</v>
      </c>
      <c r="B203" t="s">
        <v>234</v>
      </c>
      <c r="C203" t="s">
        <v>72</v>
      </c>
      <c r="D203" t="s">
        <v>256</v>
      </c>
      <c r="E203">
        <v>82</v>
      </c>
      <c r="F203">
        <v>33</v>
      </c>
      <c r="G203">
        <v>49</v>
      </c>
      <c r="H203" s="1">
        <v>0.40243902439024393</v>
      </c>
      <c r="I203">
        <v>0</v>
      </c>
      <c r="J203">
        <v>0</v>
      </c>
      <c r="K203" s="5">
        <v>84.817073170731703</v>
      </c>
      <c r="L203" s="4">
        <v>0.43652048885693745</v>
      </c>
      <c r="M203" s="5">
        <v>7.1219512195121952</v>
      </c>
      <c r="N203" s="5">
        <v>20</v>
      </c>
      <c r="O203" s="4">
        <v>0.35609756097560974</v>
      </c>
      <c r="P203" s="5">
        <v>12.060975609756097</v>
      </c>
      <c r="Q203" s="5">
        <v>98.219512195121951</v>
      </c>
      <c r="R203" s="5">
        <v>44.121951219512198</v>
      </c>
      <c r="S203" s="5">
        <v>21.195121951219512</v>
      </c>
      <c r="T203" s="5">
        <v>7.0609756097560972</v>
      </c>
      <c r="U203" s="5">
        <v>3.7073170731707319</v>
      </c>
      <c r="V203" s="5">
        <v>14.182926829268293</v>
      </c>
      <c r="W203" s="5">
        <v>20</v>
      </c>
      <c r="X203" s="3" t="e">
        <f>V203*$Z$2+U203*$AA$2+T203*$AB$2+S203*$AC$2+R203*$AD$2+Q203*$AE$2+#REF!*$AF$2+P203*$AG$2+#REF!*$AH$2+#REF!*$AI$2+#REF!*$AJ$2+O203*$AK$2+N203*$AL$2+M203*$AM$2+L203*$AN$2+K203*$AO$2+#REF!*$AP$2+$AQ$2</f>
        <v>#REF!</v>
      </c>
    </row>
    <row r="204" spans="1:24" x14ac:dyDescent="0.3">
      <c r="A204">
        <v>23</v>
      </c>
      <c r="B204" t="s">
        <v>234</v>
      </c>
      <c r="C204" t="s">
        <v>257</v>
      </c>
      <c r="D204" t="s">
        <v>258</v>
      </c>
      <c r="E204">
        <v>82</v>
      </c>
      <c r="F204">
        <v>43</v>
      </c>
      <c r="G204">
        <v>39</v>
      </c>
      <c r="H204" s="1">
        <v>0.52439024390243905</v>
      </c>
      <c r="I204" t="s">
        <v>285</v>
      </c>
      <c r="J204">
        <v>1</v>
      </c>
      <c r="K204" s="5">
        <v>82.073170731707322</v>
      </c>
      <c r="L204" s="4">
        <v>0.4421991084695393</v>
      </c>
      <c r="M204" s="5">
        <v>6.2926829268292686</v>
      </c>
      <c r="N204" s="5">
        <v>17.939024390243901</v>
      </c>
      <c r="O204" s="4">
        <v>0.35078178110129166</v>
      </c>
      <c r="P204" s="5">
        <v>9.463414634146341</v>
      </c>
      <c r="Q204" s="5">
        <v>96.853658536585371</v>
      </c>
      <c r="R204" s="5">
        <v>42.68292682926829</v>
      </c>
      <c r="S204" s="5">
        <v>21.682926829268293</v>
      </c>
      <c r="T204" s="5">
        <v>6.0853658536585362</v>
      </c>
      <c r="U204" s="5">
        <v>5.1341463414634143</v>
      </c>
      <c r="V204" s="5">
        <v>12.317073170731707</v>
      </c>
      <c r="W204" s="5">
        <v>18.207317073170731</v>
      </c>
      <c r="X204" s="3" t="e">
        <f>V204*$Z$2+U204*$AA$2+T204*$AB$2+S204*$AC$2+R204*$AD$2+Q204*$AE$2+#REF!*$AF$2+P204*$AG$2+#REF!*$AH$2+#REF!*$AI$2+#REF!*$AJ$2+O204*$AK$2+N204*$AL$2+M204*$AM$2+L204*$AN$2+K204*$AO$2+#REF!*$AP$2+$AQ$2</f>
        <v>#REF!</v>
      </c>
    </row>
    <row r="205" spans="1:24" x14ac:dyDescent="0.3">
      <c r="A205">
        <v>24</v>
      </c>
      <c r="B205" t="s">
        <v>234</v>
      </c>
      <c r="C205" t="s">
        <v>66</v>
      </c>
      <c r="D205" t="s">
        <v>259</v>
      </c>
      <c r="E205">
        <v>82</v>
      </c>
      <c r="F205">
        <v>56</v>
      </c>
      <c r="G205">
        <v>26</v>
      </c>
      <c r="H205" s="1">
        <v>0.68292682926829273</v>
      </c>
      <c r="I205" t="s">
        <v>282</v>
      </c>
      <c r="J205">
        <v>3</v>
      </c>
      <c r="K205" s="5">
        <v>80.158536585365852</v>
      </c>
      <c r="L205" s="4">
        <v>0.44865358283888634</v>
      </c>
      <c r="M205" s="5">
        <v>6.7073170731707314</v>
      </c>
      <c r="N205" s="5">
        <v>18.804878048780488</v>
      </c>
      <c r="O205" s="4">
        <v>0.35667963683527887</v>
      </c>
      <c r="P205" s="5">
        <v>10.170731707317072</v>
      </c>
      <c r="Q205" s="5">
        <v>96.743902439024396</v>
      </c>
      <c r="R205" s="5">
        <v>44.695121951219512</v>
      </c>
      <c r="S205" s="5">
        <v>20.134146341463413</v>
      </c>
      <c r="T205" s="5">
        <v>6.7073170731707314</v>
      </c>
      <c r="U205" s="5">
        <v>5.4390243902439028</v>
      </c>
      <c r="V205" s="5">
        <v>15.085365853658537</v>
      </c>
      <c r="W205" s="5">
        <v>20.426829268292682</v>
      </c>
      <c r="X205" s="3" t="e">
        <f>V205*$Z$2+U205*$AA$2+T205*$AB$2+S205*$AC$2+R205*$AD$2+Q205*$AE$2+#REF!*$AF$2+P205*$AG$2+#REF!*$AH$2+#REF!*$AI$2+#REF!*$AJ$2+O205*$AK$2+N205*$AL$2+M205*$AM$2+L205*$AN$2+K205*$AO$2+#REF!*$AP$2+$AQ$2</f>
        <v>#REF!</v>
      </c>
    </row>
    <row r="206" spans="1:24" x14ac:dyDescent="0.3">
      <c r="A206">
        <v>25</v>
      </c>
      <c r="B206" t="s">
        <v>234</v>
      </c>
      <c r="C206" t="s">
        <v>68</v>
      </c>
      <c r="D206" t="s">
        <v>260</v>
      </c>
      <c r="E206">
        <v>82</v>
      </c>
      <c r="F206">
        <v>23</v>
      </c>
      <c r="G206">
        <v>59</v>
      </c>
      <c r="H206" s="1">
        <v>0.28048780487804881</v>
      </c>
      <c r="I206">
        <v>0</v>
      </c>
      <c r="J206">
        <v>0</v>
      </c>
      <c r="K206" s="5">
        <v>82.731707317073173</v>
      </c>
      <c r="L206" s="4">
        <v>0.4454599056603773</v>
      </c>
      <c r="M206" s="5">
        <v>6.8658536585365857</v>
      </c>
      <c r="N206" s="5">
        <v>19.463414634146343</v>
      </c>
      <c r="O206" s="4">
        <v>0.35275689223057644</v>
      </c>
      <c r="P206" s="5">
        <v>9.6829268292682933</v>
      </c>
      <c r="Q206" s="5">
        <v>96.512195121951223</v>
      </c>
      <c r="R206" s="5">
        <v>42.048780487804876</v>
      </c>
      <c r="S206" s="5">
        <v>21.048780487804876</v>
      </c>
      <c r="T206" s="5">
        <v>7.6829268292682924</v>
      </c>
      <c r="U206" s="5">
        <v>4.2682926829268295</v>
      </c>
      <c r="V206" s="5">
        <v>14.902439024390244</v>
      </c>
      <c r="W206" s="5">
        <v>20.463414634146343</v>
      </c>
      <c r="X206" s="3" t="e">
        <f>V206*$Z$2+U206*$AA$2+T206*$AB$2+S206*$AC$2+R206*$AD$2+Q206*$AE$2+#REF!*$AF$2+P206*$AG$2+#REF!*$AH$2+#REF!*$AI$2+#REF!*$AJ$2+O206*$AK$2+N206*$AL$2+M206*$AM$2+L206*$AN$2+K206*$AO$2+#REF!*$AP$2+$AQ$2</f>
        <v>#REF!</v>
      </c>
    </row>
    <row r="207" spans="1:24" x14ac:dyDescent="0.3">
      <c r="A207">
        <v>26</v>
      </c>
      <c r="B207" t="s">
        <v>234</v>
      </c>
      <c r="C207" t="s">
        <v>38</v>
      </c>
      <c r="D207" t="s">
        <v>261</v>
      </c>
      <c r="E207">
        <v>82</v>
      </c>
      <c r="F207">
        <v>25</v>
      </c>
      <c r="G207">
        <v>57</v>
      </c>
      <c r="H207" s="1">
        <v>0.3048780487804878</v>
      </c>
      <c r="I207">
        <v>0</v>
      </c>
      <c r="J207">
        <v>0</v>
      </c>
      <c r="K207" s="5">
        <v>83.939024390243901</v>
      </c>
      <c r="L207" s="4">
        <v>0.43527531599593206</v>
      </c>
      <c r="M207" s="5">
        <v>7.0121951219512191</v>
      </c>
      <c r="N207" s="5">
        <v>21.085365853658537</v>
      </c>
      <c r="O207" s="4">
        <v>0.33256217466743782</v>
      </c>
      <c r="P207" s="5">
        <v>11.951219512195122</v>
      </c>
      <c r="Q207" s="5">
        <v>96.243902439024396</v>
      </c>
      <c r="R207" s="5">
        <v>42.5</v>
      </c>
      <c r="S207" s="5">
        <v>21.048780487804876</v>
      </c>
      <c r="T207" s="5">
        <v>7.1219512195121952</v>
      </c>
      <c r="U207" s="5">
        <v>4.1829268292682924</v>
      </c>
      <c r="V207" s="5">
        <v>15.378048780487806</v>
      </c>
      <c r="W207" s="5">
        <v>21.256097560975611</v>
      </c>
      <c r="X207" s="3" t="e">
        <f>V207*$Z$2+U207*$AA$2+T207*$AB$2+S207*$AC$2+R207*$AD$2+Q207*$AE$2+#REF!*$AF$2+P207*$AG$2+#REF!*$AH$2+#REF!*$AI$2+#REF!*$AJ$2+O207*$AK$2+N207*$AL$2+M207*$AM$2+L207*$AN$2+K207*$AO$2+#REF!*$AP$2+$AQ$2</f>
        <v>#REF!</v>
      </c>
    </row>
    <row r="208" spans="1:24" x14ac:dyDescent="0.3">
      <c r="A208">
        <v>27</v>
      </c>
      <c r="B208" t="s">
        <v>234</v>
      </c>
      <c r="C208" t="s">
        <v>48</v>
      </c>
      <c r="D208" t="s">
        <v>262</v>
      </c>
      <c r="E208">
        <v>82</v>
      </c>
      <c r="F208">
        <v>50</v>
      </c>
      <c r="G208">
        <v>32</v>
      </c>
      <c r="H208" s="1">
        <v>0.6097560975609756</v>
      </c>
      <c r="I208" t="s">
        <v>345</v>
      </c>
      <c r="J208">
        <v>1</v>
      </c>
      <c r="K208" s="5">
        <v>81.987804878048777</v>
      </c>
      <c r="L208" s="4">
        <v>0.46437602260895433</v>
      </c>
      <c r="M208" s="5">
        <v>4.9390243902439028</v>
      </c>
      <c r="N208" s="5">
        <v>13.987804878048781</v>
      </c>
      <c r="O208" s="4">
        <v>0.35309503051438534</v>
      </c>
      <c r="P208" s="5">
        <v>11.585365853658537</v>
      </c>
      <c r="Q208" s="5">
        <v>96.146341463414629</v>
      </c>
      <c r="R208" s="5">
        <v>42.390243902439025</v>
      </c>
      <c r="S208" s="5">
        <v>21.853658536585368</v>
      </c>
      <c r="T208" s="5">
        <v>7.6951219512195124</v>
      </c>
      <c r="U208" s="5">
        <v>4.5731707317073171</v>
      </c>
      <c r="V208" s="5">
        <v>13.707317073170731</v>
      </c>
      <c r="W208" s="5">
        <v>19.121951219512194</v>
      </c>
      <c r="X208" s="3" t="e">
        <f>V208*$Z$2+U208*$AA$2+T208*$AB$2+S208*$AC$2+R208*$AD$2+Q208*$AE$2+#REF!*$AF$2+P208*$AG$2+#REF!*$AH$2+#REF!*$AI$2+#REF!*$AJ$2+O208*$AK$2+N208*$AL$2+M208*$AM$2+L208*$AN$2+K208*$AO$2+#REF!*$AP$2+$AQ$2</f>
        <v>#REF!</v>
      </c>
    </row>
    <row r="209" spans="1:24" x14ac:dyDescent="0.3">
      <c r="A209">
        <v>28</v>
      </c>
      <c r="B209" t="s">
        <v>234</v>
      </c>
      <c r="C209" t="s">
        <v>24</v>
      </c>
      <c r="D209" t="s">
        <v>263</v>
      </c>
      <c r="E209">
        <v>82</v>
      </c>
      <c r="F209">
        <v>15</v>
      </c>
      <c r="G209">
        <v>67</v>
      </c>
      <c r="H209" s="1">
        <v>0.18292682926829268</v>
      </c>
      <c r="I209">
        <v>0</v>
      </c>
      <c r="J209">
        <v>0</v>
      </c>
      <c r="K209" s="5">
        <v>82.158536585365852</v>
      </c>
      <c r="L209" s="4">
        <v>0.43817723022116672</v>
      </c>
      <c r="M209" s="5">
        <v>6.6829268292682924</v>
      </c>
      <c r="N209" s="5">
        <v>18.939024390243901</v>
      </c>
      <c r="O209" s="4">
        <v>0.35286542176432711</v>
      </c>
      <c r="P209" s="5">
        <v>11.841463414634147</v>
      </c>
      <c r="Q209" s="5">
        <v>95.475609756097555</v>
      </c>
      <c r="R209" s="5">
        <v>41.097560975609753</v>
      </c>
      <c r="S209" s="5">
        <v>21.463414634146343</v>
      </c>
      <c r="T209" s="5">
        <v>6.5975609756097562</v>
      </c>
      <c r="U209" s="5">
        <v>4.9146341463414638</v>
      </c>
      <c r="V209" s="5">
        <v>15.097560975609756</v>
      </c>
      <c r="W209" s="5">
        <v>20.890243902439025</v>
      </c>
      <c r="X209" s="3" t="e">
        <f>V209*$Z$2+U209*$AA$2+T209*$AB$2+S209*$AC$2+R209*$AD$2+Q209*$AE$2+#REF!*$AF$2+P209*$AG$2+#REF!*$AH$2+#REF!*$AI$2+#REF!*$AJ$2+O209*$AK$2+N209*$AL$2+M209*$AM$2+L209*$AN$2+K209*$AO$2+#REF!*$AP$2+$AQ$2</f>
        <v>#REF!</v>
      </c>
    </row>
    <row r="210" spans="1:24" x14ac:dyDescent="0.3">
      <c r="A210">
        <v>29</v>
      </c>
      <c r="B210" t="s">
        <v>234</v>
      </c>
      <c r="C210" t="s">
        <v>56</v>
      </c>
      <c r="D210" t="s">
        <v>264</v>
      </c>
      <c r="E210">
        <v>82</v>
      </c>
      <c r="F210">
        <v>25</v>
      </c>
      <c r="G210">
        <v>57</v>
      </c>
      <c r="H210" s="1">
        <v>0.3048780487804878</v>
      </c>
      <c r="I210">
        <v>0</v>
      </c>
      <c r="J210">
        <v>0</v>
      </c>
      <c r="K210" s="5">
        <v>81.121951219512198</v>
      </c>
      <c r="L210" s="4">
        <v>0.44362597714972934</v>
      </c>
      <c r="M210" s="5">
        <v>6.6219512195121952</v>
      </c>
      <c r="N210" s="5">
        <v>19.23170731707317</v>
      </c>
      <c r="O210" s="4">
        <v>0.34432466708941029</v>
      </c>
      <c r="P210" s="5">
        <v>11.024390243902438</v>
      </c>
      <c r="Q210" s="5">
        <v>95.012195121951223</v>
      </c>
      <c r="R210" s="5">
        <v>41.231707317073173</v>
      </c>
      <c r="S210" s="5">
        <v>20.292682926829269</v>
      </c>
      <c r="T210" s="5">
        <v>6.9512195121951219</v>
      </c>
      <c r="U210" s="5">
        <v>4.4634146341463419</v>
      </c>
      <c r="V210" s="5">
        <v>14.634146341463415</v>
      </c>
      <c r="W210" s="5">
        <v>20.719512195121951</v>
      </c>
      <c r="X210" s="3" t="e">
        <f>V210*$Z$2+U210*$AA$2+T210*$AB$2+S210*$AC$2+R210*$AD$2+Q210*$AE$2+#REF!*$AF$2+P210*$AG$2+#REF!*$AH$2+#REF!*$AI$2+#REF!*$AJ$2+O210*$AK$2+N210*$AL$2+M210*$AM$2+L210*$AN$2+K210*$AO$2+#REF!*$AP$2+$AQ$2</f>
        <v>#REF!</v>
      </c>
    </row>
    <row r="211" spans="1:24" x14ac:dyDescent="0.3">
      <c r="A211">
        <v>30</v>
      </c>
      <c r="B211" t="s">
        <v>234</v>
      </c>
      <c r="C211" t="s">
        <v>74</v>
      </c>
      <c r="D211" t="s">
        <v>265</v>
      </c>
      <c r="E211">
        <v>82</v>
      </c>
      <c r="F211">
        <v>48</v>
      </c>
      <c r="G211">
        <v>34</v>
      </c>
      <c r="H211" s="1">
        <v>0.58536585365853655</v>
      </c>
      <c r="I211" t="s">
        <v>285</v>
      </c>
      <c r="J211">
        <v>1</v>
      </c>
      <c r="K211" s="5">
        <v>80.207317073170728</v>
      </c>
      <c r="L211" s="4">
        <v>0.43226395012923829</v>
      </c>
      <c r="M211" s="5">
        <v>6.1951219512195124</v>
      </c>
      <c r="N211" s="5">
        <v>17.792682926829269</v>
      </c>
      <c r="O211" s="4">
        <v>0.34818368745716244</v>
      </c>
      <c r="P211" s="5">
        <v>11.426829268292684</v>
      </c>
      <c r="Q211" s="5">
        <v>93.658536585365852</v>
      </c>
      <c r="R211" s="5">
        <v>44.146341463414636</v>
      </c>
      <c r="S211" s="5">
        <v>22.682926829268293</v>
      </c>
      <c r="T211" s="5">
        <v>7.2439024390243905</v>
      </c>
      <c r="U211" s="5">
        <v>5.1707317073170733</v>
      </c>
      <c r="V211" s="5">
        <v>14.914634146341463</v>
      </c>
      <c r="W211" s="5">
        <v>19.085365853658537</v>
      </c>
      <c r="X211" s="3" t="e">
        <f>V211*$Z$2+U211*$AA$2+T211*$AB$2+S211*$AC$2+R211*$AD$2+Q211*$AE$2+#REF!*$AF$2+P211*$AG$2+#REF!*$AH$2+#REF!*$AI$2+#REF!*$AJ$2+O211*$AK$2+N211*$AL$2+M211*$AM$2+L211*$AN$2+K211*$AO$2+#REF!*$AP$2+$AQ$2</f>
        <v>#REF!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2579-49BF-48DB-9CB4-6152FADF63A9}">
  <dimension ref="A1:AV113"/>
  <sheetViews>
    <sheetView topLeftCell="J79" workbookViewId="0">
      <selection activeCell="AL2" sqref="AL2"/>
    </sheetView>
  </sheetViews>
  <sheetFormatPr defaultRowHeight="14.4" x14ac:dyDescent="0.3"/>
  <cols>
    <col min="3" max="3" width="21.77734375" bestFit="1" customWidth="1"/>
    <col min="4" max="4" width="31.6640625" bestFit="1" customWidth="1"/>
    <col min="8" max="8" width="15.88671875" bestFit="1" customWidth="1"/>
    <col min="9" max="9" width="19.33203125" bestFit="1" customWidth="1"/>
    <col min="10" max="10" width="19.33203125" customWidth="1"/>
    <col min="29" max="29" width="17.5546875" bestFit="1" customWidth="1"/>
    <col min="31" max="31" width="12.6640625" bestFit="1" customWidth="1"/>
    <col min="32" max="32" width="13.5546875" bestFit="1" customWidth="1"/>
    <col min="33" max="33" width="12" bestFit="1" customWidth="1"/>
    <col min="34" max="34" width="13.5546875" bestFit="1" customWidth="1"/>
    <col min="35" max="35" width="12" bestFit="1" customWidth="1"/>
    <col min="36" max="36" width="12.6640625" bestFit="1" customWidth="1"/>
    <col min="37" max="37" width="7.33203125" bestFit="1" customWidth="1"/>
    <col min="38" max="44" width="13.5546875" bestFit="1" customWidth="1"/>
    <col min="45" max="45" width="12" bestFit="1" customWidth="1"/>
    <col min="46" max="46" width="13.5546875" bestFit="1" customWidth="1"/>
    <col min="47" max="47" width="7.33203125" bestFit="1" customWidth="1"/>
    <col min="48" max="48" width="13.55468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593</v>
      </c>
      <c r="I1" t="s">
        <v>7</v>
      </c>
      <c r="J1" t="s">
        <v>592</v>
      </c>
      <c r="K1" t="s">
        <v>8</v>
      </c>
      <c r="L1" t="s">
        <v>9</v>
      </c>
      <c r="M1" t="s">
        <v>594</v>
      </c>
      <c r="N1" t="s">
        <v>10</v>
      </c>
      <c r="O1" t="s">
        <v>11</v>
      </c>
      <c r="P1" t="s">
        <v>595</v>
      </c>
      <c r="Q1" t="s">
        <v>12</v>
      </c>
      <c r="R1" t="s">
        <v>13</v>
      </c>
      <c r="S1" t="s">
        <v>596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604</v>
      </c>
      <c r="AE1" t="s">
        <v>21</v>
      </c>
      <c r="AF1" t="s">
        <v>20</v>
      </c>
      <c r="AG1" t="s">
        <v>19</v>
      </c>
      <c r="AH1" t="s">
        <v>18</v>
      </c>
      <c r="AI1" t="s">
        <v>17</v>
      </c>
      <c r="AJ1" t="s">
        <v>16</v>
      </c>
      <c r="AK1" t="s">
        <v>15</v>
      </c>
      <c r="AL1" t="s">
        <v>14</v>
      </c>
      <c r="AM1" t="s">
        <v>596</v>
      </c>
      <c r="AN1" t="s">
        <v>13</v>
      </c>
      <c r="AO1" t="s">
        <v>12</v>
      </c>
      <c r="AP1" t="s">
        <v>595</v>
      </c>
      <c r="AQ1" t="s">
        <v>11</v>
      </c>
      <c r="AR1" t="s">
        <v>10</v>
      </c>
      <c r="AS1" t="s">
        <v>594</v>
      </c>
      <c r="AT1" t="s">
        <v>9</v>
      </c>
      <c r="AU1" t="s">
        <v>8</v>
      </c>
      <c r="AV1" t="s">
        <v>597</v>
      </c>
    </row>
    <row r="2" spans="1:48" x14ac:dyDescent="0.3">
      <c r="A2">
        <v>11</v>
      </c>
      <c r="B2" t="s">
        <v>23</v>
      </c>
      <c r="C2" t="s">
        <v>42</v>
      </c>
      <c r="D2" t="s">
        <v>43</v>
      </c>
      <c r="E2">
        <v>71</v>
      </c>
      <c r="F2">
        <v>52</v>
      </c>
      <c r="G2">
        <f t="shared" ref="G2:G33" si="0">E2-F2</f>
        <v>19</v>
      </c>
      <c r="H2" s="1">
        <f t="shared" ref="H2:H33" si="1">F2/E2</f>
        <v>0.73239436619718312</v>
      </c>
      <c r="I2" t="s">
        <v>391</v>
      </c>
      <c r="J2">
        <v>5</v>
      </c>
      <c r="K2">
        <v>3006</v>
      </c>
      <c r="L2">
        <v>6269</v>
      </c>
      <c r="M2" s="3">
        <f t="shared" ref="M2:M33" si="2">K2/L2</f>
        <v>0.47950231296857554</v>
      </c>
      <c r="N2">
        <v>782</v>
      </c>
      <c r="O2">
        <v>2242</v>
      </c>
      <c r="P2" s="2">
        <f t="shared" ref="P2:P33" si="3">N2/O2</f>
        <v>0.34879571810883142</v>
      </c>
      <c r="Q2">
        <v>1260</v>
      </c>
      <c r="R2">
        <v>1728</v>
      </c>
      <c r="S2" s="2">
        <f t="shared" ref="S2:S33" si="4">Q2/R2</f>
        <v>0.72916666666666663</v>
      </c>
      <c r="T2">
        <v>757</v>
      </c>
      <c r="U2">
        <v>2490</v>
      </c>
      <c r="V2">
        <v>8054</v>
      </c>
      <c r="W2">
        <v>3247</v>
      </c>
      <c r="X2">
        <v>1803</v>
      </c>
      <c r="Y2">
        <v>612</v>
      </c>
      <c r="Z2">
        <v>468</v>
      </c>
      <c r="AA2">
        <v>1077</v>
      </c>
      <c r="AB2">
        <v>1471</v>
      </c>
      <c r="AC2" s="4">
        <f t="shared" ref="AC2:AC33" si="5">AA2*$AE$2+Z2*$AF$2+Y2*$AG$2+X2*$AH$2+W2*$AI$2+V2*$AJ$2+U2*$AK$2+T2*$AL$2+S2*$AM$2+R2*$AN$2+Q2*$AO$2+P2*$AP$2+O2*$AQ$2+N2*$AR$2+M2*$AS$2+L2*$AT$2+K2*$AU$2+$AV$2</f>
        <v>2.9880065906684194</v>
      </c>
      <c r="AD2" t="s">
        <v>598</v>
      </c>
      <c r="AE2">
        <f t="array" ref="AE2:AV6">LINEST(J2:J113,K2:AA113,TRUE,TRUE)</f>
        <v>6.9492229137019387E-4</v>
      </c>
      <c r="AF2">
        <v>1.2705047689300769E-3</v>
      </c>
      <c r="AG2">
        <v>2.356056332756787E-3</v>
      </c>
      <c r="AH2">
        <v>8.6590978040854637E-4</v>
      </c>
      <c r="AI2">
        <v>4.1247772515744709E-3</v>
      </c>
      <c r="AJ2">
        <v>-2.1244126698149739E-3</v>
      </c>
      <c r="AK2">
        <v>-2.6520248631541322E-3</v>
      </c>
      <c r="AL2">
        <v>0</v>
      </c>
      <c r="AM2">
        <v>-48.116706278897603</v>
      </c>
      <c r="AN2">
        <v>-2.1321589640695571E-2</v>
      </c>
      <c r="AO2">
        <v>2.9448500627689094E-2</v>
      </c>
      <c r="AP2">
        <v>-43.774997014038803</v>
      </c>
      <c r="AQ2">
        <v>-8.4385260649241269E-3</v>
      </c>
      <c r="AR2">
        <v>2.7929199686020041E-2</v>
      </c>
      <c r="AS2">
        <v>59.889518487315094</v>
      </c>
      <c r="AT2">
        <v>-5.6715214882867923E-5</v>
      </c>
      <c r="AU2">
        <v>0</v>
      </c>
      <c r="AV2">
        <v>27.771399340632161</v>
      </c>
    </row>
    <row r="3" spans="1:48" x14ac:dyDescent="0.3">
      <c r="A3">
        <v>8</v>
      </c>
      <c r="B3" t="s">
        <v>82</v>
      </c>
      <c r="C3" t="s">
        <v>46</v>
      </c>
      <c r="D3" t="s">
        <v>89</v>
      </c>
      <c r="E3">
        <v>82</v>
      </c>
      <c r="F3">
        <v>58</v>
      </c>
      <c r="G3">
        <f t="shared" si="0"/>
        <v>24</v>
      </c>
      <c r="H3" s="1">
        <f t="shared" si="1"/>
        <v>0.70731707317073167</v>
      </c>
      <c r="I3" t="s">
        <v>391</v>
      </c>
      <c r="J3">
        <v>5</v>
      </c>
      <c r="K3">
        <v>3460</v>
      </c>
      <c r="L3">
        <v>7305</v>
      </c>
      <c r="M3" s="3">
        <f t="shared" si="2"/>
        <v>0.47364818617385351</v>
      </c>
      <c r="N3">
        <v>1015</v>
      </c>
      <c r="O3">
        <v>2771</v>
      </c>
      <c r="P3" s="2">
        <f t="shared" si="3"/>
        <v>0.36629375676651027</v>
      </c>
      <c r="Q3">
        <v>1449</v>
      </c>
      <c r="R3">
        <v>1803</v>
      </c>
      <c r="S3" s="2">
        <f t="shared" si="4"/>
        <v>0.80366056572379363</v>
      </c>
      <c r="T3">
        <v>786</v>
      </c>
      <c r="U3">
        <v>2920</v>
      </c>
      <c r="V3">
        <v>9384</v>
      </c>
      <c r="W3">
        <v>3706</v>
      </c>
      <c r="X3">
        <v>2085</v>
      </c>
      <c r="Y3">
        <v>680</v>
      </c>
      <c r="Z3">
        <v>437</v>
      </c>
      <c r="AA3">
        <v>1150</v>
      </c>
      <c r="AB3">
        <v>1724</v>
      </c>
      <c r="AC3" s="4">
        <f t="shared" si="5"/>
        <v>2.5816170613343381</v>
      </c>
      <c r="AD3" t="s">
        <v>599</v>
      </c>
      <c r="AE3">
        <v>1.510207649141316E-3</v>
      </c>
      <c r="AF3">
        <v>2.0471171084759853E-3</v>
      </c>
      <c r="AG3">
        <v>1.8042141179886353E-3</v>
      </c>
      <c r="AH3">
        <v>8.2277594027592416E-4</v>
      </c>
      <c r="AI3">
        <v>1.6978888700065948E-3</v>
      </c>
      <c r="AJ3">
        <v>1.2483598059412532E-2</v>
      </c>
      <c r="AK3">
        <v>1.6829068759531079E-3</v>
      </c>
      <c r="AL3">
        <v>0</v>
      </c>
      <c r="AM3">
        <v>30.096980768109866</v>
      </c>
      <c r="AN3">
        <v>1.1520744007374031E-2</v>
      </c>
      <c r="AO3">
        <v>1.9830196971341155E-2</v>
      </c>
      <c r="AP3">
        <v>33.86939045058034</v>
      </c>
      <c r="AQ3">
        <v>5.5814504397516621E-3</v>
      </c>
      <c r="AR3">
        <v>2.1403399464453906E-2</v>
      </c>
      <c r="AS3">
        <v>169.49148119949243</v>
      </c>
      <c r="AT3">
        <v>1.153563980861618E-2</v>
      </c>
      <c r="AU3">
        <v>0</v>
      </c>
      <c r="AV3">
        <v>81.820862706908869</v>
      </c>
    </row>
    <row r="4" spans="1:48" x14ac:dyDescent="0.3">
      <c r="A4">
        <v>1</v>
      </c>
      <c r="B4" t="s">
        <v>112</v>
      </c>
      <c r="C4" t="s">
        <v>76</v>
      </c>
      <c r="D4" t="s">
        <v>113</v>
      </c>
      <c r="E4">
        <v>82</v>
      </c>
      <c r="F4">
        <v>58</v>
      </c>
      <c r="G4">
        <f t="shared" si="0"/>
        <v>24</v>
      </c>
      <c r="H4" s="1">
        <f t="shared" si="1"/>
        <v>0.70731707317073167</v>
      </c>
      <c r="I4" t="s">
        <v>391</v>
      </c>
      <c r="J4">
        <v>5</v>
      </c>
      <c r="K4">
        <v>3509</v>
      </c>
      <c r="L4">
        <v>6979</v>
      </c>
      <c r="M4" s="3">
        <f t="shared" si="2"/>
        <v>0.50279409657544061</v>
      </c>
      <c r="N4">
        <v>926</v>
      </c>
      <c r="O4">
        <v>2369</v>
      </c>
      <c r="P4" s="2">
        <f t="shared" si="3"/>
        <v>0.39088222878851836</v>
      </c>
      <c r="Q4">
        <v>1360</v>
      </c>
      <c r="R4">
        <v>1668</v>
      </c>
      <c r="S4" s="2">
        <f t="shared" si="4"/>
        <v>0.815347721822542</v>
      </c>
      <c r="T4">
        <v>691</v>
      </c>
      <c r="U4">
        <v>2877</v>
      </c>
      <c r="V4">
        <v>9304</v>
      </c>
      <c r="W4">
        <v>3568</v>
      </c>
      <c r="X4">
        <v>2402</v>
      </c>
      <c r="Y4">
        <v>656</v>
      </c>
      <c r="Z4">
        <v>612</v>
      </c>
      <c r="AA4">
        <v>1265</v>
      </c>
      <c r="AB4">
        <v>1607</v>
      </c>
      <c r="AC4" s="4">
        <f t="shared" si="5"/>
        <v>4.1059930347598872</v>
      </c>
      <c r="AD4" t="s">
        <v>600</v>
      </c>
      <c r="AE4">
        <v>0.43439579869266398</v>
      </c>
      <c r="AF4">
        <v>0.97261901891881342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 spans="1:48" x14ac:dyDescent="0.3">
      <c r="A5">
        <v>1</v>
      </c>
      <c r="B5" t="s">
        <v>142</v>
      </c>
      <c r="C5" t="s">
        <v>76</v>
      </c>
      <c r="D5" t="s">
        <v>143</v>
      </c>
      <c r="E5">
        <v>82</v>
      </c>
      <c r="F5">
        <f>VLOOKUP(D5,Sheet2!D:E,2,0)</f>
        <v>67</v>
      </c>
      <c r="G5">
        <f t="shared" si="0"/>
        <v>15</v>
      </c>
      <c r="H5" s="1">
        <f t="shared" si="1"/>
        <v>0.81707317073170727</v>
      </c>
      <c r="I5" t="str">
        <f>VLOOKUP(D5,Sheet2!D:P,13,0)</f>
        <v>Won Finals</v>
      </c>
      <c r="J5">
        <v>5</v>
      </c>
      <c r="K5">
        <v>3532</v>
      </c>
      <c r="L5">
        <v>7140</v>
      </c>
      <c r="M5" s="3">
        <f t="shared" si="2"/>
        <v>0.4946778711484594</v>
      </c>
      <c r="N5">
        <v>982</v>
      </c>
      <c r="O5">
        <v>2562</v>
      </c>
      <c r="P5" s="2">
        <f t="shared" si="3"/>
        <v>0.38329430132708819</v>
      </c>
      <c r="Q5">
        <v>1457</v>
      </c>
      <c r="R5">
        <v>1850</v>
      </c>
      <c r="S5" s="2">
        <f t="shared" si="4"/>
        <v>0.78756756756756752</v>
      </c>
      <c r="T5">
        <v>770</v>
      </c>
      <c r="U5">
        <v>2873</v>
      </c>
      <c r="V5">
        <v>9503</v>
      </c>
      <c r="W5">
        <v>3643</v>
      </c>
      <c r="X5">
        <v>2491</v>
      </c>
      <c r="Y5">
        <v>785</v>
      </c>
      <c r="Z5">
        <v>555</v>
      </c>
      <c r="AA5">
        <v>1211</v>
      </c>
      <c r="AB5">
        <v>1585</v>
      </c>
      <c r="AC5" s="4">
        <f t="shared" si="5"/>
        <v>4.3592719090557672</v>
      </c>
      <c r="AE5">
        <v>4.9153332051053678</v>
      </c>
      <c r="AF5">
        <v>96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 spans="1:48" x14ac:dyDescent="0.3">
      <c r="A6">
        <v>8</v>
      </c>
      <c r="B6" t="s">
        <v>172</v>
      </c>
      <c r="C6" t="s">
        <v>72</v>
      </c>
      <c r="D6" t="s">
        <v>179</v>
      </c>
      <c r="E6">
        <v>82</v>
      </c>
      <c r="F6">
        <f>VLOOKUP(D6,Sheet2!D:E,2,0)</f>
        <v>57</v>
      </c>
      <c r="G6">
        <f t="shared" si="0"/>
        <v>25</v>
      </c>
      <c r="H6" s="1">
        <f t="shared" si="1"/>
        <v>0.69512195121951215</v>
      </c>
      <c r="I6" t="str">
        <f>VLOOKUP(D6,Sheet2!D:P,13,0)</f>
        <v>Won Finals</v>
      </c>
      <c r="J6">
        <v>5</v>
      </c>
      <c r="K6">
        <v>3171</v>
      </c>
      <c r="L6">
        <v>6888</v>
      </c>
      <c r="M6" s="3">
        <f t="shared" si="2"/>
        <v>0.46036585365853661</v>
      </c>
      <c r="N6">
        <v>880</v>
      </c>
      <c r="O6">
        <v>2428</v>
      </c>
      <c r="P6" s="2">
        <f t="shared" si="3"/>
        <v>0.36243822075782539</v>
      </c>
      <c r="Q6">
        <v>1333</v>
      </c>
      <c r="R6">
        <v>1783</v>
      </c>
      <c r="S6" s="2">
        <f t="shared" si="4"/>
        <v>0.74761637689287719</v>
      </c>
      <c r="T6">
        <v>873</v>
      </c>
      <c r="U6">
        <v>2777</v>
      </c>
      <c r="V6">
        <v>8555</v>
      </c>
      <c r="W6">
        <v>3650</v>
      </c>
      <c r="X6">
        <v>1861</v>
      </c>
      <c r="Y6">
        <v>551</v>
      </c>
      <c r="Z6">
        <v>317</v>
      </c>
      <c r="AA6">
        <v>1114</v>
      </c>
      <c r="AB6">
        <v>1666</v>
      </c>
      <c r="AC6" s="4">
        <f t="shared" si="5"/>
        <v>2.043628159873407</v>
      </c>
      <c r="AE6">
        <v>69.747675427590863</v>
      </c>
      <c r="AF6">
        <v>90.814824572409137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 spans="1:48" x14ac:dyDescent="0.3">
      <c r="A7">
        <v>1</v>
      </c>
      <c r="B7" t="s">
        <v>202</v>
      </c>
      <c r="C7" t="s">
        <v>76</v>
      </c>
      <c r="D7" t="s">
        <v>203</v>
      </c>
      <c r="E7">
        <v>82</v>
      </c>
      <c r="F7">
        <f>VLOOKUP(D7,Sheet2!D:E,2,0)</f>
        <v>67</v>
      </c>
      <c r="G7">
        <f t="shared" si="0"/>
        <v>15</v>
      </c>
      <c r="H7" s="1">
        <f t="shared" si="1"/>
        <v>0.81707317073170727</v>
      </c>
      <c r="I7" t="str">
        <f>VLOOKUP(D7,Sheet2!D:P,13,0)</f>
        <v>Won Finals</v>
      </c>
      <c r="J7">
        <v>5</v>
      </c>
      <c r="K7">
        <v>3410</v>
      </c>
      <c r="L7">
        <v>7137</v>
      </c>
      <c r="M7" s="3">
        <f t="shared" si="2"/>
        <v>0.47779178926719912</v>
      </c>
      <c r="N7">
        <v>883</v>
      </c>
      <c r="O7">
        <v>2217</v>
      </c>
      <c r="P7" s="2">
        <f t="shared" si="3"/>
        <v>0.39828597203428057</v>
      </c>
      <c r="Q7">
        <v>1313</v>
      </c>
      <c r="R7">
        <v>1709</v>
      </c>
      <c r="S7" s="2">
        <f t="shared" si="4"/>
        <v>0.76828554710356933</v>
      </c>
      <c r="T7">
        <v>853</v>
      </c>
      <c r="U7">
        <v>2814</v>
      </c>
      <c r="V7">
        <v>9016</v>
      </c>
      <c r="W7">
        <v>3667</v>
      </c>
      <c r="X7">
        <v>2248</v>
      </c>
      <c r="Y7">
        <v>762</v>
      </c>
      <c r="Z7">
        <v>496</v>
      </c>
      <c r="AA7">
        <v>1185</v>
      </c>
      <c r="AB7">
        <v>1628</v>
      </c>
      <c r="AC7" s="4">
        <f t="shared" si="5"/>
        <v>3.4641504467437478</v>
      </c>
    </row>
    <row r="8" spans="1:48" x14ac:dyDescent="0.3">
      <c r="A8">
        <v>6</v>
      </c>
      <c r="B8" t="s">
        <v>234</v>
      </c>
      <c r="C8" t="s">
        <v>36</v>
      </c>
      <c r="D8" t="s">
        <v>240</v>
      </c>
      <c r="E8">
        <v>82</v>
      </c>
      <c r="F8">
        <f>VLOOKUP(D8,Sheet2!D:E,2,0)</f>
        <v>62</v>
      </c>
      <c r="G8">
        <f t="shared" si="0"/>
        <v>20</v>
      </c>
      <c r="H8" s="1">
        <f t="shared" si="1"/>
        <v>0.75609756097560976</v>
      </c>
      <c r="I8" t="str">
        <f>VLOOKUP(D8,Sheet2!D:P,13,0)</f>
        <v>Won Finals</v>
      </c>
      <c r="J8">
        <v>5</v>
      </c>
      <c r="K8">
        <v>3326</v>
      </c>
      <c r="L8">
        <v>6844</v>
      </c>
      <c r="M8" s="3">
        <f t="shared" si="2"/>
        <v>0.48597311513734659</v>
      </c>
      <c r="N8">
        <v>698</v>
      </c>
      <c r="O8">
        <v>1757</v>
      </c>
      <c r="P8" s="2">
        <f t="shared" si="3"/>
        <v>0.39726807057484348</v>
      </c>
      <c r="Q8">
        <v>1289</v>
      </c>
      <c r="R8">
        <v>1642</v>
      </c>
      <c r="S8" s="2">
        <f t="shared" si="4"/>
        <v>0.78501827040194883</v>
      </c>
      <c r="T8">
        <v>762</v>
      </c>
      <c r="U8">
        <v>2786</v>
      </c>
      <c r="V8">
        <v>8639</v>
      </c>
      <c r="W8">
        <v>3548</v>
      </c>
      <c r="X8">
        <v>2064</v>
      </c>
      <c r="Y8">
        <v>604</v>
      </c>
      <c r="Z8">
        <v>420</v>
      </c>
      <c r="AA8">
        <v>1180</v>
      </c>
      <c r="AB8">
        <v>1495</v>
      </c>
      <c r="AC8" s="4">
        <f t="shared" si="5"/>
        <v>2.3994758173069819</v>
      </c>
      <c r="AD8" t="s">
        <v>601</v>
      </c>
      <c r="AE8">
        <f>AE2/AE3</f>
        <v>0.46015015998979841</v>
      </c>
      <c r="AF8">
        <f t="shared" ref="AF8:AU8" si="6">AF2/AF3</f>
        <v>0.62063121043227854</v>
      </c>
      <c r="AG8">
        <f t="shared" si="6"/>
        <v>1.3058629290537609</v>
      </c>
      <c r="AH8">
        <f t="shared" si="6"/>
        <v>1.0524247708533589</v>
      </c>
      <c r="AI8">
        <f t="shared" si="6"/>
        <v>2.4293564345930658</v>
      </c>
      <c r="AJ8">
        <f t="shared" si="6"/>
        <v>-0.1701763113250177</v>
      </c>
      <c r="AK8">
        <f t="shared" si="6"/>
        <v>-1.5758595446062147</v>
      </c>
      <c r="AL8" t="e">
        <f t="shared" si="6"/>
        <v>#DIV/0!</v>
      </c>
      <c r="AM8">
        <f t="shared" si="6"/>
        <v>-1.5987220329383027</v>
      </c>
      <c r="AN8">
        <f t="shared" si="6"/>
        <v>-1.8507129076948812</v>
      </c>
      <c r="AO8">
        <f t="shared" si="6"/>
        <v>1.4850331880338068</v>
      </c>
      <c r="AP8">
        <f t="shared" si="6"/>
        <v>-1.2924648607984834</v>
      </c>
      <c r="AQ8">
        <f t="shared" si="6"/>
        <v>-1.5118876636123255</v>
      </c>
      <c r="AR8">
        <f t="shared" si="6"/>
        <v>1.3048955018759509</v>
      </c>
      <c r="AS8">
        <f t="shared" si="6"/>
        <v>0.35334825127184294</v>
      </c>
      <c r="AT8">
        <f t="shared" si="6"/>
        <v>-4.9165209579885025E-3</v>
      </c>
      <c r="AU8" t="e">
        <f t="shared" si="6"/>
        <v>#DIV/0!</v>
      </c>
    </row>
    <row r="9" spans="1:48" x14ac:dyDescent="0.3">
      <c r="A9">
        <v>2</v>
      </c>
      <c r="B9" t="s">
        <v>23</v>
      </c>
      <c r="C9" t="s">
        <v>26</v>
      </c>
      <c r="D9" t="s">
        <v>27</v>
      </c>
      <c r="E9">
        <v>72</v>
      </c>
      <c r="F9">
        <v>44</v>
      </c>
      <c r="G9">
        <f t="shared" si="0"/>
        <v>28</v>
      </c>
      <c r="H9" s="1">
        <f t="shared" si="1"/>
        <v>0.61111111111111116</v>
      </c>
      <c r="I9" t="s">
        <v>369</v>
      </c>
      <c r="J9">
        <v>2</v>
      </c>
      <c r="K9">
        <v>2936</v>
      </c>
      <c r="L9">
        <v>6512</v>
      </c>
      <c r="M9" s="3">
        <f t="shared" si="2"/>
        <v>0.45085995085995084</v>
      </c>
      <c r="N9">
        <v>1126</v>
      </c>
      <c r="O9">
        <v>3261</v>
      </c>
      <c r="P9" s="2">
        <f t="shared" si="3"/>
        <v>0.34529285495246859</v>
      </c>
      <c r="Q9">
        <v>1484</v>
      </c>
      <c r="R9">
        <v>1876</v>
      </c>
      <c r="S9" s="2">
        <f t="shared" si="4"/>
        <v>0.79104477611940294</v>
      </c>
      <c r="T9">
        <v>704</v>
      </c>
      <c r="U9">
        <v>2484</v>
      </c>
      <c r="V9">
        <v>8482</v>
      </c>
      <c r="W9">
        <v>3188</v>
      </c>
      <c r="X9">
        <v>1557</v>
      </c>
      <c r="Y9">
        <v>627</v>
      </c>
      <c r="Z9">
        <v>371</v>
      </c>
      <c r="AA9">
        <v>1057</v>
      </c>
      <c r="AB9">
        <v>1566</v>
      </c>
      <c r="AC9" s="4">
        <f t="shared" si="5"/>
        <v>1.432961329871663</v>
      </c>
      <c r="AD9" t="s">
        <v>603</v>
      </c>
      <c r="AE9" t="str">
        <f>IF(ABS(AE8)&gt;=2,"Signaficant","Not Signaficant")</f>
        <v>Not Signaficant</v>
      </c>
      <c r="AF9" t="str">
        <f t="shared" ref="AF9:AV9" si="7">IF(ABS(AF8)&gt;=2,"Signaficant","Not Signaficant")</f>
        <v>Not Signaficant</v>
      </c>
      <c r="AG9" t="str">
        <f t="shared" si="7"/>
        <v>Not Signaficant</v>
      </c>
      <c r="AH9" t="str">
        <f t="shared" si="7"/>
        <v>Not Signaficant</v>
      </c>
      <c r="AI9" t="str">
        <f t="shared" si="7"/>
        <v>Signaficant</v>
      </c>
      <c r="AJ9" t="str">
        <f t="shared" si="7"/>
        <v>Not Signaficant</v>
      </c>
      <c r="AK9" t="str">
        <f t="shared" si="7"/>
        <v>Not Signaficant</v>
      </c>
      <c r="AL9" t="e">
        <f t="shared" si="7"/>
        <v>#DIV/0!</v>
      </c>
      <c r="AM9" t="str">
        <f t="shared" si="7"/>
        <v>Not Signaficant</v>
      </c>
      <c r="AN9" t="str">
        <f t="shared" si="7"/>
        <v>Not Signaficant</v>
      </c>
      <c r="AO9" t="str">
        <f t="shared" si="7"/>
        <v>Not Signaficant</v>
      </c>
      <c r="AP9" t="str">
        <f t="shared" si="7"/>
        <v>Not Signaficant</v>
      </c>
      <c r="AQ9" t="str">
        <f t="shared" si="7"/>
        <v>Not Signaficant</v>
      </c>
      <c r="AR9" t="str">
        <f t="shared" si="7"/>
        <v>Not Signaficant</v>
      </c>
      <c r="AS9" t="str">
        <f t="shared" si="7"/>
        <v>Not Signaficant</v>
      </c>
      <c r="AT9" t="str">
        <f t="shared" si="7"/>
        <v>Not Signaficant</v>
      </c>
      <c r="AU9" t="e">
        <f t="shared" si="7"/>
        <v>#DIV/0!</v>
      </c>
      <c r="AV9" t="str">
        <f t="shared" si="7"/>
        <v>Not Signaficant</v>
      </c>
    </row>
    <row r="10" spans="1:48" x14ac:dyDescent="0.3">
      <c r="A10">
        <v>4</v>
      </c>
      <c r="B10" t="s">
        <v>23</v>
      </c>
      <c r="C10" t="s">
        <v>204</v>
      </c>
      <c r="D10" t="s">
        <v>590</v>
      </c>
      <c r="E10">
        <v>72</v>
      </c>
      <c r="F10">
        <v>49</v>
      </c>
      <c r="G10">
        <f t="shared" si="0"/>
        <v>23</v>
      </c>
      <c r="H10" s="1">
        <f t="shared" si="1"/>
        <v>0.68055555555555558</v>
      </c>
      <c r="I10" t="s">
        <v>369</v>
      </c>
      <c r="J10">
        <v>2</v>
      </c>
      <c r="K10">
        <v>2992</v>
      </c>
      <c r="L10">
        <v>6425</v>
      </c>
      <c r="M10" s="3">
        <f t="shared" si="2"/>
        <v>0.4656809338521401</v>
      </c>
      <c r="N10">
        <v>895</v>
      </c>
      <c r="O10">
        <v>2410</v>
      </c>
      <c r="P10" s="2">
        <f t="shared" si="3"/>
        <v>0.37136929460580914</v>
      </c>
      <c r="Q10">
        <v>1498</v>
      </c>
      <c r="R10">
        <v>1894</v>
      </c>
      <c r="S10" s="2">
        <f t="shared" si="4"/>
        <v>0.79091869060190079</v>
      </c>
      <c r="T10">
        <v>767</v>
      </c>
      <c r="U10">
        <v>2664</v>
      </c>
      <c r="V10">
        <v>8377</v>
      </c>
      <c r="W10">
        <v>3431</v>
      </c>
      <c r="X10">
        <v>1708</v>
      </c>
      <c r="Y10">
        <v>511</v>
      </c>
      <c r="Z10">
        <v>338</v>
      </c>
      <c r="AA10">
        <v>1051</v>
      </c>
      <c r="AB10">
        <v>1594</v>
      </c>
      <c r="AC10" s="4">
        <f t="shared" si="5"/>
        <v>2.5074921675766504</v>
      </c>
      <c r="AD10" t="s">
        <v>602</v>
      </c>
      <c r="AE10">
        <f>_xlfn.T.DIST.2T(ABS(AE2)/AE3,$AF$5)</f>
        <v>0.64644897658821976</v>
      </c>
      <c r="AF10">
        <f t="shared" ref="AF10:AV10" si="8">_xlfn.T.DIST.2T(ABS(AF2)/AF3,$AF$5)</f>
        <v>0.53631296523602656</v>
      </c>
      <c r="AG10">
        <f t="shared" si="8"/>
        <v>0.19471974048732246</v>
      </c>
      <c r="AH10">
        <f t="shared" si="8"/>
        <v>0.29524654325745914</v>
      </c>
      <c r="AI10">
        <f t="shared" si="8"/>
        <v>1.6985555197985409E-2</v>
      </c>
      <c r="AJ10">
        <f t="shared" si="8"/>
        <v>0.86522960454403619</v>
      </c>
      <c r="AK10">
        <f t="shared" si="8"/>
        <v>0.11834801479027292</v>
      </c>
      <c r="AL10" t="e">
        <f t="shared" si="8"/>
        <v>#DIV/0!</v>
      </c>
      <c r="AM10">
        <f t="shared" si="8"/>
        <v>0.11316864743120088</v>
      </c>
      <c r="AN10">
        <f t="shared" si="8"/>
        <v>6.728587944004577E-2</v>
      </c>
      <c r="AO10">
        <f t="shared" si="8"/>
        <v>0.14081140807215906</v>
      </c>
      <c r="AP10">
        <f t="shared" si="8"/>
        <v>0.19929848743155493</v>
      </c>
      <c r="AQ10">
        <f t="shared" si="8"/>
        <v>0.13384742933648416</v>
      </c>
      <c r="AR10">
        <f t="shared" si="8"/>
        <v>0.19504770760674706</v>
      </c>
      <c r="AS10">
        <f t="shared" si="8"/>
        <v>0.72460213168887622</v>
      </c>
      <c r="AT10">
        <f t="shared" si="8"/>
        <v>0.99608740195437218</v>
      </c>
      <c r="AU10" t="e">
        <f t="shared" si="8"/>
        <v>#DIV/0!</v>
      </c>
      <c r="AV10">
        <f t="shared" si="8"/>
        <v>0.73503694657730612</v>
      </c>
    </row>
    <row r="11" spans="1:48" x14ac:dyDescent="0.3">
      <c r="A11">
        <v>11</v>
      </c>
      <c r="B11" t="s">
        <v>82</v>
      </c>
      <c r="C11" t="s">
        <v>26</v>
      </c>
      <c r="D11" t="s">
        <v>92</v>
      </c>
      <c r="E11">
        <v>82</v>
      </c>
      <c r="F11">
        <v>53</v>
      </c>
      <c r="G11">
        <f t="shared" si="0"/>
        <v>29</v>
      </c>
      <c r="H11" s="1">
        <f t="shared" si="1"/>
        <v>0.64634146341463417</v>
      </c>
      <c r="I11" t="s">
        <v>369</v>
      </c>
      <c r="J11">
        <v>2</v>
      </c>
      <c r="K11">
        <v>3218</v>
      </c>
      <c r="L11">
        <v>7163</v>
      </c>
      <c r="M11" s="3">
        <f t="shared" si="2"/>
        <v>0.44925310624040204</v>
      </c>
      <c r="N11">
        <v>1323</v>
      </c>
      <c r="O11">
        <v>3721</v>
      </c>
      <c r="P11" s="2">
        <f t="shared" si="3"/>
        <v>0.3555495834453104</v>
      </c>
      <c r="Q11">
        <v>1582</v>
      </c>
      <c r="R11">
        <v>2001</v>
      </c>
      <c r="S11" s="2">
        <f t="shared" si="4"/>
        <v>0.79060469765117436</v>
      </c>
      <c r="T11">
        <v>836</v>
      </c>
      <c r="U11">
        <v>2613</v>
      </c>
      <c r="V11">
        <v>9341</v>
      </c>
      <c r="W11">
        <v>3449</v>
      </c>
      <c r="X11">
        <v>1741</v>
      </c>
      <c r="Y11">
        <v>700</v>
      </c>
      <c r="Z11">
        <v>405</v>
      </c>
      <c r="AA11">
        <v>1094</v>
      </c>
      <c r="AB11">
        <v>1803</v>
      </c>
      <c r="AC11" s="4">
        <f t="shared" si="5"/>
        <v>2.0228921171428311</v>
      </c>
    </row>
    <row r="12" spans="1:48" x14ac:dyDescent="0.3">
      <c r="A12">
        <v>19</v>
      </c>
      <c r="B12" t="s">
        <v>82</v>
      </c>
      <c r="C12" t="s">
        <v>58</v>
      </c>
      <c r="D12" t="s">
        <v>100</v>
      </c>
      <c r="E12">
        <v>82</v>
      </c>
      <c r="F12">
        <v>54</v>
      </c>
      <c r="G12">
        <f t="shared" si="0"/>
        <v>28</v>
      </c>
      <c r="H12" s="1">
        <f t="shared" si="1"/>
        <v>0.65853658536585369</v>
      </c>
      <c r="I12" t="s">
        <v>369</v>
      </c>
      <c r="J12">
        <v>2</v>
      </c>
      <c r="K12">
        <v>3439</v>
      </c>
      <c r="L12">
        <v>7384</v>
      </c>
      <c r="M12" s="3">
        <f t="shared" si="2"/>
        <v>0.46573672806067173</v>
      </c>
      <c r="N12">
        <v>903</v>
      </c>
      <c r="O12">
        <v>2571</v>
      </c>
      <c r="P12" s="2">
        <f t="shared" si="3"/>
        <v>0.35122520420070014</v>
      </c>
      <c r="Q12">
        <v>1294</v>
      </c>
      <c r="R12">
        <v>1714</v>
      </c>
      <c r="S12" s="2">
        <f t="shared" si="4"/>
        <v>0.75495915985997664</v>
      </c>
      <c r="T12">
        <v>972</v>
      </c>
      <c r="U12">
        <v>2832</v>
      </c>
      <c r="V12">
        <v>9075</v>
      </c>
      <c r="W12">
        <v>3804</v>
      </c>
      <c r="X12">
        <v>2245</v>
      </c>
      <c r="Y12">
        <v>634</v>
      </c>
      <c r="Z12">
        <v>363</v>
      </c>
      <c r="AA12">
        <v>1102</v>
      </c>
      <c r="AB12">
        <v>1644</v>
      </c>
      <c r="AC12" s="4">
        <f t="shared" si="5"/>
        <v>2.1958821804578044</v>
      </c>
    </row>
    <row r="13" spans="1:48" x14ac:dyDescent="0.3">
      <c r="A13">
        <v>2</v>
      </c>
      <c r="B13" t="s">
        <v>112</v>
      </c>
      <c r="C13" t="s">
        <v>26</v>
      </c>
      <c r="D13" t="s">
        <v>114</v>
      </c>
      <c r="E13">
        <v>82</v>
      </c>
      <c r="F13">
        <v>65</v>
      </c>
      <c r="G13">
        <f t="shared" si="0"/>
        <v>17</v>
      </c>
      <c r="H13" s="1">
        <f t="shared" si="1"/>
        <v>0.79268292682926833</v>
      </c>
      <c r="I13" t="s">
        <v>369</v>
      </c>
      <c r="J13">
        <v>2</v>
      </c>
      <c r="K13">
        <v>3174</v>
      </c>
      <c r="L13">
        <v>6906</v>
      </c>
      <c r="M13" s="3">
        <f t="shared" si="2"/>
        <v>0.45960034752389228</v>
      </c>
      <c r="N13">
        <v>1256</v>
      </c>
      <c r="O13">
        <v>3470</v>
      </c>
      <c r="P13" s="2">
        <f t="shared" si="3"/>
        <v>0.36195965417867437</v>
      </c>
      <c r="Q13">
        <v>1609</v>
      </c>
      <c r="R13">
        <v>2061</v>
      </c>
      <c r="S13" s="2">
        <f t="shared" si="4"/>
        <v>0.78068898592916058</v>
      </c>
      <c r="T13">
        <v>739</v>
      </c>
      <c r="U13">
        <v>2825</v>
      </c>
      <c r="V13">
        <v>9213</v>
      </c>
      <c r="W13">
        <v>3564</v>
      </c>
      <c r="X13">
        <v>1767</v>
      </c>
      <c r="Y13">
        <v>699</v>
      </c>
      <c r="Z13">
        <v>392</v>
      </c>
      <c r="AA13">
        <v>1135</v>
      </c>
      <c r="AB13">
        <v>1597</v>
      </c>
      <c r="AC13" s="4">
        <f t="shared" si="5"/>
        <v>2.8324753731947787</v>
      </c>
    </row>
    <row r="14" spans="1:48" x14ac:dyDescent="0.3">
      <c r="A14">
        <v>19</v>
      </c>
      <c r="B14" t="s">
        <v>112</v>
      </c>
      <c r="C14" t="s">
        <v>56</v>
      </c>
      <c r="D14" t="s">
        <v>130</v>
      </c>
      <c r="E14">
        <v>82</v>
      </c>
      <c r="F14">
        <v>48</v>
      </c>
      <c r="G14">
        <f t="shared" si="0"/>
        <v>34</v>
      </c>
      <c r="H14" s="1">
        <f t="shared" si="1"/>
        <v>0.58536585365853655</v>
      </c>
      <c r="I14" t="s">
        <v>369</v>
      </c>
      <c r="J14">
        <v>2</v>
      </c>
      <c r="K14">
        <v>3139</v>
      </c>
      <c r="L14">
        <v>6797</v>
      </c>
      <c r="M14" s="3">
        <f t="shared" si="2"/>
        <v>0.46182139179049581</v>
      </c>
      <c r="N14">
        <v>887</v>
      </c>
      <c r="O14">
        <v>2425</v>
      </c>
      <c r="P14" s="2">
        <f t="shared" si="3"/>
        <v>0.36577319587628865</v>
      </c>
      <c r="Q14">
        <v>1375</v>
      </c>
      <c r="R14">
        <v>1766</v>
      </c>
      <c r="S14" s="2">
        <f t="shared" si="4"/>
        <v>0.77859569648924121</v>
      </c>
      <c r="T14">
        <v>740</v>
      </c>
      <c r="U14">
        <v>2807</v>
      </c>
      <c r="V14">
        <v>8540</v>
      </c>
      <c r="W14">
        <v>3547</v>
      </c>
      <c r="X14">
        <v>1839</v>
      </c>
      <c r="Y14">
        <v>708</v>
      </c>
      <c r="Z14">
        <v>420</v>
      </c>
      <c r="AA14">
        <v>1205</v>
      </c>
      <c r="AB14">
        <v>1608</v>
      </c>
      <c r="AC14" s="4">
        <f t="shared" si="5"/>
        <v>2.3918775369801537</v>
      </c>
    </row>
    <row r="15" spans="1:48" x14ac:dyDescent="0.3">
      <c r="A15">
        <v>2</v>
      </c>
      <c r="B15" t="s">
        <v>142</v>
      </c>
      <c r="C15" t="s">
        <v>26</v>
      </c>
      <c r="D15" t="s">
        <v>144</v>
      </c>
      <c r="E15">
        <v>82</v>
      </c>
      <c r="F15">
        <f>VLOOKUP(D15,Sheet2!D:E,2,0)</f>
        <v>55</v>
      </c>
      <c r="G15">
        <f t="shared" si="0"/>
        <v>27</v>
      </c>
      <c r="H15" s="1">
        <f t="shared" si="1"/>
        <v>0.67073170731707321</v>
      </c>
      <c r="I15" t="str">
        <f>VLOOKUP(D15,Sheet2!D:P,13,0)</f>
        <v>Lost W. Conf. Semis</v>
      </c>
      <c r="J15">
        <v>2</v>
      </c>
      <c r="K15">
        <v>3305</v>
      </c>
      <c r="L15">
        <v>7152</v>
      </c>
      <c r="M15" s="3">
        <f t="shared" si="2"/>
        <v>0.46210850111856822</v>
      </c>
      <c r="N15">
        <v>1181</v>
      </c>
      <c r="O15">
        <v>3306</v>
      </c>
      <c r="P15" s="2">
        <f t="shared" si="3"/>
        <v>0.35722928009679372</v>
      </c>
      <c r="Q15">
        <v>1667</v>
      </c>
      <c r="R15">
        <v>2177</v>
      </c>
      <c r="S15" s="2">
        <f t="shared" si="4"/>
        <v>0.76573265962333481</v>
      </c>
      <c r="T15">
        <v>892</v>
      </c>
      <c r="U15">
        <v>2746</v>
      </c>
      <c r="V15">
        <v>9458</v>
      </c>
      <c r="W15">
        <v>3638</v>
      </c>
      <c r="X15">
        <v>2070</v>
      </c>
      <c r="Y15">
        <v>670</v>
      </c>
      <c r="Z15">
        <v>352</v>
      </c>
      <c r="AA15">
        <v>1240</v>
      </c>
      <c r="AB15">
        <v>1634</v>
      </c>
      <c r="AC15" s="4">
        <f t="shared" si="5"/>
        <v>2.6298478052221874</v>
      </c>
    </row>
    <row r="16" spans="1:48" x14ac:dyDescent="0.3">
      <c r="A16">
        <v>28</v>
      </c>
      <c r="B16" t="s">
        <v>142</v>
      </c>
      <c r="C16" t="s">
        <v>56</v>
      </c>
      <c r="D16" t="s">
        <v>169</v>
      </c>
      <c r="E16">
        <v>82</v>
      </c>
      <c r="F16">
        <f>VLOOKUP(D16,Sheet2!D:E,2,0)</f>
        <v>51</v>
      </c>
      <c r="G16">
        <f t="shared" si="0"/>
        <v>31</v>
      </c>
      <c r="H16" s="1">
        <f t="shared" si="1"/>
        <v>0.62195121951219512</v>
      </c>
      <c r="I16" t="str">
        <f>VLOOKUP(D16,Sheet2!D:P,13,0)</f>
        <v>Lost W. Conf. Semis</v>
      </c>
      <c r="J16">
        <v>2</v>
      </c>
      <c r="K16">
        <v>3033</v>
      </c>
      <c r="L16">
        <v>6515</v>
      </c>
      <c r="M16" s="3">
        <f t="shared" si="2"/>
        <v>0.46554105909439752</v>
      </c>
      <c r="N16">
        <v>791</v>
      </c>
      <c r="O16">
        <v>2128</v>
      </c>
      <c r="P16" s="2">
        <f t="shared" si="3"/>
        <v>0.37171052631578949</v>
      </c>
      <c r="Q16">
        <v>1401</v>
      </c>
      <c r="R16">
        <v>1875</v>
      </c>
      <c r="S16" s="2">
        <f t="shared" si="4"/>
        <v>0.74719999999999998</v>
      </c>
      <c r="T16">
        <v>771</v>
      </c>
      <c r="U16">
        <v>2774</v>
      </c>
      <c r="V16">
        <v>8258</v>
      </c>
      <c r="W16">
        <v>3545</v>
      </c>
      <c r="X16">
        <v>1651</v>
      </c>
      <c r="Y16">
        <v>550</v>
      </c>
      <c r="Z16">
        <v>410</v>
      </c>
      <c r="AA16">
        <v>1118</v>
      </c>
      <c r="AB16">
        <v>1545</v>
      </c>
      <c r="AC16" s="4">
        <f t="shared" si="5"/>
        <v>2.2181784249210423</v>
      </c>
    </row>
    <row r="17" spans="1:29" x14ac:dyDescent="0.3">
      <c r="A17">
        <v>6</v>
      </c>
      <c r="B17" t="s">
        <v>172</v>
      </c>
      <c r="C17" t="s">
        <v>32</v>
      </c>
      <c r="D17" t="s">
        <v>178</v>
      </c>
      <c r="E17">
        <v>82</v>
      </c>
      <c r="F17">
        <f>VLOOKUP(D17,Sheet2!D:E,2,0)</f>
        <v>44</v>
      </c>
      <c r="G17">
        <f t="shared" si="0"/>
        <v>38</v>
      </c>
      <c r="H17" s="1">
        <f t="shared" si="1"/>
        <v>0.53658536585365857</v>
      </c>
      <c r="I17" t="str">
        <f>VLOOKUP(D17,Sheet2!D:P,13,0)</f>
        <v>Lost W. Conf. Semis</v>
      </c>
      <c r="J17">
        <v>2</v>
      </c>
      <c r="K17">
        <v>3167</v>
      </c>
      <c r="L17">
        <v>7040</v>
      </c>
      <c r="M17" s="3">
        <f t="shared" si="2"/>
        <v>0.44985795454545452</v>
      </c>
      <c r="N17">
        <v>864</v>
      </c>
      <c r="O17">
        <v>2336</v>
      </c>
      <c r="P17" s="2">
        <f t="shared" si="3"/>
        <v>0.36986301369863012</v>
      </c>
      <c r="Q17">
        <v>1424</v>
      </c>
      <c r="R17">
        <v>1889</v>
      </c>
      <c r="S17" s="2">
        <f t="shared" si="4"/>
        <v>0.75383800952885127</v>
      </c>
      <c r="T17">
        <v>948</v>
      </c>
      <c r="U17">
        <v>2782</v>
      </c>
      <c r="V17">
        <v>8622</v>
      </c>
      <c r="W17">
        <v>3730</v>
      </c>
      <c r="X17">
        <v>1748</v>
      </c>
      <c r="Y17">
        <v>562</v>
      </c>
      <c r="Z17">
        <v>380</v>
      </c>
      <c r="AA17">
        <v>1200</v>
      </c>
      <c r="AB17">
        <v>1782</v>
      </c>
      <c r="AC17" s="4">
        <f t="shared" si="5"/>
        <v>1.772772267191332</v>
      </c>
    </row>
    <row r="18" spans="1:29" x14ac:dyDescent="0.3">
      <c r="A18">
        <v>10</v>
      </c>
      <c r="B18" t="s">
        <v>172</v>
      </c>
      <c r="C18" t="s">
        <v>36</v>
      </c>
      <c r="D18" t="s">
        <v>181</v>
      </c>
      <c r="E18">
        <v>82</v>
      </c>
      <c r="F18">
        <f>VLOOKUP(D18,Sheet2!D:E,2,0)</f>
        <v>67</v>
      </c>
      <c r="G18">
        <f t="shared" si="0"/>
        <v>15</v>
      </c>
      <c r="H18" s="1">
        <f t="shared" si="1"/>
        <v>0.81707317073170727</v>
      </c>
      <c r="I18" t="str">
        <f>VLOOKUP(D18,Sheet2!D:P,13,0)</f>
        <v>Lost W. Conf. Semis</v>
      </c>
      <c r="J18">
        <v>2</v>
      </c>
      <c r="K18">
        <v>3289</v>
      </c>
      <c r="L18">
        <v>6797</v>
      </c>
      <c r="M18" s="3">
        <f t="shared" si="2"/>
        <v>0.48388995144916874</v>
      </c>
      <c r="N18">
        <v>570</v>
      </c>
      <c r="O18">
        <v>1518</v>
      </c>
      <c r="P18" s="2">
        <f t="shared" si="3"/>
        <v>0.37549407114624506</v>
      </c>
      <c r="Q18">
        <v>1342</v>
      </c>
      <c r="R18">
        <v>1672</v>
      </c>
      <c r="S18" s="2">
        <f t="shared" si="4"/>
        <v>0.80263157894736847</v>
      </c>
      <c r="T18">
        <v>770</v>
      </c>
      <c r="U18">
        <v>2831</v>
      </c>
      <c r="V18">
        <v>8490</v>
      </c>
      <c r="W18">
        <v>3601</v>
      </c>
      <c r="X18">
        <v>2010</v>
      </c>
      <c r="Y18">
        <v>677</v>
      </c>
      <c r="Z18">
        <v>485</v>
      </c>
      <c r="AA18">
        <v>1071</v>
      </c>
      <c r="AB18">
        <v>1433</v>
      </c>
      <c r="AC18" s="4">
        <f t="shared" si="5"/>
        <v>2.2939159696994516</v>
      </c>
    </row>
    <row r="19" spans="1:29" x14ac:dyDescent="0.3">
      <c r="A19">
        <v>2</v>
      </c>
      <c r="B19" t="s">
        <v>202</v>
      </c>
      <c r="C19" t="s">
        <v>204</v>
      </c>
      <c r="D19" t="s">
        <v>205</v>
      </c>
      <c r="E19">
        <v>82</v>
      </c>
      <c r="F19">
        <f>VLOOKUP(D19,Sheet2!D:E,2,0)</f>
        <v>56</v>
      </c>
      <c r="G19">
        <f t="shared" si="0"/>
        <v>26</v>
      </c>
      <c r="H19" s="1">
        <f t="shared" si="1"/>
        <v>0.68292682926829273</v>
      </c>
      <c r="I19" t="str">
        <f>VLOOKUP(D19,Sheet2!D:P,13,0)</f>
        <v>Lost W. Conf. Semis</v>
      </c>
      <c r="J19">
        <v>2</v>
      </c>
      <c r="K19">
        <v>3228</v>
      </c>
      <c r="L19">
        <v>6830</v>
      </c>
      <c r="M19" s="3">
        <f t="shared" si="2"/>
        <v>0.4726207906295754</v>
      </c>
      <c r="N19">
        <v>827</v>
      </c>
      <c r="O19">
        <v>2202</v>
      </c>
      <c r="P19" s="2">
        <f t="shared" si="3"/>
        <v>0.37556766575840145</v>
      </c>
      <c r="Q19">
        <v>1468</v>
      </c>
      <c r="R19">
        <v>2067</v>
      </c>
      <c r="S19" s="2">
        <f t="shared" si="4"/>
        <v>0.71020803096274798</v>
      </c>
      <c r="T19">
        <v>784</v>
      </c>
      <c r="U19">
        <v>2711</v>
      </c>
      <c r="V19">
        <v>8751</v>
      </c>
      <c r="W19">
        <v>3495</v>
      </c>
      <c r="X19">
        <v>2031</v>
      </c>
      <c r="Y19">
        <v>640</v>
      </c>
      <c r="Z19">
        <v>409</v>
      </c>
      <c r="AA19">
        <v>1012</v>
      </c>
      <c r="AB19">
        <v>1749</v>
      </c>
      <c r="AC19" s="4">
        <f t="shared" si="5"/>
        <v>1.8753666535190163</v>
      </c>
    </row>
    <row r="20" spans="1:29" x14ac:dyDescent="0.3">
      <c r="A20">
        <v>20</v>
      </c>
      <c r="B20" t="s">
        <v>202</v>
      </c>
      <c r="C20" t="s">
        <v>48</v>
      </c>
      <c r="D20" t="s">
        <v>223</v>
      </c>
      <c r="E20">
        <v>82</v>
      </c>
      <c r="F20">
        <f>VLOOKUP(D20,Sheet2!D:E,2,0)</f>
        <v>55</v>
      </c>
      <c r="G20">
        <f t="shared" si="0"/>
        <v>27</v>
      </c>
      <c r="H20" s="1">
        <f t="shared" si="1"/>
        <v>0.67073170731707321</v>
      </c>
      <c r="I20" t="str">
        <f>VLOOKUP(D20,Sheet2!D:P,13,0)</f>
        <v>Lost W. Conf. Semis</v>
      </c>
      <c r="J20">
        <v>2</v>
      </c>
      <c r="K20">
        <v>3097</v>
      </c>
      <c r="L20">
        <v>6763</v>
      </c>
      <c r="M20" s="3">
        <f t="shared" si="2"/>
        <v>0.45793287002809402</v>
      </c>
      <c r="N20">
        <v>423</v>
      </c>
      <c r="O20">
        <v>1246</v>
      </c>
      <c r="P20" s="2">
        <f t="shared" si="3"/>
        <v>0.3394863563402889</v>
      </c>
      <c r="Q20">
        <v>1445</v>
      </c>
      <c r="R20">
        <v>1869</v>
      </c>
      <c r="S20" s="2">
        <f t="shared" si="4"/>
        <v>0.77314071696094167</v>
      </c>
      <c r="T20">
        <v>856</v>
      </c>
      <c r="U20">
        <v>2634</v>
      </c>
      <c r="V20">
        <v>8062</v>
      </c>
      <c r="W20">
        <v>3490</v>
      </c>
      <c r="X20">
        <v>1777</v>
      </c>
      <c r="Y20">
        <v>700</v>
      </c>
      <c r="Z20">
        <v>347</v>
      </c>
      <c r="AA20">
        <v>1094</v>
      </c>
      <c r="AB20">
        <v>1567</v>
      </c>
      <c r="AC20" s="4">
        <f t="shared" si="5"/>
        <v>1.4259901900409204</v>
      </c>
    </row>
    <row r="21" spans="1:29" x14ac:dyDescent="0.3">
      <c r="A21">
        <v>1</v>
      </c>
      <c r="B21" t="s">
        <v>234</v>
      </c>
      <c r="C21" t="s">
        <v>204</v>
      </c>
      <c r="D21" t="s">
        <v>235</v>
      </c>
      <c r="E21">
        <v>82</v>
      </c>
      <c r="F21">
        <f>VLOOKUP(D21,Sheet2!D:E,2,0)</f>
        <v>57</v>
      </c>
      <c r="G21">
        <f t="shared" si="0"/>
        <v>25</v>
      </c>
      <c r="H21" s="1">
        <f t="shared" si="1"/>
        <v>0.69512195121951215</v>
      </c>
      <c r="I21" t="str">
        <f>VLOOKUP(D21,Sheet2!D:P,13,0)</f>
        <v>Lost W. Conf. Semis</v>
      </c>
      <c r="J21">
        <v>2</v>
      </c>
      <c r="K21">
        <v>3208</v>
      </c>
      <c r="L21">
        <v>6761</v>
      </c>
      <c r="M21" s="3">
        <f t="shared" si="2"/>
        <v>0.47448602277769558</v>
      </c>
      <c r="N21">
        <v>693</v>
      </c>
      <c r="O21">
        <v>1966</v>
      </c>
      <c r="P21" s="2">
        <f t="shared" si="3"/>
        <v>0.35249237029501523</v>
      </c>
      <c r="Q21">
        <v>1741</v>
      </c>
      <c r="R21">
        <v>2384</v>
      </c>
      <c r="S21" s="2">
        <f t="shared" si="4"/>
        <v>0.73028523489932884</v>
      </c>
      <c r="T21">
        <v>858</v>
      </c>
      <c r="U21">
        <v>2668</v>
      </c>
      <c r="V21">
        <v>8850</v>
      </c>
      <c r="W21">
        <v>3526</v>
      </c>
      <c r="X21">
        <v>2016</v>
      </c>
      <c r="Y21">
        <v>703</v>
      </c>
      <c r="Z21">
        <v>397</v>
      </c>
      <c r="AA21">
        <v>1136</v>
      </c>
      <c r="AB21">
        <v>1767</v>
      </c>
      <c r="AC21" s="4">
        <f t="shared" si="5"/>
        <v>1.8024915912707904</v>
      </c>
    </row>
    <row r="22" spans="1:29" x14ac:dyDescent="0.3">
      <c r="A22">
        <v>4</v>
      </c>
      <c r="B22" t="s">
        <v>234</v>
      </c>
      <c r="C22" t="s">
        <v>32</v>
      </c>
      <c r="D22" t="s">
        <v>238</v>
      </c>
      <c r="E22">
        <v>82</v>
      </c>
      <c r="F22">
        <f>VLOOKUP(D22,Sheet2!D:E,2,0)</f>
        <v>54</v>
      </c>
      <c r="G22">
        <f t="shared" si="0"/>
        <v>28</v>
      </c>
      <c r="H22" s="1">
        <f t="shared" si="1"/>
        <v>0.65853658536585369</v>
      </c>
      <c r="I22" t="str">
        <f>VLOOKUP(D22,Sheet2!D:P,13,0)</f>
        <v>Lost W. Conf. Semis</v>
      </c>
      <c r="J22">
        <v>2</v>
      </c>
      <c r="K22">
        <v>3207</v>
      </c>
      <c r="L22">
        <v>7134</v>
      </c>
      <c r="M22" s="3">
        <f t="shared" si="2"/>
        <v>0.44953742640874683</v>
      </c>
      <c r="N22">
        <v>770</v>
      </c>
      <c r="O22">
        <v>2071</v>
      </c>
      <c r="P22" s="2">
        <f t="shared" si="3"/>
        <v>0.37180106228874937</v>
      </c>
      <c r="Q22">
        <v>1569</v>
      </c>
      <c r="R22">
        <v>1926</v>
      </c>
      <c r="S22" s="2">
        <f t="shared" si="4"/>
        <v>0.81464174454828664</v>
      </c>
      <c r="T22">
        <v>1022</v>
      </c>
      <c r="U22">
        <v>2786</v>
      </c>
      <c r="V22">
        <v>8753</v>
      </c>
      <c r="W22">
        <v>3808</v>
      </c>
      <c r="X22">
        <v>1904</v>
      </c>
      <c r="Y22">
        <v>454</v>
      </c>
      <c r="Z22">
        <v>387</v>
      </c>
      <c r="AA22">
        <v>1125</v>
      </c>
      <c r="AB22">
        <v>1576</v>
      </c>
      <c r="AC22" s="4">
        <f t="shared" si="5"/>
        <v>1.6999583121760189</v>
      </c>
    </row>
    <row r="23" spans="1:29" x14ac:dyDescent="0.3">
      <c r="A23">
        <v>19</v>
      </c>
      <c r="B23" t="s">
        <v>23</v>
      </c>
      <c r="C23" t="s">
        <v>58</v>
      </c>
      <c r="D23" t="s">
        <v>59</v>
      </c>
      <c r="E23">
        <v>73</v>
      </c>
      <c r="F23">
        <v>46</v>
      </c>
      <c r="G23">
        <f t="shared" si="0"/>
        <v>27</v>
      </c>
      <c r="H23" s="1">
        <f t="shared" si="1"/>
        <v>0.63013698630136983</v>
      </c>
      <c r="I23" t="s">
        <v>348</v>
      </c>
      <c r="J23">
        <v>3</v>
      </c>
      <c r="K23">
        <v>3069</v>
      </c>
      <c r="L23">
        <v>6488</v>
      </c>
      <c r="M23" s="3">
        <f t="shared" si="2"/>
        <v>0.47302712700369914</v>
      </c>
      <c r="N23">
        <v>801</v>
      </c>
      <c r="O23">
        <v>2234</v>
      </c>
      <c r="P23" s="2">
        <f t="shared" si="3"/>
        <v>0.35854968666069831</v>
      </c>
      <c r="Q23">
        <v>1185</v>
      </c>
      <c r="R23">
        <v>1526</v>
      </c>
      <c r="S23" s="2">
        <f t="shared" si="4"/>
        <v>0.77653997378768025</v>
      </c>
      <c r="T23">
        <v>786</v>
      </c>
      <c r="U23">
        <v>2436</v>
      </c>
      <c r="V23">
        <v>8124</v>
      </c>
      <c r="W23">
        <v>3222</v>
      </c>
      <c r="X23">
        <v>1952</v>
      </c>
      <c r="Y23">
        <v>586</v>
      </c>
      <c r="Z23">
        <v>337</v>
      </c>
      <c r="AA23">
        <v>1005</v>
      </c>
      <c r="AB23">
        <v>1485</v>
      </c>
      <c r="AC23" s="4">
        <f t="shared" si="5"/>
        <v>2.3205228908742086</v>
      </c>
    </row>
    <row r="24" spans="1:29" x14ac:dyDescent="0.3">
      <c r="A24">
        <v>6</v>
      </c>
      <c r="B24" t="s">
        <v>82</v>
      </c>
      <c r="C24" t="s">
        <v>32</v>
      </c>
      <c r="D24" t="s">
        <v>87</v>
      </c>
      <c r="E24">
        <v>82</v>
      </c>
      <c r="F24">
        <v>53</v>
      </c>
      <c r="G24">
        <f t="shared" si="0"/>
        <v>29</v>
      </c>
      <c r="H24" s="1">
        <f t="shared" si="1"/>
        <v>0.64634146341463417</v>
      </c>
      <c r="I24" t="s">
        <v>348</v>
      </c>
      <c r="J24">
        <v>3</v>
      </c>
      <c r="K24">
        <v>3470</v>
      </c>
      <c r="L24">
        <v>7427</v>
      </c>
      <c r="M24" s="3">
        <f t="shared" si="2"/>
        <v>0.46721421839235222</v>
      </c>
      <c r="N24">
        <v>904</v>
      </c>
      <c r="O24">
        <v>2520</v>
      </c>
      <c r="P24" s="2">
        <f t="shared" si="3"/>
        <v>0.35873015873015873</v>
      </c>
      <c r="Q24">
        <v>1558</v>
      </c>
      <c r="R24">
        <v>1914</v>
      </c>
      <c r="S24" s="2">
        <f t="shared" si="4"/>
        <v>0.81400208986415878</v>
      </c>
      <c r="T24">
        <v>967</v>
      </c>
      <c r="U24">
        <v>2968</v>
      </c>
      <c r="V24">
        <v>9402</v>
      </c>
      <c r="W24">
        <v>3935</v>
      </c>
      <c r="X24">
        <v>1887</v>
      </c>
      <c r="Y24">
        <v>546</v>
      </c>
      <c r="Z24">
        <v>413</v>
      </c>
      <c r="AA24">
        <v>1135</v>
      </c>
      <c r="AB24">
        <v>1669</v>
      </c>
      <c r="AC24" s="4">
        <f t="shared" si="5"/>
        <v>2.1349457052761629</v>
      </c>
    </row>
    <row r="25" spans="1:29" x14ac:dyDescent="0.3">
      <c r="A25">
        <v>3</v>
      </c>
      <c r="B25" t="s">
        <v>112</v>
      </c>
      <c r="C25" t="s">
        <v>30</v>
      </c>
      <c r="D25" t="s">
        <v>115</v>
      </c>
      <c r="E25">
        <v>82</v>
      </c>
      <c r="F25">
        <v>48</v>
      </c>
      <c r="G25">
        <f t="shared" si="0"/>
        <v>34</v>
      </c>
      <c r="H25" s="1">
        <f t="shared" si="1"/>
        <v>0.58536585365853655</v>
      </c>
      <c r="I25" t="s">
        <v>348</v>
      </c>
      <c r="J25">
        <v>3</v>
      </c>
      <c r="K25">
        <v>3500</v>
      </c>
      <c r="L25">
        <v>7241</v>
      </c>
      <c r="M25" s="3">
        <f t="shared" si="2"/>
        <v>0.48335865211987294</v>
      </c>
      <c r="N25">
        <v>837</v>
      </c>
      <c r="O25">
        <v>2312</v>
      </c>
      <c r="P25" s="2">
        <f t="shared" si="3"/>
        <v>0.36202422145328722</v>
      </c>
      <c r="Q25">
        <v>1324</v>
      </c>
      <c r="R25">
        <v>1716</v>
      </c>
      <c r="S25" s="2">
        <f t="shared" si="4"/>
        <v>0.77156177156177153</v>
      </c>
      <c r="T25">
        <v>712</v>
      </c>
      <c r="U25">
        <v>2923</v>
      </c>
      <c r="V25">
        <v>9161</v>
      </c>
      <c r="W25">
        <v>3635</v>
      </c>
      <c r="X25">
        <v>2195</v>
      </c>
      <c r="Y25">
        <v>657</v>
      </c>
      <c r="Z25">
        <v>485</v>
      </c>
      <c r="AA25">
        <v>1223</v>
      </c>
      <c r="AB25">
        <v>1570</v>
      </c>
      <c r="AC25" s="4">
        <f t="shared" si="5"/>
        <v>2.2996938533255786</v>
      </c>
    </row>
    <row r="26" spans="1:29" x14ac:dyDescent="0.3">
      <c r="A26">
        <v>14</v>
      </c>
      <c r="B26" t="s">
        <v>142</v>
      </c>
      <c r="C26" t="s">
        <v>36</v>
      </c>
      <c r="D26" t="s">
        <v>155</v>
      </c>
      <c r="E26">
        <v>82</v>
      </c>
      <c r="F26">
        <f>VLOOKUP(D26,Sheet2!D:E,2,0)</f>
        <v>61</v>
      </c>
      <c r="G26">
        <f t="shared" si="0"/>
        <v>21</v>
      </c>
      <c r="H26" s="1">
        <f t="shared" si="1"/>
        <v>0.74390243902439024</v>
      </c>
      <c r="I26" t="str">
        <f>VLOOKUP(D26,Sheet2!D:P,13,0)</f>
        <v>Lost W. Conf. Finals</v>
      </c>
      <c r="J26">
        <v>3</v>
      </c>
      <c r="K26">
        <v>3222</v>
      </c>
      <c r="L26">
        <v>6864</v>
      </c>
      <c r="M26" s="3">
        <f t="shared" si="2"/>
        <v>0.46940559440559443</v>
      </c>
      <c r="N26">
        <v>753</v>
      </c>
      <c r="O26">
        <v>1927</v>
      </c>
      <c r="P26" s="2">
        <f t="shared" si="3"/>
        <v>0.39076284379865073</v>
      </c>
      <c r="Q26">
        <v>1440</v>
      </c>
      <c r="R26">
        <v>1806</v>
      </c>
      <c r="S26" s="2">
        <f t="shared" si="4"/>
        <v>0.79734219269102991</v>
      </c>
      <c r="T26">
        <v>821</v>
      </c>
      <c r="U26">
        <v>2777</v>
      </c>
      <c r="V26">
        <v>8637</v>
      </c>
      <c r="W26">
        <v>3598</v>
      </c>
      <c r="X26">
        <v>1954</v>
      </c>
      <c r="Y26">
        <v>655</v>
      </c>
      <c r="Z26">
        <v>484</v>
      </c>
      <c r="AA26">
        <v>1101</v>
      </c>
      <c r="AB26">
        <v>1498</v>
      </c>
      <c r="AC26" s="4">
        <f t="shared" si="5"/>
        <v>2.4351180059785484</v>
      </c>
    </row>
    <row r="27" spans="1:29" x14ac:dyDescent="0.3">
      <c r="A27">
        <v>2</v>
      </c>
      <c r="B27" t="s">
        <v>172</v>
      </c>
      <c r="C27" t="s">
        <v>62</v>
      </c>
      <c r="D27" t="s">
        <v>174</v>
      </c>
      <c r="E27">
        <v>82</v>
      </c>
      <c r="F27">
        <f>VLOOKUP(D27,Sheet2!D:E,2,0)</f>
        <v>55</v>
      </c>
      <c r="G27">
        <f t="shared" si="0"/>
        <v>27</v>
      </c>
      <c r="H27" s="1">
        <f t="shared" si="1"/>
        <v>0.67073170731707321</v>
      </c>
      <c r="I27" t="str">
        <f>VLOOKUP(D27,Sheet2!D:P,13,0)</f>
        <v>Lost W. Conf. Finals</v>
      </c>
      <c r="J27">
        <v>3</v>
      </c>
      <c r="K27">
        <v>3372</v>
      </c>
      <c r="L27">
        <v>7082</v>
      </c>
      <c r="M27" s="3">
        <f t="shared" si="2"/>
        <v>0.47613668455238634</v>
      </c>
      <c r="N27">
        <v>678</v>
      </c>
      <c r="O27">
        <v>1945</v>
      </c>
      <c r="P27" s="2">
        <f t="shared" si="3"/>
        <v>0.34858611825192803</v>
      </c>
      <c r="Q27">
        <v>1616</v>
      </c>
      <c r="R27">
        <v>2067</v>
      </c>
      <c r="S27" s="2">
        <f t="shared" si="4"/>
        <v>0.78180938558297053</v>
      </c>
      <c r="T27">
        <v>1071</v>
      </c>
      <c r="U27">
        <v>2916</v>
      </c>
      <c r="V27">
        <v>9038</v>
      </c>
      <c r="W27">
        <v>3987</v>
      </c>
      <c r="X27">
        <v>1883</v>
      </c>
      <c r="Y27">
        <v>603</v>
      </c>
      <c r="Z27">
        <v>487</v>
      </c>
      <c r="AA27">
        <v>1305</v>
      </c>
      <c r="AB27">
        <v>1691</v>
      </c>
      <c r="AC27" s="4">
        <f t="shared" si="5"/>
        <v>3.1365657100489415</v>
      </c>
    </row>
    <row r="28" spans="1:29" x14ac:dyDescent="0.3">
      <c r="A28">
        <v>6</v>
      </c>
      <c r="B28" t="s">
        <v>202</v>
      </c>
      <c r="C28" t="s">
        <v>26</v>
      </c>
      <c r="D28" t="s">
        <v>209</v>
      </c>
      <c r="E28">
        <v>82</v>
      </c>
      <c r="F28">
        <f>VLOOKUP(D28,Sheet2!D:E,2,0)</f>
        <v>56</v>
      </c>
      <c r="G28">
        <f t="shared" si="0"/>
        <v>26</v>
      </c>
      <c r="H28" s="1">
        <f t="shared" si="1"/>
        <v>0.68292682926829273</v>
      </c>
      <c r="I28" t="str">
        <f>VLOOKUP(D28,Sheet2!D:P,13,0)</f>
        <v>Lost W. Conf. Finals</v>
      </c>
      <c r="J28">
        <v>3</v>
      </c>
      <c r="K28">
        <v>3032</v>
      </c>
      <c r="L28">
        <v>6832</v>
      </c>
      <c r="M28" s="3">
        <f t="shared" si="2"/>
        <v>0.44379391100702575</v>
      </c>
      <c r="N28">
        <v>933</v>
      </c>
      <c r="O28">
        <v>2680</v>
      </c>
      <c r="P28" s="2">
        <f t="shared" si="3"/>
        <v>0.34813432835820896</v>
      </c>
      <c r="Q28">
        <v>1525</v>
      </c>
      <c r="R28">
        <v>2133</v>
      </c>
      <c r="S28" s="2">
        <f t="shared" si="4"/>
        <v>0.71495546179090486</v>
      </c>
      <c r="T28">
        <v>958</v>
      </c>
      <c r="U28">
        <v>2624</v>
      </c>
      <c r="V28">
        <v>8522</v>
      </c>
      <c r="W28">
        <v>3582</v>
      </c>
      <c r="X28">
        <v>1820</v>
      </c>
      <c r="Y28">
        <v>777</v>
      </c>
      <c r="Z28">
        <v>407</v>
      </c>
      <c r="AA28">
        <v>1366</v>
      </c>
      <c r="AB28">
        <v>1803</v>
      </c>
      <c r="AC28" s="4">
        <f t="shared" si="5"/>
        <v>1.7791146591181466</v>
      </c>
    </row>
    <row r="29" spans="1:29" x14ac:dyDescent="0.3">
      <c r="A29">
        <v>5</v>
      </c>
      <c r="B29" t="s">
        <v>234</v>
      </c>
      <c r="C29" t="s">
        <v>62</v>
      </c>
      <c r="D29" t="s">
        <v>239</v>
      </c>
      <c r="E29">
        <v>82</v>
      </c>
      <c r="F29">
        <f>VLOOKUP(D29,Sheet2!D:E,2,0)</f>
        <v>59</v>
      </c>
      <c r="G29">
        <f t="shared" si="0"/>
        <v>23</v>
      </c>
      <c r="H29" s="1">
        <f t="shared" si="1"/>
        <v>0.71951219512195119</v>
      </c>
      <c r="I29" t="str">
        <f>VLOOKUP(D29,Sheet2!D:P,13,0)</f>
        <v>Lost W. Conf. Finals</v>
      </c>
      <c r="J29">
        <v>3</v>
      </c>
      <c r="K29">
        <v>3194</v>
      </c>
      <c r="L29">
        <v>6782</v>
      </c>
      <c r="M29" s="3">
        <f t="shared" si="2"/>
        <v>0.47095252138012383</v>
      </c>
      <c r="N29">
        <v>664</v>
      </c>
      <c r="O29">
        <v>1839</v>
      </c>
      <c r="P29" s="2">
        <f t="shared" si="3"/>
        <v>0.3610657966286025</v>
      </c>
      <c r="Q29">
        <v>1653</v>
      </c>
      <c r="R29">
        <v>2052</v>
      </c>
      <c r="S29" s="2">
        <f t="shared" si="4"/>
        <v>0.80555555555555558</v>
      </c>
      <c r="T29">
        <v>887</v>
      </c>
      <c r="U29">
        <v>2781</v>
      </c>
      <c r="V29">
        <v>8705</v>
      </c>
      <c r="W29">
        <v>3668</v>
      </c>
      <c r="X29">
        <v>1794</v>
      </c>
      <c r="Y29">
        <v>678</v>
      </c>
      <c r="Z29">
        <v>501</v>
      </c>
      <c r="AA29">
        <v>1256</v>
      </c>
      <c r="AB29">
        <v>1858</v>
      </c>
      <c r="AC29" s="4">
        <f t="shared" si="5"/>
        <v>2.9001341652954089</v>
      </c>
    </row>
    <row r="30" spans="1:29" x14ac:dyDescent="0.3">
      <c r="A30">
        <v>3</v>
      </c>
      <c r="B30" t="s">
        <v>23</v>
      </c>
      <c r="C30" t="s">
        <v>28</v>
      </c>
      <c r="D30" t="s">
        <v>29</v>
      </c>
      <c r="E30">
        <v>75</v>
      </c>
      <c r="F30">
        <v>43</v>
      </c>
      <c r="G30">
        <f t="shared" si="0"/>
        <v>32</v>
      </c>
      <c r="H30" s="1">
        <f t="shared" si="1"/>
        <v>0.57333333333333336</v>
      </c>
      <c r="I30" t="s">
        <v>345</v>
      </c>
      <c r="J30">
        <v>1</v>
      </c>
      <c r="K30">
        <v>3124</v>
      </c>
      <c r="L30">
        <v>6772</v>
      </c>
      <c r="M30" s="3">
        <f t="shared" si="2"/>
        <v>0.46131128174837566</v>
      </c>
      <c r="N30">
        <v>1136</v>
      </c>
      <c r="O30">
        <v>3095</v>
      </c>
      <c r="P30" s="2">
        <f t="shared" si="3"/>
        <v>0.36704361873990304</v>
      </c>
      <c r="Q30">
        <v>1392</v>
      </c>
      <c r="R30">
        <v>1787</v>
      </c>
      <c r="S30" s="2">
        <f t="shared" si="4"/>
        <v>0.77895914941242306</v>
      </c>
      <c r="T30">
        <v>791</v>
      </c>
      <c r="U30">
        <v>2729</v>
      </c>
      <c r="V30">
        <v>8776</v>
      </c>
      <c r="W30">
        <v>3520</v>
      </c>
      <c r="X30">
        <v>1849</v>
      </c>
      <c r="Y30">
        <v>460</v>
      </c>
      <c r="Z30">
        <v>363</v>
      </c>
      <c r="AA30">
        <v>953</v>
      </c>
      <c r="AB30">
        <v>1462</v>
      </c>
      <c r="AC30" s="4">
        <f t="shared" si="5"/>
        <v>2.4140191459610847</v>
      </c>
    </row>
    <row r="31" spans="1:29" x14ac:dyDescent="0.3">
      <c r="A31">
        <v>6</v>
      </c>
      <c r="B31" t="s">
        <v>23</v>
      </c>
      <c r="C31" t="s">
        <v>32</v>
      </c>
      <c r="D31" t="s">
        <v>33</v>
      </c>
      <c r="E31">
        <v>74</v>
      </c>
      <c r="F31">
        <v>35</v>
      </c>
      <c r="G31">
        <f t="shared" si="0"/>
        <v>39</v>
      </c>
      <c r="H31" s="1">
        <f t="shared" si="1"/>
        <v>0.47297297297297297</v>
      </c>
      <c r="I31" t="s">
        <v>345</v>
      </c>
      <c r="J31">
        <v>1</v>
      </c>
      <c r="K31">
        <v>3122</v>
      </c>
      <c r="L31">
        <v>6749</v>
      </c>
      <c r="M31" s="3">
        <f t="shared" si="2"/>
        <v>0.46258704993332345</v>
      </c>
      <c r="N31">
        <v>952</v>
      </c>
      <c r="O31">
        <v>2525</v>
      </c>
      <c r="P31" s="2">
        <f t="shared" si="3"/>
        <v>0.37702970297029703</v>
      </c>
      <c r="Q31">
        <v>1312</v>
      </c>
      <c r="R31">
        <v>1632</v>
      </c>
      <c r="S31" s="2">
        <f t="shared" si="4"/>
        <v>0.80392156862745101</v>
      </c>
      <c r="T31">
        <v>754</v>
      </c>
      <c r="U31">
        <v>2599</v>
      </c>
      <c r="V31">
        <v>8508</v>
      </c>
      <c r="W31">
        <v>3353</v>
      </c>
      <c r="X31">
        <v>1525</v>
      </c>
      <c r="Y31">
        <v>465</v>
      </c>
      <c r="Z31">
        <v>451</v>
      </c>
      <c r="AA31">
        <v>946</v>
      </c>
      <c r="AB31">
        <v>1606</v>
      </c>
      <c r="AC31" s="4">
        <f t="shared" si="5"/>
        <v>1.5368654994706468</v>
      </c>
    </row>
    <row r="32" spans="1:29" x14ac:dyDescent="0.3">
      <c r="A32">
        <v>18</v>
      </c>
      <c r="B32" t="s">
        <v>23</v>
      </c>
      <c r="C32" t="s">
        <v>56</v>
      </c>
      <c r="D32" t="s">
        <v>57</v>
      </c>
      <c r="E32">
        <v>72</v>
      </c>
      <c r="F32">
        <v>44</v>
      </c>
      <c r="G32">
        <f t="shared" si="0"/>
        <v>28</v>
      </c>
      <c r="H32" s="1">
        <f t="shared" si="1"/>
        <v>0.61111111111111116</v>
      </c>
      <c r="I32" t="s">
        <v>345</v>
      </c>
      <c r="J32">
        <v>1</v>
      </c>
      <c r="K32">
        <v>2886</v>
      </c>
      <c r="L32">
        <v>6130</v>
      </c>
      <c r="M32" s="3">
        <f t="shared" si="2"/>
        <v>0.47079934747145186</v>
      </c>
      <c r="N32">
        <v>963</v>
      </c>
      <c r="O32">
        <v>2537</v>
      </c>
      <c r="P32" s="2">
        <f t="shared" si="3"/>
        <v>0.37958218368151359</v>
      </c>
      <c r="Q32">
        <v>1278</v>
      </c>
      <c r="R32">
        <v>1641</v>
      </c>
      <c r="S32" s="2">
        <f t="shared" si="4"/>
        <v>0.77879341864716634</v>
      </c>
      <c r="T32">
        <v>656</v>
      </c>
      <c r="U32">
        <v>2577</v>
      </c>
      <c r="V32">
        <v>8013</v>
      </c>
      <c r="W32">
        <v>3233</v>
      </c>
      <c r="X32">
        <v>1615</v>
      </c>
      <c r="Y32">
        <v>438</v>
      </c>
      <c r="Z32">
        <v>292</v>
      </c>
      <c r="AA32">
        <v>1089</v>
      </c>
      <c r="AB32">
        <v>1468</v>
      </c>
      <c r="AC32" s="4">
        <f t="shared" si="5"/>
        <v>2.7006048318144558</v>
      </c>
    </row>
    <row r="33" spans="1:29" x14ac:dyDescent="0.3">
      <c r="A33">
        <v>21</v>
      </c>
      <c r="B33" t="s">
        <v>23</v>
      </c>
      <c r="C33" t="s">
        <v>62</v>
      </c>
      <c r="D33" t="s">
        <v>63</v>
      </c>
      <c r="E33">
        <v>72</v>
      </c>
      <c r="F33">
        <v>44</v>
      </c>
      <c r="G33">
        <f t="shared" si="0"/>
        <v>28</v>
      </c>
      <c r="H33" s="1">
        <f t="shared" si="1"/>
        <v>0.61111111111111116</v>
      </c>
      <c r="I33" t="s">
        <v>345</v>
      </c>
      <c r="J33">
        <v>1</v>
      </c>
      <c r="K33">
        <v>2879</v>
      </c>
      <c r="L33">
        <v>6156</v>
      </c>
      <c r="M33" s="3">
        <f t="shared" si="2"/>
        <v>0.46767381416504222</v>
      </c>
      <c r="N33">
        <v>770</v>
      </c>
      <c r="O33">
        <v>2171</v>
      </c>
      <c r="P33" s="2">
        <f t="shared" si="3"/>
        <v>0.35467526485490558</v>
      </c>
      <c r="Q33">
        <v>1422</v>
      </c>
      <c r="R33">
        <v>1787</v>
      </c>
      <c r="S33" s="2">
        <f t="shared" si="4"/>
        <v>0.79574706211527702</v>
      </c>
      <c r="T33">
        <v>593</v>
      </c>
      <c r="U33">
        <v>2495</v>
      </c>
      <c r="V33">
        <v>7950</v>
      </c>
      <c r="W33">
        <v>3088</v>
      </c>
      <c r="X33">
        <v>1562</v>
      </c>
      <c r="Y33">
        <v>550</v>
      </c>
      <c r="Z33">
        <v>353</v>
      </c>
      <c r="AA33">
        <v>986</v>
      </c>
      <c r="AB33">
        <v>1390</v>
      </c>
      <c r="AC33" s="4">
        <f t="shared" si="5"/>
        <v>1.5894075901474309</v>
      </c>
    </row>
    <row r="34" spans="1:29" x14ac:dyDescent="0.3">
      <c r="A34">
        <v>5</v>
      </c>
      <c r="B34" t="s">
        <v>82</v>
      </c>
      <c r="C34" t="s">
        <v>204</v>
      </c>
      <c r="D34" t="s">
        <v>591</v>
      </c>
      <c r="E34">
        <v>82</v>
      </c>
      <c r="F34">
        <v>48</v>
      </c>
      <c r="G34">
        <f t="shared" ref="G34:G65" si="9">E34-F34</f>
        <v>34</v>
      </c>
      <c r="H34" s="1">
        <f t="shared" ref="H34:H65" si="10">F34/E34</f>
        <v>0.58536585365853655</v>
      </c>
      <c r="I34" t="s">
        <v>345</v>
      </c>
      <c r="J34">
        <v>1</v>
      </c>
      <c r="K34">
        <v>3384</v>
      </c>
      <c r="L34">
        <v>7178</v>
      </c>
      <c r="M34" s="3">
        <f t="shared" ref="M34:M65" si="11">K34/L34</f>
        <v>0.4714405126776261</v>
      </c>
      <c r="N34">
        <v>821</v>
      </c>
      <c r="O34">
        <v>2118</v>
      </c>
      <c r="P34" s="2">
        <f t="shared" ref="P34:P65" si="12">N34/O34</f>
        <v>0.38762983947119922</v>
      </c>
      <c r="Q34">
        <v>1853</v>
      </c>
      <c r="R34">
        <v>2340</v>
      </c>
      <c r="S34" s="2">
        <f t="shared" ref="S34:S65" si="13">Q34/R34</f>
        <v>0.79188034188034184</v>
      </c>
      <c r="T34">
        <v>796</v>
      </c>
      <c r="U34">
        <v>2936</v>
      </c>
      <c r="V34">
        <v>9442</v>
      </c>
      <c r="W34">
        <v>3732</v>
      </c>
      <c r="X34">
        <v>1970</v>
      </c>
      <c r="Y34">
        <v>561</v>
      </c>
      <c r="Z34">
        <v>385</v>
      </c>
      <c r="AA34">
        <v>1193</v>
      </c>
      <c r="AB34">
        <v>1913</v>
      </c>
      <c r="AC34" s="4">
        <f t="shared" ref="AC34:AC65" si="14">AA34*$AE$2+Z34*$AF$2+Y34*$AG$2+X34*$AH$2+W34*$AI$2+V34*$AJ$2+U34*$AK$2+T34*$AL$2+S34*$AM$2+R34*$AN$2+Q34*$AO$2+P34*$AP$2+O34*$AQ$2+N34*$AR$2+M34*$AS$2+L34*$AT$2+K34*$AU$2+$AV$2</f>
        <v>2.1544963607653536</v>
      </c>
    </row>
    <row r="35" spans="1:29" x14ac:dyDescent="0.3">
      <c r="A35">
        <v>7</v>
      </c>
      <c r="B35" t="s">
        <v>82</v>
      </c>
      <c r="C35" t="s">
        <v>62</v>
      </c>
      <c r="D35" t="s">
        <v>88</v>
      </c>
      <c r="E35">
        <v>82</v>
      </c>
      <c r="F35">
        <v>49</v>
      </c>
      <c r="G35">
        <f t="shared" si="9"/>
        <v>33</v>
      </c>
      <c r="H35" s="1">
        <f t="shared" si="10"/>
        <v>0.59756097560975607</v>
      </c>
      <c r="I35" t="s">
        <v>345</v>
      </c>
      <c r="J35">
        <v>1</v>
      </c>
      <c r="K35">
        <v>3497</v>
      </c>
      <c r="L35">
        <v>7706</v>
      </c>
      <c r="M35" s="3">
        <f t="shared" si="11"/>
        <v>0.45380223202699194</v>
      </c>
      <c r="N35">
        <v>932</v>
      </c>
      <c r="O35">
        <v>2677</v>
      </c>
      <c r="P35" s="2">
        <f t="shared" si="12"/>
        <v>0.3481509152035861</v>
      </c>
      <c r="Q35">
        <v>1461</v>
      </c>
      <c r="R35">
        <v>2049</v>
      </c>
      <c r="S35" s="2">
        <f t="shared" si="13"/>
        <v>0.71303074670571009</v>
      </c>
      <c r="T35">
        <v>1031</v>
      </c>
      <c r="U35">
        <v>2911</v>
      </c>
      <c r="V35">
        <v>9387</v>
      </c>
      <c r="W35">
        <v>3942</v>
      </c>
      <c r="X35">
        <v>1917</v>
      </c>
      <c r="Y35">
        <v>766</v>
      </c>
      <c r="Z35">
        <v>425</v>
      </c>
      <c r="AA35">
        <v>1145</v>
      </c>
      <c r="AB35">
        <v>1839</v>
      </c>
      <c r="AC35" s="4">
        <f t="shared" si="14"/>
        <v>1.1380594214747077</v>
      </c>
    </row>
    <row r="36" spans="1:29" x14ac:dyDescent="0.3">
      <c r="A36">
        <v>17</v>
      </c>
      <c r="B36" t="s">
        <v>82</v>
      </c>
      <c r="C36" t="s">
        <v>56</v>
      </c>
      <c r="D36" t="s">
        <v>98</v>
      </c>
      <c r="E36">
        <v>82</v>
      </c>
      <c r="F36">
        <v>50</v>
      </c>
      <c r="G36">
        <f t="shared" si="9"/>
        <v>32</v>
      </c>
      <c r="H36" s="1">
        <f t="shared" si="10"/>
        <v>0.6097560975609756</v>
      </c>
      <c r="I36" t="s">
        <v>345</v>
      </c>
      <c r="J36">
        <v>1</v>
      </c>
      <c r="K36">
        <v>3314</v>
      </c>
      <c r="L36">
        <v>7082</v>
      </c>
      <c r="M36" s="3">
        <f t="shared" si="11"/>
        <v>0.46794690765320529</v>
      </c>
      <c r="N36">
        <v>993</v>
      </c>
      <c r="O36">
        <v>2789</v>
      </c>
      <c r="P36" s="2">
        <f t="shared" si="12"/>
        <v>0.35604159196844748</v>
      </c>
      <c r="Q36">
        <v>1540</v>
      </c>
      <c r="R36">
        <v>2092</v>
      </c>
      <c r="S36" s="2">
        <f t="shared" si="13"/>
        <v>0.73613766730401531</v>
      </c>
      <c r="T36">
        <v>820</v>
      </c>
      <c r="U36">
        <v>2981</v>
      </c>
      <c r="V36">
        <v>9161</v>
      </c>
      <c r="W36">
        <v>3801</v>
      </c>
      <c r="X36">
        <v>2133</v>
      </c>
      <c r="Y36">
        <v>663</v>
      </c>
      <c r="Z36">
        <v>483</v>
      </c>
      <c r="AA36">
        <v>1240</v>
      </c>
      <c r="AB36">
        <v>1728</v>
      </c>
      <c r="AC36" s="4">
        <f t="shared" si="14"/>
        <v>2.5284452563868385</v>
      </c>
    </row>
    <row r="37" spans="1:29" x14ac:dyDescent="0.3">
      <c r="A37">
        <v>18</v>
      </c>
      <c r="B37" t="s">
        <v>82</v>
      </c>
      <c r="C37" t="s">
        <v>36</v>
      </c>
      <c r="D37" t="s">
        <v>99</v>
      </c>
      <c r="E37">
        <v>82</v>
      </c>
      <c r="F37">
        <v>48</v>
      </c>
      <c r="G37">
        <f t="shared" si="9"/>
        <v>34</v>
      </c>
      <c r="H37" s="1">
        <f t="shared" si="10"/>
        <v>0.58536585365853655</v>
      </c>
      <c r="I37" t="s">
        <v>345</v>
      </c>
      <c r="J37">
        <v>1</v>
      </c>
      <c r="K37">
        <v>3468</v>
      </c>
      <c r="L37">
        <v>7248</v>
      </c>
      <c r="M37" s="3">
        <f t="shared" si="11"/>
        <v>0.47847682119205298</v>
      </c>
      <c r="N37">
        <v>812</v>
      </c>
      <c r="O37">
        <v>2071</v>
      </c>
      <c r="P37" s="2">
        <f t="shared" si="12"/>
        <v>0.39208112023177211</v>
      </c>
      <c r="Q37">
        <v>1408</v>
      </c>
      <c r="R37">
        <v>1720</v>
      </c>
      <c r="S37" s="2">
        <f t="shared" si="13"/>
        <v>0.81860465116279069</v>
      </c>
      <c r="T37">
        <v>757</v>
      </c>
      <c r="U37">
        <v>2910</v>
      </c>
      <c r="V37">
        <v>9156</v>
      </c>
      <c r="W37">
        <v>3667</v>
      </c>
      <c r="X37">
        <v>2013</v>
      </c>
      <c r="Y37">
        <v>501</v>
      </c>
      <c r="Z37">
        <v>386</v>
      </c>
      <c r="AA37">
        <v>992</v>
      </c>
      <c r="AB37">
        <v>1487</v>
      </c>
      <c r="AC37" s="4">
        <f t="shared" si="14"/>
        <v>1.5171236215673396</v>
      </c>
    </row>
    <row r="38" spans="1:29" x14ac:dyDescent="0.3">
      <c r="A38">
        <v>8</v>
      </c>
      <c r="B38" t="s">
        <v>112</v>
      </c>
      <c r="C38" t="s">
        <v>44</v>
      </c>
      <c r="D38" t="s">
        <v>120</v>
      </c>
      <c r="E38">
        <v>82</v>
      </c>
      <c r="F38">
        <v>47</v>
      </c>
      <c r="G38">
        <f t="shared" si="9"/>
        <v>35</v>
      </c>
      <c r="H38" s="1">
        <f t="shared" si="10"/>
        <v>0.57317073170731703</v>
      </c>
      <c r="I38" t="s">
        <v>345</v>
      </c>
      <c r="J38">
        <v>1</v>
      </c>
      <c r="K38">
        <v>3365</v>
      </c>
      <c r="L38">
        <v>7063</v>
      </c>
      <c r="M38" s="3">
        <f t="shared" si="11"/>
        <v>0.47642644768511966</v>
      </c>
      <c r="N38">
        <v>658</v>
      </c>
      <c r="O38">
        <v>1845</v>
      </c>
      <c r="P38" s="2">
        <f t="shared" si="12"/>
        <v>0.35663956639566397</v>
      </c>
      <c r="Q38">
        <v>1592</v>
      </c>
      <c r="R38">
        <v>1980</v>
      </c>
      <c r="S38" s="2">
        <f t="shared" si="13"/>
        <v>0.804040404040404</v>
      </c>
      <c r="T38">
        <v>848</v>
      </c>
      <c r="U38">
        <v>2593</v>
      </c>
      <c r="V38">
        <v>8980</v>
      </c>
      <c r="W38">
        <v>3441</v>
      </c>
      <c r="X38">
        <v>1861</v>
      </c>
      <c r="Y38">
        <v>689</v>
      </c>
      <c r="Z38">
        <v>345</v>
      </c>
      <c r="AA38">
        <v>1021</v>
      </c>
      <c r="AB38">
        <v>1495</v>
      </c>
      <c r="AC38" s="4">
        <f t="shared" si="14"/>
        <v>1.6997497240319213</v>
      </c>
    </row>
    <row r="39" spans="1:29" x14ac:dyDescent="0.3">
      <c r="A39">
        <v>12</v>
      </c>
      <c r="B39" t="s">
        <v>112</v>
      </c>
      <c r="C39" t="s">
        <v>62</v>
      </c>
      <c r="D39" t="s">
        <v>123</v>
      </c>
      <c r="E39">
        <v>82</v>
      </c>
      <c r="F39">
        <v>48</v>
      </c>
      <c r="G39">
        <f t="shared" si="9"/>
        <v>34</v>
      </c>
      <c r="H39" s="1">
        <f t="shared" si="10"/>
        <v>0.58536585365853655</v>
      </c>
      <c r="I39" t="s">
        <v>345</v>
      </c>
      <c r="J39">
        <v>1</v>
      </c>
      <c r="K39">
        <v>3271</v>
      </c>
      <c r="L39">
        <v>7221</v>
      </c>
      <c r="M39" s="3">
        <f t="shared" si="11"/>
        <v>0.45298435119789504</v>
      </c>
      <c r="N39">
        <v>881</v>
      </c>
      <c r="O39">
        <v>2491</v>
      </c>
      <c r="P39" s="2">
        <f t="shared" si="12"/>
        <v>0.35367322360497794</v>
      </c>
      <c r="Q39">
        <v>1421</v>
      </c>
      <c r="R39">
        <v>1985</v>
      </c>
      <c r="S39" s="2">
        <f t="shared" si="13"/>
        <v>0.71586901763224187</v>
      </c>
      <c r="T39">
        <v>1024</v>
      </c>
      <c r="U39">
        <v>2671</v>
      </c>
      <c r="V39">
        <v>8844</v>
      </c>
      <c r="W39">
        <v>3695</v>
      </c>
      <c r="X39">
        <v>1750</v>
      </c>
      <c r="Y39">
        <v>743</v>
      </c>
      <c r="Z39">
        <v>412</v>
      </c>
      <c r="AA39">
        <v>1147</v>
      </c>
      <c r="AB39">
        <v>1653</v>
      </c>
      <c r="AC39" s="4">
        <f t="shared" si="14"/>
        <v>1.6273940246833476</v>
      </c>
    </row>
    <row r="40" spans="1:29" x14ac:dyDescent="0.3">
      <c r="A40">
        <v>16</v>
      </c>
      <c r="B40" t="s">
        <v>112</v>
      </c>
      <c r="C40" t="s">
        <v>32</v>
      </c>
      <c r="D40" t="s">
        <v>127</v>
      </c>
      <c r="E40">
        <v>82</v>
      </c>
      <c r="F40">
        <v>49</v>
      </c>
      <c r="G40">
        <f t="shared" si="9"/>
        <v>33</v>
      </c>
      <c r="H40" s="1">
        <f t="shared" si="10"/>
        <v>0.59756097560975607</v>
      </c>
      <c r="I40" t="s">
        <v>345</v>
      </c>
      <c r="J40">
        <v>1</v>
      </c>
      <c r="K40">
        <v>3222</v>
      </c>
      <c r="L40">
        <v>7132</v>
      </c>
      <c r="M40" s="3">
        <f t="shared" si="11"/>
        <v>0.45176668536174985</v>
      </c>
      <c r="N40">
        <v>845</v>
      </c>
      <c r="O40">
        <v>2308</v>
      </c>
      <c r="P40" s="2">
        <f t="shared" si="12"/>
        <v>0.36611785095320626</v>
      </c>
      <c r="Q40">
        <v>1372</v>
      </c>
      <c r="R40">
        <v>1715</v>
      </c>
      <c r="S40" s="2">
        <f t="shared" si="13"/>
        <v>0.8</v>
      </c>
      <c r="T40">
        <v>835</v>
      </c>
      <c r="U40">
        <v>2893</v>
      </c>
      <c r="V40">
        <v>8661</v>
      </c>
      <c r="W40">
        <v>3728</v>
      </c>
      <c r="X40">
        <v>1599</v>
      </c>
      <c r="Y40">
        <v>573</v>
      </c>
      <c r="Z40">
        <v>423</v>
      </c>
      <c r="AA40">
        <v>1109</v>
      </c>
      <c r="AB40">
        <v>1599</v>
      </c>
      <c r="AC40" s="4">
        <f t="shared" si="14"/>
        <v>1.2117209192978144</v>
      </c>
    </row>
    <row r="41" spans="1:29" x14ac:dyDescent="0.3">
      <c r="A41">
        <v>27</v>
      </c>
      <c r="B41" t="s">
        <v>112</v>
      </c>
      <c r="C41" t="s">
        <v>36</v>
      </c>
      <c r="D41" t="s">
        <v>138</v>
      </c>
      <c r="E41">
        <v>82</v>
      </c>
      <c r="F41">
        <v>47</v>
      </c>
      <c r="G41">
        <f t="shared" si="9"/>
        <v>35</v>
      </c>
      <c r="H41" s="1">
        <f t="shared" si="10"/>
        <v>0.57317073170731703</v>
      </c>
      <c r="I41" t="s">
        <v>345</v>
      </c>
      <c r="J41">
        <v>1</v>
      </c>
      <c r="K41">
        <v>3202</v>
      </c>
      <c r="L41">
        <v>6999</v>
      </c>
      <c r="M41" s="3">
        <f t="shared" si="11"/>
        <v>0.45749392770395769</v>
      </c>
      <c r="N41">
        <v>696</v>
      </c>
      <c r="O41">
        <v>1977</v>
      </c>
      <c r="P41" s="2">
        <f t="shared" si="12"/>
        <v>0.35204855842185129</v>
      </c>
      <c r="Q41">
        <v>1324</v>
      </c>
      <c r="R41">
        <v>1715</v>
      </c>
      <c r="S41" s="2">
        <f t="shared" si="13"/>
        <v>0.77201166180758019</v>
      </c>
      <c r="T41">
        <v>849</v>
      </c>
      <c r="U41">
        <v>2777</v>
      </c>
      <c r="V41">
        <v>8424</v>
      </c>
      <c r="W41">
        <v>3626</v>
      </c>
      <c r="X41">
        <v>1868</v>
      </c>
      <c r="Y41">
        <v>628</v>
      </c>
      <c r="Z41">
        <v>460</v>
      </c>
      <c r="AA41">
        <v>1078</v>
      </c>
      <c r="AB41">
        <v>1408</v>
      </c>
      <c r="AC41" s="4">
        <f t="shared" si="14"/>
        <v>1.5214013816057808</v>
      </c>
    </row>
    <row r="42" spans="1:29" x14ac:dyDescent="0.3">
      <c r="A42">
        <v>6</v>
      </c>
      <c r="B42" t="s">
        <v>142</v>
      </c>
      <c r="C42" t="s">
        <v>204</v>
      </c>
      <c r="D42" t="s">
        <v>450</v>
      </c>
      <c r="E42">
        <v>82</v>
      </c>
      <c r="F42">
        <f>VLOOKUP(D42,Sheet2!D:E,2,0)</f>
        <v>51</v>
      </c>
      <c r="G42">
        <f t="shared" si="9"/>
        <v>31</v>
      </c>
      <c r="H42" s="1">
        <f t="shared" si="10"/>
        <v>0.62195121951219512</v>
      </c>
      <c r="I42" t="str">
        <f>VLOOKUP(D42,Sheet2!D:P,13,0)</f>
        <v>Lost W. Conf. 1st Rnd.</v>
      </c>
      <c r="J42">
        <v>1</v>
      </c>
      <c r="K42">
        <v>3242</v>
      </c>
      <c r="L42">
        <v>6820</v>
      </c>
      <c r="M42" s="3">
        <f t="shared" si="11"/>
        <v>0.47536656891495599</v>
      </c>
      <c r="N42">
        <v>841</v>
      </c>
      <c r="O42">
        <v>2245</v>
      </c>
      <c r="P42" s="2">
        <f t="shared" si="12"/>
        <v>0.37461024498886414</v>
      </c>
      <c r="Q42">
        <v>1586</v>
      </c>
      <c r="R42">
        <v>2128</v>
      </c>
      <c r="S42" s="2">
        <f t="shared" si="13"/>
        <v>0.74530075187969924</v>
      </c>
      <c r="T42">
        <v>738</v>
      </c>
      <c r="U42">
        <v>2790</v>
      </c>
      <c r="V42">
        <v>8911</v>
      </c>
      <c r="W42">
        <v>3528</v>
      </c>
      <c r="X42">
        <v>1848</v>
      </c>
      <c r="Y42">
        <v>612</v>
      </c>
      <c r="Z42">
        <v>347</v>
      </c>
      <c r="AA42">
        <v>1062</v>
      </c>
      <c r="AB42">
        <v>1626</v>
      </c>
      <c r="AC42" s="4">
        <f t="shared" si="14"/>
        <v>1.9144457819942993</v>
      </c>
    </row>
    <row r="43" spans="1:29" x14ac:dyDescent="0.3">
      <c r="A43">
        <v>8</v>
      </c>
      <c r="B43" t="s">
        <v>142</v>
      </c>
      <c r="C43" t="s">
        <v>32</v>
      </c>
      <c r="D43" t="s">
        <v>149</v>
      </c>
      <c r="E43">
        <v>82</v>
      </c>
      <c r="F43">
        <f>VLOOKUP(D43,Sheet2!D:E,2,0)</f>
        <v>41</v>
      </c>
      <c r="G43">
        <f t="shared" si="9"/>
        <v>41</v>
      </c>
      <c r="H43" s="1">
        <f t="shared" si="10"/>
        <v>0.5</v>
      </c>
      <c r="I43" t="str">
        <f>VLOOKUP(D43,Sheet2!D:P,13,0)</f>
        <v>Lost W. Conf. 1st Rnd.</v>
      </c>
      <c r="J43">
        <v>1</v>
      </c>
      <c r="K43">
        <v>3243</v>
      </c>
      <c r="L43">
        <v>7059</v>
      </c>
      <c r="M43" s="3">
        <f t="shared" si="11"/>
        <v>0.45941351466213343</v>
      </c>
      <c r="N43">
        <v>852</v>
      </c>
      <c r="O43">
        <v>2272</v>
      </c>
      <c r="P43" s="2">
        <f t="shared" si="12"/>
        <v>0.375</v>
      </c>
      <c r="Q43">
        <v>1513</v>
      </c>
      <c r="R43">
        <v>1940</v>
      </c>
      <c r="S43" s="2">
        <f t="shared" si="13"/>
        <v>0.77989690721649485</v>
      </c>
      <c r="T43">
        <v>830</v>
      </c>
      <c r="U43">
        <v>2750</v>
      </c>
      <c r="V43">
        <v>8851</v>
      </c>
      <c r="W43">
        <v>3580</v>
      </c>
      <c r="X43">
        <v>1733</v>
      </c>
      <c r="Y43">
        <v>574</v>
      </c>
      <c r="Z43">
        <v>408</v>
      </c>
      <c r="AA43">
        <v>1126</v>
      </c>
      <c r="AB43">
        <v>1736</v>
      </c>
      <c r="AC43" s="4">
        <f t="shared" si="14"/>
        <v>1.5827550622457309</v>
      </c>
    </row>
    <row r="44" spans="1:29" x14ac:dyDescent="0.3">
      <c r="A44">
        <v>11</v>
      </c>
      <c r="B44" t="s">
        <v>142</v>
      </c>
      <c r="C44" t="s">
        <v>62</v>
      </c>
      <c r="D44" t="s">
        <v>152</v>
      </c>
      <c r="E44">
        <v>82</v>
      </c>
      <c r="F44">
        <f>VLOOKUP(D44,Sheet2!D:E,2,0)</f>
        <v>47</v>
      </c>
      <c r="G44">
        <f t="shared" si="9"/>
        <v>35</v>
      </c>
      <c r="H44" s="1">
        <f t="shared" si="10"/>
        <v>0.57317073170731703</v>
      </c>
      <c r="I44" t="str">
        <f>VLOOKUP(D44,Sheet2!D:P,13,0)</f>
        <v>Lost W. Conf. 1st Rnd.</v>
      </c>
      <c r="J44">
        <v>1</v>
      </c>
      <c r="K44">
        <v>3237</v>
      </c>
      <c r="L44">
        <v>7169</v>
      </c>
      <c r="M44" s="3">
        <f t="shared" si="11"/>
        <v>0.45152740968056909</v>
      </c>
      <c r="N44">
        <v>692</v>
      </c>
      <c r="O44">
        <v>2116</v>
      </c>
      <c r="P44" s="2">
        <f t="shared" si="12"/>
        <v>0.32703213610586013</v>
      </c>
      <c r="Q44">
        <v>1575</v>
      </c>
      <c r="R44">
        <v>2113</v>
      </c>
      <c r="S44" s="2">
        <f t="shared" si="13"/>
        <v>0.74538570752484623</v>
      </c>
      <c r="T44">
        <v>1002</v>
      </c>
      <c r="U44">
        <v>2821</v>
      </c>
      <c r="V44">
        <v>8741</v>
      </c>
      <c r="W44">
        <v>3823</v>
      </c>
      <c r="X44">
        <v>1721</v>
      </c>
      <c r="Y44">
        <v>648</v>
      </c>
      <c r="Z44">
        <v>408</v>
      </c>
      <c r="AA44">
        <v>1230</v>
      </c>
      <c r="AB44">
        <v>1715</v>
      </c>
      <c r="AC44" s="4">
        <f t="shared" si="14"/>
        <v>1.1334315336847851</v>
      </c>
    </row>
    <row r="45" spans="1:29" x14ac:dyDescent="0.3">
      <c r="A45">
        <v>29</v>
      </c>
      <c r="B45" t="s">
        <v>142</v>
      </c>
      <c r="C45" t="s">
        <v>48</v>
      </c>
      <c r="D45" t="s">
        <v>170</v>
      </c>
      <c r="E45">
        <v>82</v>
      </c>
      <c r="F45">
        <f>VLOOKUP(D45,Sheet2!D:E,2,0)</f>
        <v>43</v>
      </c>
      <c r="G45">
        <f t="shared" si="9"/>
        <v>39</v>
      </c>
      <c r="H45" s="1">
        <f t="shared" si="10"/>
        <v>0.52439024390243905</v>
      </c>
      <c r="I45" t="str">
        <f>VLOOKUP(D45,Sheet2!D:P,13,0)</f>
        <v>Lost W. Conf. 1st Rnd.</v>
      </c>
      <c r="J45">
        <v>1</v>
      </c>
      <c r="K45">
        <v>2984</v>
      </c>
      <c r="L45">
        <v>6854</v>
      </c>
      <c r="M45" s="3">
        <f t="shared" si="11"/>
        <v>0.43536620951269334</v>
      </c>
      <c r="N45">
        <v>767</v>
      </c>
      <c r="O45">
        <v>2169</v>
      </c>
      <c r="P45" s="2">
        <f t="shared" si="12"/>
        <v>0.35361917934532044</v>
      </c>
      <c r="Q45">
        <v>1504</v>
      </c>
      <c r="R45">
        <v>1918</v>
      </c>
      <c r="S45" s="2">
        <f t="shared" si="13"/>
        <v>0.78415015641293018</v>
      </c>
      <c r="T45">
        <v>886</v>
      </c>
      <c r="U45">
        <v>2621</v>
      </c>
      <c r="V45">
        <v>8239</v>
      </c>
      <c r="W45">
        <v>3507</v>
      </c>
      <c r="X45">
        <v>1744</v>
      </c>
      <c r="Y45">
        <v>653</v>
      </c>
      <c r="Z45">
        <v>344</v>
      </c>
      <c r="AA45">
        <v>1059</v>
      </c>
      <c r="AB45">
        <v>1840</v>
      </c>
      <c r="AC45" s="4">
        <f t="shared" si="14"/>
        <v>0.99364223184891998</v>
      </c>
    </row>
    <row r="46" spans="1:29" x14ac:dyDescent="0.3">
      <c r="A46">
        <v>4</v>
      </c>
      <c r="B46" t="s">
        <v>172</v>
      </c>
      <c r="C46" t="s">
        <v>26</v>
      </c>
      <c r="D46" t="s">
        <v>176</v>
      </c>
      <c r="E46">
        <v>82</v>
      </c>
      <c r="F46">
        <f>VLOOKUP(D46,Sheet2!D:E,2,0)</f>
        <v>41</v>
      </c>
      <c r="G46">
        <f t="shared" si="9"/>
        <v>41</v>
      </c>
      <c r="H46" s="1">
        <f t="shared" si="10"/>
        <v>0.5</v>
      </c>
      <c r="I46" t="str">
        <f>VLOOKUP(D46,Sheet2!D:P,13,0)</f>
        <v>Lost W. Conf. 1st Rnd.</v>
      </c>
      <c r="J46">
        <v>1</v>
      </c>
      <c r="K46">
        <v>3094</v>
      </c>
      <c r="L46">
        <v>6847</v>
      </c>
      <c r="M46" s="3">
        <f t="shared" si="11"/>
        <v>0.45187673433620562</v>
      </c>
      <c r="N46">
        <v>878</v>
      </c>
      <c r="O46">
        <v>2533</v>
      </c>
      <c r="P46" s="2">
        <f t="shared" si="12"/>
        <v>0.34662455586261348</v>
      </c>
      <c r="Q46">
        <v>1671</v>
      </c>
      <c r="R46">
        <v>2407</v>
      </c>
      <c r="S46" s="2">
        <f t="shared" si="13"/>
        <v>0.69422517656834237</v>
      </c>
      <c r="T46">
        <v>930</v>
      </c>
      <c r="U46">
        <v>2601</v>
      </c>
      <c r="V46">
        <v>8737</v>
      </c>
      <c r="W46">
        <v>3531</v>
      </c>
      <c r="X46">
        <v>1821</v>
      </c>
      <c r="Y46">
        <v>821</v>
      </c>
      <c r="Z46">
        <v>430</v>
      </c>
      <c r="AA46">
        <v>1307</v>
      </c>
      <c r="AB46">
        <v>1790</v>
      </c>
      <c r="AC46" s="4">
        <f t="shared" si="14"/>
        <v>0.97426432954893727</v>
      </c>
    </row>
    <row r="47" spans="1:29" x14ac:dyDescent="0.3">
      <c r="A47">
        <v>7</v>
      </c>
      <c r="B47" t="s">
        <v>172</v>
      </c>
      <c r="C47" t="s">
        <v>204</v>
      </c>
      <c r="D47" t="s">
        <v>453</v>
      </c>
      <c r="E47">
        <v>82</v>
      </c>
      <c r="F47">
        <f>VLOOKUP(D47,Sheet2!D:E,2,0)</f>
        <v>53</v>
      </c>
      <c r="G47">
        <f t="shared" si="9"/>
        <v>29</v>
      </c>
      <c r="H47" s="1">
        <f t="shared" si="10"/>
        <v>0.64634146341463417</v>
      </c>
      <c r="I47" t="str">
        <f>VLOOKUP(D47,Sheet2!D:P,13,0)</f>
        <v>Lost W. Conf. 1st Rnd.</v>
      </c>
      <c r="J47">
        <v>1</v>
      </c>
      <c r="K47">
        <v>3141</v>
      </c>
      <c r="L47">
        <v>6759</v>
      </c>
      <c r="M47" s="3">
        <f t="shared" si="11"/>
        <v>0.46471371504660453</v>
      </c>
      <c r="N47">
        <v>797</v>
      </c>
      <c r="O47">
        <v>2190</v>
      </c>
      <c r="P47" s="2">
        <f t="shared" si="12"/>
        <v>0.36392694063926939</v>
      </c>
      <c r="Q47">
        <v>1490</v>
      </c>
      <c r="R47">
        <v>2152</v>
      </c>
      <c r="S47" s="2">
        <f t="shared" si="13"/>
        <v>0.69237918215613381</v>
      </c>
      <c r="T47">
        <v>721</v>
      </c>
      <c r="U47">
        <v>2727</v>
      </c>
      <c r="V47">
        <v>8569</v>
      </c>
      <c r="W47">
        <v>3448</v>
      </c>
      <c r="X47">
        <v>1873</v>
      </c>
      <c r="Y47">
        <v>709</v>
      </c>
      <c r="Z47">
        <v>460</v>
      </c>
      <c r="AA47">
        <v>1063</v>
      </c>
      <c r="AB47">
        <v>1746</v>
      </c>
      <c r="AC47" s="4">
        <f t="shared" si="14"/>
        <v>1.1485359886701119</v>
      </c>
    </row>
    <row r="48" spans="1:29" x14ac:dyDescent="0.3">
      <c r="A48">
        <v>16</v>
      </c>
      <c r="B48" t="s">
        <v>172</v>
      </c>
      <c r="C48" t="s">
        <v>28</v>
      </c>
      <c r="D48" t="s">
        <v>187</v>
      </c>
      <c r="E48">
        <v>82</v>
      </c>
      <c r="F48">
        <f>VLOOKUP(D48,Sheet2!D:E,2,0)</f>
        <v>42</v>
      </c>
      <c r="G48">
        <f t="shared" si="9"/>
        <v>40</v>
      </c>
      <c r="H48" s="1">
        <f t="shared" si="10"/>
        <v>0.51219512195121952</v>
      </c>
      <c r="I48" t="str">
        <f>VLOOKUP(D48,Sheet2!D:P,13,0)</f>
        <v>Lost W. Conf. 1st Rnd.</v>
      </c>
      <c r="J48">
        <v>1</v>
      </c>
      <c r="K48">
        <v>3064</v>
      </c>
      <c r="L48">
        <v>6900</v>
      </c>
      <c r="M48" s="3">
        <f t="shared" si="11"/>
        <v>0.44405797101449274</v>
      </c>
      <c r="N48">
        <v>806</v>
      </c>
      <c r="O48">
        <v>2342</v>
      </c>
      <c r="P48" s="2">
        <f t="shared" si="12"/>
        <v>0.34415029888983772</v>
      </c>
      <c r="Q48">
        <v>1454</v>
      </c>
      <c r="R48">
        <v>1831</v>
      </c>
      <c r="S48" s="2">
        <f t="shared" si="13"/>
        <v>0.79410158383397056</v>
      </c>
      <c r="T48">
        <v>751</v>
      </c>
      <c r="U48">
        <v>2781</v>
      </c>
      <c r="V48">
        <v>8388</v>
      </c>
      <c r="W48">
        <v>3532</v>
      </c>
      <c r="X48">
        <v>1813</v>
      </c>
      <c r="Y48">
        <v>560</v>
      </c>
      <c r="Z48">
        <v>306</v>
      </c>
      <c r="AA48">
        <v>1047</v>
      </c>
      <c r="AB48">
        <v>1595</v>
      </c>
      <c r="AC48" s="4">
        <f t="shared" si="14"/>
        <v>0.6054503449519899</v>
      </c>
    </row>
    <row r="49" spans="1:29" x14ac:dyDescent="0.3">
      <c r="A49">
        <v>24</v>
      </c>
      <c r="B49" t="s">
        <v>172</v>
      </c>
      <c r="C49" t="s">
        <v>48</v>
      </c>
      <c r="D49" t="s">
        <v>195</v>
      </c>
      <c r="E49">
        <v>82</v>
      </c>
      <c r="F49">
        <f>VLOOKUP(D49,Sheet2!D:E,2,0)</f>
        <v>42</v>
      </c>
      <c r="G49">
        <f t="shared" si="9"/>
        <v>40</v>
      </c>
      <c r="H49" s="1">
        <f t="shared" si="10"/>
        <v>0.51219512195121952</v>
      </c>
      <c r="I49" t="str">
        <f>VLOOKUP(D49,Sheet2!D:P,13,0)</f>
        <v>Lost W. Conf. 1st Rnd.</v>
      </c>
      <c r="J49">
        <v>1</v>
      </c>
      <c r="K49">
        <v>3019</v>
      </c>
      <c r="L49">
        <v>6859</v>
      </c>
      <c r="M49" s="3">
        <f t="shared" si="11"/>
        <v>0.44015162560139964</v>
      </c>
      <c r="N49">
        <v>504</v>
      </c>
      <c r="O49">
        <v>1521</v>
      </c>
      <c r="P49" s="2">
        <f t="shared" si="12"/>
        <v>0.33136094674556216</v>
      </c>
      <c r="Q49">
        <v>1584</v>
      </c>
      <c r="R49">
        <v>2024</v>
      </c>
      <c r="S49" s="2">
        <f t="shared" si="13"/>
        <v>0.78260869565217395</v>
      </c>
      <c r="T49">
        <v>916</v>
      </c>
      <c r="U49">
        <v>2497</v>
      </c>
      <c r="V49">
        <v>8126</v>
      </c>
      <c r="W49">
        <v>3413</v>
      </c>
      <c r="X49">
        <v>1697</v>
      </c>
      <c r="Y49">
        <v>724</v>
      </c>
      <c r="Z49">
        <v>350</v>
      </c>
      <c r="AA49">
        <v>1090</v>
      </c>
      <c r="AB49">
        <v>1783</v>
      </c>
      <c r="AC49" s="4">
        <f t="shared" si="14"/>
        <v>0.88398443496027213</v>
      </c>
    </row>
    <row r="50" spans="1:29" x14ac:dyDescent="0.3">
      <c r="A50">
        <v>3</v>
      </c>
      <c r="B50" t="s">
        <v>202</v>
      </c>
      <c r="C50" t="s">
        <v>28</v>
      </c>
      <c r="D50" t="s">
        <v>206</v>
      </c>
      <c r="E50">
        <v>82</v>
      </c>
      <c r="F50">
        <f>VLOOKUP(D50,Sheet2!D:E,2,0)</f>
        <v>50</v>
      </c>
      <c r="G50">
        <f t="shared" si="9"/>
        <v>32</v>
      </c>
      <c r="H50" s="1">
        <f t="shared" si="10"/>
        <v>0.6097560975609756</v>
      </c>
      <c r="I50" t="str">
        <f>VLOOKUP(D50,Sheet2!D:P,13,0)</f>
        <v>Lost W. Conf. 1st Rnd.</v>
      </c>
      <c r="J50">
        <v>1</v>
      </c>
      <c r="K50">
        <v>3255</v>
      </c>
      <c r="L50">
        <v>7036</v>
      </c>
      <c r="M50" s="3">
        <f t="shared" si="11"/>
        <v>0.46262080727686183</v>
      </c>
      <c r="N50">
        <v>732</v>
      </c>
      <c r="O50">
        <v>2082</v>
      </c>
      <c r="P50" s="2">
        <f t="shared" si="12"/>
        <v>0.35158501440922191</v>
      </c>
      <c r="Q50">
        <v>1386</v>
      </c>
      <c r="R50">
        <v>1843</v>
      </c>
      <c r="S50" s="2">
        <f t="shared" si="13"/>
        <v>0.75203472599023335</v>
      </c>
      <c r="T50">
        <v>858</v>
      </c>
      <c r="U50">
        <v>2608</v>
      </c>
      <c r="V50">
        <v>8628</v>
      </c>
      <c r="W50">
        <v>3466</v>
      </c>
      <c r="X50">
        <v>1846</v>
      </c>
      <c r="Y50">
        <v>663</v>
      </c>
      <c r="Z50">
        <v>371</v>
      </c>
      <c r="AA50">
        <v>1062</v>
      </c>
      <c r="AB50">
        <v>1644</v>
      </c>
      <c r="AC50" s="4">
        <f t="shared" si="14"/>
        <v>1.3179807076102392</v>
      </c>
    </row>
    <row r="51" spans="1:29" x14ac:dyDescent="0.3">
      <c r="A51">
        <v>7</v>
      </c>
      <c r="B51" t="s">
        <v>202</v>
      </c>
      <c r="C51" t="s">
        <v>36</v>
      </c>
      <c r="D51" t="s">
        <v>210</v>
      </c>
      <c r="E51">
        <v>82</v>
      </c>
      <c r="F51">
        <f>VLOOKUP(D51,Sheet2!D:E,2,0)</f>
        <v>55</v>
      </c>
      <c r="G51">
        <f t="shared" si="9"/>
        <v>27</v>
      </c>
      <c r="H51" s="1">
        <f t="shared" si="10"/>
        <v>0.67073170731707321</v>
      </c>
      <c r="I51" t="str">
        <f>VLOOKUP(D51,Sheet2!D:P,13,0)</f>
        <v>Lost W. Conf. 1st Rnd.</v>
      </c>
      <c r="J51">
        <v>1</v>
      </c>
      <c r="K51">
        <v>3208</v>
      </c>
      <c r="L51">
        <v>6854</v>
      </c>
      <c r="M51" s="3">
        <f t="shared" si="11"/>
        <v>0.46804785526699738</v>
      </c>
      <c r="N51">
        <v>677</v>
      </c>
      <c r="O51">
        <v>1847</v>
      </c>
      <c r="P51" s="2">
        <f t="shared" si="12"/>
        <v>0.36654033567948024</v>
      </c>
      <c r="Q51">
        <v>1368</v>
      </c>
      <c r="R51">
        <v>1754</v>
      </c>
      <c r="S51" s="2">
        <f t="shared" si="13"/>
        <v>0.77993158494868875</v>
      </c>
      <c r="T51">
        <v>806</v>
      </c>
      <c r="U51">
        <v>2772</v>
      </c>
      <c r="V51">
        <v>8461</v>
      </c>
      <c r="W51">
        <v>3578</v>
      </c>
      <c r="X51">
        <v>2000</v>
      </c>
      <c r="Y51">
        <v>657</v>
      </c>
      <c r="Z51">
        <v>444</v>
      </c>
      <c r="AA51">
        <v>1146</v>
      </c>
      <c r="AB51">
        <v>1564</v>
      </c>
      <c r="AC51" s="4">
        <f t="shared" si="14"/>
        <v>2.1230021436193987</v>
      </c>
    </row>
    <row r="52" spans="1:29" x14ac:dyDescent="0.3">
      <c r="A52">
        <v>9</v>
      </c>
      <c r="B52" t="s">
        <v>202</v>
      </c>
      <c r="C52" t="s">
        <v>32</v>
      </c>
      <c r="D52" t="s">
        <v>212</v>
      </c>
      <c r="E52">
        <v>82</v>
      </c>
      <c r="F52">
        <f>VLOOKUP(D52,Sheet2!D:E,2,0)</f>
        <v>51</v>
      </c>
      <c r="G52">
        <f t="shared" si="9"/>
        <v>31</v>
      </c>
      <c r="H52" s="1">
        <f t="shared" si="10"/>
        <v>0.62195121951219512</v>
      </c>
      <c r="I52" t="str">
        <f>VLOOKUP(D52,Sheet2!D:P,13,0)</f>
        <v>Lost W. Conf. 1st Rnd.</v>
      </c>
      <c r="J52">
        <v>1</v>
      </c>
      <c r="K52">
        <v>3175</v>
      </c>
      <c r="L52">
        <v>7049</v>
      </c>
      <c r="M52" s="3">
        <f t="shared" si="11"/>
        <v>0.45041849907788339</v>
      </c>
      <c r="N52">
        <v>807</v>
      </c>
      <c r="O52">
        <v>2231</v>
      </c>
      <c r="P52" s="2">
        <f t="shared" si="12"/>
        <v>0.36172120125504259</v>
      </c>
      <c r="Q52">
        <v>1272</v>
      </c>
      <c r="R52">
        <v>1589</v>
      </c>
      <c r="S52" s="2">
        <f t="shared" si="13"/>
        <v>0.80050346129641281</v>
      </c>
      <c r="T52">
        <v>879</v>
      </c>
      <c r="U52">
        <v>2881</v>
      </c>
      <c r="V52">
        <v>8429</v>
      </c>
      <c r="W52">
        <v>3760</v>
      </c>
      <c r="X52">
        <v>1799</v>
      </c>
      <c r="Y52">
        <v>525</v>
      </c>
      <c r="Z52">
        <v>372</v>
      </c>
      <c r="AA52">
        <v>1117</v>
      </c>
      <c r="AB52">
        <v>1494</v>
      </c>
      <c r="AC52" s="4">
        <f t="shared" si="14"/>
        <v>1.2915874307670805</v>
      </c>
    </row>
    <row r="53" spans="1:29" x14ac:dyDescent="0.3">
      <c r="A53">
        <v>16</v>
      </c>
      <c r="B53" t="s">
        <v>202</v>
      </c>
      <c r="C53" t="s">
        <v>30</v>
      </c>
      <c r="D53" t="s">
        <v>219</v>
      </c>
      <c r="E53">
        <v>82</v>
      </c>
      <c r="F53">
        <f>VLOOKUP(D53,Sheet2!D:E,2,0)</f>
        <v>45</v>
      </c>
      <c r="G53">
        <f t="shared" si="9"/>
        <v>37</v>
      </c>
      <c r="H53" s="1">
        <f t="shared" si="10"/>
        <v>0.54878048780487809</v>
      </c>
      <c r="I53" t="str">
        <f>VLOOKUP(D53,Sheet2!D:P,13,0)</f>
        <v>Lost W. Conf. 1st Rnd.</v>
      </c>
      <c r="J53">
        <v>1</v>
      </c>
      <c r="K53">
        <v>3108</v>
      </c>
      <c r="L53">
        <v>6795</v>
      </c>
      <c r="M53" s="3">
        <f t="shared" si="11"/>
        <v>0.4573951434878587</v>
      </c>
      <c r="N53">
        <v>586</v>
      </c>
      <c r="O53">
        <v>1583</v>
      </c>
      <c r="P53" s="2">
        <f t="shared" si="12"/>
        <v>0.37018319646241316</v>
      </c>
      <c r="Q53">
        <v>1345</v>
      </c>
      <c r="R53">
        <v>1790</v>
      </c>
      <c r="S53" s="2">
        <f t="shared" si="13"/>
        <v>0.75139664804469275</v>
      </c>
      <c r="T53">
        <v>942</v>
      </c>
      <c r="U53">
        <v>2621</v>
      </c>
      <c r="V53">
        <v>8147</v>
      </c>
      <c r="W53">
        <v>3563</v>
      </c>
      <c r="X53">
        <v>1806</v>
      </c>
      <c r="Y53">
        <v>553</v>
      </c>
      <c r="Z53">
        <v>510</v>
      </c>
      <c r="AA53">
        <v>1087</v>
      </c>
      <c r="AB53">
        <v>1530</v>
      </c>
      <c r="AC53" s="4">
        <f t="shared" si="14"/>
        <v>1.5787107057091276</v>
      </c>
    </row>
    <row r="54" spans="1:29" x14ac:dyDescent="0.3">
      <c r="A54">
        <v>2</v>
      </c>
      <c r="B54" t="s">
        <v>234</v>
      </c>
      <c r="C54" t="s">
        <v>26</v>
      </c>
      <c r="D54" t="s">
        <v>236</v>
      </c>
      <c r="E54">
        <v>82</v>
      </c>
      <c r="F54">
        <f>VLOOKUP(D54,Sheet2!D:E,2,0)</f>
        <v>54</v>
      </c>
      <c r="G54">
        <f t="shared" si="9"/>
        <v>28</v>
      </c>
      <c r="H54" s="1">
        <f t="shared" si="10"/>
        <v>0.65853658536585369</v>
      </c>
      <c r="I54" t="str">
        <f>VLOOKUP(D54,Sheet2!D:P,13,0)</f>
        <v>Lost W. Conf. 1st Rnd.</v>
      </c>
      <c r="J54">
        <v>1</v>
      </c>
      <c r="K54">
        <v>3118</v>
      </c>
      <c r="L54">
        <v>6603</v>
      </c>
      <c r="M54" s="3">
        <f t="shared" si="11"/>
        <v>0.47220960169619869</v>
      </c>
      <c r="N54">
        <v>779</v>
      </c>
      <c r="O54">
        <v>2179</v>
      </c>
      <c r="P54" s="2">
        <f t="shared" si="12"/>
        <v>0.35750344194584671</v>
      </c>
      <c r="Q54">
        <v>1814</v>
      </c>
      <c r="R54">
        <v>2549</v>
      </c>
      <c r="S54" s="2">
        <f t="shared" si="13"/>
        <v>0.71165162808944682</v>
      </c>
      <c r="T54">
        <v>920</v>
      </c>
      <c r="U54">
        <v>2797</v>
      </c>
      <c r="V54">
        <v>8829</v>
      </c>
      <c r="W54">
        <v>3717</v>
      </c>
      <c r="X54">
        <v>1755</v>
      </c>
      <c r="Y54">
        <v>621</v>
      </c>
      <c r="Z54">
        <v>461</v>
      </c>
      <c r="AA54">
        <v>1323</v>
      </c>
      <c r="AB54">
        <v>1676</v>
      </c>
      <c r="AC54" s="4">
        <f t="shared" si="14"/>
        <v>1.8709279637827834</v>
      </c>
    </row>
    <row r="55" spans="1:29" x14ac:dyDescent="0.3">
      <c r="A55">
        <v>8</v>
      </c>
      <c r="B55" t="s">
        <v>234</v>
      </c>
      <c r="C55" t="s">
        <v>28</v>
      </c>
      <c r="D55" t="s">
        <v>242</v>
      </c>
      <c r="E55">
        <v>82</v>
      </c>
      <c r="F55">
        <f>VLOOKUP(D55,Sheet2!D:E,2,0)</f>
        <v>49</v>
      </c>
      <c r="G55">
        <f t="shared" si="9"/>
        <v>33</v>
      </c>
      <c r="H55" s="1">
        <f t="shared" si="10"/>
        <v>0.59756097560975607</v>
      </c>
      <c r="I55" t="str">
        <f>VLOOKUP(D55,Sheet2!D:P,13,0)</f>
        <v>Lost W. Conf. 1st Rnd.</v>
      </c>
      <c r="J55">
        <v>1</v>
      </c>
      <c r="K55">
        <v>3249</v>
      </c>
      <c r="L55">
        <v>6858</v>
      </c>
      <c r="M55" s="3">
        <f t="shared" si="11"/>
        <v>0.47375328083989499</v>
      </c>
      <c r="N55">
        <v>721</v>
      </c>
      <c r="O55">
        <v>1877</v>
      </c>
      <c r="P55" s="2">
        <f t="shared" si="12"/>
        <v>0.38412360149174213</v>
      </c>
      <c r="Q55">
        <v>1378</v>
      </c>
      <c r="R55">
        <v>1733</v>
      </c>
      <c r="S55" s="2">
        <f t="shared" si="13"/>
        <v>0.79515291402192734</v>
      </c>
      <c r="T55">
        <v>840</v>
      </c>
      <c r="U55">
        <v>2514</v>
      </c>
      <c r="V55">
        <v>8597</v>
      </c>
      <c r="W55">
        <v>3354</v>
      </c>
      <c r="X55">
        <v>1935</v>
      </c>
      <c r="Y55">
        <v>704</v>
      </c>
      <c r="Z55">
        <v>356</v>
      </c>
      <c r="AA55">
        <v>1110</v>
      </c>
      <c r="AB55">
        <v>1636</v>
      </c>
      <c r="AC55" s="4">
        <f t="shared" si="14"/>
        <v>2.0693113144383943</v>
      </c>
    </row>
    <row r="56" spans="1:29" x14ac:dyDescent="0.3">
      <c r="A56">
        <v>10</v>
      </c>
      <c r="B56" t="s">
        <v>234</v>
      </c>
      <c r="C56" t="s">
        <v>76</v>
      </c>
      <c r="D56" t="s">
        <v>244</v>
      </c>
      <c r="E56">
        <v>82</v>
      </c>
      <c r="F56">
        <f>VLOOKUP(D56,Sheet2!D:E,2,0)</f>
        <v>51</v>
      </c>
      <c r="G56">
        <f t="shared" si="9"/>
        <v>31</v>
      </c>
      <c r="H56" s="1">
        <f t="shared" si="10"/>
        <v>0.62195121951219512</v>
      </c>
      <c r="I56" t="str">
        <f>VLOOKUP(D56,Sheet2!D:P,13,0)</f>
        <v>Lost W. Conf. 1st Rnd.</v>
      </c>
      <c r="J56">
        <v>1</v>
      </c>
      <c r="K56">
        <v>3236</v>
      </c>
      <c r="L56">
        <v>7005</v>
      </c>
      <c r="M56" s="3">
        <f t="shared" si="11"/>
        <v>0.46195574589578875</v>
      </c>
      <c r="N56">
        <v>774</v>
      </c>
      <c r="O56">
        <v>2037</v>
      </c>
      <c r="P56" s="2">
        <f t="shared" si="12"/>
        <v>0.37997054491899851</v>
      </c>
      <c r="Q56">
        <v>1303</v>
      </c>
      <c r="R56">
        <v>1731</v>
      </c>
      <c r="S56" s="2">
        <f t="shared" si="13"/>
        <v>0.75274407856730219</v>
      </c>
      <c r="T56">
        <v>896</v>
      </c>
      <c r="U56">
        <v>2819</v>
      </c>
      <c r="V56">
        <v>8549</v>
      </c>
      <c r="W56">
        <v>3715</v>
      </c>
      <c r="X56">
        <v>1912</v>
      </c>
      <c r="Y56">
        <v>642</v>
      </c>
      <c r="Z56">
        <v>407</v>
      </c>
      <c r="AA56">
        <v>1247</v>
      </c>
      <c r="AB56">
        <v>1784</v>
      </c>
      <c r="AC56" s="4">
        <f t="shared" si="14"/>
        <v>2.3170455464183526</v>
      </c>
    </row>
    <row r="57" spans="1:29" x14ac:dyDescent="0.3">
      <c r="A57">
        <v>27</v>
      </c>
      <c r="B57" t="s">
        <v>234</v>
      </c>
      <c r="C57" t="s">
        <v>48</v>
      </c>
      <c r="D57" t="s">
        <v>262</v>
      </c>
      <c r="E57">
        <v>82</v>
      </c>
      <c r="F57">
        <f>VLOOKUP(D57,Sheet2!D:E,2,0)</f>
        <v>50</v>
      </c>
      <c r="G57">
        <f t="shared" si="9"/>
        <v>32</v>
      </c>
      <c r="H57" s="1">
        <f t="shared" si="10"/>
        <v>0.6097560975609756</v>
      </c>
      <c r="I57" t="str">
        <f>VLOOKUP(D57,Sheet2!D:P,13,0)</f>
        <v>Lost W. Conf. 1st Rnd.</v>
      </c>
      <c r="J57">
        <v>1</v>
      </c>
      <c r="K57">
        <v>3122</v>
      </c>
      <c r="L57">
        <v>6723</v>
      </c>
      <c r="M57" s="3">
        <f t="shared" si="11"/>
        <v>0.46437602260895433</v>
      </c>
      <c r="N57">
        <v>405</v>
      </c>
      <c r="O57">
        <v>1147</v>
      </c>
      <c r="P57" s="2">
        <f t="shared" si="12"/>
        <v>0.35309503051438534</v>
      </c>
      <c r="Q57">
        <v>1235</v>
      </c>
      <c r="R57">
        <v>1666</v>
      </c>
      <c r="S57" s="2">
        <f t="shared" si="13"/>
        <v>0.74129651860744294</v>
      </c>
      <c r="T57">
        <v>950</v>
      </c>
      <c r="U57">
        <v>2526</v>
      </c>
      <c r="V57">
        <v>7884</v>
      </c>
      <c r="W57">
        <v>3476</v>
      </c>
      <c r="X57">
        <v>1792</v>
      </c>
      <c r="Y57">
        <v>631</v>
      </c>
      <c r="Z57">
        <v>375</v>
      </c>
      <c r="AA57">
        <v>1124</v>
      </c>
      <c r="AB57">
        <v>1568</v>
      </c>
      <c r="AC57" s="4">
        <f t="shared" si="14"/>
        <v>1.7411002440387762</v>
      </c>
    </row>
    <row r="58" spans="1:29" x14ac:dyDescent="0.3">
      <c r="A58">
        <v>15</v>
      </c>
      <c r="B58" t="s">
        <v>23</v>
      </c>
      <c r="C58" t="s">
        <v>50</v>
      </c>
      <c r="D58" t="s">
        <v>51</v>
      </c>
      <c r="E58">
        <v>73</v>
      </c>
      <c r="F58">
        <v>44</v>
      </c>
      <c r="G58">
        <f t="shared" si="9"/>
        <v>29</v>
      </c>
      <c r="H58" s="1">
        <f t="shared" si="10"/>
        <v>0.60273972602739723</v>
      </c>
      <c r="I58" t="s">
        <v>388</v>
      </c>
      <c r="J58">
        <v>4</v>
      </c>
      <c r="K58">
        <v>2880</v>
      </c>
      <c r="L58">
        <v>6160</v>
      </c>
      <c r="M58" s="3">
        <f t="shared" si="11"/>
        <v>0.46753246753246752</v>
      </c>
      <c r="N58">
        <v>979</v>
      </c>
      <c r="O58">
        <v>2584</v>
      </c>
      <c r="P58" s="2">
        <f t="shared" si="12"/>
        <v>0.37886996904024767</v>
      </c>
      <c r="Q58">
        <v>1440</v>
      </c>
      <c r="R58">
        <v>1840</v>
      </c>
      <c r="S58" s="2">
        <f t="shared" si="13"/>
        <v>0.78260869565217395</v>
      </c>
      <c r="T58">
        <v>620</v>
      </c>
      <c r="U58">
        <v>2619</v>
      </c>
      <c r="V58">
        <v>8179</v>
      </c>
      <c r="W58">
        <v>3239</v>
      </c>
      <c r="X58">
        <v>1892</v>
      </c>
      <c r="Y58">
        <v>547</v>
      </c>
      <c r="Z58">
        <v>332</v>
      </c>
      <c r="AA58">
        <v>1088</v>
      </c>
      <c r="AB58">
        <v>1501</v>
      </c>
      <c r="AC58" s="4">
        <f t="shared" si="14"/>
        <v>3.0362709067278075</v>
      </c>
    </row>
    <row r="59" spans="1:29" x14ac:dyDescent="0.3">
      <c r="A59">
        <v>2</v>
      </c>
      <c r="B59" t="s">
        <v>82</v>
      </c>
      <c r="C59" t="s">
        <v>76</v>
      </c>
      <c r="D59" t="s">
        <v>84</v>
      </c>
      <c r="E59">
        <v>82</v>
      </c>
      <c r="F59">
        <v>57</v>
      </c>
      <c r="G59">
        <f t="shared" si="9"/>
        <v>25</v>
      </c>
      <c r="H59" s="1">
        <f t="shared" si="10"/>
        <v>0.69512195121951215</v>
      </c>
      <c r="I59" t="s">
        <v>388</v>
      </c>
      <c r="J59">
        <v>4</v>
      </c>
      <c r="K59">
        <v>3612</v>
      </c>
      <c r="L59">
        <v>7361</v>
      </c>
      <c r="M59" s="3">
        <f t="shared" si="11"/>
        <v>0.49069419915772311</v>
      </c>
      <c r="N59">
        <v>1087</v>
      </c>
      <c r="O59">
        <v>2824</v>
      </c>
      <c r="P59" s="2">
        <f t="shared" si="12"/>
        <v>0.38491501416430596</v>
      </c>
      <c r="Q59">
        <v>1339</v>
      </c>
      <c r="R59">
        <v>1672</v>
      </c>
      <c r="S59" s="2">
        <f t="shared" si="13"/>
        <v>0.80083732057416268</v>
      </c>
      <c r="T59">
        <v>797</v>
      </c>
      <c r="U59">
        <v>2990</v>
      </c>
      <c r="V59">
        <v>9650</v>
      </c>
      <c r="W59">
        <v>3787</v>
      </c>
      <c r="X59">
        <v>2413</v>
      </c>
      <c r="Y59">
        <v>625</v>
      </c>
      <c r="Z59">
        <v>525</v>
      </c>
      <c r="AA59">
        <v>1169</v>
      </c>
      <c r="AB59">
        <v>1757</v>
      </c>
      <c r="AC59" s="4">
        <f t="shared" si="14"/>
        <v>3.9002866591633314</v>
      </c>
    </row>
    <row r="60" spans="1:29" x14ac:dyDescent="0.3">
      <c r="A60">
        <v>5</v>
      </c>
      <c r="B60" t="s">
        <v>112</v>
      </c>
      <c r="C60" t="s">
        <v>72</v>
      </c>
      <c r="D60" t="s">
        <v>117</v>
      </c>
      <c r="E60">
        <v>82</v>
      </c>
      <c r="F60">
        <v>50</v>
      </c>
      <c r="G60">
        <f t="shared" si="9"/>
        <v>32</v>
      </c>
      <c r="H60" s="1">
        <f t="shared" si="10"/>
        <v>0.6097560975609756</v>
      </c>
      <c r="I60" t="s">
        <v>388</v>
      </c>
      <c r="J60">
        <v>4</v>
      </c>
      <c r="K60">
        <v>3311</v>
      </c>
      <c r="L60">
        <v>6950</v>
      </c>
      <c r="M60" s="3">
        <f t="shared" si="11"/>
        <v>0.47640287769784173</v>
      </c>
      <c r="N60">
        <v>981</v>
      </c>
      <c r="O60">
        <v>2636</v>
      </c>
      <c r="P60" s="2">
        <f t="shared" si="12"/>
        <v>0.37215477996965096</v>
      </c>
      <c r="Q60">
        <v>1488</v>
      </c>
      <c r="R60">
        <v>1909</v>
      </c>
      <c r="S60" s="2">
        <f t="shared" si="13"/>
        <v>0.77946568884232581</v>
      </c>
      <c r="T60">
        <v>694</v>
      </c>
      <c r="U60">
        <v>2761</v>
      </c>
      <c r="V60">
        <v>9091</v>
      </c>
      <c r="W60">
        <v>3455</v>
      </c>
      <c r="X60">
        <v>1916</v>
      </c>
      <c r="Y60">
        <v>582</v>
      </c>
      <c r="Z60">
        <v>312</v>
      </c>
      <c r="AA60">
        <v>1126</v>
      </c>
      <c r="AB60">
        <v>1524</v>
      </c>
      <c r="AC60" s="4">
        <f t="shared" si="14"/>
        <v>2.2084331454634665</v>
      </c>
    </row>
    <row r="61" spans="1:29" x14ac:dyDescent="0.3">
      <c r="A61">
        <v>4</v>
      </c>
      <c r="B61" t="s">
        <v>142</v>
      </c>
      <c r="C61" t="s">
        <v>72</v>
      </c>
      <c r="D61" t="s">
        <v>146</v>
      </c>
      <c r="E61">
        <v>82</v>
      </c>
      <c r="F61">
        <f>VLOOKUP(D61,Sheet2!D:E,2,0)</f>
        <v>51</v>
      </c>
      <c r="G61">
        <f t="shared" si="9"/>
        <v>31</v>
      </c>
      <c r="H61" s="1">
        <f t="shared" si="10"/>
        <v>0.62195121951219512</v>
      </c>
      <c r="I61" t="str">
        <f>VLOOKUP(D61,Sheet2!D:P,13,0)</f>
        <v>Lost Finals</v>
      </c>
      <c r="J61">
        <v>4</v>
      </c>
      <c r="K61">
        <v>3275</v>
      </c>
      <c r="L61">
        <v>6963</v>
      </c>
      <c r="M61" s="3">
        <f t="shared" si="11"/>
        <v>0.47034324285509121</v>
      </c>
      <c r="N61">
        <v>1067</v>
      </c>
      <c r="O61">
        <v>2779</v>
      </c>
      <c r="P61" s="2">
        <f t="shared" si="12"/>
        <v>0.38395106153292552</v>
      </c>
      <c r="Q61">
        <v>1431</v>
      </c>
      <c r="R61">
        <v>1913</v>
      </c>
      <c r="S61" s="2">
        <f t="shared" si="13"/>
        <v>0.74803972817564035</v>
      </c>
      <c r="T61">
        <v>766</v>
      </c>
      <c r="U61">
        <v>2821</v>
      </c>
      <c r="V61">
        <v>9048</v>
      </c>
      <c r="W61">
        <v>3587</v>
      </c>
      <c r="X61">
        <v>1858</v>
      </c>
      <c r="Y61">
        <v>539</v>
      </c>
      <c r="Z61">
        <v>327</v>
      </c>
      <c r="AA61">
        <v>1121</v>
      </c>
      <c r="AB61">
        <v>1486</v>
      </c>
      <c r="AC61" s="4">
        <f t="shared" si="14"/>
        <v>2.6126184355486863</v>
      </c>
    </row>
    <row r="62" spans="1:29" x14ac:dyDescent="0.3">
      <c r="A62">
        <v>1</v>
      </c>
      <c r="B62" t="s">
        <v>172</v>
      </c>
      <c r="C62" t="s">
        <v>76</v>
      </c>
      <c r="D62" t="s">
        <v>173</v>
      </c>
      <c r="E62">
        <v>82</v>
      </c>
      <c r="F62">
        <f>VLOOKUP(D62,Sheet2!D:E,2,0)</f>
        <v>73</v>
      </c>
      <c r="G62">
        <f t="shared" si="9"/>
        <v>9</v>
      </c>
      <c r="H62" s="1">
        <f t="shared" si="10"/>
        <v>0.8902439024390244</v>
      </c>
      <c r="I62" t="str">
        <f>VLOOKUP(D62,Sheet2!D:P,13,0)</f>
        <v>Lost Finals</v>
      </c>
      <c r="J62">
        <v>4</v>
      </c>
      <c r="K62">
        <v>3489</v>
      </c>
      <c r="L62">
        <v>7159</v>
      </c>
      <c r="M62" s="3">
        <f t="shared" si="11"/>
        <v>0.48735856963263025</v>
      </c>
      <c r="N62">
        <v>1077</v>
      </c>
      <c r="O62">
        <v>2592</v>
      </c>
      <c r="P62" s="2">
        <f t="shared" si="12"/>
        <v>0.41550925925925924</v>
      </c>
      <c r="Q62">
        <v>1366</v>
      </c>
      <c r="R62">
        <v>1790</v>
      </c>
      <c r="S62" s="2">
        <f t="shared" si="13"/>
        <v>0.76312849162011176</v>
      </c>
      <c r="T62">
        <v>816</v>
      </c>
      <c r="U62">
        <v>2972</v>
      </c>
      <c r="V62">
        <v>9421</v>
      </c>
      <c r="W62">
        <v>3788</v>
      </c>
      <c r="X62">
        <v>2373</v>
      </c>
      <c r="Y62">
        <v>689</v>
      </c>
      <c r="Z62">
        <v>498</v>
      </c>
      <c r="AA62">
        <v>1245</v>
      </c>
      <c r="AB62">
        <v>1701</v>
      </c>
      <c r="AC62" s="4">
        <f t="shared" si="14"/>
        <v>4.8177569408715293</v>
      </c>
    </row>
    <row r="63" spans="1:29" x14ac:dyDescent="0.3">
      <c r="A63">
        <v>8</v>
      </c>
      <c r="B63" t="s">
        <v>202</v>
      </c>
      <c r="C63" t="s">
        <v>72</v>
      </c>
      <c r="D63" t="s">
        <v>211</v>
      </c>
      <c r="E63">
        <v>82</v>
      </c>
      <c r="F63">
        <f>VLOOKUP(D63,Sheet2!D:E,2,0)</f>
        <v>53</v>
      </c>
      <c r="G63">
        <f t="shared" si="9"/>
        <v>29</v>
      </c>
      <c r="H63" s="1">
        <f t="shared" si="10"/>
        <v>0.64634146341463417</v>
      </c>
      <c r="I63" t="str">
        <f>VLOOKUP(D63,Sheet2!D:P,13,0)</f>
        <v>Lost Finals</v>
      </c>
      <c r="J63">
        <v>4</v>
      </c>
      <c r="K63">
        <v>3089</v>
      </c>
      <c r="L63">
        <v>6739</v>
      </c>
      <c r="M63" s="3">
        <f t="shared" si="11"/>
        <v>0.4583766137409111</v>
      </c>
      <c r="N63">
        <v>826</v>
      </c>
      <c r="O63">
        <v>2253</v>
      </c>
      <c r="P63" s="2">
        <f t="shared" si="12"/>
        <v>0.36662228140257436</v>
      </c>
      <c r="Q63">
        <v>1453</v>
      </c>
      <c r="R63">
        <v>1934</v>
      </c>
      <c r="S63" s="2">
        <f t="shared" si="13"/>
        <v>0.75129265770423992</v>
      </c>
      <c r="T63">
        <v>911</v>
      </c>
      <c r="U63">
        <v>2612</v>
      </c>
      <c r="V63">
        <v>8457</v>
      </c>
      <c r="W63">
        <v>3523</v>
      </c>
      <c r="X63">
        <v>1814</v>
      </c>
      <c r="Y63">
        <v>603</v>
      </c>
      <c r="Z63">
        <v>340</v>
      </c>
      <c r="AA63">
        <v>1171</v>
      </c>
      <c r="AB63">
        <v>1510</v>
      </c>
      <c r="AC63" s="4">
        <f t="shared" si="14"/>
        <v>2.1283008407633517</v>
      </c>
    </row>
    <row r="64" spans="1:29" x14ac:dyDescent="0.3">
      <c r="A64">
        <v>12</v>
      </c>
      <c r="B64" t="s">
        <v>234</v>
      </c>
      <c r="C64" t="s">
        <v>50</v>
      </c>
      <c r="D64" t="s">
        <v>246</v>
      </c>
      <c r="E64">
        <v>82</v>
      </c>
      <c r="F64">
        <f>VLOOKUP(D64,Sheet2!D:E,2,0)</f>
        <v>54</v>
      </c>
      <c r="G64">
        <f t="shared" si="9"/>
        <v>28</v>
      </c>
      <c r="H64" s="1">
        <f t="shared" si="10"/>
        <v>0.65853658536585369</v>
      </c>
      <c r="I64" t="str">
        <f>VLOOKUP(D64,Sheet2!D:P,13,0)</f>
        <v>Lost Finals</v>
      </c>
      <c r="J64">
        <v>4</v>
      </c>
      <c r="K64">
        <v>3142</v>
      </c>
      <c r="L64">
        <v>6272</v>
      </c>
      <c r="M64" s="3">
        <f t="shared" si="11"/>
        <v>0.50095663265306123</v>
      </c>
      <c r="N64">
        <v>665</v>
      </c>
      <c r="O64">
        <v>1829</v>
      </c>
      <c r="P64" s="2">
        <f t="shared" si="12"/>
        <v>0.36358665937670859</v>
      </c>
      <c r="Q64">
        <v>1431</v>
      </c>
      <c r="R64">
        <v>1884</v>
      </c>
      <c r="S64" s="2">
        <f t="shared" si="13"/>
        <v>0.75955414012738853</v>
      </c>
      <c r="T64">
        <v>627</v>
      </c>
      <c r="U64">
        <v>2397</v>
      </c>
      <c r="V64">
        <v>8380</v>
      </c>
      <c r="W64">
        <v>3024</v>
      </c>
      <c r="X64">
        <v>1847</v>
      </c>
      <c r="Y64">
        <v>732</v>
      </c>
      <c r="Z64">
        <v>367</v>
      </c>
      <c r="AA64">
        <v>1212</v>
      </c>
      <c r="AB64">
        <v>1596</v>
      </c>
      <c r="AC64" s="4">
        <f t="shared" si="14"/>
        <v>3.0106020731870586</v>
      </c>
    </row>
    <row r="65" spans="1:29" x14ac:dyDescent="0.3">
      <c r="A65">
        <v>1</v>
      </c>
      <c r="B65" t="s">
        <v>23</v>
      </c>
      <c r="C65" t="s">
        <v>24</v>
      </c>
      <c r="D65" t="s">
        <v>25</v>
      </c>
      <c r="E65">
        <v>73</v>
      </c>
      <c r="F65">
        <v>56</v>
      </c>
      <c r="G65">
        <f t="shared" si="9"/>
        <v>17</v>
      </c>
      <c r="H65" s="1">
        <f t="shared" si="10"/>
        <v>0.76712328767123283</v>
      </c>
      <c r="I65" t="s">
        <v>294</v>
      </c>
      <c r="J65">
        <v>2</v>
      </c>
      <c r="K65">
        <v>3160</v>
      </c>
      <c r="L65">
        <v>6638</v>
      </c>
      <c r="M65" s="3">
        <f t="shared" si="11"/>
        <v>0.47604700210906897</v>
      </c>
      <c r="N65">
        <v>1007</v>
      </c>
      <c r="O65">
        <v>2840</v>
      </c>
      <c r="P65" s="2">
        <f t="shared" si="12"/>
        <v>0.35457746478873242</v>
      </c>
      <c r="Q65">
        <v>1336</v>
      </c>
      <c r="R65">
        <v>1800</v>
      </c>
      <c r="S65" s="2">
        <f t="shared" si="13"/>
        <v>0.74222222222222223</v>
      </c>
      <c r="T65">
        <v>691</v>
      </c>
      <c r="U65">
        <v>3083</v>
      </c>
      <c r="V65">
        <v>8663</v>
      </c>
      <c r="W65">
        <v>3774</v>
      </c>
      <c r="X65">
        <v>1889</v>
      </c>
      <c r="Y65">
        <v>526</v>
      </c>
      <c r="Z65">
        <v>429</v>
      </c>
      <c r="AA65">
        <v>1102</v>
      </c>
      <c r="AB65">
        <v>1431</v>
      </c>
      <c r="AC65" s="4">
        <f t="shared" si="14"/>
        <v>2.9666287528639295</v>
      </c>
    </row>
    <row r="66" spans="1:29" x14ac:dyDescent="0.3">
      <c r="A66">
        <v>13</v>
      </c>
      <c r="B66" t="s">
        <v>23</v>
      </c>
      <c r="C66" t="s">
        <v>46</v>
      </c>
      <c r="D66" t="s">
        <v>47</v>
      </c>
      <c r="E66">
        <v>72</v>
      </c>
      <c r="F66">
        <v>53</v>
      </c>
      <c r="G66">
        <f t="shared" ref="G66:G97" si="15">E66-F66</f>
        <v>19</v>
      </c>
      <c r="H66" s="1">
        <f t="shared" ref="H66:H97" si="16">F66/E66</f>
        <v>0.73611111111111116</v>
      </c>
      <c r="I66" t="s">
        <v>294</v>
      </c>
      <c r="J66">
        <v>2</v>
      </c>
      <c r="K66">
        <v>2897</v>
      </c>
      <c r="L66">
        <v>6331</v>
      </c>
      <c r="M66" s="3">
        <f t="shared" ref="M66:M97" si="17">K66/L66</f>
        <v>0.45758963828779026</v>
      </c>
      <c r="N66">
        <v>995</v>
      </c>
      <c r="O66">
        <v>2663</v>
      </c>
      <c r="P66" s="2">
        <f t="shared" ref="P66:P97" si="18">N66/O66</f>
        <v>0.37363875328576795</v>
      </c>
      <c r="Q66">
        <v>1329</v>
      </c>
      <c r="R66">
        <v>1670</v>
      </c>
      <c r="S66" s="2">
        <f t="shared" ref="S66:S97" si="19">Q66/R66</f>
        <v>0.79580838323353298</v>
      </c>
      <c r="T66">
        <v>685</v>
      </c>
      <c r="U66">
        <v>2583</v>
      </c>
      <c r="V66">
        <v>8118</v>
      </c>
      <c r="W66">
        <v>3268</v>
      </c>
      <c r="X66">
        <v>1816</v>
      </c>
      <c r="Y66">
        <v>636</v>
      </c>
      <c r="Z66">
        <v>358</v>
      </c>
      <c r="AA66">
        <v>1067</v>
      </c>
      <c r="AB66">
        <v>1559</v>
      </c>
      <c r="AC66" s="4">
        <f t="shared" ref="AC66:AC97" si="20">AA66*$AE$2+Z66*$AF$2+Y66*$AG$2+X66*$AH$2+W66*$AI$2+V66*$AJ$2+U66*$AK$2+T66*$AL$2+S66*$AM$2+R66*$AN$2+Q66*$AO$2+P66*$AP$2+O66*$AQ$2+N66*$AR$2+M66*$AS$2+L66*$AT$2+K66*$AU$2+$AV$2</f>
        <v>2.6680828523218985</v>
      </c>
    </row>
    <row r="67" spans="1:29" x14ac:dyDescent="0.3">
      <c r="A67">
        <v>4</v>
      </c>
      <c r="B67" t="s">
        <v>82</v>
      </c>
      <c r="C67" t="s">
        <v>60</v>
      </c>
      <c r="D67" t="s">
        <v>86</v>
      </c>
      <c r="E67">
        <v>82</v>
      </c>
      <c r="F67">
        <v>51</v>
      </c>
      <c r="G67">
        <f t="shared" si="15"/>
        <v>31</v>
      </c>
      <c r="H67" s="1">
        <f t="shared" si="16"/>
        <v>0.62195121951219512</v>
      </c>
      <c r="I67" t="s">
        <v>294</v>
      </c>
      <c r="J67">
        <v>2</v>
      </c>
      <c r="K67">
        <v>3407</v>
      </c>
      <c r="L67">
        <v>7233</v>
      </c>
      <c r="M67" s="3">
        <f t="shared" si="17"/>
        <v>0.47103553159131756</v>
      </c>
      <c r="N67">
        <v>889</v>
      </c>
      <c r="O67">
        <v>2474</v>
      </c>
      <c r="P67" s="2">
        <f t="shared" si="18"/>
        <v>0.3593371059013743</v>
      </c>
      <c r="Q67">
        <v>1742</v>
      </c>
      <c r="R67">
        <v>2258</v>
      </c>
      <c r="S67" s="2">
        <f t="shared" si="19"/>
        <v>0.77147918511957481</v>
      </c>
      <c r="T67">
        <v>892</v>
      </c>
      <c r="U67">
        <v>3025</v>
      </c>
      <c r="V67">
        <v>9445</v>
      </c>
      <c r="W67">
        <v>3917</v>
      </c>
      <c r="X67">
        <v>2207</v>
      </c>
      <c r="Y67">
        <v>606</v>
      </c>
      <c r="Z67">
        <v>432</v>
      </c>
      <c r="AA67">
        <v>1223</v>
      </c>
      <c r="AB67">
        <v>1745</v>
      </c>
      <c r="AC67" s="4">
        <f t="shared" si="20"/>
        <v>2.6344156637596896</v>
      </c>
    </row>
    <row r="68" spans="1:29" x14ac:dyDescent="0.3">
      <c r="A68">
        <v>14</v>
      </c>
      <c r="B68" t="s">
        <v>82</v>
      </c>
      <c r="C68" t="s">
        <v>38</v>
      </c>
      <c r="D68" t="s">
        <v>95</v>
      </c>
      <c r="E68">
        <v>82</v>
      </c>
      <c r="F68">
        <v>49</v>
      </c>
      <c r="G68">
        <f t="shared" si="15"/>
        <v>33</v>
      </c>
      <c r="H68" s="1">
        <f t="shared" si="16"/>
        <v>0.59756097560975607</v>
      </c>
      <c r="I68" t="s">
        <v>294</v>
      </c>
      <c r="J68">
        <v>2</v>
      </c>
      <c r="K68">
        <v>3451</v>
      </c>
      <c r="L68">
        <v>7423</v>
      </c>
      <c r="M68" s="3">
        <f t="shared" si="17"/>
        <v>0.46490637208675739</v>
      </c>
      <c r="N68">
        <v>1032</v>
      </c>
      <c r="O68">
        <v>2829</v>
      </c>
      <c r="P68" s="2">
        <f t="shared" si="18"/>
        <v>0.36479321314952279</v>
      </c>
      <c r="Q68">
        <v>1282</v>
      </c>
      <c r="R68">
        <v>1598</v>
      </c>
      <c r="S68" s="2">
        <f t="shared" si="19"/>
        <v>0.80225281602002507</v>
      </c>
      <c r="T68">
        <v>804</v>
      </c>
      <c r="U68">
        <v>2849</v>
      </c>
      <c r="V68">
        <v>9216</v>
      </c>
      <c r="W68">
        <v>3653</v>
      </c>
      <c r="X68">
        <v>2155</v>
      </c>
      <c r="Y68">
        <v>706</v>
      </c>
      <c r="Z68">
        <v>435</v>
      </c>
      <c r="AA68">
        <v>1052</v>
      </c>
      <c r="AB68">
        <v>1669</v>
      </c>
      <c r="AC68" s="4">
        <f t="shared" si="20"/>
        <v>2.0010020100426438</v>
      </c>
    </row>
    <row r="69" spans="1:29" x14ac:dyDescent="0.3">
      <c r="A69">
        <v>4</v>
      </c>
      <c r="B69" t="s">
        <v>112</v>
      </c>
      <c r="C69" t="s">
        <v>46</v>
      </c>
      <c r="D69" t="s">
        <v>116</v>
      </c>
      <c r="E69">
        <v>82</v>
      </c>
      <c r="F69">
        <v>59</v>
      </c>
      <c r="G69">
        <f t="shared" si="15"/>
        <v>23</v>
      </c>
      <c r="H69" s="1">
        <f t="shared" si="16"/>
        <v>0.71951219512195119</v>
      </c>
      <c r="I69" t="s">
        <v>294</v>
      </c>
      <c r="J69">
        <v>2</v>
      </c>
      <c r="K69">
        <v>3383</v>
      </c>
      <c r="L69">
        <v>7169</v>
      </c>
      <c r="M69" s="3">
        <f t="shared" si="17"/>
        <v>0.47189287208815733</v>
      </c>
      <c r="N69">
        <v>968</v>
      </c>
      <c r="O69">
        <v>2705</v>
      </c>
      <c r="P69" s="2">
        <f t="shared" si="18"/>
        <v>0.35785582255083181</v>
      </c>
      <c r="Q69">
        <v>1422</v>
      </c>
      <c r="R69">
        <v>1790</v>
      </c>
      <c r="S69" s="2">
        <f t="shared" si="19"/>
        <v>0.79441340782122905</v>
      </c>
      <c r="T69">
        <v>800</v>
      </c>
      <c r="U69">
        <v>2807</v>
      </c>
      <c r="V69">
        <v>9156</v>
      </c>
      <c r="W69">
        <v>3607</v>
      </c>
      <c r="X69">
        <v>1995</v>
      </c>
      <c r="Y69">
        <v>626</v>
      </c>
      <c r="Z69">
        <v>500</v>
      </c>
      <c r="AA69">
        <v>1095</v>
      </c>
      <c r="AB69">
        <v>1783</v>
      </c>
      <c r="AC69" s="4">
        <f t="shared" si="20"/>
        <v>2.2372143269637803</v>
      </c>
    </row>
    <row r="70" spans="1:29" x14ac:dyDescent="0.3">
      <c r="A70">
        <v>7</v>
      </c>
      <c r="B70" t="s">
        <v>112</v>
      </c>
      <c r="C70" t="s">
        <v>60</v>
      </c>
      <c r="D70" t="s">
        <v>119</v>
      </c>
      <c r="E70">
        <v>82</v>
      </c>
      <c r="F70">
        <v>52</v>
      </c>
      <c r="G70">
        <f t="shared" si="15"/>
        <v>30</v>
      </c>
      <c r="H70" s="1">
        <f t="shared" si="16"/>
        <v>0.63414634146341464</v>
      </c>
      <c r="I70" t="s">
        <v>294</v>
      </c>
      <c r="J70">
        <v>2</v>
      </c>
      <c r="K70">
        <v>3349</v>
      </c>
      <c r="L70">
        <v>7098</v>
      </c>
      <c r="M70" s="3">
        <f t="shared" si="17"/>
        <v>0.47182304874612568</v>
      </c>
      <c r="N70">
        <v>901</v>
      </c>
      <c r="O70">
        <v>2445</v>
      </c>
      <c r="P70" s="2">
        <f t="shared" si="18"/>
        <v>0.3685071574642127</v>
      </c>
      <c r="Q70">
        <v>1405</v>
      </c>
      <c r="R70">
        <v>1868</v>
      </c>
      <c r="S70" s="2">
        <f t="shared" si="19"/>
        <v>0.75214132762312635</v>
      </c>
      <c r="T70">
        <v>893</v>
      </c>
      <c r="U70">
        <v>2996</v>
      </c>
      <c r="V70">
        <v>9004</v>
      </c>
      <c r="W70">
        <v>3889</v>
      </c>
      <c r="X70">
        <v>2221</v>
      </c>
      <c r="Y70">
        <v>682</v>
      </c>
      <c r="Z70">
        <v>420</v>
      </c>
      <c r="AA70">
        <v>1353</v>
      </c>
      <c r="AB70">
        <v>1811</v>
      </c>
      <c r="AC70" s="4">
        <f t="shared" si="20"/>
        <v>3.353991975105874</v>
      </c>
    </row>
    <row r="71" spans="1:29" x14ac:dyDescent="0.3">
      <c r="A71">
        <v>5</v>
      </c>
      <c r="B71" t="s">
        <v>142</v>
      </c>
      <c r="C71" t="s">
        <v>34</v>
      </c>
      <c r="D71" t="s">
        <v>147</v>
      </c>
      <c r="E71">
        <v>82</v>
      </c>
      <c r="F71">
        <f>VLOOKUP(D71,Sheet2!D:E,2,0)</f>
        <v>49</v>
      </c>
      <c r="G71">
        <f t="shared" si="15"/>
        <v>33</v>
      </c>
      <c r="H71" s="1">
        <f t="shared" si="16"/>
        <v>0.59756097560975607</v>
      </c>
      <c r="I71" t="str">
        <f>VLOOKUP(D71,Sheet2!D:P,13,0)</f>
        <v>Lost E. Conf. Semis</v>
      </c>
      <c r="J71">
        <v>2</v>
      </c>
      <c r="K71">
        <v>3388</v>
      </c>
      <c r="L71">
        <v>7137</v>
      </c>
      <c r="M71" s="3">
        <f t="shared" si="17"/>
        <v>0.47470926159450749</v>
      </c>
      <c r="N71">
        <v>756</v>
      </c>
      <c r="O71">
        <v>2030</v>
      </c>
      <c r="P71" s="2">
        <f t="shared" si="18"/>
        <v>0.3724137931034483</v>
      </c>
      <c r="Q71">
        <v>1421</v>
      </c>
      <c r="R71">
        <v>1812</v>
      </c>
      <c r="S71" s="2">
        <f t="shared" si="19"/>
        <v>0.7842163355408388</v>
      </c>
      <c r="T71">
        <v>843</v>
      </c>
      <c r="U71">
        <v>2671</v>
      </c>
      <c r="V71">
        <v>8953</v>
      </c>
      <c r="W71">
        <v>3514</v>
      </c>
      <c r="X71">
        <v>1956</v>
      </c>
      <c r="Y71">
        <v>693</v>
      </c>
      <c r="Z71">
        <v>336</v>
      </c>
      <c r="AA71">
        <v>1162</v>
      </c>
      <c r="AB71">
        <v>1745</v>
      </c>
      <c r="AC71" s="4">
        <f t="shared" si="20"/>
        <v>1.9081763005026104</v>
      </c>
    </row>
    <row r="72" spans="1:29" x14ac:dyDescent="0.3">
      <c r="A72">
        <v>10</v>
      </c>
      <c r="B72" t="s">
        <v>142</v>
      </c>
      <c r="C72" t="s">
        <v>46</v>
      </c>
      <c r="D72" t="s">
        <v>151</v>
      </c>
      <c r="E72">
        <v>82</v>
      </c>
      <c r="F72">
        <f>VLOOKUP(D72,Sheet2!D:E,2,0)</f>
        <v>51</v>
      </c>
      <c r="G72">
        <f t="shared" si="15"/>
        <v>31</v>
      </c>
      <c r="H72" s="1">
        <f t="shared" si="16"/>
        <v>0.62195121951219512</v>
      </c>
      <c r="I72" t="str">
        <f>VLOOKUP(D72,Sheet2!D:P,13,0)</f>
        <v>Lost E. Conf. Semis</v>
      </c>
      <c r="J72">
        <v>2</v>
      </c>
      <c r="K72">
        <v>3211</v>
      </c>
      <c r="L72">
        <v>6918</v>
      </c>
      <c r="M72" s="3">
        <f t="shared" si="17"/>
        <v>0.46415148886961549</v>
      </c>
      <c r="N72">
        <v>725</v>
      </c>
      <c r="O72">
        <v>1996</v>
      </c>
      <c r="P72" s="2">
        <f t="shared" si="18"/>
        <v>0.36322645290581163</v>
      </c>
      <c r="Q72">
        <v>1615</v>
      </c>
      <c r="R72">
        <v>2028</v>
      </c>
      <c r="S72" s="2">
        <f t="shared" si="19"/>
        <v>0.79635108481262329</v>
      </c>
      <c r="T72">
        <v>871</v>
      </c>
      <c r="U72">
        <v>2676</v>
      </c>
      <c r="V72">
        <v>8762</v>
      </c>
      <c r="W72">
        <v>3547</v>
      </c>
      <c r="X72">
        <v>1517</v>
      </c>
      <c r="Y72">
        <v>677</v>
      </c>
      <c r="Z72">
        <v>400</v>
      </c>
      <c r="AA72">
        <v>1041</v>
      </c>
      <c r="AB72">
        <v>1708</v>
      </c>
      <c r="AC72" s="4">
        <f t="shared" si="20"/>
        <v>1.7432548442850084</v>
      </c>
    </row>
    <row r="73" spans="1:29" x14ac:dyDescent="0.3">
      <c r="A73">
        <v>12</v>
      </c>
      <c r="B73" t="s">
        <v>172</v>
      </c>
      <c r="C73" t="s">
        <v>52</v>
      </c>
      <c r="D73" t="s">
        <v>183</v>
      </c>
      <c r="E73">
        <v>82</v>
      </c>
      <c r="F73">
        <f>VLOOKUP(D73,Sheet2!D:E,2,0)</f>
        <v>48</v>
      </c>
      <c r="G73">
        <f t="shared" si="15"/>
        <v>34</v>
      </c>
      <c r="H73" s="1">
        <f t="shared" si="16"/>
        <v>0.58536585365853655</v>
      </c>
      <c r="I73" t="str">
        <f>VLOOKUP(D73,Sheet2!D:P,13,0)</f>
        <v>Lost E. Conf. Semis</v>
      </c>
      <c r="J73">
        <v>2</v>
      </c>
      <c r="K73">
        <v>3168</v>
      </c>
      <c r="L73">
        <v>6923</v>
      </c>
      <c r="M73" s="3">
        <f t="shared" si="17"/>
        <v>0.4576050845009389</v>
      </c>
      <c r="N73">
        <v>815</v>
      </c>
      <c r="O73">
        <v>2326</v>
      </c>
      <c r="P73" s="2">
        <f t="shared" si="18"/>
        <v>0.35038693035253654</v>
      </c>
      <c r="Q73">
        <v>1282</v>
      </c>
      <c r="R73">
        <v>1638</v>
      </c>
      <c r="S73" s="2">
        <f t="shared" si="19"/>
        <v>0.78266178266178266</v>
      </c>
      <c r="T73">
        <v>679</v>
      </c>
      <c r="U73">
        <v>2772</v>
      </c>
      <c r="V73">
        <v>8433</v>
      </c>
      <c r="W73">
        <v>3451</v>
      </c>
      <c r="X73">
        <v>2100</v>
      </c>
      <c r="Y73">
        <v>747</v>
      </c>
      <c r="Z73">
        <v>486</v>
      </c>
      <c r="AA73">
        <v>1226</v>
      </c>
      <c r="AB73">
        <v>1570</v>
      </c>
      <c r="AC73" s="4">
        <f t="shared" si="20"/>
        <v>1.7655602207591414</v>
      </c>
    </row>
    <row r="74" spans="1:29" x14ac:dyDescent="0.3">
      <c r="A74">
        <v>23</v>
      </c>
      <c r="B74" t="s">
        <v>172</v>
      </c>
      <c r="C74" t="s">
        <v>50</v>
      </c>
      <c r="D74" t="s">
        <v>194</v>
      </c>
      <c r="E74">
        <v>82</v>
      </c>
      <c r="F74">
        <f>VLOOKUP(D74,Sheet2!D:E,2,0)</f>
        <v>48</v>
      </c>
      <c r="G74">
        <f t="shared" si="15"/>
        <v>34</v>
      </c>
      <c r="H74" s="1">
        <f t="shared" si="16"/>
        <v>0.58536585365853655</v>
      </c>
      <c r="I74" t="str">
        <f>VLOOKUP(D74,Sheet2!D:P,13,0)</f>
        <v>Lost E. Conf. Semis</v>
      </c>
      <c r="J74">
        <v>2</v>
      </c>
      <c r="K74">
        <v>3150</v>
      </c>
      <c r="L74">
        <v>6697</v>
      </c>
      <c r="M74" s="3">
        <f t="shared" si="17"/>
        <v>0.47035986262505597</v>
      </c>
      <c r="N74">
        <v>498</v>
      </c>
      <c r="O74">
        <v>1480</v>
      </c>
      <c r="P74" s="2">
        <f t="shared" si="18"/>
        <v>0.33648648648648649</v>
      </c>
      <c r="Q74">
        <v>1406</v>
      </c>
      <c r="R74">
        <v>1889</v>
      </c>
      <c r="S74" s="2">
        <f t="shared" si="19"/>
        <v>0.74430915828480682</v>
      </c>
      <c r="T74">
        <v>807</v>
      </c>
      <c r="U74">
        <v>2811</v>
      </c>
      <c r="V74">
        <v>8204</v>
      </c>
      <c r="W74">
        <v>3618</v>
      </c>
      <c r="X74">
        <v>1709</v>
      </c>
      <c r="Y74">
        <v>553</v>
      </c>
      <c r="Z74">
        <v>531</v>
      </c>
      <c r="AA74">
        <v>1155</v>
      </c>
      <c r="AB74">
        <v>1502</v>
      </c>
      <c r="AC74" s="4">
        <f t="shared" si="20"/>
        <v>1.8655679709244453</v>
      </c>
    </row>
    <row r="75" spans="1:29" x14ac:dyDescent="0.3">
      <c r="A75">
        <v>15</v>
      </c>
      <c r="B75" t="s">
        <v>202</v>
      </c>
      <c r="C75" t="s">
        <v>74</v>
      </c>
      <c r="D75" t="s">
        <v>218</v>
      </c>
      <c r="E75">
        <v>82</v>
      </c>
      <c r="F75">
        <f>VLOOKUP(D75,Sheet2!D:E,2,0)</f>
        <v>50</v>
      </c>
      <c r="G75">
        <f t="shared" si="15"/>
        <v>32</v>
      </c>
      <c r="H75" s="1">
        <f t="shared" si="16"/>
        <v>0.6097560975609756</v>
      </c>
      <c r="I75" t="str">
        <f>VLOOKUP(D75,Sheet2!D:P,13,0)</f>
        <v>Lost E. Conf. Semis</v>
      </c>
      <c r="J75">
        <v>2</v>
      </c>
      <c r="K75">
        <v>3001</v>
      </c>
      <c r="L75">
        <v>6797</v>
      </c>
      <c r="M75" s="3">
        <f t="shared" si="17"/>
        <v>0.44151831690451671</v>
      </c>
      <c r="N75">
        <v>645</v>
      </c>
      <c r="O75">
        <v>1825</v>
      </c>
      <c r="P75" s="2">
        <f t="shared" si="18"/>
        <v>0.35342465753424657</v>
      </c>
      <c r="Q75">
        <v>1618</v>
      </c>
      <c r="R75">
        <v>2067</v>
      </c>
      <c r="S75" s="2">
        <f t="shared" si="19"/>
        <v>0.78277697145621672</v>
      </c>
      <c r="T75">
        <v>959</v>
      </c>
      <c r="U75">
        <v>2792</v>
      </c>
      <c r="V75">
        <v>8265</v>
      </c>
      <c r="W75">
        <v>3751</v>
      </c>
      <c r="X75">
        <v>1781</v>
      </c>
      <c r="Y75">
        <v>514</v>
      </c>
      <c r="Z75">
        <v>476</v>
      </c>
      <c r="AA75">
        <v>1145</v>
      </c>
      <c r="AB75">
        <v>1495</v>
      </c>
      <c r="AC75" s="4">
        <f t="shared" si="20"/>
        <v>1.5453443436840182</v>
      </c>
    </row>
    <row r="76" spans="1:29" x14ac:dyDescent="0.3">
      <c r="A76">
        <v>19</v>
      </c>
      <c r="B76" t="s">
        <v>202</v>
      </c>
      <c r="C76" t="s">
        <v>34</v>
      </c>
      <c r="D76" t="s">
        <v>222</v>
      </c>
      <c r="E76">
        <v>82</v>
      </c>
      <c r="F76">
        <f>VLOOKUP(D76,Sheet2!D:E,2,0)</f>
        <v>46</v>
      </c>
      <c r="G76">
        <f t="shared" si="15"/>
        <v>36</v>
      </c>
      <c r="H76" s="1">
        <f t="shared" si="16"/>
        <v>0.56097560975609762</v>
      </c>
      <c r="I76" t="str">
        <f>VLOOKUP(D76,Sheet2!D:P,13,0)</f>
        <v>Lost E. Conf. Semis</v>
      </c>
      <c r="J76">
        <v>2</v>
      </c>
      <c r="K76">
        <v>3139</v>
      </c>
      <c r="L76">
        <v>6790</v>
      </c>
      <c r="M76" s="3">
        <f t="shared" si="17"/>
        <v>0.4622974963181149</v>
      </c>
      <c r="N76">
        <v>497</v>
      </c>
      <c r="O76">
        <v>1381</v>
      </c>
      <c r="P76" s="2">
        <f t="shared" si="18"/>
        <v>0.35988414192614049</v>
      </c>
      <c r="Q76">
        <v>1305</v>
      </c>
      <c r="R76">
        <v>1758</v>
      </c>
      <c r="S76" s="2">
        <f t="shared" si="19"/>
        <v>0.74232081911262804</v>
      </c>
      <c r="T76">
        <v>862</v>
      </c>
      <c r="U76">
        <v>2801</v>
      </c>
      <c r="V76">
        <v>8080</v>
      </c>
      <c r="W76">
        <v>3663</v>
      </c>
      <c r="X76">
        <v>1969</v>
      </c>
      <c r="Y76">
        <v>601</v>
      </c>
      <c r="Z76">
        <v>378</v>
      </c>
      <c r="AA76">
        <v>1233</v>
      </c>
      <c r="AB76">
        <v>1707</v>
      </c>
      <c r="AC76" s="4">
        <f t="shared" si="20"/>
        <v>1.7488031671180266</v>
      </c>
    </row>
    <row r="77" spans="1:29" x14ac:dyDescent="0.3">
      <c r="A77">
        <v>16</v>
      </c>
      <c r="B77" t="s">
        <v>234</v>
      </c>
      <c r="C77" t="s">
        <v>34</v>
      </c>
      <c r="D77" t="s">
        <v>250</v>
      </c>
      <c r="E77">
        <v>82</v>
      </c>
      <c r="F77">
        <f>VLOOKUP(D77,Sheet2!D:E,2,0)</f>
        <v>44</v>
      </c>
      <c r="G77">
        <f t="shared" si="15"/>
        <v>38</v>
      </c>
      <c r="H77" s="1">
        <f t="shared" si="16"/>
        <v>0.53658536585365857</v>
      </c>
      <c r="I77" t="str">
        <f>VLOOKUP(D77,Sheet2!D:P,13,0)</f>
        <v>Lost E. Conf. Semis</v>
      </c>
      <c r="J77">
        <v>2</v>
      </c>
      <c r="K77">
        <v>3177</v>
      </c>
      <c r="L77">
        <v>6920</v>
      </c>
      <c r="M77" s="3">
        <f t="shared" si="17"/>
        <v>0.45910404624277457</v>
      </c>
      <c r="N77">
        <v>647</v>
      </c>
      <c r="O77">
        <v>1704</v>
      </c>
      <c r="P77" s="2">
        <f t="shared" si="18"/>
        <v>0.37969483568075119</v>
      </c>
      <c r="Q77">
        <v>1253</v>
      </c>
      <c r="R77">
        <v>1715</v>
      </c>
      <c r="S77" s="2">
        <f t="shared" si="19"/>
        <v>0.73061224489795917</v>
      </c>
      <c r="T77">
        <v>886</v>
      </c>
      <c r="U77">
        <v>2573</v>
      </c>
      <c r="V77">
        <v>8254</v>
      </c>
      <c r="W77">
        <v>3459</v>
      </c>
      <c r="X77">
        <v>1909</v>
      </c>
      <c r="Y77">
        <v>668</v>
      </c>
      <c r="Z77">
        <v>377</v>
      </c>
      <c r="AA77">
        <v>1204</v>
      </c>
      <c r="AB77">
        <v>1675</v>
      </c>
      <c r="AC77" s="4">
        <f t="shared" si="20"/>
        <v>1.5736205653598958</v>
      </c>
    </row>
    <row r="78" spans="1:29" x14ac:dyDescent="0.3">
      <c r="A78">
        <v>21</v>
      </c>
      <c r="B78" t="s">
        <v>234</v>
      </c>
      <c r="C78" t="s">
        <v>54</v>
      </c>
      <c r="D78" t="s">
        <v>255</v>
      </c>
      <c r="E78">
        <v>82</v>
      </c>
      <c r="F78">
        <f>VLOOKUP(D78,Sheet2!D:E,2,0)</f>
        <v>44</v>
      </c>
      <c r="G78">
        <f t="shared" si="15"/>
        <v>38</v>
      </c>
      <c r="H78" s="1">
        <f t="shared" si="16"/>
        <v>0.53658536585365857</v>
      </c>
      <c r="I78" t="str">
        <f>VLOOKUP(D78,Sheet2!D:P,13,0)</f>
        <v>Lost E. Conf. Semis</v>
      </c>
      <c r="J78">
        <v>2</v>
      </c>
      <c r="K78">
        <v>2931</v>
      </c>
      <c r="L78">
        <v>6391</v>
      </c>
      <c r="M78" s="3">
        <f t="shared" si="17"/>
        <v>0.45861367548114534</v>
      </c>
      <c r="N78">
        <v>709</v>
      </c>
      <c r="O78">
        <v>1922</v>
      </c>
      <c r="P78" s="2">
        <f t="shared" si="18"/>
        <v>0.36888657648283041</v>
      </c>
      <c r="Q78">
        <v>1508</v>
      </c>
      <c r="R78">
        <v>2002</v>
      </c>
      <c r="S78" s="2">
        <f t="shared" si="19"/>
        <v>0.75324675324675328</v>
      </c>
      <c r="T78">
        <v>721</v>
      </c>
      <c r="U78">
        <v>2407</v>
      </c>
      <c r="V78">
        <v>8079</v>
      </c>
      <c r="W78">
        <v>3128</v>
      </c>
      <c r="X78">
        <v>1714</v>
      </c>
      <c r="Y78">
        <v>705</v>
      </c>
      <c r="Z78">
        <v>311</v>
      </c>
      <c r="AA78">
        <v>1191</v>
      </c>
      <c r="AB78">
        <v>1777</v>
      </c>
      <c r="AC78" s="4">
        <f t="shared" si="20"/>
        <v>1.5125129477545052</v>
      </c>
    </row>
    <row r="79" spans="1:29" x14ac:dyDescent="0.3">
      <c r="A79">
        <v>9</v>
      </c>
      <c r="B79" t="s">
        <v>23</v>
      </c>
      <c r="C79" t="s">
        <v>38</v>
      </c>
      <c r="D79" t="s">
        <v>39</v>
      </c>
      <c r="E79">
        <v>72</v>
      </c>
      <c r="F79">
        <v>48</v>
      </c>
      <c r="G79">
        <f t="shared" si="15"/>
        <v>24</v>
      </c>
      <c r="H79" s="1">
        <f t="shared" si="16"/>
        <v>0.66666666666666663</v>
      </c>
      <c r="I79" t="s">
        <v>282</v>
      </c>
      <c r="J79">
        <v>3</v>
      </c>
      <c r="K79">
        <v>2971</v>
      </c>
      <c r="L79">
        <v>6448</v>
      </c>
      <c r="M79" s="3">
        <f t="shared" si="17"/>
        <v>0.46076302729528534</v>
      </c>
      <c r="N79">
        <v>905</v>
      </c>
      <c r="O79">
        <v>2487</v>
      </c>
      <c r="P79" s="2">
        <f t="shared" si="18"/>
        <v>0.36389223964616002</v>
      </c>
      <c r="Q79">
        <v>1336</v>
      </c>
      <c r="R79">
        <v>1668</v>
      </c>
      <c r="S79" s="2">
        <f t="shared" si="19"/>
        <v>0.80095923261390889</v>
      </c>
      <c r="T79">
        <v>768</v>
      </c>
      <c r="U79">
        <v>2549</v>
      </c>
      <c r="V79">
        <v>8183</v>
      </c>
      <c r="W79">
        <v>3317</v>
      </c>
      <c r="X79">
        <v>1655</v>
      </c>
      <c r="Y79">
        <v>595</v>
      </c>
      <c r="Z79">
        <v>406</v>
      </c>
      <c r="AA79">
        <v>995</v>
      </c>
      <c r="AB79">
        <v>1553</v>
      </c>
      <c r="AC79" s="4">
        <f t="shared" si="20"/>
        <v>2.1797830566988239</v>
      </c>
    </row>
    <row r="80" spans="1:29" x14ac:dyDescent="0.3">
      <c r="A80">
        <v>1</v>
      </c>
      <c r="B80" t="s">
        <v>82</v>
      </c>
      <c r="C80" t="s">
        <v>24</v>
      </c>
      <c r="D80" t="s">
        <v>83</v>
      </c>
      <c r="E80">
        <v>82</v>
      </c>
      <c r="F80">
        <v>60</v>
      </c>
      <c r="G80">
        <f t="shared" si="15"/>
        <v>22</v>
      </c>
      <c r="H80" s="1">
        <f t="shared" si="16"/>
        <v>0.73170731707317072</v>
      </c>
      <c r="I80" t="s">
        <v>282</v>
      </c>
      <c r="J80">
        <v>3</v>
      </c>
      <c r="K80">
        <v>3555</v>
      </c>
      <c r="L80">
        <v>7471</v>
      </c>
      <c r="M80" s="3">
        <f t="shared" si="17"/>
        <v>0.47583991433543033</v>
      </c>
      <c r="N80">
        <v>1105</v>
      </c>
      <c r="O80">
        <v>3134</v>
      </c>
      <c r="P80" s="2">
        <f t="shared" si="18"/>
        <v>0.35258455647734527</v>
      </c>
      <c r="Q80">
        <v>1471</v>
      </c>
      <c r="R80">
        <v>1904</v>
      </c>
      <c r="S80" s="2">
        <f t="shared" si="19"/>
        <v>0.77258403361344541</v>
      </c>
      <c r="T80">
        <v>762</v>
      </c>
      <c r="U80">
        <v>3316</v>
      </c>
      <c r="V80">
        <v>9686</v>
      </c>
      <c r="W80">
        <v>4078</v>
      </c>
      <c r="X80">
        <v>2136</v>
      </c>
      <c r="Y80">
        <v>615</v>
      </c>
      <c r="Z80">
        <v>486</v>
      </c>
      <c r="AA80">
        <v>1137</v>
      </c>
      <c r="AB80">
        <v>1608</v>
      </c>
      <c r="AC80" s="4">
        <f t="shared" si="20"/>
        <v>2.5305950661863186</v>
      </c>
    </row>
    <row r="81" spans="1:29" x14ac:dyDescent="0.3">
      <c r="A81">
        <v>20</v>
      </c>
      <c r="B81" t="s">
        <v>112</v>
      </c>
      <c r="C81" t="s">
        <v>38</v>
      </c>
      <c r="D81" t="s">
        <v>131</v>
      </c>
      <c r="E81">
        <v>82</v>
      </c>
      <c r="F81">
        <v>55</v>
      </c>
      <c r="G81">
        <f t="shared" si="15"/>
        <v>27</v>
      </c>
      <c r="H81" s="1">
        <f t="shared" si="16"/>
        <v>0.67073170731707321</v>
      </c>
      <c r="I81" t="s">
        <v>282</v>
      </c>
      <c r="J81">
        <v>3</v>
      </c>
      <c r="K81">
        <v>3141</v>
      </c>
      <c r="L81">
        <v>6975</v>
      </c>
      <c r="M81" s="3">
        <f t="shared" si="17"/>
        <v>0.45032258064516129</v>
      </c>
      <c r="N81">
        <v>939</v>
      </c>
      <c r="O81">
        <v>2492</v>
      </c>
      <c r="P81" s="2">
        <f t="shared" si="18"/>
        <v>0.37680577849117175</v>
      </c>
      <c r="Q81">
        <v>1308</v>
      </c>
      <c r="R81">
        <v>1697</v>
      </c>
      <c r="S81" s="2">
        <f t="shared" si="19"/>
        <v>0.77077195050088387</v>
      </c>
      <c r="T81">
        <v>767</v>
      </c>
      <c r="U81">
        <v>2878</v>
      </c>
      <c r="V81">
        <v>8529</v>
      </c>
      <c r="W81">
        <v>3645</v>
      </c>
      <c r="X81">
        <v>1842</v>
      </c>
      <c r="Y81">
        <v>604</v>
      </c>
      <c r="Z81">
        <v>373</v>
      </c>
      <c r="AA81">
        <v>1148</v>
      </c>
      <c r="AB81">
        <v>1618</v>
      </c>
      <c r="AC81" s="4">
        <f t="shared" si="20"/>
        <v>1.8692493839601667</v>
      </c>
    </row>
    <row r="82" spans="1:29" x14ac:dyDescent="0.3">
      <c r="A82">
        <v>7</v>
      </c>
      <c r="B82" t="s">
        <v>142</v>
      </c>
      <c r="C82" t="s">
        <v>38</v>
      </c>
      <c r="D82" t="s">
        <v>148</v>
      </c>
      <c r="E82">
        <v>82</v>
      </c>
      <c r="F82">
        <f>VLOOKUP(D82,Sheet2!D:E,2,0)</f>
        <v>53</v>
      </c>
      <c r="G82">
        <f t="shared" si="15"/>
        <v>29</v>
      </c>
      <c r="H82" s="1">
        <f t="shared" si="16"/>
        <v>0.64634146341463417</v>
      </c>
      <c r="I82" t="str">
        <f>VLOOKUP(D82,Sheet2!D:P,13,0)</f>
        <v>Lost E. Conf. Finals</v>
      </c>
      <c r="J82">
        <v>3</v>
      </c>
      <c r="K82">
        <v>3168</v>
      </c>
      <c r="L82">
        <v>6977</v>
      </c>
      <c r="M82" s="3">
        <f t="shared" si="17"/>
        <v>0.45406335101046297</v>
      </c>
      <c r="N82">
        <v>985</v>
      </c>
      <c r="O82">
        <v>2741</v>
      </c>
      <c r="P82" s="2">
        <f t="shared" si="18"/>
        <v>0.35935789857716161</v>
      </c>
      <c r="Q82">
        <v>1536</v>
      </c>
      <c r="R82">
        <v>1903</v>
      </c>
      <c r="S82" s="2">
        <f t="shared" si="19"/>
        <v>0.80714661061481874</v>
      </c>
      <c r="T82">
        <v>743</v>
      </c>
      <c r="U82">
        <v>2698</v>
      </c>
      <c r="V82">
        <v>8857</v>
      </c>
      <c r="W82">
        <v>3441</v>
      </c>
      <c r="X82">
        <v>2069</v>
      </c>
      <c r="Y82">
        <v>617</v>
      </c>
      <c r="Z82">
        <v>340</v>
      </c>
      <c r="AA82">
        <v>1088</v>
      </c>
      <c r="AB82">
        <v>1686</v>
      </c>
      <c r="AC82" s="4">
        <f t="shared" si="20"/>
        <v>1.6949526344096491</v>
      </c>
    </row>
    <row r="83" spans="1:29" x14ac:dyDescent="0.3">
      <c r="A83">
        <v>14</v>
      </c>
      <c r="B83" t="s">
        <v>172</v>
      </c>
      <c r="C83" t="s">
        <v>46</v>
      </c>
      <c r="D83" t="s">
        <v>185</v>
      </c>
      <c r="E83">
        <v>82</v>
      </c>
      <c r="F83">
        <f>VLOOKUP(D83,Sheet2!D:E,2,0)</f>
        <v>56</v>
      </c>
      <c r="G83">
        <f t="shared" si="15"/>
        <v>26</v>
      </c>
      <c r="H83" s="1">
        <f t="shared" si="16"/>
        <v>0.68292682926829273</v>
      </c>
      <c r="I83" t="str">
        <f>VLOOKUP(D83,Sheet2!D:P,13,0)</f>
        <v>Lost E. Conf. Finals</v>
      </c>
      <c r="J83">
        <v>3</v>
      </c>
      <c r="K83">
        <v>3006</v>
      </c>
      <c r="L83">
        <v>6669</v>
      </c>
      <c r="M83" s="3">
        <f t="shared" si="17"/>
        <v>0.45074224021592441</v>
      </c>
      <c r="N83">
        <v>708</v>
      </c>
      <c r="O83">
        <v>1915</v>
      </c>
      <c r="P83" s="2">
        <f t="shared" si="18"/>
        <v>0.36971279373368149</v>
      </c>
      <c r="Q83">
        <v>1702</v>
      </c>
      <c r="R83">
        <v>2190</v>
      </c>
      <c r="S83" s="2">
        <f t="shared" si="19"/>
        <v>0.77716894977168949</v>
      </c>
      <c r="T83">
        <v>836</v>
      </c>
      <c r="U83">
        <v>2724</v>
      </c>
      <c r="V83">
        <v>8422</v>
      </c>
      <c r="W83">
        <v>3560</v>
      </c>
      <c r="X83">
        <v>1536</v>
      </c>
      <c r="Y83">
        <v>636</v>
      </c>
      <c r="Z83">
        <v>449</v>
      </c>
      <c r="AA83">
        <v>1073</v>
      </c>
      <c r="AB83">
        <v>1610</v>
      </c>
      <c r="AC83" s="4">
        <f t="shared" si="20"/>
        <v>1.5629627860144275</v>
      </c>
    </row>
    <row r="84" spans="1:29" x14ac:dyDescent="0.3">
      <c r="A84">
        <v>10</v>
      </c>
      <c r="B84" t="s">
        <v>202</v>
      </c>
      <c r="C84" t="s">
        <v>52</v>
      </c>
      <c r="D84" t="s">
        <v>213</v>
      </c>
      <c r="E84">
        <v>82</v>
      </c>
      <c r="F84">
        <f>VLOOKUP(D84,Sheet2!D:E,2,0)</f>
        <v>60</v>
      </c>
      <c r="G84">
        <f t="shared" si="15"/>
        <v>22</v>
      </c>
      <c r="H84" s="1">
        <f t="shared" si="16"/>
        <v>0.73170731707317072</v>
      </c>
      <c r="I84" t="str">
        <f>VLOOKUP(D84,Sheet2!D:P,13,0)</f>
        <v>Lost E. Conf. Finals</v>
      </c>
      <c r="J84">
        <v>3</v>
      </c>
      <c r="K84">
        <v>3121</v>
      </c>
      <c r="L84">
        <v>6699</v>
      </c>
      <c r="M84" s="3">
        <f t="shared" si="17"/>
        <v>0.46589043140767278</v>
      </c>
      <c r="N84">
        <v>818</v>
      </c>
      <c r="O84">
        <v>2152</v>
      </c>
      <c r="P84" s="2">
        <f t="shared" si="18"/>
        <v>0.38011152416356875</v>
      </c>
      <c r="Q84">
        <v>1349</v>
      </c>
      <c r="R84">
        <v>1735</v>
      </c>
      <c r="S84" s="2">
        <f t="shared" si="19"/>
        <v>0.77752161383285301</v>
      </c>
      <c r="T84">
        <v>715</v>
      </c>
      <c r="U84">
        <v>2611</v>
      </c>
      <c r="V84">
        <v>8409</v>
      </c>
      <c r="W84">
        <v>3326</v>
      </c>
      <c r="X84">
        <v>2111</v>
      </c>
      <c r="Y84">
        <v>744</v>
      </c>
      <c r="Z84">
        <v>380</v>
      </c>
      <c r="AA84">
        <v>1167</v>
      </c>
      <c r="AB84">
        <v>1457</v>
      </c>
      <c r="AC84" s="4">
        <f t="shared" si="20"/>
        <v>2.4666980038295669</v>
      </c>
    </row>
    <row r="85" spans="1:29" x14ac:dyDescent="0.3">
      <c r="A85">
        <v>24</v>
      </c>
      <c r="B85" t="s">
        <v>234</v>
      </c>
      <c r="C85" t="s">
        <v>66</v>
      </c>
      <c r="D85" t="s">
        <v>259</v>
      </c>
      <c r="E85">
        <v>82</v>
      </c>
      <c r="F85">
        <f>VLOOKUP(D85,Sheet2!D:E,2,0)</f>
        <v>56</v>
      </c>
      <c r="G85">
        <f t="shared" si="15"/>
        <v>26</v>
      </c>
      <c r="H85" s="1">
        <f t="shared" si="16"/>
        <v>0.68292682926829273</v>
      </c>
      <c r="I85" t="str">
        <f>VLOOKUP(D85,Sheet2!D:P,13,0)</f>
        <v>Lost E. Conf. Finals</v>
      </c>
      <c r="J85">
        <v>3</v>
      </c>
      <c r="K85">
        <v>2949</v>
      </c>
      <c r="L85">
        <v>6573</v>
      </c>
      <c r="M85" s="3">
        <f t="shared" si="17"/>
        <v>0.44865358283888634</v>
      </c>
      <c r="N85">
        <v>550</v>
      </c>
      <c r="O85">
        <v>1542</v>
      </c>
      <c r="P85" s="2">
        <f t="shared" si="18"/>
        <v>0.35667963683527887</v>
      </c>
      <c r="Q85">
        <v>1485</v>
      </c>
      <c r="R85">
        <v>1907</v>
      </c>
      <c r="S85" s="2">
        <f t="shared" si="19"/>
        <v>0.77871001573151544</v>
      </c>
      <c r="T85">
        <v>834</v>
      </c>
      <c r="U85">
        <v>2831</v>
      </c>
      <c r="V85">
        <v>7933</v>
      </c>
      <c r="W85">
        <v>3665</v>
      </c>
      <c r="X85">
        <v>1651</v>
      </c>
      <c r="Y85">
        <v>550</v>
      </c>
      <c r="Z85">
        <v>446</v>
      </c>
      <c r="AA85">
        <v>1237</v>
      </c>
      <c r="AB85">
        <v>1675</v>
      </c>
      <c r="AC85" s="4">
        <f t="shared" si="20"/>
        <v>1.5134233203521283</v>
      </c>
    </row>
    <row r="86" spans="1:29" x14ac:dyDescent="0.3">
      <c r="A86">
        <v>17</v>
      </c>
      <c r="B86" t="s">
        <v>23</v>
      </c>
      <c r="C86" t="s">
        <v>54</v>
      </c>
      <c r="D86" t="s">
        <v>55</v>
      </c>
      <c r="E86">
        <v>72</v>
      </c>
      <c r="F86">
        <v>35</v>
      </c>
      <c r="G86">
        <f t="shared" si="15"/>
        <v>37</v>
      </c>
      <c r="H86" s="1">
        <f t="shared" si="16"/>
        <v>0.4861111111111111</v>
      </c>
      <c r="I86" t="s">
        <v>285</v>
      </c>
      <c r="J86">
        <v>1</v>
      </c>
      <c r="K86">
        <v>2908</v>
      </c>
      <c r="L86">
        <v>6498</v>
      </c>
      <c r="M86" s="3">
        <f t="shared" si="17"/>
        <v>0.44752231455832564</v>
      </c>
      <c r="N86">
        <v>941</v>
      </c>
      <c r="O86">
        <v>2746</v>
      </c>
      <c r="P86" s="2">
        <f t="shared" si="18"/>
        <v>0.34268026219956299</v>
      </c>
      <c r="Q86">
        <v>1291</v>
      </c>
      <c r="R86">
        <v>1732</v>
      </c>
      <c r="S86" s="2">
        <f t="shared" si="19"/>
        <v>0.74538106235565815</v>
      </c>
      <c r="T86">
        <v>766</v>
      </c>
      <c r="U86">
        <v>2683</v>
      </c>
      <c r="V86">
        <v>8048</v>
      </c>
      <c r="W86">
        <v>3449</v>
      </c>
      <c r="X86">
        <v>1761</v>
      </c>
      <c r="Y86">
        <v>464</v>
      </c>
      <c r="Z86">
        <v>323</v>
      </c>
      <c r="AA86">
        <v>1099</v>
      </c>
      <c r="AB86">
        <v>1510</v>
      </c>
      <c r="AC86" s="4">
        <f t="shared" si="20"/>
        <v>1.3427268571452657</v>
      </c>
    </row>
    <row r="87" spans="1:29" x14ac:dyDescent="0.3">
      <c r="A87">
        <v>20</v>
      </c>
      <c r="B87" t="s">
        <v>23</v>
      </c>
      <c r="C87" t="s">
        <v>60</v>
      </c>
      <c r="D87" t="s">
        <v>61</v>
      </c>
      <c r="E87">
        <v>73</v>
      </c>
      <c r="F87">
        <v>43</v>
      </c>
      <c r="G87">
        <f t="shared" si="15"/>
        <v>30</v>
      </c>
      <c r="H87" s="1">
        <f t="shared" si="16"/>
        <v>0.58904109589041098</v>
      </c>
      <c r="I87" t="s">
        <v>285</v>
      </c>
      <c r="J87">
        <v>1</v>
      </c>
      <c r="K87">
        <v>3000</v>
      </c>
      <c r="L87">
        <v>6417</v>
      </c>
      <c r="M87" s="3">
        <f t="shared" si="17"/>
        <v>0.4675081813931744</v>
      </c>
      <c r="N87">
        <v>848</v>
      </c>
      <c r="O87">
        <v>2307</v>
      </c>
      <c r="P87" s="2">
        <f t="shared" si="18"/>
        <v>0.36757693974859124</v>
      </c>
      <c r="Q87">
        <v>1236</v>
      </c>
      <c r="R87">
        <v>1638</v>
      </c>
      <c r="S87" s="2">
        <f t="shared" si="19"/>
        <v>0.75457875457875456</v>
      </c>
      <c r="T87">
        <v>764</v>
      </c>
      <c r="U87">
        <v>2553</v>
      </c>
      <c r="V87">
        <v>8084</v>
      </c>
      <c r="W87">
        <v>3317</v>
      </c>
      <c r="X87">
        <v>1884</v>
      </c>
      <c r="Y87">
        <v>586</v>
      </c>
      <c r="Z87">
        <v>389</v>
      </c>
      <c r="AA87">
        <v>1037</v>
      </c>
      <c r="AB87">
        <v>1529</v>
      </c>
      <c r="AC87" s="4">
        <f t="shared" si="20"/>
        <v>2.6620370408950187</v>
      </c>
    </row>
    <row r="88" spans="1:29" x14ac:dyDescent="0.3">
      <c r="A88">
        <v>23</v>
      </c>
      <c r="B88" t="s">
        <v>23</v>
      </c>
      <c r="C88" t="s">
        <v>66</v>
      </c>
      <c r="D88" t="s">
        <v>67</v>
      </c>
      <c r="E88">
        <v>73</v>
      </c>
      <c r="F88">
        <v>45</v>
      </c>
      <c r="G88">
        <f t="shared" si="15"/>
        <v>28</v>
      </c>
      <c r="H88" s="1">
        <f t="shared" si="16"/>
        <v>0.61643835616438358</v>
      </c>
      <c r="I88" t="s">
        <v>285</v>
      </c>
      <c r="J88">
        <v>1</v>
      </c>
      <c r="K88">
        <v>3075</v>
      </c>
      <c r="L88">
        <v>6457</v>
      </c>
      <c r="M88" s="3">
        <f t="shared" si="17"/>
        <v>0.47622735016261419</v>
      </c>
      <c r="N88">
        <v>743</v>
      </c>
      <c r="O88">
        <v>2046</v>
      </c>
      <c r="P88" s="2">
        <f t="shared" si="18"/>
        <v>0.36314760508308896</v>
      </c>
      <c r="Q88">
        <v>1096</v>
      </c>
      <c r="R88">
        <v>1393</v>
      </c>
      <c r="S88" s="2">
        <f t="shared" si="19"/>
        <v>0.78679109834888727</v>
      </c>
      <c r="T88">
        <v>636</v>
      </c>
      <c r="U88">
        <v>2489</v>
      </c>
      <c r="V88">
        <v>7989</v>
      </c>
      <c r="W88">
        <v>3125</v>
      </c>
      <c r="X88">
        <v>1888</v>
      </c>
      <c r="Y88">
        <v>543</v>
      </c>
      <c r="Z88">
        <v>376</v>
      </c>
      <c r="AA88">
        <v>967</v>
      </c>
      <c r="AB88">
        <v>1445</v>
      </c>
      <c r="AC88" s="4">
        <f t="shared" si="20"/>
        <v>1.6133698465254085</v>
      </c>
    </row>
    <row r="89" spans="1:29" x14ac:dyDescent="0.3">
      <c r="A89">
        <v>24</v>
      </c>
      <c r="B89" t="s">
        <v>23</v>
      </c>
      <c r="C89" t="s">
        <v>68</v>
      </c>
      <c r="D89" t="s">
        <v>69</v>
      </c>
      <c r="E89">
        <v>73</v>
      </c>
      <c r="F89">
        <v>33</v>
      </c>
      <c r="G89">
        <f t="shared" si="15"/>
        <v>40</v>
      </c>
      <c r="H89" s="1">
        <f t="shared" si="16"/>
        <v>0.45205479452054792</v>
      </c>
      <c r="I89" t="s">
        <v>285</v>
      </c>
      <c r="J89">
        <v>1</v>
      </c>
      <c r="K89">
        <v>2871</v>
      </c>
      <c r="L89">
        <v>6468</v>
      </c>
      <c r="M89" s="3">
        <f t="shared" si="17"/>
        <v>0.44387755102040816</v>
      </c>
      <c r="N89">
        <v>807</v>
      </c>
      <c r="O89">
        <v>2354</v>
      </c>
      <c r="P89" s="2">
        <f t="shared" si="18"/>
        <v>0.34282073067119795</v>
      </c>
      <c r="Q89">
        <v>1282</v>
      </c>
      <c r="R89">
        <v>1656</v>
      </c>
      <c r="S89" s="2">
        <f t="shared" si="19"/>
        <v>0.77415458937198067</v>
      </c>
      <c r="T89">
        <v>751</v>
      </c>
      <c r="U89">
        <v>2498</v>
      </c>
      <c r="V89">
        <v>7831</v>
      </c>
      <c r="W89">
        <v>3249</v>
      </c>
      <c r="X89">
        <v>1747</v>
      </c>
      <c r="Y89">
        <v>599</v>
      </c>
      <c r="Z89">
        <v>396</v>
      </c>
      <c r="AA89">
        <v>937</v>
      </c>
      <c r="AB89">
        <v>1336</v>
      </c>
      <c r="AC89" s="4">
        <f t="shared" si="20"/>
        <v>1.0690835955391158</v>
      </c>
    </row>
    <row r="90" spans="1:29" x14ac:dyDescent="0.3">
      <c r="A90">
        <v>15</v>
      </c>
      <c r="B90" t="s">
        <v>82</v>
      </c>
      <c r="C90" t="s">
        <v>54</v>
      </c>
      <c r="D90" t="s">
        <v>96</v>
      </c>
      <c r="E90">
        <v>82</v>
      </c>
      <c r="F90">
        <v>42</v>
      </c>
      <c r="G90">
        <f t="shared" si="15"/>
        <v>40</v>
      </c>
      <c r="H90" s="1">
        <f t="shared" si="16"/>
        <v>0.51219512195121952</v>
      </c>
      <c r="I90" t="s">
        <v>285</v>
      </c>
      <c r="J90">
        <v>1</v>
      </c>
      <c r="K90">
        <v>3301</v>
      </c>
      <c r="L90">
        <v>7358</v>
      </c>
      <c r="M90" s="3">
        <f t="shared" si="17"/>
        <v>0.4486273443870617</v>
      </c>
      <c r="N90">
        <v>1047</v>
      </c>
      <c r="O90">
        <v>2965</v>
      </c>
      <c r="P90" s="2">
        <f t="shared" si="18"/>
        <v>0.35311973018549747</v>
      </c>
      <c r="Q90">
        <v>1555</v>
      </c>
      <c r="R90">
        <v>2088</v>
      </c>
      <c r="S90" s="2">
        <f t="shared" si="19"/>
        <v>0.74473180076628354</v>
      </c>
      <c r="T90">
        <v>900</v>
      </c>
      <c r="U90">
        <v>2919</v>
      </c>
      <c r="V90">
        <v>9204</v>
      </c>
      <c r="W90">
        <v>3819</v>
      </c>
      <c r="X90">
        <v>1954</v>
      </c>
      <c r="Y90">
        <v>539</v>
      </c>
      <c r="Z90">
        <v>339</v>
      </c>
      <c r="AA90">
        <v>1236</v>
      </c>
      <c r="AB90">
        <v>1763</v>
      </c>
      <c r="AC90" s="4">
        <f t="shared" si="20"/>
        <v>1.1345862499751149</v>
      </c>
    </row>
    <row r="91" spans="1:29" x14ac:dyDescent="0.3">
      <c r="A91">
        <v>22</v>
      </c>
      <c r="B91" t="s">
        <v>82</v>
      </c>
      <c r="C91" t="s">
        <v>66</v>
      </c>
      <c r="D91" t="s">
        <v>103</v>
      </c>
      <c r="E91">
        <v>82</v>
      </c>
      <c r="F91">
        <v>48</v>
      </c>
      <c r="G91">
        <f t="shared" si="15"/>
        <v>34</v>
      </c>
      <c r="H91" s="1">
        <f t="shared" si="16"/>
        <v>0.58536585365853655</v>
      </c>
      <c r="I91" t="s">
        <v>285</v>
      </c>
      <c r="J91">
        <v>1</v>
      </c>
      <c r="K91">
        <v>3390</v>
      </c>
      <c r="L91">
        <v>7135</v>
      </c>
      <c r="M91" s="3">
        <f t="shared" si="17"/>
        <v>0.47512263489838824</v>
      </c>
      <c r="N91">
        <v>779</v>
      </c>
      <c r="O91">
        <v>2081</v>
      </c>
      <c r="P91" s="2">
        <f t="shared" si="18"/>
        <v>0.37433925997116768</v>
      </c>
      <c r="Q91">
        <v>1298</v>
      </c>
      <c r="R91">
        <v>1727</v>
      </c>
      <c r="S91" s="2">
        <f t="shared" si="19"/>
        <v>0.75159235668789814</v>
      </c>
      <c r="T91">
        <v>762</v>
      </c>
      <c r="U91">
        <v>2766</v>
      </c>
      <c r="V91">
        <v>8857</v>
      </c>
      <c r="W91">
        <v>3528</v>
      </c>
      <c r="X91">
        <v>2128</v>
      </c>
      <c r="Y91">
        <v>713</v>
      </c>
      <c r="Z91">
        <v>404</v>
      </c>
      <c r="AA91">
        <v>1122</v>
      </c>
      <c r="AB91">
        <v>1594</v>
      </c>
      <c r="AC91" s="4">
        <f t="shared" si="20"/>
        <v>2.0850970438513414</v>
      </c>
    </row>
    <row r="92" spans="1:29" x14ac:dyDescent="0.3">
      <c r="A92">
        <v>24</v>
      </c>
      <c r="B92" t="s">
        <v>82</v>
      </c>
      <c r="C92" t="s">
        <v>68</v>
      </c>
      <c r="D92" t="s">
        <v>105</v>
      </c>
      <c r="E92">
        <v>82</v>
      </c>
      <c r="F92">
        <v>42</v>
      </c>
      <c r="G92">
        <f t="shared" si="15"/>
        <v>40</v>
      </c>
      <c r="H92" s="1">
        <f t="shared" si="16"/>
        <v>0.51219512195121952</v>
      </c>
      <c r="I92" t="s">
        <v>285</v>
      </c>
      <c r="J92">
        <v>1</v>
      </c>
      <c r="K92">
        <v>3316</v>
      </c>
      <c r="L92">
        <v>7307</v>
      </c>
      <c r="M92" s="3">
        <f t="shared" si="17"/>
        <v>0.45381141371287809</v>
      </c>
      <c r="N92">
        <v>937</v>
      </c>
      <c r="O92">
        <v>2633</v>
      </c>
      <c r="P92" s="2">
        <f t="shared" si="18"/>
        <v>0.35586783137105965</v>
      </c>
      <c r="Q92">
        <v>1231</v>
      </c>
      <c r="R92">
        <v>1575</v>
      </c>
      <c r="S92" s="2">
        <f t="shared" si="19"/>
        <v>0.78158730158730161</v>
      </c>
      <c r="T92">
        <v>822</v>
      </c>
      <c r="U92">
        <v>2902</v>
      </c>
      <c r="V92">
        <v>8800</v>
      </c>
      <c r="W92">
        <v>3724</v>
      </c>
      <c r="X92">
        <v>2095</v>
      </c>
      <c r="Y92">
        <v>543</v>
      </c>
      <c r="Z92">
        <v>445</v>
      </c>
      <c r="AA92">
        <v>1082</v>
      </c>
      <c r="AB92">
        <v>1526</v>
      </c>
      <c r="AC92" s="4">
        <f t="shared" si="20"/>
        <v>1.3509929624849519</v>
      </c>
    </row>
    <row r="93" spans="1:29" x14ac:dyDescent="0.3">
      <c r="A93">
        <v>25</v>
      </c>
      <c r="B93" t="s">
        <v>82</v>
      </c>
      <c r="C93" t="s">
        <v>70</v>
      </c>
      <c r="D93" t="s">
        <v>106</v>
      </c>
      <c r="E93">
        <v>82</v>
      </c>
      <c r="F93">
        <v>41</v>
      </c>
      <c r="G93">
        <f t="shared" si="15"/>
        <v>41</v>
      </c>
      <c r="H93" s="1">
        <f t="shared" si="16"/>
        <v>0.5</v>
      </c>
      <c r="I93" t="s">
        <v>285</v>
      </c>
      <c r="J93">
        <v>1</v>
      </c>
      <c r="K93">
        <v>3185</v>
      </c>
      <c r="L93">
        <v>7238</v>
      </c>
      <c r="M93" s="3">
        <f t="shared" si="17"/>
        <v>0.44003868471953578</v>
      </c>
      <c r="N93">
        <v>993</v>
      </c>
      <c r="O93">
        <v>2854</v>
      </c>
      <c r="P93" s="2">
        <f t="shared" si="18"/>
        <v>0.34793272599859848</v>
      </c>
      <c r="Q93">
        <v>1415</v>
      </c>
      <c r="R93">
        <v>1893</v>
      </c>
      <c r="S93" s="2">
        <f t="shared" si="19"/>
        <v>0.74749075541468568</v>
      </c>
      <c r="T93">
        <v>936</v>
      </c>
      <c r="U93">
        <v>2752</v>
      </c>
      <c r="V93">
        <v>8778</v>
      </c>
      <c r="W93">
        <v>3688</v>
      </c>
      <c r="X93">
        <v>1845</v>
      </c>
      <c r="Y93">
        <v>569</v>
      </c>
      <c r="Z93">
        <v>331</v>
      </c>
      <c r="AA93">
        <v>1135</v>
      </c>
      <c r="AB93">
        <v>1811</v>
      </c>
      <c r="AC93" s="4">
        <f t="shared" si="20"/>
        <v>0.88823863225150035</v>
      </c>
    </row>
    <row r="94" spans="1:29" x14ac:dyDescent="0.3">
      <c r="A94">
        <v>14</v>
      </c>
      <c r="B94" t="s">
        <v>112</v>
      </c>
      <c r="C94" t="s">
        <v>34</v>
      </c>
      <c r="D94" t="s">
        <v>125</v>
      </c>
      <c r="E94">
        <v>82</v>
      </c>
      <c r="F94">
        <v>43</v>
      </c>
      <c r="G94">
        <f t="shared" si="15"/>
        <v>39</v>
      </c>
      <c r="H94" s="1">
        <f t="shared" si="16"/>
        <v>0.52439024390243905</v>
      </c>
      <c r="I94" t="s">
        <v>285</v>
      </c>
      <c r="J94">
        <v>1</v>
      </c>
      <c r="K94">
        <v>3275</v>
      </c>
      <c r="L94">
        <v>7018</v>
      </c>
      <c r="M94" s="3">
        <f t="shared" si="17"/>
        <v>0.46665716728412654</v>
      </c>
      <c r="N94">
        <v>814</v>
      </c>
      <c r="O94">
        <v>2173</v>
      </c>
      <c r="P94" s="2">
        <f t="shared" si="18"/>
        <v>0.37459733087896918</v>
      </c>
      <c r="Q94">
        <v>1378</v>
      </c>
      <c r="R94">
        <v>1786</v>
      </c>
      <c r="S94" s="2">
        <f t="shared" si="19"/>
        <v>0.77155655095184772</v>
      </c>
      <c r="T94">
        <v>823</v>
      </c>
      <c r="U94">
        <v>2713</v>
      </c>
      <c r="V94">
        <v>8742</v>
      </c>
      <c r="W94">
        <v>3536</v>
      </c>
      <c r="X94">
        <v>2065</v>
      </c>
      <c r="Y94">
        <v>645</v>
      </c>
      <c r="Z94">
        <v>353</v>
      </c>
      <c r="AA94">
        <v>1196</v>
      </c>
      <c r="AB94">
        <v>1746</v>
      </c>
      <c r="AC94" s="4">
        <f t="shared" si="20"/>
        <v>2.101642824885829</v>
      </c>
    </row>
    <row r="95" spans="1:29" x14ac:dyDescent="0.3">
      <c r="A95">
        <v>15</v>
      </c>
      <c r="B95" t="s">
        <v>112</v>
      </c>
      <c r="C95" t="s">
        <v>24</v>
      </c>
      <c r="D95" t="s">
        <v>126</v>
      </c>
      <c r="E95">
        <v>82</v>
      </c>
      <c r="F95">
        <v>44</v>
      </c>
      <c r="G95">
        <f t="shared" si="15"/>
        <v>38</v>
      </c>
      <c r="H95" s="1">
        <f t="shared" si="16"/>
        <v>0.53658536585365857</v>
      </c>
      <c r="I95" t="s">
        <v>285</v>
      </c>
      <c r="J95">
        <v>1</v>
      </c>
      <c r="K95">
        <v>3257</v>
      </c>
      <c r="L95">
        <v>6807</v>
      </c>
      <c r="M95" s="3">
        <f t="shared" si="17"/>
        <v>0.47847803731452915</v>
      </c>
      <c r="N95">
        <v>718</v>
      </c>
      <c r="O95">
        <v>2024</v>
      </c>
      <c r="P95" s="2">
        <f t="shared" si="18"/>
        <v>0.35474308300395258</v>
      </c>
      <c r="Q95">
        <v>1499</v>
      </c>
      <c r="R95">
        <v>1915</v>
      </c>
      <c r="S95" s="2">
        <f t="shared" si="19"/>
        <v>0.78276762402088773</v>
      </c>
      <c r="T95">
        <v>688</v>
      </c>
      <c r="U95">
        <v>2579</v>
      </c>
      <c r="V95">
        <v>8731</v>
      </c>
      <c r="W95">
        <v>3267</v>
      </c>
      <c r="X95">
        <v>1905</v>
      </c>
      <c r="Y95">
        <v>722</v>
      </c>
      <c r="Z95">
        <v>443</v>
      </c>
      <c r="AA95">
        <v>1135</v>
      </c>
      <c r="AB95">
        <v>1752</v>
      </c>
      <c r="AC95" s="4">
        <f t="shared" si="20"/>
        <v>1.9241571396191723</v>
      </c>
    </row>
    <row r="96" spans="1:29" x14ac:dyDescent="0.3">
      <c r="A96">
        <v>17</v>
      </c>
      <c r="B96" t="s">
        <v>112</v>
      </c>
      <c r="C96" t="s">
        <v>66</v>
      </c>
      <c r="D96" t="s">
        <v>128</v>
      </c>
      <c r="E96">
        <v>82</v>
      </c>
      <c r="F96">
        <v>48</v>
      </c>
      <c r="G96">
        <f t="shared" si="15"/>
        <v>34</v>
      </c>
      <c r="H96" s="1">
        <f t="shared" si="16"/>
        <v>0.58536585365853655</v>
      </c>
      <c r="I96" t="s">
        <v>285</v>
      </c>
      <c r="J96">
        <v>1</v>
      </c>
      <c r="K96">
        <v>3345</v>
      </c>
      <c r="L96">
        <v>7083</v>
      </c>
      <c r="M96" s="3">
        <f t="shared" si="17"/>
        <v>0.47225751800084709</v>
      </c>
      <c r="N96">
        <v>741</v>
      </c>
      <c r="O96">
        <v>2010</v>
      </c>
      <c r="P96" s="2">
        <f t="shared" si="18"/>
        <v>0.36865671641791042</v>
      </c>
      <c r="Q96">
        <v>1225</v>
      </c>
      <c r="R96">
        <v>1573</v>
      </c>
      <c r="S96" s="2">
        <f t="shared" si="19"/>
        <v>0.77876668785759695</v>
      </c>
      <c r="T96">
        <v>788</v>
      </c>
      <c r="U96">
        <v>2684</v>
      </c>
      <c r="V96">
        <v>8656</v>
      </c>
      <c r="W96">
        <v>3472</v>
      </c>
      <c r="X96">
        <v>1819</v>
      </c>
      <c r="Y96">
        <v>721</v>
      </c>
      <c r="Z96">
        <v>340</v>
      </c>
      <c r="AA96">
        <v>1088</v>
      </c>
      <c r="AB96">
        <v>1544</v>
      </c>
      <c r="AC96" s="4">
        <f t="shared" si="20"/>
        <v>1.5891079255873812</v>
      </c>
    </row>
    <row r="97" spans="1:29" x14ac:dyDescent="0.3">
      <c r="A97">
        <v>25</v>
      </c>
      <c r="B97" t="s">
        <v>112</v>
      </c>
      <c r="C97" t="s">
        <v>50</v>
      </c>
      <c r="D97" t="s">
        <v>136</v>
      </c>
      <c r="E97">
        <v>82</v>
      </c>
      <c r="F97">
        <v>44</v>
      </c>
      <c r="G97">
        <f t="shared" si="15"/>
        <v>38</v>
      </c>
      <c r="H97" s="1">
        <f t="shared" si="16"/>
        <v>0.53658536585365857</v>
      </c>
      <c r="I97" t="s">
        <v>285</v>
      </c>
      <c r="J97">
        <v>1</v>
      </c>
      <c r="K97">
        <v>3184</v>
      </c>
      <c r="L97">
        <v>6997</v>
      </c>
      <c r="M97" s="3">
        <f t="shared" si="17"/>
        <v>0.45505216521366298</v>
      </c>
      <c r="N97">
        <v>903</v>
      </c>
      <c r="O97">
        <v>2506</v>
      </c>
      <c r="P97" s="2">
        <f t="shared" si="18"/>
        <v>0.36033519553072624</v>
      </c>
      <c r="Q97">
        <v>1209</v>
      </c>
      <c r="R97">
        <v>1601</v>
      </c>
      <c r="S97" s="2">
        <f t="shared" si="19"/>
        <v>0.75515302935665207</v>
      </c>
      <c r="T97">
        <v>763</v>
      </c>
      <c r="U97">
        <v>2801</v>
      </c>
      <c r="V97">
        <v>8480</v>
      </c>
      <c r="W97">
        <v>3564</v>
      </c>
      <c r="X97">
        <v>1862</v>
      </c>
      <c r="Y97">
        <v>620</v>
      </c>
      <c r="Z97">
        <v>437</v>
      </c>
      <c r="AA97">
        <v>1178</v>
      </c>
      <c r="AB97">
        <v>1648</v>
      </c>
      <c r="AC97" s="4">
        <f t="shared" si="20"/>
        <v>1.7630356912396792</v>
      </c>
    </row>
    <row r="98" spans="1:29" x14ac:dyDescent="0.3">
      <c r="A98">
        <v>15</v>
      </c>
      <c r="B98" t="s">
        <v>142</v>
      </c>
      <c r="C98" t="s">
        <v>66</v>
      </c>
      <c r="D98" t="s">
        <v>156</v>
      </c>
      <c r="E98">
        <v>82</v>
      </c>
      <c r="F98">
        <f>VLOOKUP(D98,Sheet2!D:E,2,0)</f>
        <v>42</v>
      </c>
      <c r="G98">
        <f t="shared" ref="G98:G113" si="21">E98-F98</f>
        <v>40</v>
      </c>
      <c r="H98" s="1">
        <f t="shared" ref="H98:H113" si="22">F98/E98</f>
        <v>0.51219512195121952</v>
      </c>
      <c r="I98" t="str">
        <f>VLOOKUP(D98,Sheet2!D:P,13,0)</f>
        <v>Lost E. Conf. 1st Rnd.</v>
      </c>
      <c r="J98">
        <v>1</v>
      </c>
      <c r="K98">
        <v>3221</v>
      </c>
      <c r="L98">
        <v>6931</v>
      </c>
      <c r="M98" s="3">
        <f t="shared" ref="M98:M113" si="23">K98/L98</f>
        <v>0.46472370509306016</v>
      </c>
      <c r="N98">
        <v>709</v>
      </c>
      <c r="O98">
        <v>1885</v>
      </c>
      <c r="P98" s="2">
        <f t="shared" ref="P98:P113" si="24">N98/O98</f>
        <v>0.37612732095490714</v>
      </c>
      <c r="Q98">
        <v>1467</v>
      </c>
      <c r="R98">
        <v>1811</v>
      </c>
      <c r="S98" s="2">
        <f t="shared" ref="S98:S113" si="25">Q98/R98</f>
        <v>0.81004969630038648</v>
      </c>
      <c r="T98">
        <v>742</v>
      </c>
      <c r="U98">
        <v>2702</v>
      </c>
      <c r="V98">
        <v>8618</v>
      </c>
      <c r="W98">
        <v>3444</v>
      </c>
      <c r="X98">
        <v>1844</v>
      </c>
      <c r="Y98">
        <v>669</v>
      </c>
      <c r="Z98">
        <v>409</v>
      </c>
      <c r="AA98">
        <v>1130</v>
      </c>
      <c r="AB98">
        <v>1597</v>
      </c>
      <c r="AC98" s="4">
        <f t="shared" ref="AC98:AC113" si="26">AA98*$AE$2+Z98*$AF$2+Y98*$AG$2+X98*$AH$2+W98*$AI$2+V98*$AJ$2+U98*$AK$2+T98*$AL$2+S98*$AM$2+R98*$AN$2+Q98*$AO$2+P98*$AP$2+O98*$AQ$2+N98*$AR$2+M98*$AS$2+L98*$AT$2+K98*$AU$2+$AV$2</f>
        <v>1.460833227717405</v>
      </c>
    </row>
    <row r="99" spans="1:29" x14ac:dyDescent="0.3">
      <c r="A99">
        <v>20</v>
      </c>
      <c r="B99" t="s">
        <v>142</v>
      </c>
      <c r="C99" t="s">
        <v>24</v>
      </c>
      <c r="D99" t="s">
        <v>161</v>
      </c>
      <c r="E99">
        <v>82</v>
      </c>
      <c r="F99">
        <f>VLOOKUP(D99,Sheet2!D:E,2,0)</f>
        <v>42</v>
      </c>
      <c r="G99">
        <f t="shared" si="21"/>
        <v>40</v>
      </c>
      <c r="H99" s="1">
        <f t="shared" si="22"/>
        <v>0.51219512195121952</v>
      </c>
      <c r="I99" t="str">
        <f>VLOOKUP(D99,Sheet2!D:P,13,0)</f>
        <v>Lost E. Conf. 1st Rnd.</v>
      </c>
      <c r="J99">
        <v>1</v>
      </c>
      <c r="K99">
        <v>3182</v>
      </c>
      <c r="L99">
        <v>6715</v>
      </c>
      <c r="M99" s="3">
        <f t="shared" si="23"/>
        <v>0.47386448250186153</v>
      </c>
      <c r="N99">
        <v>720</v>
      </c>
      <c r="O99">
        <v>1946</v>
      </c>
      <c r="P99" s="2">
        <f t="shared" si="24"/>
        <v>0.36998972250770812</v>
      </c>
      <c r="Q99">
        <v>1413</v>
      </c>
      <c r="R99">
        <v>1839</v>
      </c>
      <c r="S99" s="2">
        <f t="shared" si="25"/>
        <v>0.76835236541598695</v>
      </c>
      <c r="T99">
        <v>723</v>
      </c>
      <c r="U99">
        <v>2589</v>
      </c>
      <c r="V99">
        <v>8497</v>
      </c>
      <c r="W99">
        <v>3312</v>
      </c>
      <c r="X99">
        <v>1984</v>
      </c>
      <c r="Y99">
        <v>666</v>
      </c>
      <c r="Z99">
        <v>436</v>
      </c>
      <c r="AA99">
        <v>1145</v>
      </c>
      <c r="AB99">
        <v>1660</v>
      </c>
      <c r="AC99" s="4">
        <f t="shared" si="26"/>
        <v>2.071928419741063</v>
      </c>
    </row>
    <row r="100" spans="1:29" x14ac:dyDescent="0.3">
      <c r="A100">
        <v>21</v>
      </c>
      <c r="B100" t="s">
        <v>142</v>
      </c>
      <c r="C100" t="s">
        <v>52</v>
      </c>
      <c r="D100" t="s">
        <v>162</v>
      </c>
      <c r="E100">
        <v>82</v>
      </c>
      <c r="F100">
        <f>VLOOKUP(D100,Sheet2!D:E,2,0)</f>
        <v>43</v>
      </c>
      <c r="G100">
        <f t="shared" si="21"/>
        <v>39</v>
      </c>
      <c r="H100" s="1">
        <f t="shared" si="22"/>
        <v>0.52439024390243905</v>
      </c>
      <c r="I100" t="str">
        <f>VLOOKUP(D100,Sheet2!D:P,13,0)</f>
        <v>Lost E. Conf. 1st Rnd.</v>
      </c>
      <c r="J100">
        <v>1</v>
      </c>
      <c r="K100">
        <v>3123</v>
      </c>
      <c r="L100">
        <v>6918</v>
      </c>
      <c r="M100" s="3">
        <f t="shared" si="23"/>
        <v>0.45143104943625323</v>
      </c>
      <c r="N100">
        <v>729</v>
      </c>
      <c r="O100">
        <v>2137</v>
      </c>
      <c r="P100" s="2">
        <f t="shared" si="24"/>
        <v>0.34113242863827797</v>
      </c>
      <c r="Q100">
        <v>1484</v>
      </c>
      <c r="R100">
        <v>2039</v>
      </c>
      <c r="S100" s="2">
        <f t="shared" si="25"/>
        <v>0.72780774889651789</v>
      </c>
      <c r="T100">
        <v>842</v>
      </c>
      <c r="U100">
        <v>2793</v>
      </c>
      <c r="V100">
        <v>8459</v>
      </c>
      <c r="W100">
        <v>3635</v>
      </c>
      <c r="X100">
        <v>1938</v>
      </c>
      <c r="Y100">
        <v>672</v>
      </c>
      <c r="Z100">
        <v>397</v>
      </c>
      <c r="AA100">
        <v>1294</v>
      </c>
      <c r="AB100">
        <v>1491</v>
      </c>
      <c r="AC100" s="4">
        <f t="shared" si="26"/>
        <v>1.2974349043807045</v>
      </c>
    </row>
    <row r="101" spans="1:29" x14ac:dyDescent="0.3">
      <c r="A101">
        <v>23</v>
      </c>
      <c r="B101" t="s">
        <v>142</v>
      </c>
      <c r="C101" t="s">
        <v>74</v>
      </c>
      <c r="D101" t="s">
        <v>164</v>
      </c>
      <c r="E101">
        <v>82</v>
      </c>
      <c r="F101">
        <f>VLOOKUP(D101,Sheet2!D:E,2,0)</f>
        <v>41</v>
      </c>
      <c r="G101">
        <f t="shared" si="21"/>
        <v>41</v>
      </c>
      <c r="H101" s="1">
        <f t="shared" si="22"/>
        <v>0.5</v>
      </c>
      <c r="I101" t="str">
        <f>VLOOKUP(D101,Sheet2!D:P,13,0)</f>
        <v>Lost E. Conf. 1st Rnd.</v>
      </c>
      <c r="J101">
        <v>1</v>
      </c>
      <c r="K101">
        <v>3169</v>
      </c>
      <c r="L101">
        <v>7141</v>
      </c>
      <c r="M101" s="3">
        <f t="shared" si="23"/>
        <v>0.44377538159921581</v>
      </c>
      <c r="N101">
        <v>623</v>
      </c>
      <c r="O101">
        <v>1831</v>
      </c>
      <c r="P101" s="2">
        <f t="shared" si="24"/>
        <v>0.34025122883670128</v>
      </c>
      <c r="Q101">
        <v>1474</v>
      </c>
      <c r="R101">
        <v>1848</v>
      </c>
      <c r="S101" s="2">
        <f t="shared" si="25"/>
        <v>0.79761904761904767</v>
      </c>
      <c r="T101">
        <v>999</v>
      </c>
      <c r="U101">
        <v>2797</v>
      </c>
      <c r="V101">
        <v>8435</v>
      </c>
      <c r="W101">
        <v>3796</v>
      </c>
      <c r="X101">
        <v>1851</v>
      </c>
      <c r="Y101">
        <v>643</v>
      </c>
      <c r="Z101">
        <v>393</v>
      </c>
      <c r="AA101">
        <v>1112</v>
      </c>
      <c r="AB101">
        <v>1455</v>
      </c>
      <c r="AC101" s="4">
        <f t="shared" si="26"/>
        <v>1.3346596198257572</v>
      </c>
    </row>
    <row r="102" spans="1:29" x14ac:dyDescent="0.3">
      <c r="A102">
        <v>5</v>
      </c>
      <c r="B102" t="s">
        <v>172</v>
      </c>
      <c r="C102" t="s">
        <v>38</v>
      </c>
      <c r="D102" t="s">
        <v>177</v>
      </c>
      <c r="E102">
        <v>82</v>
      </c>
      <c r="F102">
        <f>VLOOKUP(D102,Sheet2!D:E,2,0)</f>
        <v>48</v>
      </c>
      <c r="G102">
        <f t="shared" si="21"/>
        <v>34</v>
      </c>
      <c r="H102" s="1">
        <f t="shared" si="22"/>
        <v>0.58536585365853655</v>
      </c>
      <c r="I102" t="str">
        <f>VLOOKUP(D102,Sheet2!D:P,13,0)</f>
        <v>Lost E. Conf. 1st Rnd.</v>
      </c>
      <c r="J102">
        <v>1</v>
      </c>
      <c r="K102">
        <v>3216</v>
      </c>
      <c r="L102">
        <v>7318</v>
      </c>
      <c r="M102" s="3">
        <f t="shared" si="23"/>
        <v>0.43946433451762779</v>
      </c>
      <c r="N102">
        <v>717</v>
      </c>
      <c r="O102">
        <v>2142</v>
      </c>
      <c r="P102" s="2">
        <f t="shared" si="24"/>
        <v>0.33473389355742295</v>
      </c>
      <c r="Q102">
        <v>1520</v>
      </c>
      <c r="R102">
        <v>1929</v>
      </c>
      <c r="S102" s="2">
        <f t="shared" si="25"/>
        <v>0.78797304302747539</v>
      </c>
      <c r="T102">
        <v>950</v>
      </c>
      <c r="U102">
        <v>2733</v>
      </c>
      <c r="V102">
        <v>8669</v>
      </c>
      <c r="W102">
        <v>3683</v>
      </c>
      <c r="X102">
        <v>1981</v>
      </c>
      <c r="Y102">
        <v>752</v>
      </c>
      <c r="Z102">
        <v>348</v>
      </c>
      <c r="AA102">
        <v>1127</v>
      </c>
      <c r="AB102">
        <v>1796</v>
      </c>
      <c r="AC102" s="4">
        <f t="shared" si="26"/>
        <v>0.92978195881387649</v>
      </c>
    </row>
    <row r="103" spans="1:29" x14ac:dyDescent="0.3">
      <c r="A103">
        <v>11</v>
      </c>
      <c r="B103" t="s">
        <v>172</v>
      </c>
      <c r="C103" t="s">
        <v>80</v>
      </c>
      <c r="D103" t="s">
        <v>182</v>
      </c>
      <c r="E103">
        <v>82</v>
      </c>
      <c r="F103">
        <f>VLOOKUP(D103,Sheet2!D:E,2,0)</f>
        <v>48</v>
      </c>
      <c r="G103">
        <f t="shared" si="21"/>
        <v>34</v>
      </c>
      <c r="H103" s="1">
        <f t="shared" si="22"/>
        <v>0.58536585365853655</v>
      </c>
      <c r="I103" t="str">
        <f>VLOOKUP(D103,Sheet2!D:P,13,0)</f>
        <v>Lost E. Conf. 1st Rnd.</v>
      </c>
      <c r="J103">
        <v>1</v>
      </c>
      <c r="K103">
        <v>3036</v>
      </c>
      <c r="L103">
        <v>6922</v>
      </c>
      <c r="M103" s="3">
        <f t="shared" si="23"/>
        <v>0.43860156024270441</v>
      </c>
      <c r="N103">
        <v>873</v>
      </c>
      <c r="O103">
        <v>2410</v>
      </c>
      <c r="P103" s="2">
        <f t="shared" si="24"/>
        <v>0.36224066390041493</v>
      </c>
      <c r="Q103">
        <v>1534</v>
      </c>
      <c r="R103">
        <v>1941</v>
      </c>
      <c r="S103" s="2">
        <f t="shared" si="25"/>
        <v>0.79031427099433282</v>
      </c>
      <c r="T103">
        <v>734</v>
      </c>
      <c r="U103">
        <v>2869</v>
      </c>
      <c r="V103">
        <v>8479</v>
      </c>
      <c r="W103">
        <v>3603</v>
      </c>
      <c r="X103">
        <v>1778</v>
      </c>
      <c r="Y103">
        <v>595</v>
      </c>
      <c r="Z103">
        <v>438</v>
      </c>
      <c r="AA103">
        <v>1029</v>
      </c>
      <c r="AB103">
        <v>1487</v>
      </c>
      <c r="AC103" s="4">
        <f t="shared" si="26"/>
        <v>1.0492025394278954</v>
      </c>
    </row>
    <row r="104" spans="1:29" x14ac:dyDescent="0.3">
      <c r="A104">
        <v>17</v>
      </c>
      <c r="B104" t="s">
        <v>172</v>
      </c>
      <c r="C104" t="s">
        <v>66</v>
      </c>
      <c r="D104" t="s">
        <v>188</v>
      </c>
      <c r="E104">
        <v>82</v>
      </c>
      <c r="F104">
        <f>VLOOKUP(D104,Sheet2!D:E,2,0)</f>
        <v>45</v>
      </c>
      <c r="G104">
        <f t="shared" si="21"/>
        <v>37</v>
      </c>
      <c r="H104" s="1">
        <f t="shared" si="22"/>
        <v>0.54878048780487809</v>
      </c>
      <c r="I104" t="str">
        <f>VLOOKUP(D104,Sheet2!D:P,13,0)</f>
        <v>Lost E. Conf. 1st Rnd.</v>
      </c>
      <c r="J104">
        <v>1</v>
      </c>
      <c r="K104">
        <v>3142</v>
      </c>
      <c r="L104">
        <v>6985</v>
      </c>
      <c r="M104" s="3">
        <f t="shared" si="23"/>
        <v>0.44982104509663567</v>
      </c>
      <c r="N104">
        <v>663</v>
      </c>
      <c r="O104">
        <v>1889</v>
      </c>
      <c r="P104" s="2">
        <f t="shared" si="24"/>
        <v>0.35097935415563791</v>
      </c>
      <c r="Q104">
        <v>1430</v>
      </c>
      <c r="R104">
        <v>1872</v>
      </c>
      <c r="S104" s="2">
        <f t="shared" si="25"/>
        <v>0.76388888888888884</v>
      </c>
      <c r="T104">
        <v>847</v>
      </c>
      <c r="U104">
        <v>2779</v>
      </c>
      <c r="V104">
        <v>8377</v>
      </c>
      <c r="W104">
        <v>3626</v>
      </c>
      <c r="X104">
        <v>1741</v>
      </c>
      <c r="Y104">
        <v>742</v>
      </c>
      <c r="Z104">
        <v>391</v>
      </c>
      <c r="AA104">
        <v>1219</v>
      </c>
      <c r="AB104">
        <v>1641</v>
      </c>
      <c r="AC104" s="4">
        <f t="shared" si="26"/>
        <v>1.3587762787365669</v>
      </c>
    </row>
    <row r="105" spans="1:29" x14ac:dyDescent="0.3">
      <c r="A105">
        <v>19</v>
      </c>
      <c r="B105" t="s">
        <v>172</v>
      </c>
      <c r="C105" t="s">
        <v>70</v>
      </c>
      <c r="D105" t="s">
        <v>190</v>
      </c>
      <c r="E105">
        <v>82</v>
      </c>
      <c r="F105">
        <f>VLOOKUP(D105,Sheet2!D:E,2,0)</f>
        <v>44</v>
      </c>
      <c r="G105">
        <f t="shared" si="21"/>
        <v>38</v>
      </c>
      <c r="H105" s="1">
        <f t="shared" si="22"/>
        <v>0.53658536585365857</v>
      </c>
      <c r="I105" t="str">
        <f>VLOOKUP(D105,Sheet2!D:P,13,0)</f>
        <v>Lost E. Conf. 1st Rnd.</v>
      </c>
      <c r="J105">
        <v>1</v>
      </c>
      <c r="K105">
        <v>3111</v>
      </c>
      <c r="L105">
        <v>7087</v>
      </c>
      <c r="M105" s="3">
        <f t="shared" si="23"/>
        <v>0.43897276703823901</v>
      </c>
      <c r="N105">
        <v>740</v>
      </c>
      <c r="O105">
        <v>2148</v>
      </c>
      <c r="P105" s="2">
        <f t="shared" si="24"/>
        <v>0.34450651769087526</v>
      </c>
      <c r="Q105">
        <v>1399</v>
      </c>
      <c r="R105">
        <v>2095</v>
      </c>
      <c r="S105" s="2">
        <f t="shared" si="25"/>
        <v>0.66778042959427208</v>
      </c>
      <c r="T105">
        <v>1021</v>
      </c>
      <c r="U105">
        <v>2777</v>
      </c>
      <c r="V105">
        <v>8361</v>
      </c>
      <c r="W105">
        <v>3798</v>
      </c>
      <c r="X105">
        <v>1594</v>
      </c>
      <c r="Y105">
        <v>573</v>
      </c>
      <c r="Z105">
        <v>304</v>
      </c>
      <c r="AA105">
        <v>1110</v>
      </c>
      <c r="AB105">
        <v>1557</v>
      </c>
      <c r="AC105" s="4">
        <f t="shared" si="26"/>
        <v>-5.4570166024898725E-2</v>
      </c>
    </row>
    <row r="106" spans="1:29" x14ac:dyDescent="0.3">
      <c r="A106">
        <v>5</v>
      </c>
      <c r="B106" t="s">
        <v>202</v>
      </c>
      <c r="C106" t="s">
        <v>46</v>
      </c>
      <c r="D106" t="s">
        <v>208</v>
      </c>
      <c r="E106">
        <v>82</v>
      </c>
      <c r="F106">
        <f>VLOOKUP(D106,Sheet2!D:E,2,0)</f>
        <v>49</v>
      </c>
      <c r="G106">
        <f t="shared" si="21"/>
        <v>33</v>
      </c>
      <c r="H106" s="1">
        <f t="shared" si="22"/>
        <v>0.59756097560975607</v>
      </c>
      <c r="I106" t="str">
        <f>VLOOKUP(D106,Sheet2!D:P,13,0)</f>
        <v>Lost E. Conf. 1st Rnd.</v>
      </c>
      <c r="J106">
        <v>1</v>
      </c>
      <c r="K106">
        <v>3108</v>
      </c>
      <c r="L106">
        <v>6829</v>
      </c>
      <c r="M106" s="3">
        <f t="shared" si="23"/>
        <v>0.45511787963098549</v>
      </c>
      <c r="N106">
        <v>726</v>
      </c>
      <c r="O106">
        <v>2060</v>
      </c>
      <c r="P106" s="2">
        <f t="shared" si="24"/>
        <v>0.35242718446601939</v>
      </c>
      <c r="Q106">
        <v>1585</v>
      </c>
      <c r="R106">
        <v>2014</v>
      </c>
      <c r="S106" s="2">
        <f t="shared" si="25"/>
        <v>0.78699106256206552</v>
      </c>
      <c r="T106">
        <v>881</v>
      </c>
      <c r="U106">
        <v>2526</v>
      </c>
      <c r="V106">
        <v>8527</v>
      </c>
      <c r="W106">
        <v>3407</v>
      </c>
      <c r="X106">
        <v>1701</v>
      </c>
      <c r="Y106">
        <v>615</v>
      </c>
      <c r="Z106">
        <v>357</v>
      </c>
      <c r="AA106">
        <v>1057</v>
      </c>
      <c r="AB106">
        <v>1712</v>
      </c>
      <c r="AC106" s="4">
        <f t="shared" si="26"/>
        <v>1.3226169938965455</v>
      </c>
    </row>
    <row r="107" spans="1:29" x14ac:dyDescent="0.3">
      <c r="A107">
        <v>13</v>
      </c>
      <c r="B107" t="s">
        <v>202</v>
      </c>
      <c r="C107" t="s">
        <v>38</v>
      </c>
      <c r="D107" t="s">
        <v>216</v>
      </c>
      <c r="E107">
        <v>82</v>
      </c>
      <c r="F107">
        <f>VLOOKUP(D107,Sheet2!D:E,2,0)</f>
        <v>40</v>
      </c>
      <c r="G107">
        <f t="shared" si="21"/>
        <v>42</v>
      </c>
      <c r="H107" s="1">
        <f t="shared" si="22"/>
        <v>0.48780487804878048</v>
      </c>
      <c r="I107" t="str">
        <f>VLOOKUP(D107,Sheet2!D:P,13,0)</f>
        <v>Lost E. Conf. 1st Rnd.</v>
      </c>
      <c r="J107">
        <v>1</v>
      </c>
      <c r="K107">
        <v>3193</v>
      </c>
      <c r="L107">
        <v>7211</v>
      </c>
      <c r="M107" s="3">
        <f t="shared" si="23"/>
        <v>0.44279572874774648</v>
      </c>
      <c r="N107">
        <v>660</v>
      </c>
      <c r="O107">
        <v>2021</v>
      </c>
      <c r="P107" s="2">
        <f t="shared" si="24"/>
        <v>0.32657100445324094</v>
      </c>
      <c r="Q107">
        <v>1266</v>
      </c>
      <c r="R107">
        <v>1678</v>
      </c>
      <c r="S107" s="2">
        <f t="shared" si="25"/>
        <v>0.7544696066746126</v>
      </c>
      <c r="T107">
        <v>910</v>
      </c>
      <c r="U107">
        <v>2685</v>
      </c>
      <c r="V107">
        <v>8312</v>
      </c>
      <c r="W107">
        <v>3595</v>
      </c>
      <c r="X107">
        <v>2009</v>
      </c>
      <c r="Y107">
        <v>674</v>
      </c>
      <c r="Z107">
        <v>294</v>
      </c>
      <c r="AA107">
        <v>1133</v>
      </c>
      <c r="AB107">
        <v>1738</v>
      </c>
      <c r="AC107" s="4">
        <f t="shared" si="26"/>
        <v>0.7044361222989437</v>
      </c>
    </row>
    <row r="108" spans="1:29" x14ac:dyDescent="0.3">
      <c r="A108">
        <v>21</v>
      </c>
      <c r="B108" t="s">
        <v>202</v>
      </c>
      <c r="C108" t="s">
        <v>54</v>
      </c>
      <c r="D108" t="s">
        <v>224</v>
      </c>
      <c r="E108">
        <v>82</v>
      </c>
      <c r="F108">
        <f>VLOOKUP(D108,Sheet2!D:E,2,0)</f>
        <v>38</v>
      </c>
      <c r="G108">
        <f t="shared" si="21"/>
        <v>44</v>
      </c>
      <c r="H108" s="1">
        <f t="shared" si="22"/>
        <v>0.46341463414634149</v>
      </c>
      <c r="I108" t="str">
        <f>VLOOKUP(D108,Sheet2!D:P,13,0)</f>
        <v>Lost E. Conf. 1st Rnd.</v>
      </c>
      <c r="J108">
        <v>1</v>
      </c>
      <c r="K108">
        <v>3069</v>
      </c>
      <c r="L108">
        <v>6804</v>
      </c>
      <c r="M108" s="3">
        <f t="shared" si="23"/>
        <v>0.45105820105820105</v>
      </c>
      <c r="N108">
        <v>541</v>
      </c>
      <c r="O108">
        <v>1633</v>
      </c>
      <c r="P108" s="2">
        <f t="shared" si="24"/>
        <v>0.33129210042865892</v>
      </c>
      <c r="Q108">
        <v>1359</v>
      </c>
      <c r="R108">
        <v>1817</v>
      </c>
      <c r="S108" s="2">
        <f t="shared" si="25"/>
        <v>0.74793615850302697</v>
      </c>
      <c r="T108">
        <v>846</v>
      </c>
      <c r="U108">
        <v>2627</v>
      </c>
      <c r="V108">
        <v>8038</v>
      </c>
      <c r="W108">
        <v>3473</v>
      </c>
      <c r="X108">
        <v>1716</v>
      </c>
      <c r="Y108">
        <v>576</v>
      </c>
      <c r="Z108">
        <v>340</v>
      </c>
      <c r="AA108">
        <v>1133</v>
      </c>
      <c r="AB108">
        <v>1579</v>
      </c>
      <c r="AC108" s="4">
        <f t="shared" si="26"/>
        <v>0.86216151825149367</v>
      </c>
    </row>
    <row r="109" spans="1:29" x14ac:dyDescent="0.3">
      <c r="A109">
        <v>22</v>
      </c>
      <c r="B109" t="s">
        <v>202</v>
      </c>
      <c r="C109" t="s">
        <v>24</v>
      </c>
      <c r="D109" t="s">
        <v>225</v>
      </c>
      <c r="E109">
        <v>82</v>
      </c>
      <c r="F109">
        <f>VLOOKUP(D109,Sheet2!D:E,2,0)</f>
        <v>41</v>
      </c>
      <c r="G109">
        <f t="shared" si="21"/>
        <v>41</v>
      </c>
      <c r="H109" s="1">
        <f t="shared" si="22"/>
        <v>0.5</v>
      </c>
      <c r="I109" t="str">
        <f>VLOOKUP(D109,Sheet2!D:P,13,0)</f>
        <v>Lost E. Conf. 1st Rnd.</v>
      </c>
      <c r="J109">
        <v>1</v>
      </c>
      <c r="K109">
        <v>3083</v>
      </c>
      <c r="L109">
        <v>6722</v>
      </c>
      <c r="M109" s="3">
        <f t="shared" si="23"/>
        <v>0.45864326093424573</v>
      </c>
      <c r="N109">
        <v>545</v>
      </c>
      <c r="O109">
        <v>1500</v>
      </c>
      <c r="P109" s="2">
        <f t="shared" si="24"/>
        <v>0.36333333333333334</v>
      </c>
      <c r="Q109">
        <v>1312</v>
      </c>
      <c r="R109">
        <v>1734</v>
      </c>
      <c r="S109" s="2">
        <f t="shared" si="25"/>
        <v>0.75663206459054211</v>
      </c>
      <c r="T109">
        <v>876</v>
      </c>
      <c r="U109">
        <v>2574</v>
      </c>
      <c r="V109">
        <v>8023</v>
      </c>
      <c r="W109">
        <v>3450</v>
      </c>
      <c r="X109">
        <v>1932</v>
      </c>
      <c r="Y109">
        <v>789</v>
      </c>
      <c r="Z109">
        <v>403</v>
      </c>
      <c r="AA109">
        <v>1373</v>
      </c>
      <c r="AB109">
        <v>1814</v>
      </c>
      <c r="AC109" s="4">
        <f t="shared" si="26"/>
        <v>2.1329609846559734</v>
      </c>
    </row>
    <row r="110" spans="1:29" x14ac:dyDescent="0.3">
      <c r="A110">
        <v>13</v>
      </c>
      <c r="B110" t="s">
        <v>234</v>
      </c>
      <c r="C110" t="s">
        <v>46</v>
      </c>
      <c r="D110" t="s">
        <v>247</v>
      </c>
      <c r="E110">
        <v>82</v>
      </c>
      <c r="F110">
        <f>VLOOKUP(D110,Sheet2!D:E,2,0)</f>
        <v>48</v>
      </c>
      <c r="G110">
        <f t="shared" si="21"/>
        <v>34</v>
      </c>
      <c r="H110" s="1">
        <f t="shared" si="22"/>
        <v>0.58536585365853655</v>
      </c>
      <c r="I110" t="str">
        <f>VLOOKUP(D110,Sheet2!D:P,13,0)</f>
        <v>Lost E. Conf. 1st Rnd.</v>
      </c>
      <c r="J110">
        <v>1</v>
      </c>
      <c r="K110">
        <v>2992</v>
      </c>
      <c r="L110">
        <v>6718</v>
      </c>
      <c r="M110" s="3">
        <f t="shared" si="23"/>
        <v>0.44537064602560283</v>
      </c>
      <c r="N110">
        <v>713</v>
      </c>
      <c r="O110">
        <v>1917</v>
      </c>
      <c r="P110" s="2">
        <f t="shared" si="24"/>
        <v>0.37193531559728743</v>
      </c>
      <c r="Q110">
        <v>1608</v>
      </c>
      <c r="R110">
        <v>2055</v>
      </c>
      <c r="S110" s="2">
        <f t="shared" si="25"/>
        <v>0.7824817518248175</v>
      </c>
      <c r="T110">
        <v>935</v>
      </c>
      <c r="U110">
        <v>2552</v>
      </c>
      <c r="V110">
        <v>8305</v>
      </c>
      <c r="W110">
        <v>3487</v>
      </c>
      <c r="X110">
        <v>1737</v>
      </c>
      <c r="Y110">
        <v>577</v>
      </c>
      <c r="Z110">
        <v>343</v>
      </c>
      <c r="AA110">
        <v>1159</v>
      </c>
      <c r="AB110">
        <v>1882</v>
      </c>
      <c r="AC110" s="4">
        <f t="shared" si="26"/>
        <v>1.482306789104296</v>
      </c>
    </row>
    <row r="111" spans="1:29" x14ac:dyDescent="0.3">
      <c r="A111">
        <v>14</v>
      </c>
      <c r="B111" t="s">
        <v>234</v>
      </c>
      <c r="C111" t="s">
        <v>52</v>
      </c>
      <c r="D111" t="s">
        <v>248</v>
      </c>
      <c r="E111">
        <v>82</v>
      </c>
      <c r="F111">
        <f>VLOOKUP(D111,Sheet2!D:E,2,0)</f>
        <v>38</v>
      </c>
      <c r="G111">
        <f t="shared" si="21"/>
        <v>44</v>
      </c>
      <c r="H111" s="1">
        <f t="shared" si="22"/>
        <v>0.46341463414634149</v>
      </c>
      <c r="I111" t="str">
        <f>VLOOKUP(D111,Sheet2!D:P,13,0)</f>
        <v>Lost E. Conf. 1st Rnd.</v>
      </c>
      <c r="J111">
        <v>1</v>
      </c>
      <c r="K111">
        <v>3061</v>
      </c>
      <c r="L111">
        <v>6688</v>
      </c>
      <c r="M111" s="3">
        <f t="shared" si="23"/>
        <v>0.45768540669856461</v>
      </c>
      <c r="N111">
        <v>768</v>
      </c>
      <c r="O111">
        <v>2116</v>
      </c>
      <c r="P111" s="2">
        <f t="shared" si="24"/>
        <v>0.36294896030245749</v>
      </c>
      <c r="Q111">
        <v>1392</v>
      </c>
      <c r="R111">
        <v>1782</v>
      </c>
      <c r="S111" s="2">
        <f t="shared" si="25"/>
        <v>0.78114478114478114</v>
      </c>
      <c r="T111">
        <v>713</v>
      </c>
      <c r="U111">
        <v>2565</v>
      </c>
      <c r="V111">
        <v>8282</v>
      </c>
      <c r="W111">
        <v>3278</v>
      </c>
      <c r="X111">
        <v>2041</v>
      </c>
      <c r="Y111">
        <v>680</v>
      </c>
      <c r="Z111">
        <v>326</v>
      </c>
      <c r="AA111">
        <v>1251</v>
      </c>
      <c r="AB111">
        <v>1577</v>
      </c>
      <c r="AC111" s="4">
        <f t="shared" si="26"/>
        <v>1.6965501342523801</v>
      </c>
    </row>
    <row r="112" spans="1:29" x14ac:dyDescent="0.3">
      <c r="A112">
        <v>23</v>
      </c>
      <c r="B112" t="s">
        <v>234</v>
      </c>
      <c r="C112" t="s">
        <v>257</v>
      </c>
      <c r="D112" t="s">
        <v>258</v>
      </c>
      <c r="E112">
        <v>82</v>
      </c>
      <c r="F112">
        <f>VLOOKUP(D112,Sheet2!D:E,2,0)</f>
        <v>43</v>
      </c>
      <c r="G112">
        <f t="shared" si="21"/>
        <v>39</v>
      </c>
      <c r="H112" s="1">
        <f t="shared" si="22"/>
        <v>0.52439024390243905</v>
      </c>
      <c r="I112" t="str">
        <f>VLOOKUP(D112,Sheet2!D:P,13,0)</f>
        <v>Lost E. Conf. 1st Rnd.</v>
      </c>
      <c r="J112">
        <v>1</v>
      </c>
      <c r="K112">
        <v>2976</v>
      </c>
      <c r="L112">
        <v>6730</v>
      </c>
      <c r="M112" s="3">
        <f t="shared" si="23"/>
        <v>0.44219910846953936</v>
      </c>
      <c r="N112">
        <v>516</v>
      </c>
      <c r="O112">
        <v>1471</v>
      </c>
      <c r="P112" s="2">
        <f t="shared" si="24"/>
        <v>0.35078178110129166</v>
      </c>
      <c r="Q112">
        <v>1474</v>
      </c>
      <c r="R112">
        <v>2000</v>
      </c>
      <c r="S112" s="2">
        <f t="shared" si="25"/>
        <v>0.73699999999999999</v>
      </c>
      <c r="T112">
        <v>776</v>
      </c>
      <c r="U112">
        <v>2724</v>
      </c>
      <c r="V112">
        <v>7942</v>
      </c>
      <c r="W112">
        <v>3500</v>
      </c>
      <c r="X112">
        <v>1778</v>
      </c>
      <c r="Y112">
        <v>499</v>
      </c>
      <c r="Z112">
        <v>421</v>
      </c>
      <c r="AA112">
        <v>1010</v>
      </c>
      <c r="AB112">
        <v>1493</v>
      </c>
      <c r="AC112" s="4">
        <f t="shared" si="26"/>
        <v>0.11015246992468519</v>
      </c>
    </row>
    <row r="113" spans="1:29" x14ac:dyDescent="0.3">
      <c r="A113">
        <v>30</v>
      </c>
      <c r="B113" t="s">
        <v>234</v>
      </c>
      <c r="C113" t="s">
        <v>74</v>
      </c>
      <c r="D113" t="s">
        <v>265</v>
      </c>
      <c r="E113">
        <v>82</v>
      </c>
      <c r="F113">
        <f>VLOOKUP(D113,Sheet2!D:E,2,0)</f>
        <v>48</v>
      </c>
      <c r="G113">
        <f t="shared" si="21"/>
        <v>34</v>
      </c>
      <c r="H113" s="1">
        <f t="shared" si="22"/>
        <v>0.58536585365853655</v>
      </c>
      <c r="I113" t="str">
        <f>VLOOKUP(D113,Sheet2!D:P,13,0)</f>
        <v>Lost E. Conf. 1st Rnd.</v>
      </c>
      <c r="J113">
        <v>1</v>
      </c>
      <c r="K113">
        <v>2843</v>
      </c>
      <c r="L113">
        <v>6577</v>
      </c>
      <c r="M113" s="3">
        <f t="shared" si="23"/>
        <v>0.43226395012923824</v>
      </c>
      <c r="N113">
        <v>508</v>
      </c>
      <c r="O113">
        <v>1459</v>
      </c>
      <c r="P113" s="2">
        <f t="shared" si="24"/>
        <v>0.34818368745716244</v>
      </c>
      <c r="Q113">
        <v>1486</v>
      </c>
      <c r="R113">
        <v>1908</v>
      </c>
      <c r="S113" s="2">
        <f t="shared" si="25"/>
        <v>0.77882599580712786</v>
      </c>
      <c r="T113">
        <v>937</v>
      </c>
      <c r="U113">
        <v>2683</v>
      </c>
      <c r="V113">
        <v>7680</v>
      </c>
      <c r="W113">
        <v>3620</v>
      </c>
      <c r="X113">
        <v>1860</v>
      </c>
      <c r="Y113">
        <v>594</v>
      </c>
      <c r="Z113">
        <v>424</v>
      </c>
      <c r="AA113">
        <v>1223</v>
      </c>
      <c r="AB113">
        <v>1565</v>
      </c>
      <c r="AC113" s="4">
        <f t="shared" si="26"/>
        <v>1.4247797299568958</v>
      </c>
    </row>
  </sheetData>
  <autoFilter ref="A1:AC113" xr:uid="{442A2579-49BF-48DB-9CB4-6152FADF63A9}">
    <sortState xmlns:xlrd2="http://schemas.microsoft.com/office/spreadsheetml/2017/richdata2" ref="A2:AC113">
      <sortCondition descending="1" ref="I1:I113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8699-05A5-4FD8-9E03-D3BDD48CBF71}">
  <dimension ref="A1:R151"/>
  <sheetViews>
    <sheetView topLeftCell="A88" workbookViewId="0">
      <selection sqref="A1:XFD1048576"/>
    </sheetView>
  </sheetViews>
  <sheetFormatPr defaultRowHeight="14.4" x14ac:dyDescent="0.3"/>
  <cols>
    <col min="1" max="1" width="9.6640625" bestFit="1" customWidth="1"/>
    <col min="2" max="2" width="4.5546875" bestFit="1" customWidth="1"/>
    <col min="3" max="3" width="21.77734375" bestFit="1" customWidth="1"/>
    <col min="4" max="4" width="31.6640625" bestFit="1" customWidth="1"/>
    <col min="5" max="6" width="3" bestFit="1" customWidth="1"/>
    <col min="7" max="7" width="6" bestFit="1" customWidth="1"/>
    <col min="8" max="8" width="5.5546875" bestFit="1" customWidth="1"/>
    <col min="9" max="9" width="6.6640625" bestFit="1" customWidth="1"/>
    <col min="10" max="10" width="6" bestFit="1" customWidth="1"/>
    <col min="11" max="11" width="8.44140625" bestFit="1" customWidth="1"/>
    <col min="12" max="12" width="6" bestFit="1" customWidth="1"/>
    <col min="13" max="13" width="8.5546875" bestFit="1" customWidth="1"/>
    <col min="14" max="14" width="6" bestFit="1" customWidth="1"/>
    <col min="15" max="15" width="8.44140625" bestFit="1" customWidth="1"/>
    <col min="16" max="16" width="19.33203125" bestFit="1" customWidth="1"/>
    <col min="17" max="17" width="42" bestFit="1" customWidth="1"/>
    <col min="18" max="18" width="21.88671875" bestFit="1" customWidth="1"/>
  </cols>
  <sheetData>
    <row r="1" spans="1:18" x14ac:dyDescent="0.3">
      <c r="A1" t="s">
        <v>1</v>
      </c>
      <c r="B1" t="s">
        <v>266</v>
      </c>
      <c r="C1" t="s">
        <v>2</v>
      </c>
      <c r="D1" t="s">
        <v>3</v>
      </c>
      <c r="E1" t="s">
        <v>5</v>
      </c>
      <c r="F1" t="s">
        <v>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</row>
    <row r="2" spans="1:18" x14ac:dyDescent="0.3">
      <c r="A2" t="s">
        <v>112</v>
      </c>
      <c r="B2" t="s">
        <v>279</v>
      </c>
      <c r="C2" t="s">
        <v>38</v>
      </c>
      <c r="D2" t="s">
        <v>131</v>
      </c>
      <c r="E2">
        <v>29</v>
      </c>
      <c r="F2">
        <v>10</v>
      </c>
      <c r="G2">
        <v>0.74399999999999999</v>
      </c>
      <c r="H2">
        <v>1</v>
      </c>
      <c r="I2">
        <v>4.38</v>
      </c>
      <c r="J2">
        <v>95.4</v>
      </c>
      <c r="K2">
        <v>-1.7</v>
      </c>
      <c r="L2">
        <v>108</v>
      </c>
      <c r="M2">
        <v>0.2</v>
      </c>
      <c r="N2">
        <v>102.8</v>
      </c>
      <c r="O2">
        <v>-5</v>
      </c>
      <c r="Q2" t="s">
        <v>280</v>
      </c>
      <c r="R2" t="s">
        <v>281</v>
      </c>
    </row>
    <row r="3" spans="1:18" x14ac:dyDescent="0.3">
      <c r="A3" t="s">
        <v>142</v>
      </c>
      <c r="B3" t="s">
        <v>279</v>
      </c>
      <c r="C3" t="s">
        <v>38</v>
      </c>
      <c r="D3" t="s">
        <v>148</v>
      </c>
      <c r="E3">
        <v>53</v>
      </c>
      <c r="F3">
        <v>29</v>
      </c>
      <c r="G3">
        <v>0.64600000000000002</v>
      </c>
      <c r="H3">
        <v>1</v>
      </c>
      <c r="I3">
        <v>2.25</v>
      </c>
      <c r="J3">
        <v>96.8</v>
      </c>
      <c r="K3">
        <v>0.4</v>
      </c>
      <c r="L3">
        <v>111.2</v>
      </c>
      <c r="M3">
        <v>2.4</v>
      </c>
      <c r="N3">
        <v>108.4</v>
      </c>
      <c r="O3">
        <v>-0.4</v>
      </c>
      <c r="P3" t="s">
        <v>282</v>
      </c>
      <c r="Q3" t="s">
        <v>283</v>
      </c>
      <c r="R3" t="s">
        <v>284</v>
      </c>
    </row>
    <row r="4" spans="1:18" x14ac:dyDescent="0.3">
      <c r="A4" t="s">
        <v>172</v>
      </c>
      <c r="B4" t="s">
        <v>279</v>
      </c>
      <c r="C4" t="s">
        <v>38</v>
      </c>
      <c r="D4" t="s">
        <v>177</v>
      </c>
      <c r="E4">
        <v>48</v>
      </c>
      <c r="F4">
        <v>34</v>
      </c>
      <c r="G4">
        <v>0.58499999999999996</v>
      </c>
      <c r="H4">
        <v>2</v>
      </c>
      <c r="I4">
        <v>2.84</v>
      </c>
      <c r="J4">
        <v>98.5</v>
      </c>
      <c r="K4">
        <v>2.7</v>
      </c>
      <c r="L4">
        <v>106.8</v>
      </c>
      <c r="M4">
        <v>0.4</v>
      </c>
      <c r="N4">
        <v>103.6</v>
      </c>
      <c r="O4">
        <v>-2.8</v>
      </c>
      <c r="P4" t="s">
        <v>285</v>
      </c>
      <c r="Q4" t="s">
        <v>286</v>
      </c>
      <c r="R4" t="s">
        <v>287</v>
      </c>
    </row>
    <row r="5" spans="1:18" x14ac:dyDescent="0.3">
      <c r="A5" t="s">
        <v>202</v>
      </c>
      <c r="B5" t="s">
        <v>279</v>
      </c>
      <c r="C5" t="s">
        <v>38</v>
      </c>
      <c r="D5" t="s">
        <v>216</v>
      </c>
      <c r="E5">
        <v>40</v>
      </c>
      <c r="F5">
        <v>42</v>
      </c>
      <c r="G5">
        <v>0.48799999999999999</v>
      </c>
      <c r="H5">
        <v>2</v>
      </c>
      <c r="I5">
        <v>-0.4</v>
      </c>
      <c r="J5">
        <v>95.8</v>
      </c>
      <c r="K5">
        <v>1.9</v>
      </c>
      <c r="L5">
        <v>104.7</v>
      </c>
      <c r="M5">
        <v>-0.9</v>
      </c>
      <c r="N5">
        <v>104.5</v>
      </c>
      <c r="O5">
        <v>-1.1000000000000001</v>
      </c>
      <c r="P5" t="s">
        <v>285</v>
      </c>
      <c r="Q5" t="s">
        <v>288</v>
      </c>
      <c r="R5" t="s">
        <v>289</v>
      </c>
    </row>
    <row r="6" spans="1:18" x14ac:dyDescent="0.3">
      <c r="A6" t="s">
        <v>234</v>
      </c>
      <c r="B6" t="s">
        <v>279</v>
      </c>
      <c r="C6" t="s">
        <v>38</v>
      </c>
      <c r="D6" t="s">
        <v>261</v>
      </c>
      <c r="E6">
        <v>25</v>
      </c>
      <c r="F6">
        <v>57</v>
      </c>
      <c r="G6">
        <v>0.30499999999999999</v>
      </c>
      <c r="H6">
        <v>4</v>
      </c>
      <c r="I6">
        <v>-4.97</v>
      </c>
      <c r="J6">
        <v>93.3</v>
      </c>
      <c r="K6">
        <v>-0.6</v>
      </c>
      <c r="L6">
        <v>102.9</v>
      </c>
      <c r="M6">
        <v>-3.8</v>
      </c>
      <c r="N6">
        <v>107.7</v>
      </c>
      <c r="O6">
        <v>1</v>
      </c>
      <c r="Q6" t="s">
        <v>290</v>
      </c>
      <c r="R6" t="s">
        <v>291</v>
      </c>
    </row>
    <row r="7" spans="1:18" x14ac:dyDescent="0.3">
      <c r="A7" t="s">
        <v>112</v>
      </c>
      <c r="B7" t="s">
        <v>279</v>
      </c>
      <c r="C7" t="s">
        <v>46</v>
      </c>
      <c r="D7" t="s">
        <v>116</v>
      </c>
      <c r="E7">
        <v>24</v>
      </c>
      <c r="F7">
        <v>10</v>
      </c>
      <c r="G7">
        <v>0.70599999999999996</v>
      </c>
      <c r="H7">
        <v>2</v>
      </c>
      <c r="I7">
        <v>7.07</v>
      </c>
      <c r="J7">
        <v>98.1</v>
      </c>
      <c r="K7">
        <v>1</v>
      </c>
      <c r="L7">
        <v>112.8</v>
      </c>
      <c r="M7">
        <v>5</v>
      </c>
      <c r="N7">
        <v>104.8</v>
      </c>
      <c r="O7">
        <v>-3</v>
      </c>
      <c r="Q7" t="s">
        <v>292</v>
      </c>
      <c r="R7" t="s">
        <v>293</v>
      </c>
    </row>
    <row r="8" spans="1:18" x14ac:dyDescent="0.3">
      <c r="A8" t="s">
        <v>142</v>
      </c>
      <c r="B8" t="s">
        <v>279</v>
      </c>
      <c r="C8" t="s">
        <v>46</v>
      </c>
      <c r="D8" t="s">
        <v>151</v>
      </c>
      <c r="E8">
        <v>51</v>
      </c>
      <c r="F8">
        <v>31</v>
      </c>
      <c r="G8">
        <v>0.622</v>
      </c>
      <c r="H8">
        <v>2</v>
      </c>
      <c r="I8">
        <v>3.65</v>
      </c>
      <c r="J8">
        <v>94.7</v>
      </c>
      <c r="K8">
        <v>-1.7</v>
      </c>
      <c r="L8">
        <v>112.3</v>
      </c>
      <c r="M8">
        <v>3.5</v>
      </c>
      <c r="N8">
        <v>107.8</v>
      </c>
      <c r="O8">
        <v>-1</v>
      </c>
      <c r="P8" t="s">
        <v>294</v>
      </c>
      <c r="Q8" t="s">
        <v>295</v>
      </c>
      <c r="R8" t="s">
        <v>296</v>
      </c>
    </row>
    <row r="9" spans="1:18" x14ac:dyDescent="0.3">
      <c r="A9" t="s">
        <v>172</v>
      </c>
      <c r="B9" t="s">
        <v>279</v>
      </c>
      <c r="C9" t="s">
        <v>46</v>
      </c>
      <c r="D9" t="s">
        <v>185</v>
      </c>
      <c r="E9">
        <v>56</v>
      </c>
      <c r="F9">
        <v>26</v>
      </c>
      <c r="G9">
        <v>0.68300000000000005</v>
      </c>
      <c r="H9">
        <v>1</v>
      </c>
      <c r="I9">
        <v>4.08</v>
      </c>
      <c r="J9">
        <v>92.9</v>
      </c>
      <c r="K9">
        <v>-2.9</v>
      </c>
      <c r="L9">
        <v>110</v>
      </c>
      <c r="M9">
        <v>3.6</v>
      </c>
      <c r="N9">
        <v>105.2</v>
      </c>
      <c r="O9">
        <v>-1.2</v>
      </c>
      <c r="P9" t="s">
        <v>282</v>
      </c>
      <c r="Q9" t="s">
        <v>297</v>
      </c>
      <c r="R9" t="s">
        <v>298</v>
      </c>
    </row>
    <row r="10" spans="1:18" x14ac:dyDescent="0.3">
      <c r="A10" t="s">
        <v>202</v>
      </c>
      <c r="B10" t="s">
        <v>279</v>
      </c>
      <c r="C10" t="s">
        <v>46</v>
      </c>
      <c r="D10" t="s">
        <v>208</v>
      </c>
      <c r="E10">
        <v>49</v>
      </c>
      <c r="F10">
        <v>33</v>
      </c>
      <c r="G10">
        <v>0.59799999999999998</v>
      </c>
      <c r="H10">
        <v>1</v>
      </c>
      <c r="I10">
        <v>2.4500000000000002</v>
      </c>
      <c r="J10">
        <v>92.8</v>
      </c>
      <c r="K10">
        <v>-1.1000000000000001</v>
      </c>
      <c r="L10">
        <v>111</v>
      </c>
      <c r="M10">
        <v>5.4</v>
      </c>
      <c r="N10">
        <v>107.7</v>
      </c>
      <c r="O10">
        <v>2.1</v>
      </c>
      <c r="P10" t="s">
        <v>285</v>
      </c>
      <c r="Q10" t="s">
        <v>299</v>
      </c>
      <c r="R10" t="s">
        <v>300</v>
      </c>
    </row>
    <row r="11" spans="1:18" x14ac:dyDescent="0.3">
      <c r="A11" t="s">
        <v>234</v>
      </c>
      <c r="B11" t="s">
        <v>279</v>
      </c>
      <c r="C11" t="s">
        <v>46</v>
      </c>
      <c r="D11" t="s">
        <v>247</v>
      </c>
      <c r="E11">
        <v>48</v>
      </c>
      <c r="F11">
        <v>34</v>
      </c>
      <c r="G11">
        <v>0.58499999999999996</v>
      </c>
      <c r="H11">
        <v>1</v>
      </c>
      <c r="I11">
        <v>2.5499999999999998</v>
      </c>
      <c r="J11">
        <v>91.8</v>
      </c>
      <c r="K11">
        <v>-2.1</v>
      </c>
      <c r="L11">
        <v>108.8</v>
      </c>
      <c r="M11">
        <v>2.1</v>
      </c>
      <c r="N11">
        <v>105.3</v>
      </c>
      <c r="O11">
        <v>-1.4</v>
      </c>
      <c r="P11" t="s">
        <v>285</v>
      </c>
      <c r="Q11" t="s">
        <v>301</v>
      </c>
      <c r="R11" t="s">
        <v>302</v>
      </c>
    </row>
    <row r="12" spans="1:18" x14ac:dyDescent="0.3">
      <c r="A12" t="s">
        <v>112</v>
      </c>
      <c r="B12" t="s">
        <v>279</v>
      </c>
      <c r="C12" t="s">
        <v>78</v>
      </c>
      <c r="D12" t="s">
        <v>129</v>
      </c>
      <c r="E12">
        <v>17</v>
      </c>
      <c r="F12">
        <v>18</v>
      </c>
      <c r="G12">
        <v>0.48599999999999999</v>
      </c>
      <c r="H12">
        <v>3</v>
      </c>
      <c r="I12">
        <v>-0.19</v>
      </c>
      <c r="J12">
        <v>96</v>
      </c>
      <c r="K12">
        <v>-1.1000000000000001</v>
      </c>
      <c r="L12">
        <v>107.6</v>
      </c>
      <c r="M12">
        <v>-0.2</v>
      </c>
      <c r="N12">
        <v>107.7</v>
      </c>
      <c r="O12">
        <v>-0.1</v>
      </c>
      <c r="Q12" t="s">
        <v>303</v>
      </c>
      <c r="R12" t="s">
        <v>304</v>
      </c>
    </row>
    <row r="13" spans="1:18" x14ac:dyDescent="0.3">
      <c r="A13" t="s">
        <v>142</v>
      </c>
      <c r="B13" t="s">
        <v>279</v>
      </c>
      <c r="C13" t="s">
        <v>78</v>
      </c>
      <c r="D13" t="s">
        <v>159</v>
      </c>
      <c r="E13">
        <v>31</v>
      </c>
      <c r="F13">
        <v>51</v>
      </c>
      <c r="G13">
        <v>0.378</v>
      </c>
      <c r="H13">
        <v>3</v>
      </c>
      <c r="I13">
        <v>-3.87</v>
      </c>
      <c r="J13">
        <v>96</v>
      </c>
      <c r="K13">
        <v>-0.4</v>
      </c>
      <c r="L13">
        <v>107.7</v>
      </c>
      <c r="M13">
        <v>-1.1000000000000001</v>
      </c>
      <c r="N13">
        <v>111.5</v>
      </c>
      <c r="O13">
        <v>2.7</v>
      </c>
      <c r="Q13" t="s">
        <v>305</v>
      </c>
      <c r="R13" t="s">
        <v>306</v>
      </c>
    </row>
    <row r="14" spans="1:18" x14ac:dyDescent="0.3">
      <c r="A14" t="s">
        <v>172</v>
      </c>
      <c r="B14" t="s">
        <v>279</v>
      </c>
      <c r="C14" t="s">
        <v>78</v>
      </c>
      <c r="D14" t="s">
        <v>198</v>
      </c>
      <c r="E14">
        <v>32</v>
      </c>
      <c r="F14">
        <v>50</v>
      </c>
      <c r="G14">
        <v>0.39</v>
      </c>
      <c r="H14">
        <v>3</v>
      </c>
      <c r="I14">
        <v>-2.74</v>
      </c>
      <c r="J14">
        <v>93.4</v>
      </c>
      <c r="K14">
        <v>-2.4</v>
      </c>
      <c r="L14">
        <v>104.6</v>
      </c>
      <c r="M14">
        <v>-1.8</v>
      </c>
      <c r="N14">
        <v>107.6</v>
      </c>
      <c r="O14">
        <v>1.2</v>
      </c>
      <c r="Q14" t="s">
        <v>307</v>
      </c>
      <c r="R14" t="s">
        <v>308</v>
      </c>
    </row>
    <row r="15" spans="1:18" x14ac:dyDescent="0.3">
      <c r="A15" t="s">
        <v>202</v>
      </c>
      <c r="B15" t="s">
        <v>279</v>
      </c>
      <c r="C15" t="s">
        <v>78</v>
      </c>
      <c r="D15" t="s">
        <v>233</v>
      </c>
      <c r="E15">
        <v>17</v>
      </c>
      <c r="F15">
        <v>65</v>
      </c>
      <c r="G15">
        <v>0.20699999999999999</v>
      </c>
      <c r="H15">
        <v>5</v>
      </c>
      <c r="I15">
        <v>-9.5</v>
      </c>
      <c r="J15">
        <v>91.2</v>
      </c>
      <c r="K15">
        <v>-2.7</v>
      </c>
      <c r="L15">
        <v>99.9</v>
      </c>
      <c r="M15">
        <v>-5.7</v>
      </c>
      <c r="N15">
        <v>110</v>
      </c>
      <c r="O15">
        <v>4.4000000000000004</v>
      </c>
      <c r="Q15" t="s">
        <v>309</v>
      </c>
      <c r="R15" t="s">
        <v>310</v>
      </c>
    </row>
    <row r="16" spans="1:18" x14ac:dyDescent="0.3">
      <c r="A16" t="s">
        <v>234</v>
      </c>
      <c r="B16" t="s">
        <v>279</v>
      </c>
      <c r="C16" t="s">
        <v>78</v>
      </c>
      <c r="D16" t="s">
        <v>254</v>
      </c>
      <c r="E16">
        <v>37</v>
      </c>
      <c r="F16">
        <v>45</v>
      </c>
      <c r="G16">
        <v>0.45100000000000001</v>
      </c>
      <c r="H16">
        <v>3</v>
      </c>
      <c r="I16">
        <v>-1.4</v>
      </c>
      <c r="J16">
        <v>90.3</v>
      </c>
      <c r="K16">
        <v>-3.6</v>
      </c>
      <c r="L16">
        <v>108.3</v>
      </c>
      <c r="M16">
        <v>1.6</v>
      </c>
      <c r="N16">
        <v>109.1</v>
      </c>
      <c r="O16">
        <v>2.4</v>
      </c>
      <c r="Q16" t="s">
        <v>311</v>
      </c>
      <c r="R16" t="s">
        <v>312</v>
      </c>
    </row>
    <row r="17" spans="1:18" x14ac:dyDescent="0.3">
      <c r="A17" t="s">
        <v>112</v>
      </c>
      <c r="B17" t="s">
        <v>279</v>
      </c>
      <c r="C17" t="s">
        <v>60</v>
      </c>
      <c r="D17" t="s">
        <v>119</v>
      </c>
      <c r="E17">
        <v>15</v>
      </c>
      <c r="F17">
        <v>19</v>
      </c>
      <c r="G17">
        <v>0.441</v>
      </c>
      <c r="H17">
        <v>4</v>
      </c>
      <c r="I17">
        <v>-0.08</v>
      </c>
      <c r="J17">
        <v>100.8</v>
      </c>
      <c r="K17">
        <v>3.7</v>
      </c>
      <c r="L17">
        <v>105.8</v>
      </c>
      <c r="M17">
        <v>-2</v>
      </c>
      <c r="N17">
        <v>106.8</v>
      </c>
      <c r="O17">
        <v>-1</v>
      </c>
      <c r="Q17" t="s">
        <v>313</v>
      </c>
      <c r="R17" t="s">
        <v>314</v>
      </c>
    </row>
    <row r="18" spans="1:18" x14ac:dyDescent="0.3">
      <c r="A18" t="s">
        <v>142</v>
      </c>
      <c r="B18" t="s">
        <v>279</v>
      </c>
      <c r="C18" t="s">
        <v>60</v>
      </c>
      <c r="D18" t="s">
        <v>166</v>
      </c>
      <c r="E18">
        <v>28</v>
      </c>
      <c r="F18">
        <v>54</v>
      </c>
      <c r="G18">
        <v>0.34100000000000003</v>
      </c>
      <c r="H18">
        <v>4</v>
      </c>
      <c r="I18">
        <v>-5.83</v>
      </c>
      <c r="J18">
        <v>98.5</v>
      </c>
      <c r="K18">
        <v>2.1</v>
      </c>
      <c r="L18">
        <v>103.2</v>
      </c>
      <c r="M18">
        <v>-5.6</v>
      </c>
      <c r="N18">
        <v>108.9</v>
      </c>
      <c r="O18">
        <v>0.1</v>
      </c>
      <c r="Q18" t="s">
        <v>315</v>
      </c>
      <c r="R18" t="s">
        <v>316</v>
      </c>
    </row>
    <row r="19" spans="1:18" x14ac:dyDescent="0.3">
      <c r="A19" t="s">
        <v>172</v>
      </c>
      <c r="B19" t="s">
        <v>279</v>
      </c>
      <c r="C19" t="s">
        <v>60</v>
      </c>
      <c r="D19" t="s">
        <v>200</v>
      </c>
      <c r="E19">
        <v>10</v>
      </c>
      <c r="F19">
        <v>72</v>
      </c>
      <c r="G19">
        <v>0.122</v>
      </c>
      <c r="H19">
        <v>5</v>
      </c>
      <c r="I19">
        <v>-9.92</v>
      </c>
      <c r="J19">
        <v>97.9</v>
      </c>
      <c r="K19">
        <v>2.1</v>
      </c>
      <c r="L19">
        <v>98.8</v>
      </c>
      <c r="M19">
        <v>-7.6</v>
      </c>
      <c r="N19">
        <v>109.2</v>
      </c>
      <c r="O19">
        <v>2.8</v>
      </c>
      <c r="Q19" t="s">
        <v>317</v>
      </c>
      <c r="R19" t="s">
        <v>318</v>
      </c>
    </row>
    <row r="20" spans="1:18" x14ac:dyDescent="0.3">
      <c r="A20" t="s">
        <v>202</v>
      </c>
      <c r="B20" t="s">
        <v>279</v>
      </c>
      <c r="C20" t="s">
        <v>60</v>
      </c>
      <c r="D20" t="s">
        <v>232</v>
      </c>
      <c r="E20">
        <v>18</v>
      </c>
      <c r="F20">
        <v>64</v>
      </c>
      <c r="G20">
        <v>0.22</v>
      </c>
      <c r="H20">
        <v>4</v>
      </c>
      <c r="I20">
        <v>-9.0399999999999991</v>
      </c>
      <c r="J20">
        <v>95.7</v>
      </c>
      <c r="K20">
        <v>1.8</v>
      </c>
      <c r="L20">
        <v>95.5</v>
      </c>
      <c r="M20">
        <v>-10.1</v>
      </c>
      <c r="N20">
        <v>104.8</v>
      </c>
      <c r="O20">
        <v>-0.8</v>
      </c>
      <c r="Q20" t="s">
        <v>319</v>
      </c>
      <c r="R20" t="s">
        <v>320</v>
      </c>
    </row>
    <row r="21" spans="1:18" x14ac:dyDescent="0.3">
      <c r="A21" t="s">
        <v>234</v>
      </c>
      <c r="B21" t="s">
        <v>279</v>
      </c>
      <c r="C21" t="s">
        <v>60</v>
      </c>
      <c r="D21" t="s">
        <v>253</v>
      </c>
      <c r="E21">
        <v>19</v>
      </c>
      <c r="F21">
        <v>63</v>
      </c>
      <c r="G21">
        <v>0.23200000000000001</v>
      </c>
      <c r="H21">
        <v>5</v>
      </c>
      <c r="I21">
        <v>-10.66</v>
      </c>
      <c r="J21">
        <v>99.2</v>
      </c>
      <c r="K21">
        <v>5.3</v>
      </c>
      <c r="L21">
        <v>99.4</v>
      </c>
      <c r="M21">
        <v>-7.3</v>
      </c>
      <c r="N21">
        <v>109.9</v>
      </c>
      <c r="O21">
        <v>3.2</v>
      </c>
      <c r="Q21" t="s">
        <v>321</v>
      </c>
      <c r="R21" t="s">
        <v>322</v>
      </c>
    </row>
    <row r="22" spans="1:18" x14ac:dyDescent="0.3">
      <c r="A22" t="s">
        <v>112</v>
      </c>
      <c r="B22" t="s">
        <v>279</v>
      </c>
      <c r="C22" t="s">
        <v>54</v>
      </c>
      <c r="D22" t="s">
        <v>124</v>
      </c>
      <c r="E22">
        <v>13</v>
      </c>
      <c r="F22">
        <v>22</v>
      </c>
      <c r="G22">
        <v>0.371</v>
      </c>
      <c r="H22">
        <v>5</v>
      </c>
      <c r="I22">
        <v>-2.73</v>
      </c>
      <c r="J22">
        <v>100.5</v>
      </c>
      <c r="K22">
        <v>3.4</v>
      </c>
      <c r="L22">
        <v>106.7</v>
      </c>
      <c r="M22">
        <v>-1.1000000000000001</v>
      </c>
      <c r="N22">
        <v>109.2</v>
      </c>
      <c r="O22">
        <v>1.4</v>
      </c>
      <c r="Q22" t="s">
        <v>323</v>
      </c>
      <c r="R22" t="s">
        <v>324</v>
      </c>
    </row>
    <row r="23" spans="1:18" x14ac:dyDescent="0.3">
      <c r="A23" t="s">
        <v>142</v>
      </c>
      <c r="B23" t="s">
        <v>279</v>
      </c>
      <c r="C23" t="s">
        <v>54</v>
      </c>
      <c r="D23" t="s">
        <v>153</v>
      </c>
      <c r="E23">
        <v>20</v>
      </c>
      <c r="F23">
        <v>62</v>
      </c>
      <c r="G23">
        <v>0.24399999999999999</v>
      </c>
      <c r="H23">
        <v>5</v>
      </c>
      <c r="I23">
        <v>-6.74</v>
      </c>
      <c r="J23">
        <v>101.3</v>
      </c>
      <c r="K23">
        <v>4.9000000000000004</v>
      </c>
      <c r="L23">
        <v>104.1</v>
      </c>
      <c r="M23">
        <v>-4.7</v>
      </c>
      <c r="N23">
        <v>110.7</v>
      </c>
      <c r="O23">
        <v>1.9</v>
      </c>
      <c r="Q23" t="s">
        <v>325</v>
      </c>
      <c r="R23" t="s">
        <v>326</v>
      </c>
    </row>
    <row r="24" spans="1:18" x14ac:dyDescent="0.3">
      <c r="A24" t="s">
        <v>172</v>
      </c>
      <c r="B24" t="s">
        <v>279</v>
      </c>
      <c r="C24" t="s">
        <v>54</v>
      </c>
      <c r="D24" t="s">
        <v>197</v>
      </c>
      <c r="E24">
        <v>21</v>
      </c>
      <c r="F24">
        <v>61</v>
      </c>
      <c r="G24">
        <v>0.25600000000000001</v>
      </c>
      <c r="H24">
        <v>4</v>
      </c>
      <c r="I24">
        <v>-7.12</v>
      </c>
      <c r="J24">
        <v>95.2</v>
      </c>
      <c r="K24">
        <v>-0.6</v>
      </c>
      <c r="L24">
        <v>103.2</v>
      </c>
      <c r="M24">
        <v>-3.2</v>
      </c>
      <c r="N24">
        <v>110.9</v>
      </c>
      <c r="O24">
        <v>4.5</v>
      </c>
      <c r="Q24" t="s">
        <v>327</v>
      </c>
      <c r="R24" t="s">
        <v>328</v>
      </c>
    </row>
    <row r="25" spans="1:18" x14ac:dyDescent="0.3">
      <c r="A25" t="s">
        <v>202</v>
      </c>
      <c r="B25" t="s">
        <v>279</v>
      </c>
      <c r="C25" t="s">
        <v>54</v>
      </c>
      <c r="D25" t="s">
        <v>224</v>
      </c>
      <c r="E25">
        <v>38</v>
      </c>
      <c r="F25">
        <v>44</v>
      </c>
      <c r="G25">
        <v>0.46300000000000002</v>
      </c>
      <c r="H25">
        <v>3</v>
      </c>
      <c r="I25">
        <v>-3.13</v>
      </c>
      <c r="J25">
        <v>92.7</v>
      </c>
      <c r="K25">
        <v>-1.2</v>
      </c>
      <c r="L25">
        <v>104.4</v>
      </c>
      <c r="M25">
        <v>-1.2</v>
      </c>
      <c r="N25">
        <v>107.4</v>
      </c>
      <c r="O25">
        <v>1.8</v>
      </c>
      <c r="P25" t="s">
        <v>285</v>
      </c>
      <c r="Q25" t="s">
        <v>329</v>
      </c>
      <c r="R25" t="s">
        <v>330</v>
      </c>
    </row>
    <row r="26" spans="1:18" x14ac:dyDescent="0.3">
      <c r="A26" t="s">
        <v>234</v>
      </c>
      <c r="B26" t="s">
        <v>279</v>
      </c>
      <c r="C26" t="s">
        <v>54</v>
      </c>
      <c r="D26" t="s">
        <v>255</v>
      </c>
      <c r="E26">
        <v>44</v>
      </c>
      <c r="F26">
        <v>38</v>
      </c>
      <c r="G26">
        <v>0.53700000000000003</v>
      </c>
      <c r="H26">
        <v>2</v>
      </c>
      <c r="I26">
        <v>-1.58</v>
      </c>
      <c r="J26">
        <v>91.4</v>
      </c>
      <c r="K26">
        <v>-2.5</v>
      </c>
      <c r="L26">
        <v>106.7</v>
      </c>
      <c r="M26">
        <v>0</v>
      </c>
      <c r="N26">
        <v>107.7</v>
      </c>
      <c r="O26">
        <v>1</v>
      </c>
      <c r="P26" t="s">
        <v>294</v>
      </c>
      <c r="Q26" t="s">
        <v>331</v>
      </c>
      <c r="R26" t="s">
        <v>332</v>
      </c>
    </row>
    <row r="27" spans="1:18" x14ac:dyDescent="0.3">
      <c r="A27" t="s">
        <v>112</v>
      </c>
      <c r="B27" t="s">
        <v>279</v>
      </c>
      <c r="C27" t="s">
        <v>44</v>
      </c>
      <c r="D27" t="s">
        <v>120</v>
      </c>
      <c r="E27">
        <v>22</v>
      </c>
      <c r="F27">
        <v>14</v>
      </c>
      <c r="G27">
        <v>0.61099999999999999</v>
      </c>
      <c r="H27">
        <v>1</v>
      </c>
      <c r="I27">
        <v>1.23</v>
      </c>
      <c r="J27">
        <v>95.6</v>
      </c>
      <c r="K27">
        <v>-1.5</v>
      </c>
      <c r="L27">
        <v>112.6</v>
      </c>
      <c r="M27">
        <v>4.8</v>
      </c>
      <c r="N27">
        <v>110.6</v>
      </c>
      <c r="O27">
        <v>2.8</v>
      </c>
      <c r="Q27" t="s">
        <v>333</v>
      </c>
      <c r="R27" t="s">
        <v>334</v>
      </c>
    </row>
    <row r="28" spans="1:18" x14ac:dyDescent="0.3">
      <c r="A28" t="s">
        <v>142</v>
      </c>
      <c r="B28" t="s">
        <v>279</v>
      </c>
      <c r="C28" t="s">
        <v>44</v>
      </c>
      <c r="D28" t="s">
        <v>154</v>
      </c>
      <c r="E28">
        <v>31</v>
      </c>
      <c r="F28">
        <v>51</v>
      </c>
      <c r="G28">
        <v>0.378</v>
      </c>
      <c r="H28">
        <v>5</v>
      </c>
      <c r="I28">
        <v>-0.64</v>
      </c>
      <c r="J28">
        <v>94.6</v>
      </c>
      <c r="K28">
        <v>-1.8</v>
      </c>
      <c r="L28">
        <v>110.8</v>
      </c>
      <c r="M28">
        <v>2</v>
      </c>
      <c r="N28">
        <v>112</v>
      </c>
      <c r="O28">
        <v>3.2</v>
      </c>
      <c r="Q28" t="s">
        <v>335</v>
      </c>
      <c r="R28" t="s">
        <v>336</v>
      </c>
    </row>
    <row r="29" spans="1:18" x14ac:dyDescent="0.3">
      <c r="A29" t="s">
        <v>172</v>
      </c>
      <c r="B29" t="s">
        <v>279</v>
      </c>
      <c r="C29" t="s">
        <v>44</v>
      </c>
      <c r="D29" t="s">
        <v>186</v>
      </c>
      <c r="E29">
        <v>29</v>
      </c>
      <c r="F29">
        <v>53</v>
      </c>
      <c r="G29">
        <v>0.35399999999999998</v>
      </c>
      <c r="H29">
        <v>5</v>
      </c>
      <c r="I29">
        <v>-3.38</v>
      </c>
      <c r="J29">
        <v>95.2</v>
      </c>
      <c r="K29">
        <v>-0.6</v>
      </c>
      <c r="L29">
        <v>106.5</v>
      </c>
      <c r="M29">
        <v>0.1</v>
      </c>
      <c r="N29">
        <v>110.1</v>
      </c>
      <c r="O29">
        <v>3.7</v>
      </c>
      <c r="Q29" t="s">
        <v>337</v>
      </c>
      <c r="R29" t="s">
        <v>338</v>
      </c>
    </row>
    <row r="30" spans="1:18" x14ac:dyDescent="0.3">
      <c r="A30" t="s">
        <v>202</v>
      </c>
      <c r="B30" t="s">
        <v>279</v>
      </c>
      <c r="C30" t="s">
        <v>44</v>
      </c>
      <c r="D30" t="s">
        <v>226</v>
      </c>
      <c r="E30">
        <v>16</v>
      </c>
      <c r="F30">
        <v>66</v>
      </c>
      <c r="G30">
        <v>0.19500000000000001</v>
      </c>
      <c r="H30">
        <v>5</v>
      </c>
      <c r="I30">
        <v>-8</v>
      </c>
      <c r="J30">
        <v>94.4</v>
      </c>
      <c r="K30">
        <v>0.5</v>
      </c>
      <c r="L30">
        <v>102.9</v>
      </c>
      <c r="M30">
        <v>-2.7</v>
      </c>
      <c r="N30">
        <v>112.2</v>
      </c>
      <c r="O30">
        <v>6.6</v>
      </c>
      <c r="Q30" t="s">
        <v>339</v>
      </c>
      <c r="R30" t="s">
        <v>340</v>
      </c>
    </row>
    <row r="31" spans="1:18" x14ac:dyDescent="0.3">
      <c r="A31" t="s">
        <v>234</v>
      </c>
      <c r="B31" t="s">
        <v>279</v>
      </c>
      <c r="C31" t="s">
        <v>44</v>
      </c>
      <c r="D31" t="s">
        <v>237</v>
      </c>
      <c r="E31">
        <v>40</v>
      </c>
      <c r="F31">
        <v>42</v>
      </c>
      <c r="G31">
        <v>0.48799999999999999</v>
      </c>
      <c r="H31">
        <v>3</v>
      </c>
      <c r="I31">
        <v>3.1</v>
      </c>
      <c r="J31">
        <v>97.3</v>
      </c>
      <c r="K31">
        <v>3.4</v>
      </c>
      <c r="L31">
        <v>108.9</v>
      </c>
      <c r="M31">
        <v>2.2000000000000002</v>
      </c>
      <c r="N31">
        <v>106.2</v>
      </c>
      <c r="O31">
        <v>-0.5</v>
      </c>
      <c r="Q31" t="s">
        <v>341</v>
      </c>
      <c r="R31" t="s">
        <v>342</v>
      </c>
    </row>
    <row r="32" spans="1:18" x14ac:dyDescent="0.3">
      <c r="A32" t="s">
        <v>112</v>
      </c>
      <c r="B32" t="s">
        <v>279</v>
      </c>
      <c r="C32" t="s">
        <v>62</v>
      </c>
      <c r="D32" t="s">
        <v>123</v>
      </c>
      <c r="E32">
        <v>20</v>
      </c>
      <c r="F32">
        <v>16</v>
      </c>
      <c r="G32">
        <v>0.55600000000000005</v>
      </c>
      <c r="H32">
        <v>2</v>
      </c>
      <c r="I32">
        <v>3.38</v>
      </c>
      <c r="J32">
        <v>94.9</v>
      </c>
      <c r="K32">
        <v>-2.2000000000000002</v>
      </c>
      <c r="L32">
        <v>107.6</v>
      </c>
      <c r="M32">
        <v>-0.2</v>
      </c>
      <c r="N32">
        <v>104.3</v>
      </c>
      <c r="O32">
        <v>-3.5</v>
      </c>
      <c r="Q32" t="s">
        <v>343</v>
      </c>
      <c r="R32" t="s">
        <v>344</v>
      </c>
    </row>
    <row r="33" spans="1:18" x14ac:dyDescent="0.3">
      <c r="A33" t="s">
        <v>142</v>
      </c>
      <c r="B33" t="s">
        <v>279</v>
      </c>
      <c r="C33" t="s">
        <v>62</v>
      </c>
      <c r="D33" t="s">
        <v>152</v>
      </c>
      <c r="E33">
        <v>47</v>
      </c>
      <c r="F33">
        <v>35</v>
      </c>
      <c r="G33">
        <v>0.57299999999999995</v>
      </c>
      <c r="H33">
        <v>2</v>
      </c>
      <c r="I33">
        <v>1.1399999999999999</v>
      </c>
      <c r="J33">
        <v>97.8</v>
      </c>
      <c r="K33">
        <v>1.4</v>
      </c>
      <c r="L33">
        <v>108.3</v>
      </c>
      <c r="M33">
        <v>-0.5</v>
      </c>
      <c r="N33">
        <v>107.5</v>
      </c>
      <c r="O33">
        <v>-1.3</v>
      </c>
      <c r="P33" t="s">
        <v>345</v>
      </c>
      <c r="Q33" t="s">
        <v>346</v>
      </c>
      <c r="R33" t="s">
        <v>347</v>
      </c>
    </row>
    <row r="34" spans="1:18" x14ac:dyDescent="0.3">
      <c r="A34" t="s">
        <v>172</v>
      </c>
      <c r="B34" t="s">
        <v>279</v>
      </c>
      <c r="C34" t="s">
        <v>62</v>
      </c>
      <c r="D34" t="s">
        <v>174</v>
      </c>
      <c r="E34">
        <v>55</v>
      </c>
      <c r="F34">
        <v>27</v>
      </c>
      <c r="G34">
        <v>0.67100000000000004</v>
      </c>
      <c r="H34">
        <v>1</v>
      </c>
      <c r="I34">
        <v>7.09</v>
      </c>
      <c r="J34">
        <v>96.7</v>
      </c>
      <c r="K34">
        <v>0.9</v>
      </c>
      <c r="L34">
        <v>113.1</v>
      </c>
      <c r="M34">
        <v>6.7</v>
      </c>
      <c r="N34">
        <v>105.6</v>
      </c>
      <c r="O34">
        <v>-0.8</v>
      </c>
      <c r="P34" t="s">
        <v>348</v>
      </c>
      <c r="Q34" t="s">
        <v>349</v>
      </c>
      <c r="R34" t="s">
        <v>350</v>
      </c>
    </row>
    <row r="35" spans="1:18" x14ac:dyDescent="0.3">
      <c r="A35" t="s">
        <v>202</v>
      </c>
      <c r="B35" t="s">
        <v>279</v>
      </c>
      <c r="C35" t="s">
        <v>62</v>
      </c>
      <c r="D35" t="s">
        <v>207</v>
      </c>
      <c r="E35">
        <v>45</v>
      </c>
      <c r="F35">
        <v>37</v>
      </c>
      <c r="G35">
        <v>0.54900000000000004</v>
      </c>
      <c r="H35">
        <v>2</v>
      </c>
      <c r="I35">
        <v>2.4700000000000002</v>
      </c>
      <c r="J35">
        <v>95.7</v>
      </c>
      <c r="K35">
        <v>1.8</v>
      </c>
      <c r="L35">
        <v>107.8</v>
      </c>
      <c r="M35">
        <v>2.2000000000000002</v>
      </c>
      <c r="N35">
        <v>105.5</v>
      </c>
      <c r="O35">
        <v>-0.1</v>
      </c>
      <c r="Q35" t="s">
        <v>351</v>
      </c>
      <c r="R35" t="s">
        <v>352</v>
      </c>
    </row>
    <row r="36" spans="1:18" x14ac:dyDescent="0.3">
      <c r="A36" t="s">
        <v>234</v>
      </c>
      <c r="B36" t="s">
        <v>279</v>
      </c>
      <c r="C36" t="s">
        <v>62</v>
      </c>
      <c r="D36" t="s">
        <v>239</v>
      </c>
      <c r="E36">
        <v>59</v>
      </c>
      <c r="F36">
        <v>23</v>
      </c>
      <c r="G36">
        <v>0.72</v>
      </c>
      <c r="H36">
        <v>1</v>
      </c>
      <c r="I36">
        <v>6.66</v>
      </c>
      <c r="J36">
        <v>95.4</v>
      </c>
      <c r="K36">
        <v>1.5</v>
      </c>
      <c r="L36">
        <v>110.5</v>
      </c>
      <c r="M36">
        <v>3.8</v>
      </c>
      <c r="N36">
        <v>103.9</v>
      </c>
      <c r="O36">
        <v>-2.8</v>
      </c>
      <c r="P36" t="s">
        <v>348</v>
      </c>
      <c r="Q36" t="s">
        <v>353</v>
      </c>
      <c r="R36" t="s">
        <v>354</v>
      </c>
    </row>
    <row r="37" spans="1:18" x14ac:dyDescent="0.3">
      <c r="A37" t="s">
        <v>112</v>
      </c>
      <c r="B37" t="s">
        <v>279</v>
      </c>
      <c r="C37" t="s">
        <v>58</v>
      </c>
      <c r="D37" t="s">
        <v>118</v>
      </c>
      <c r="E37">
        <v>19</v>
      </c>
      <c r="F37">
        <v>16</v>
      </c>
      <c r="G37">
        <v>0.54300000000000004</v>
      </c>
      <c r="H37">
        <v>3</v>
      </c>
      <c r="I37">
        <v>1.53</v>
      </c>
      <c r="J37">
        <v>96.3</v>
      </c>
      <c r="K37">
        <v>-0.8</v>
      </c>
      <c r="L37">
        <v>110.5</v>
      </c>
      <c r="M37">
        <v>2.7</v>
      </c>
      <c r="N37">
        <v>108.9</v>
      </c>
      <c r="O37">
        <v>1.1000000000000001</v>
      </c>
      <c r="Q37" t="s">
        <v>355</v>
      </c>
      <c r="R37" t="s">
        <v>356</v>
      </c>
    </row>
    <row r="38" spans="1:18" x14ac:dyDescent="0.3">
      <c r="A38" t="s">
        <v>142</v>
      </c>
      <c r="B38" t="s">
        <v>279</v>
      </c>
      <c r="C38" t="s">
        <v>58</v>
      </c>
      <c r="D38" t="s">
        <v>145</v>
      </c>
      <c r="E38">
        <v>40</v>
      </c>
      <c r="F38">
        <v>42</v>
      </c>
      <c r="G38">
        <v>0.48799999999999999</v>
      </c>
      <c r="H38">
        <v>4</v>
      </c>
      <c r="I38">
        <v>0.7</v>
      </c>
      <c r="J38">
        <v>98.3</v>
      </c>
      <c r="K38">
        <v>1.9</v>
      </c>
      <c r="L38">
        <v>113.2</v>
      </c>
      <c r="M38">
        <v>4.4000000000000004</v>
      </c>
      <c r="N38">
        <v>112.7</v>
      </c>
      <c r="O38">
        <v>3.9</v>
      </c>
      <c r="Q38" t="s">
        <v>357</v>
      </c>
      <c r="R38" t="s">
        <v>358</v>
      </c>
    </row>
    <row r="39" spans="1:18" x14ac:dyDescent="0.3">
      <c r="A39" t="s">
        <v>172</v>
      </c>
      <c r="B39" t="s">
        <v>279</v>
      </c>
      <c r="C39" t="s">
        <v>58</v>
      </c>
      <c r="D39" t="s">
        <v>191</v>
      </c>
      <c r="E39">
        <v>33</v>
      </c>
      <c r="F39">
        <v>49</v>
      </c>
      <c r="G39">
        <v>0.40200000000000002</v>
      </c>
      <c r="H39">
        <v>4</v>
      </c>
      <c r="I39">
        <v>-2.81</v>
      </c>
      <c r="J39">
        <v>95.7</v>
      </c>
      <c r="K39">
        <v>-0.1</v>
      </c>
      <c r="L39">
        <v>105.6</v>
      </c>
      <c r="M39">
        <v>-0.8</v>
      </c>
      <c r="N39">
        <v>108.9</v>
      </c>
      <c r="O39">
        <v>2.5</v>
      </c>
      <c r="Q39" t="s">
        <v>359</v>
      </c>
      <c r="R39" t="s">
        <v>360</v>
      </c>
    </row>
    <row r="40" spans="1:18" x14ac:dyDescent="0.3">
      <c r="A40" t="s">
        <v>202</v>
      </c>
      <c r="B40" t="s">
        <v>279</v>
      </c>
      <c r="C40" t="s">
        <v>58</v>
      </c>
      <c r="D40" t="s">
        <v>215</v>
      </c>
      <c r="E40">
        <v>30</v>
      </c>
      <c r="F40">
        <v>52</v>
      </c>
      <c r="G40">
        <v>0.36599999999999999</v>
      </c>
      <c r="H40">
        <v>4</v>
      </c>
      <c r="I40">
        <v>-3.07</v>
      </c>
      <c r="J40">
        <v>96.1</v>
      </c>
      <c r="K40">
        <v>2.2000000000000002</v>
      </c>
      <c r="L40">
        <v>104.5</v>
      </c>
      <c r="M40">
        <v>-1.1000000000000001</v>
      </c>
      <c r="N40">
        <v>108.2</v>
      </c>
      <c r="O40">
        <v>2.6</v>
      </c>
      <c r="Q40" t="s">
        <v>361</v>
      </c>
      <c r="R40" t="s">
        <v>362</v>
      </c>
    </row>
    <row r="41" spans="1:18" x14ac:dyDescent="0.3">
      <c r="A41" t="s">
        <v>234</v>
      </c>
      <c r="B41" t="s">
        <v>279</v>
      </c>
      <c r="C41" t="s">
        <v>58</v>
      </c>
      <c r="D41" t="s">
        <v>243</v>
      </c>
      <c r="E41">
        <v>36</v>
      </c>
      <c r="F41">
        <v>46</v>
      </c>
      <c r="G41">
        <v>0.439</v>
      </c>
      <c r="H41">
        <v>4</v>
      </c>
      <c r="I41">
        <v>-1.4</v>
      </c>
      <c r="J41">
        <v>98.1</v>
      </c>
      <c r="K41">
        <v>4.2</v>
      </c>
      <c r="L41">
        <v>106</v>
      </c>
      <c r="M41">
        <v>-0.7</v>
      </c>
      <c r="N41">
        <v>108.2</v>
      </c>
      <c r="O41">
        <v>1.5</v>
      </c>
      <c r="Q41" t="s">
        <v>363</v>
      </c>
      <c r="R41" t="s">
        <v>364</v>
      </c>
    </row>
    <row r="42" spans="1:18" x14ac:dyDescent="0.3">
      <c r="A42" t="s">
        <v>112</v>
      </c>
      <c r="B42" t="s">
        <v>279</v>
      </c>
      <c r="C42" t="s">
        <v>32</v>
      </c>
      <c r="D42" t="s">
        <v>127</v>
      </c>
      <c r="E42">
        <v>18</v>
      </c>
      <c r="F42">
        <v>16</v>
      </c>
      <c r="G42">
        <v>0.52900000000000003</v>
      </c>
      <c r="H42">
        <v>4</v>
      </c>
      <c r="I42">
        <v>0.79</v>
      </c>
      <c r="J42">
        <v>96.6</v>
      </c>
      <c r="K42">
        <v>-0.5</v>
      </c>
      <c r="L42">
        <v>105.3</v>
      </c>
      <c r="M42">
        <v>-2.5</v>
      </c>
      <c r="N42">
        <v>103.8</v>
      </c>
      <c r="O42">
        <v>-4</v>
      </c>
      <c r="Q42" t="s">
        <v>365</v>
      </c>
      <c r="R42" t="s">
        <v>366</v>
      </c>
    </row>
    <row r="43" spans="1:18" x14ac:dyDescent="0.3">
      <c r="A43" t="s">
        <v>142</v>
      </c>
      <c r="B43" t="s">
        <v>279</v>
      </c>
      <c r="C43" t="s">
        <v>32</v>
      </c>
      <c r="D43" t="s">
        <v>149</v>
      </c>
      <c r="E43">
        <v>41</v>
      </c>
      <c r="F43">
        <v>41</v>
      </c>
      <c r="G43">
        <v>0.5</v>
      </c>
      <c r="H43">
        <v>3</v>
      </c>
      <c r="I43">
        <v>-0.23</v>
      </c>
      <c r="J43">
        <v>96.7</v>
      </c>
      <c r="K43">
        <v>0.3</v>
      </c>
      <c r="L43">
        <v>110.3</v>
      </c>
      <c r="M43">
        <v>1.5</v>
      </c>
      <c r="N43">
        <v>110.8</v>
      </c>
      <c r="O43">
        <v>2</v>
      </c>
      <c r="P43" t="s">
        <v>345</v>
      </c>
      <c r="Q43" t="s">
        <v>367</v>
      </c>
      <c r="R43" t="s">
        <v>368</v>
      </c>
    </row>
    <row r="44" spans="1:18" x14ac:dyDescent="0.3">
      <c r="A44" t="s">
        <v>172</v>
      </c>
      <c r="B44" t="s">
        <v>279</v>
      </c>
      <c r="C44" t="s">
        <v>32</v>
      </c>
      <c r="D44" t="s">
        <v>178</v>
      </c>
      <c r="E44">
        <v>44</v>
      </c>
      <c r="F44">
        <v>38</v>
      </c>
      <c r="G44">
        <v>0.53700000000000003</v>
      </c>
      <c r="H44">
        <v>2</v>
      </c>
      <c r="I44">
        <v>0.98</v>
      </c>
      <c r="J44">
        <v>96</v>
      </c>
      <c r="K44">
        <v>0.2</v>
      </c>
      <c r="L44">
        <v>108.8</v>
      </c>
      <c r="M44">
        <v>2.4</v>
      </c>
      <c r="N44">
        <v>108</v>
      </c>
      <c r="O44">
        <v>1.6</v>
      </c>
      <c r="P44" t="s">
        <v>369</v>
      </c>
      <c r="Q44" t="s">
        <v>370</v>
      </c>
      <c r="R44" t="s">
        <v>371</v>
      </c>
    </row>
    <row r="45" spans="1:18" x14ac:dyDescent="0.3">
      <c r="A45" t="s">
        <v>202</v>
      </c>
      <c r="B45" t="s">
        <v>279</v>
      </c>
      <c r="C45" t="s">
        <v>32</v>
      </c>
      <c r="D45" t="s">
        <v>212</v>
      </c>
      <c r="E45">
        <v>51</v>
      </c>
      <c r="F45">
        <v>31</v>
      </c>
      <c r="G45">
        <v>0.622</v>
      </c>
      <c r="H45">
        <v>1</v>
      </c>
      <c r="I45">
        <v>4.41</v>
      </c>
      <c r="J45">
        <v>94.2</v>
      </c>
      <c r="K45">
        <v>0.3</v>
      </c>
      <c r="L45">
        <v>108.2</v>
      </c>
      <c r="M45">
        <v>2.6</v>
      </c>
      <c r="N45">
        <v>103.7</v>
      </c>
      <c r="O45">
        <v>-1.9</v>
      </c>
      <c r="P45" t="s">
        <v>345</v>
      </c>
      <c r="Q45" t="s">
        <v>372</v>
      </c>
      <c r="R45" t="s">
        <v>373</v>
      </c>
    </row>
    <row r="46" spans="1:18" x14ac:dyDescent="0.3">
      <c r="A46" t="s">
        <v>234</v>
      </c>
      <c r="B46" t="s">
        <v>279</v>
      </c>
      <c r="C46" t="s">
        <v>32</v>
      </c>
      <c r="D46" t="s">
        <v>238</v>
      </c>
      <c r="E46">
        <v>54</v>
      </c>
      <c r="F46">
        <v>28</v>
      </c>
      <c r="G46">
        <v>0.65900000000000003</v>
      </c>
      <c r="H46">
        <v>2</v>
      </c>
      <c r="I46">
        <v>4.4400000000000004</v>
      </c>
      <c r="J46">
        <v>94.9</v>
      </c>
      <c r="K46">
        <v>1</v>
      </c>
      <c r="L46">
        <v>111.5</v>
      </c>
      <c r="M46">
        <v>4.8</v>
      </c>
      <c r="N46">
        <v>107.4</v>
      </c>
      <c r="O46">
        <v>0.7</v>
      </c>
      <c r="P46" t="s">
        <v>369</v>
      </c>
      <c r="Q46" t="s">
        <v>374</v>
      </c>
      <c r="R46" t="s">
        <v>375</v>
      </c>
    </row>
    <row r="47" spans="1:18" x14ac:dyDescent="0.3">
      <c r="A47" t="s">
        <v>112</v>
      </c>
      <c r="B47" t="s">
        <v>279</v>
      </c>
      <c r="C47" t="s">
        <v>56</v>
      </c>
      <c r="D47" t="s">
        <v>130</v>
      </c>
      <c r="E47">
        <v>15</v>
      </c>
      <c r="F47">
        <v>21</v>
      </c>
      <c r="G47">
        <v>0.41699999999999998</v>
      </c>
      <c r="H47">
        <v>5</v>
      </c>
      <c r="I47">
        <v>0.53</v>
      </c>
      <c r="J47">
        <v>94.9</v>
      </c>
      <c r="K47">
        <v>-2.2000000000000002</v>
      </c>
      <c r="L47">
        <v>106.3</v>
      </c>
      <c r="M47">
        <v>-1.5</v>
      </c>
      <c r="N47">
        <v>106.8</v>
      </c>
      <c r="O47">
        <v>-1</v>
      </c>
      <c r="Q47" t="s">
        <v>376</v>
      </c>
      <c r="R47" t="s">
        <v>377</v>
      </c>
    </row>
    <row r="48" spans="1:18" x14ac:dyDescent="0.3">
      <c r="A48" t="s">
        <v>142</v>
      </c>
      <c r="B48" t="s">
        <v>279</v>
      </c>
      <c r="C48" t="s">
        <v>56</v>
      </c>
      <c r="D48" t="s">
        <v>169</v>
      </c>
      <c r="E48">
        <v>51</v>
      </c>
      <c r="F48">
        <v>31</v>
      </c>
      <c r="G48">
        <v>0.622</v>
      </c>
      <c r="H48">
        <v>1</v>
      </c>
      <c r="I48">
        <v>4</v>
      </c>
      <c r="J48">
        <v>91.6</v>
      </c>
      <c r="K48">
        <v>-4.8</v>
      </c>
      <c r="L48">
        <v>109.6</v>
      </c>
      <c r="M48">
        <v>0.8</v>
      </c>
      <c r="N48">
        <v>105.3</v>
      </c>
      <c r="O48">
        <v>-3.5</v>
      </c>
      <c r="P48" t="s">
        <v>369</v>
      </c>
      <c r="Q48" t="s">
        <v>378</v>
      </c>
      <c r="R48" t="s">
        <v>379</v>
      </c>
    </row>
    <row r="49" spans="1:18" x14ac:dyDescent="0.3">
      <c r="A49" t="s">
        <v>172</v>
      </c>
      <c r="B49" t="s">
        <v>279</v>
      </c>
      <c r="C49" t="s">
        <v>56</v>
      </c>
      <c r="D49" t="s">
        <v>199</v>
      </c>
      <c r="E49">
        <v>40</v>
      </c>
      <c r="F49">
        <v>42</v>
      </c>
      <c r="G49">
        <v>0.48799999999999999</v>
      </c>
      <c r="H49">
        <v>3</v>
      </c>
      <c r="I49">
        <v>1.84</v>
      </c>
      <c r="J49">
        <v>91</v>
      </c>
      <c r="K49">
        <v>-4.8</v>
      </c>
      <c r="L49">
        <v>105.9</v>
      </c>
      <c r="M49">
        <v>-0.5</v>
      </c>
      <c r="N49">
        <v>103.9</v>
      </c>
      <c r="O49">
        <v>-2.5</v>
      </c>
      <c r="Q49" t="s">
        <v>380</v>
      </c>
      <c r="R49" t="s">
        <v>381</v>
      </c>
    </row>
    <row r="50" spans="1:18" x14ac:dyDescent="0.3">
      <c r="A50" t="s">
        <v>202</v>
      </c>
      <c r="B50" t="s">
        <v>279</v>
      </c>
      <c r="C50" t="s">
        <v>56</v>
      </c>
      <c r="D50" t="s">
        <v>229</v>
      </c>
      <c r="E50">
        <v>38</v>
      </c>
      <c r="F50">
        <v>44</v>
      </c>
      <c r="G50">
        <v>0.46300000000000002</v>
      </c>
      <c r="H50">
        <v>3</v>
      </c>
      <c r="I50">
        <v>0.71</v>
      </c>
      <c r="J50">
        <v>90.4</v>
      </c>
      <c r="K50">
        <v>-3.5</v>
      </c>
      <c r="L50">
        <v>105.1</v>
      </c>
      <c r="M50">
        <v>-0.5</v>
      </c>
      <c r="N50">
        <v>104.9</v>
      </c>
      <c r="O50">
        <v>-0.7</v>
      </c>
      <c r="Q50" t="s">
        <v>382</v>
      </c>
      <c r="R50" t="s">
        <v>383</v>
      </c>
    </row>
    <row r="51" spans="1:18" x14ac:dyDescent="0.3">
      <c r="A51" t="s">
        <v>234</v>
      </c>
      <c r="B51" t="s">
        <v>279</v>
      </c>
      <c r="C51" t="s">
        <v>56</v>
      </c>
      <c r="D51" t="s">
        <v>264</v>
      </c>
      <c r="E51">
        <v>25</v>
      </c>
      <c r="F51">
        <v>57</v>
      </c>
      <c r="G51">
        <v>0.30499999999999999</v>
      </c>
      <c r="H51">
        <v>5</v>
      </c>
      <c r="I51">
        <v>-6.27</v>
      </c>
      <c r="J51">
        <v>91.4</v>
      </c>
      <c r="K51">
        <v>-2.5</v>
      </c>
      <c r="L51">
        <v>103.5</v>
      </c>
      <c r="M51">
        <v>-3.2</v>
      </c>
      <c r="N51">
        <v>111.3</v>
      </c>
      <c r="O51">
        <v>4.5999999999999996</v>
      </c>
      <c r="Q51" t="s">
        <v>384</v>
      </c>
      <c r="R51" t="s">
        <v>385</v>
      </c>
    </row>
    <row r="52" spans="1:18" x14ac:dyDescent="0.3">
      <c r="A52" t="s">
        <v>112</v>
      </c>
      <c r="B52" t="s">
        <v>279</v>
      </c>
      <c r="C52" t="s">
        <v>72</v>
      </c>
      <c r="D52" t="s">
        <v>117</v>
      </c>
      <c r="E52">
        <v>24</v>
      </c>
      <c r="F52">
        <v>11</v>
      </c>
      <c r="G52">
        <v>0.68600000000000005</v>
      </c>
      <c r="H52">
        <v>1</v>
      </c>
      <c r="I52">
        <v>1.74</v>
      </c>
      <c r="J52">
        <v>96.5</v>
      </c>
      <c r="K52">
        <v>-0.6</v>
      </c>
      <c r="L52">
        <v>113.9</v>
      </c>
      <c r="M52">
        <v>6.1</v>
      </c>
      <c r="N52">
        <v>110.9</v>
      </c>
      <c r="O52">
        <v>3.1</v>
      </c>
      <c r="Q52" t="s">
        <v>386</v>
      </c>
      <c r="R52" t="s">
        <v>387</v>
      </c>
    </row>
    <row r="53" spans="1:18" x14ac:dyDescent="0.3">
      <c r="A53" t="s">
        <v>142</v>
      </c>
      <c r="B53" t="s">
        <v>279</v>
      </c>
      <c r="C53" t="s">
        <v>72</v>
      </c>
      <c r="D53" t="s">
        <v>146</v>
      </c>
      <c r="E53">
        <v>51</v>
      </c>
      <c r="F53">
        <v>31</v>
      </c>
      <c r="G53">
        <v>0.622</v>
      </c>
      <c r="H53">
        <v>1</v>
      </c>
      <c r="I53">
        <v>2.87</v>
      </c>
      <c r="J53">
        <v>96.2</v>
      </c>
      <c r="K53">
        <v>-0.2</v>
      </c>
      <c r="L53">
        <v>113.6</v>
      </c>
      <c r="M53">
        <v>4.8</v>
      </c>
      <c r="N53">
        <v>110.3</v>
      </c>
      <c r="O53">
        <v>1.5</v>
      </c>
      <c r="P53" t="s">
        <v>388</v>
      </c>
      <c r="Q53" t="s">
        <v>389</v>
      </c>
      <c r="R53" t="s">
        <v>390</v>
      </c>
    </row>
    <row r="54" spans="1:18" x14ac:dyDescent="0.3">
      <c r="A54" t="s">
        <v>172</v>
      </c>
      <c r="B54" t="s">
        <v>279</v>
      </c>
      <c r="C54" t="s">
        <v>72</v>
      </c>
      <c r="D54" t="s">
        <v>179</v>
      </c>
      <c r="E54">
        <v>57</v>
      </c>
      <c r="F54">
        <v>25</v>
      </c>
      <c r="G54">
        <v>0.69499999999999995</v>
      </c>
      <c r="H54">
        <v>1</v>
      </c>
      <c r="I54">
        <v>5.45</v>
      </c>
      <c r="J54">
        <v>93.3</v>
      </c>
      <c r="K54">
        <v>-2.5</v>
      </c>
      <c r="L54">
        <v>110.9</v>
      </c>
      <c r="M54">
        <v>4.5</v>
      </c>
      <c r="N54">
        <v>104.5</v>
      </c>
      <c r="O54">
        <v>-1.9</v>
      </c>
      <c r="P54" t="s">
        <v>391</v>
      </c>
      <c r="Q54" t="s">
        <v>392</v>
      </c>
      <c r="R54" t="s">
        <v>393</v>
      </c>
    </row>
    <row r="55" spans="1:18" x14ac:dyDescent="0.3">
      <c r="A55" t="s">
        <v>202</v>
      </c>
      <c r="B55" t="s">
        <v>279</v>
      </c>
      <c r="C55" t="s">
        <v>72</v>
      </c>
      <c r="D55" t="s">
        <v>211</v>
      </c>
      <c r="E55">
        <v>53</v>
      </c>
      <c r="F55">
        <v>29</v>
      </c>
      <c r="G55">
        <v>0.64600000000000002</v>
      </c>
      <c r="H55">
        <v>1</v>
      </c>
      <c r="I55">
        <v>4.08</v>
      </c>
      <c r="J55">
        <v>92.3</v>
      </c>
      <c r="K55">
        <v>-1.6</v>
      </c>
      <c r="L55">
        <v>111.1</v>
      </c>
      <c r="M55">
        <v>5.5</v>
      </c>
      <c r="N55">
        <v>106.3</v>
      </c>
      <c r="O55">
        <v>0.7</v>
      </c>
      <c r="P55" t="s">
        <v>388</v>
      </c>
      <c r="Q55" t="s">
        <v>394</v>
      </c>
      <c r="R55" t="s">
        <v>395</v>
      </c>
    </row>
    <row r="56" spans="1:18" x14ac:dyDescent="0.3">
      <c r="A56" t="s">
        <v>234</v>
      </c>
      <c r="B56" t="s">
        <v>279</v>
      </c>
      <c r="C56" t="s">
        <v>72</v>
      </c>
      <c r="D56" t="s">
        <v>256</v>
      </c>
      <c r="E56">
        <v>33</v>
      </c>
      <c r="F56">
        <v>49</v>
      </c>
      <c r="G56">
        <v>0.40200000000000002</v>
      </c>
      <c r="H56">
        <v>3</v>
      </c>
      <c r="I56">
        <v>-3.86</v>
      </c>
      <c r="J56">
        <v>93.1</v>
      </c>
      <c r="K56">
        <v>-0.8</v>
      </c>
      <c r="L56">
        <v>104.2</v>
      </c>
      <c r="M56">
        <v>-2.5</v>
      </c>
      <c r="N56">
        <v>107.7</v>
      </c>
      <c r="O56">
        <v>1</v>
      </c>
      <c r="Q56" t="s">
        <v>396</v>
      </c>
      <c r="R56" t="s">
        <v>397</v>
      </c>
    </row>
    <row r="57" spans="1:18" x14ac:dyDescent="0.3">
      <c r="A57" t="s">
        <v>112</v>
      </c>
      <c r="B57" t="s">
        <v>279</v>
      </c>
      <c r="C57" t="s">
        <v>70</v>
      </c>
      <c r="D57" t="s">
        <v>133</v>
      </c>
      <c r="E57">
        <v>19</v>
      </c>
      <c r="F57">
        <v>15</v>
      </c>
      <c r="G57">
        <v>0.55900000000000005</v>
      </c>
      <c r="H57">
        <v>2</v>
      </c>
      <c r="I57">
        <v>0.77</v>
      </c>
      <c r="J57">
        <v>95.6</v>
      </c>
      <c r="K57">
        <v>-1.5</v>
      </c>
      <c r="L57">
        <v>107.2</v>
      </c>
      <c r="M57">
        <v>-0.6</v>
      </c>
      <c r="N57">
        <v>106.4</v>
      </c>
      <c r="O57">
        <v>-1.4</v>
      </c>
      <c r="Q57" t="s">
        <v>398</v>
      </c>
      <c r="R57" t="s">
        <v>399</v>
      </c>
    </row>
    <row r="58" spans="1:18" x14ac:dyDescent="0.3">
      <c r="A58" t="s">
        <v>142</v>
      </c>
      <c r="B58" t="s">
        <v>279</v>
      </c>
      <c r="C58" t="s">
        <v>70</v>
      </c>
      <c r="D58" t="s">
        <v>167</v>
      </c>
      <c r="E58">
        <v>37</v>
      </c>
      <c r="F58">
        <v>45</v>
      </c>
      <c r="G58">
        <v>0.45100000000000001</v>
      </c>
      <c r="H58">
        <v>5</v>
      </c>
      <c r="I58">
        <v>-1.29</v>
      </c>
      <c r="J58">
        <v>95</v>
      </c>
      <c r="K58">
        <v>-1.4</v>
      </c>
      <c r="L58">
        <v>106</v>
      </c>
      <c r="M58">
        <v>-2.8</v>
      </c>
      <c r="N58">
        <v>107.1</v>
      </c>
      <c r="O58">
        <v>-1.7</v>
      </c>
      <c r="Q58" t="s">
        <v>400</v>
      </c>
      <c r="R58" t="s">
        <v>401</v>
      </c>
    </row>
    <row r="59" spans="1:18" x14ac:dyDescent="0.3">
      <c r="A59" t="s">
        <v>172</v>
      </c>
      <c r="B59" t="s">
        <v>279</v>
      </c>
      <c r="C59" t="s">
        <v>70</v>
      </c>
      <c r="D59" t="s">
        <v>190</v>
      </c>
      <c r="E59">
        <v>44</v>
      </c>
      <c r="F59">
        <v>38</v>
      </c>
      <c r="G59">
        <v>0.53700000000000003</v>
      </c>
      <c r="H59">
        <v>3</v>
      </c>
      <c r="I59">
        <v>0.43</v>
      </c>
      <c r="J59">
        <v>95.1</v>
      </c>
      <c r="K59">
        <v>-0.7</v>
      </c>
      <c r="L59">
        <v>106.1</v>
      </c>
      <c r="M59">
        <v>-0.3</v>
      </c>
      <c r="N59">
        <v>105.5</v>
      </c>
      <c r="O59">
        <v>-0.9</v>
      </c>
      <c r="P59" t="s">
        <v>285</v>
      </c>
      <c r="Q59" t="s">
        <v>402</v>
      </c>
      <c r="R59" t="s">
        <v>403</v>
      </c>
    </row>
    <row r="60" spans="1:18" x14ac:dyDescent="0.3">
      <c r="A60" t="s">
        <v>202</v>
      </c>
      <c r="B60" t="s">
        <v>279</v>
      </c>
      <c r="C60" t="s">
        <v>70</v>
      </c>
      <c r="D60" t="s">
        <v>221</v>
      </c>
      <c r="E60">
        <v>32</v>
      </c>
      <c r="F60">
        <v>50</v>
      </c>
      <c r="G60">
        <v>0.39</v>
      </c>
      <c r="H60">
        <v>5</v>
      </c>
      <c r="I60">
        <v>-1.39</v>
      </c>
      <c r="J60">
        <v>92.8</v>
      </c>
      <c r="K60">
        <v>-1.1000000000000001</v>
      </c>
      <c r="L60">
        <v>105.3</v>
      </c>
      <c r="M60">
        <v>-0.3</v>
      </c>
      <c r="N60">
        <v>106.4</v>
      </c>
      <c r="O60">
        <v>0.8</v>
      </c>
      <c r="Q60" t="s">
        <v>404</v>
      </c>
      <c r="R60" t="s">
        <v>405</v>
      </c>
    </row>
    <row r="61" spans="1:18" x14ac:dyDescent="0.3">
      <c r="A61" t="s">
        <v>234</v>
      </c>
      <c r="B61" t="s">
        <v>279</v>
      </c>
      <c r="C61" t="s">
        <v>70</v>
      </c>
      <c r="D61" t="s">
        <v>249</v>
      </c>
      <c r="E61">
        <v>29</v>
      </c>
      <c r="F61">
        <v>53</v>
      </c>
      <c r="G61">
        <v>0.35399999999999998</v>
      </c>
      <c r="H61">
        <v>4</v>
      </c>
      <c r="I61">
        <v>-4.13</v>
      </c>
      <c r="J61">
        <v>94.9</v>
      </c>
      <c r="K61">
        <v>1</v>
      </c>
      <c r="L61">
        <v>105.9</v>
      </c>
      <c r="M61">
        <v>-0.8</v>
      </c>
      <c r="N61">
        <v>109.7</v>
      </c>
      <c r="O61">
        <v>3</v>
      </c>
      <c r="Q61" t="s">
        <v>406</v>
      </c>
      <c r="R61" t="s">
        <v>407</v>
      </c>
    </row>
    <row r="62" spans="1:18" x14ac:dyDescent="0.3">
      <c r="A62" t="s">
        <v>112</v>
      </c>
      <c r="B62" t="s">
        <v>279</v>
      </c>
      <c r="C62" t="s">
        <v>24</v>
      </c>
      <c r="D62" t="s">
        <v>126</v>
      </c>
      <c r="E62">
        <v>19</v>
      </c>
      <c r="F62">
        <v>15</v>
      </c>
      <c r="G62">
        <v>0.55900000000000005</v>
      </c>
      <c r="H62">
        <v>2</v>
      </c>
      <c r="I62">
        <v>-0.54</v>
      </c>
      <c r="J62">
        <v>95.6</v>
      </c>
      <c r="K62">
        <v>-1.5</v>
      </c>
      <c r="L62">
        <v>109.4</v>
      </c>
      <c r="M62">
        <v>1.6</v>
      </c>
      <c r="N62">
        <v>109.8</v>
      </c>
      <c r="O62">
        <v>2</v>
      </c>
      <c r="Q62" t="s">
        <v>408</v>
      </c>
      <c r="R62" t="s">
        <v>409</v>
      </c>
    </row>
    <row r="63" spans="1:18" x14ac:dyDescent="0.3">
      <c r="A63" t="s">
        <v>142</v>
      </c>
      <c r="B63" t="s">
        <v>279</v>
      </c>
      <c r="C63" t="s">
        <v>24</v>
      </c>
      <c r="D63" t="s">
        <v>161</v>
      </c>
      <c r="E63">
        <v>42</v>
      </c>
      <c r="F63">
        <v>40</v>
      </c>
      <c r="G63">
        <v>0.51200000000000001</v>
      </c>
      <c r="H63">
        <v>2</v>
      </c>
      <c r="I63">
        <v>-0.45</v>
      </c>
      <c r="J63">
        <v>94.5</v>
      </c>
      <c r="K63">
        <v>-1.9</v>
      </c>
      <c r="L63">
        <v>109.1</v>
      </c>
      <c r="M63">
        <v>0.3</v>
      </c>
      <c r="N63">
        <v>109.3</v>
      </c>
      <c r="O63">
        <v>0.5</v>
      </c>
      <c r="P63" t="s">
        <v>285</v>
      </c>
      <c r="Q63" t="s">
        <v>410</v>
      </c>
      <c r="R63" t="s">
        <v>411</v>
      </c>
    </row>
    <row r="64" spans="1:18" x14ac:dyDescent="0.3">
      <c r="A64" t="s">
        <v>172</v>
      </c>
      <c r="B64" t="s">
        <v>279</v>
      </c>
      <c r="C64" t="s">
        <v>24</v>
      </c>
      <c r="D64" t="s">
        <v>196</v>
      </c>
      <c r="E64">
        <v>33</v>
      </c>
      <c r="F64">
        <v>49</v>
      </c>
      <c r="G64">
        <v>0.40200000000000002</v>
      </c>
      <c r="H64">
        <v>5</v>
      </c>
      <c r="I64">
        <v>-3.98</v>
      </c>
      <c r="J64">
        <v>94.2</v>
      </c>
      <c r="K64">
        <v>-1.6</v>
      </c>
      <c r="L64">
        <v>104.3</v>
      </c>
      <c r="M64">
        <v>-2.1</v>
      </c>
      <c r="N64">
        <v>108.7</v>
      </c>
      <c r="O64">
        <v>2.2999999999999998</v>
      </c>
      <c r="Q64" t="s">
        <v>412</v>
      </c>
      <c r="R64" t="s">
        <v>413</v>
      </c>
    </row>
    <row r="65" spans="1:18" x14ac:dyDescent="0.3">
      <c r="A65" t="s">
        <v>202</v>
      </c>
      <c r="B65" t="s">
        <v>279</v>
      </c>
      <c r="C65" t="s">
        <v>24</v>
      </c>
      <c r="D65" t="s">
        <v>225</v>
      </c>
      <c r="E65">
        <v>41</v>
      </c>
      <c r="F65">
        <v>41</v>
      </c>
      <c r="G65">
        <v>0.5</v>
      </c>
      <c r="H65">
        <v>3</v>
      </c>
      <c r="I65">
        <v>-0.09</v>
      </c>
      <c r="J65">
        <v>94.1</v>
      </c>
      <c r="K65">
        <v>0.2</v>
      </c>
      <c r="L65">
        <v>102.7</v>
      </c>
      <c r="M65">
        <v>-2.9</v>
      </c>
      <c r="N65">
        <v>102.2</v>
      </c>
      <c r="O65">
        <v>-3.4</v>
      </c>
      <c r="P65" t="s">
        <v>285</v>
      </c>
      <c r="Q65" t="s">
        <v>414</v>
      </c>
      <c r="R65" t="s">
        <v>415</v>
      </c>
    </row>
    <row r="66" spans="1:18" x14ac:dyDescent="0.3">
      <c r="A66" t="s">
        <v>234</v>
      </c>
      <c r="B66" t="s">
        <v>279</v>
      </c>
      <c r="C66" t="s">
        <v>24</v>
      </c>
      <c r="D66" t="s">
        <v>263</v>
      </c>
      <c r="E66">
        <v>15</v>
      </c>
      <c r="F66">
        <v>67</v>
      </c>
      <c r="G66">
        <v>0.183</v>
      </c>
      <c r="H66">
        <v>5</v>
      </c>
      <c r="I66">
        <v>-8.41</v>
      </c>
      <c r="J66">
        <v>91.8</v>
      </c>
      <c r="K66">
        <v>-2.1</v>
      </c>
      <c r="L66">
        <v>103</v>
      </c>
      <c r="M66">
        <v>-3.7</v>
      </c>
      <c r="N66">
        <v>111.8</v>
      </c>
      <c r="O66">
        <v>5.0999999999999996</v>
      </c>
      <c r="Q66" t="s">
        <v>416</v>
      </c>
      <c r="R66" t="s">
        <v>417</v>
      </c>
    </row>
    <row r="67" spans="1:18" x14ac:dyDescent="0.3">
      <c r="A67" t="s">
        <v>112</v>
      </c>
      <c r="B67" t="s">
        <v>279</v>
      </c>
      <c r="C67" t="s">
        <v>66</v>
      </c>
      <c r="D67" t="s">
        <v>128</v>
      </c>
      <c r="E67">
        <v>19</v>
      </c>
      <c r="F67">
        <v>17</v>
      </c>
      <c r="G67">
        <v>0.52800000000000002</v>
      </c>
      <c r="H67">
        <v>4</v>
      </c>
      <c r="I67">
        <v>0.52</v>
      </c>
      <c r="J67">
        <v>97</v>
      </c>
      <c r="K67">
        <v>-0.1</v>
      </c>
      <c r="L67">
        <v>110.1</v>
      </c>
      <c r="M67">
        <v>2.2999999999999998</v>
      </c>
      <c r="N67">
        <v>109.7</v>
      </c>
      <c r="O67">
        <v>1.9</v>
      </c>
      <c r="Q67" t="s">
        <v>418</v>
      </c>
      <c r="R67" t="s">
        <v>419</v>
      </c>
    </row>
    <row r="68" spans="1:18" x14ac:dyDescent="0.3">
      <c r="A68" t="s">
        <v>142</v>
      </c>
      <c r="B68" t="s">
        <v>279</v>
      </c>
      <c r="C68" t="s">
        <v>66</v>
      </c>
      <c r="D68" t="s">
        <v>156</v>
      </c>
      <c r="E68">
        <v>42</v>
      </c>
      <c r="F68">
        <v>40</v>
      </c>
      <c r="G68">
        <v>0.51200000000000001</v>
      </c>
      <c r="H68">
        <v>3</v>
      </c>
      <c r="I68">
        <v>-0.64</v>
      </c>
      <c r="J68">
        <v>95.9</v>
      </c>
      <c r="K68">
        <v>-0.5</v>
      </c>
      <c r="L68">
        <v>108.6</v>
      </c>
      <c r="M68">
        <v>-0.2</v>
      </c>
      <c r="N68">
        <v>108.8</v>
      </c>
      <c r="O68">
        <v>0</v>
      </c>
      <c r="P68" t="s">
        <v>285</v>
      </c>
      <c r="Q68" t="s">
        <v>420</v>
      </c>
      <c r="R68" t="s">
        <v>421</v>
      </c>
    </row>
    <row r="69" spans="1:18" x14ac:dyDescent="0.3">
      <c r="A69" t="s">
        <v>172</v>
      </c>
      <c r="B69" t="s">
        <v>279</v>
      </c>
      <c r="C69" t="s">
        <v>66</v>
      </c>
      <c r="D69" t="s">
        <v>188</v>
      </c>
      <c r="E69">
        <v>45</v>
      </c>
      <c r="F69">
        <v>37</v>
      </c>
      <c r="G69">
        <v>0.54900000000000004</v>
      </c>
      <c r="H69">
        <v>2</v>
      </c>
      <c r="I69">
        <v>1.62</v>
      </c>
      <c r="J69">
        <v>96.6</v>
      </c>
      <c r="K69">
        <v>0.8</v>
      </c>
      <c r="L69">
        <v>104.6</v>
      </c>
      <c r="M69">
        <v>-1.8</v>
      </c>
      <c r="N69">
        <v>102.9</v>
      </c>
      <c r="O69">
        <v>-3.5</v>
      </c>
      <c r="P69" t="s">
        <v>285</v>
      </c>
      <c r="Q69" t="s">
        <v>422</v>
      </c>
      <c r="R69" t="s">
        <v>423</v>
      </c>
    </row>
    <row r="70" spans="1:18" x14ac:dyDescent="0.3">
      <c r="A70" t="s">
        <v>202</v>
      </c>
      <c r="B70" t="s">
        <v>279</v>
      </c>
      <c r="C70" t="s">
        <v>66</v>
      </c>
      <c r="D70" t="s">
        <v>227</v>
      </c>
      <c r="E70">
        <v>38</v>
      </c>
      <c r="F70">
        <v>44</v>
      </c>
      <c r="G70">
        <v>0.46300000000000002</v>
      </c>
      <c r="H70">
        <v>4</v>
      </c>
      <c r="I70">
        <v>-0.23</v>
      </c>
      <c r="J70">
        <v>93.2</v>
      </c>
      <c r="K70">
        <v>-0.7</v>
      </c>
      <c r="L70">
        <v>103.5</v>
      </c>
      <c r="M70">
        <v>-2.1</v>
      </c>
      <c r="N70">
        <v>103.2</v>
      </c>
      <c r="O70">
        <v>-2.4</v>
      </c>
      <c r="Q70" t="s">
        <v>424</v>
      </c>
      <c r="R70" t="s">
        <v>425</v>
      </c>
    </row>
    <row r="71" spans="1:18" x14ac:dyDescent="0.3">
      <c r="A71" t="s">
        <v>234</v>
      </c>
      <c r="B71" t="s">
        <v>279</v>
      </c>
      <c r="C71" t="s">
        <v>66</v>
      </c>
      <c r="D71" t="s">
        <v>259</v>
      </c>
      <c r="E71">
        <v>56</v>
      </c>
      <c r="F71">
        <v>26</v>
      </c>
      <c r="G71">
        <v>0.68300000000000005</v>
      </c>
      <c r="H71">
        <v>1</v>
      </c>
      <c r="I71">
        <v>3.63</v>
      </c>
      <c r="J71">
        <v>92.5</v>
      </c>
      <c r="K71">
        <v>-1.4</v>
      </c>
      <c r="L71">
        <v>104.1</v>
      </c>
      <c r="M71">
        <v>-2.6</v>
      </c>
      <c r="N71">
        <v>99.3</v>
      </c>
      <c r="O71">
        <v>-7.4</v>
      </c>
      <c r="P71" t="s">
        <v>282</v>
      </c>
      <c r="Q71" t="s">
        <v>426</v>
      </c>
      <c r="R71" t="s">
        <v>427</v>
      </c>
    </row>
    <row r="72" spans="1:18" x14ac:dyDescent="0.3">
      <c r="A72" t="s">
        <v>112</v>
      </c>
      <c r="B72" t="s">
        <v>279</v>
      </c>
      <c r="C72" t="s">
        <v>74</v>
      </c>
      <c r="D72" t="s">
        <v>137</v>
      </c>
      <c r="E72">
        <v>13</v>
      </c>
      <c r="F72">
        <v>22</v>
      </c>
      <c r="G72">
        <v>0.371</v>
      </c>
      <c r="H72">
        <v>5</v>
      </c>
      <c r="I72">
        <v>-5.4</v>
      </c>
      <c r="J72">
        <v>97.5</v>
      </c>
      <c r="K72">
        <v>0.4</v>
      </c>
      <c r="L72">
        <v>102.2</v>
      </c>
      <c r="M72">
        <v>-5.6</v>
      </c>
      <c r="N72">
        <v>107.9</v>
      </c>
      <c r="O72">
        <v>0.1</v>
      </c>
      <c r="Q72" t="s">
        <v>428</v>
      </c>
      <c r="R72" t="s">
        <v>429</v>
      </c>
    </row>
    <row r="73" spans="1:18" x14ac:dyDescent="0.3">
      <c r="A73" t="s">
        <v>142</v>
      </c>
      <c r="B73" t="s">
        <v>279</v>
      </c>
      <c r="C73" t="s">
        <v>74</v>
      </c>
      <c r="D73" t="s">
        <v>164</v>
      </c>
      <c r="E73">
        <v>41</v>
      </c>
      <c r="F73">
        <v>41</v>
      </c>
      <c r="G73">
        <v>0.5</v>
      </c>
      <c r="H73">
        <v>4</v>
      </c>
      <c r="I73">
        <v>0.03</v>
      </c>
      <c r="J73">
        <v>95.3</v>
      </c>
      <c r="K73">
        <v>-1.1000000000000001</v>
      </c>
      <c r="L73">
        <v>107.4</v>
      </c>
      <c r="M73">
        <v>-1.4</v>
      </c>
      <c r="N73">
        <v>107</v>
      </c>
      <c r="O73">
        <v>-1.8</v>
      </c>
      <c r="P73" t="s">
        <v>285</v>
      </c>
      <c r="Q73" t="s">
        <v>430</v>
      </c>
      <c r="R73" t="s">
        <v>431</v>
      </c>
    </row>
    <row r="74" spans="1:18" x14ac:dyDescent="0.3">
      <c r="A74" t="s">
        <v>172</v>
      </c>
      <c r="B74" t="s">
        <v>279</v>
      </c>
      <c r="C74" t="s">
        <v>74</v>
      </c>
      <c r="D74" t="s">
        <v>192</v>
      </c>
      <c r="E74">
        <v>42</v>
      </c>
      <c r="F74">
        <v>40</v>
      </c>
      <c r="G74">
        <v>0.51200000000000001</v>
      </c>
      <c r="H74">
        <v>4</v>
      </c>
      <c r="I74">
        <v>-1.46</v>
      </c>
      <c r="J74">
        <v>95.7</v>
      </c>
      <c r="K74">
        <v>-0.1</v>
      </c>
      <c r="L74">
        <v>105</v>
      </c>
      <c r="M74">
        <v>-1.4</v>
      </c>
      <c r="N74">
        <v>106.5</v>
      </c>
      <c r="O74">
        <v>0.1</v>
      </c>
      <c r="Q74" t="s">
        <v>432</v>
      </c>
      <c r="R74" t="s">
        <v>433</v>
      </c>
    </row>
    <row r="75" spans="1:18" x14ac:dyDescent="0.3">
      <c r="A75" t="s">
        <v>202</v>
      </c>
      <c r="B75" t="s">
        <v>279</v>
      </c>
      <c r="C75" t="s">
        <v>74</v>
      </c>
      <c r="D75" t="s">
        <v>218</v>
      </c>
      <c r="E75">
        <v>50</v>
      </c>
      <c r="F75">
        <v>32</v>
      </c>
      <c r="G75">
        <v>0.61</v>
      </c>
      <c r="H75">
        <v>2</v>
      </c>
      <c r="I75">
        <v>2.54</v>
      </c>
      <c r="J75">
        <v>92.8</v>
      </c>
      <c r="K75">
        <v>-1.1000000000000001</v>
      </c>
      <c r="L75">
        <v>107.5</v>
      </c>
      <c r="M75">
        <v>1.9</v>
      </c>
      <c r="N75">
        <v>104.3</v>
      </c>
      <c r="O75">
        <v>-1.3</v>
      </c>
      <c r="P75" t="s">
        <v>294</v>
      </c>
      <c r="Q75" t="s">
        <v>434</v>
      </c>
      <c r="R75" t="s">
        <v>435</v>
      </c>
    </row>
    <row r="76" spans="1:18" x14ac:dyDescent="0.3">
      <c r="A76" t="s">
        <v>234</v>
      </c>
      <c r="B76" t="s">
        <v>279</v>
      </c>
      <c r="C76" t="s">
        <v>74</v>
      </c>
      <c r="D76" t="s">
        <v>265</v>
      </c>
      <c r="E76">
        <v>48</v>
      </c>
      <c r="F76">
        <v>34</v>
      </c>
      <c r="G76">
        <v>0.58499999999999996</v>
      </c>
      <c r="H76">
        <v>2</v>
      </c>
      <c r="I76">
        <v>1.2</v>
      </c>
      <c r="J76">
        <v>90.2</v>
      </c>
      <c r="K76">
        <v>-3.7</v>
      </c>
      <c r="L76">
        <v>102.5</v>
      </c>
      <c r="M76">
        <v>-4.2</v>
      </c>
      <c r="N76">
        <v>100.5</v>
      </c>
      <c r="O76">
        <v>-6.2</v>
      </c>
      <c r="P76" t="s">
        <v>285</v>
      </c>
      <c r="Q76" t="s">
        <v>436</v>
      </c>
      <c r="R76" t="s">
        <v>437</v>
      </c>
    </row>
    <row r="77" spans="1:18" x14ac:dyDescent="0.3">
      <c r="A77" t="s">
        <v>112</v>
      </c>
      <c r="B77" t="s">
        <v>279</v>
      </c>
      <c r="C77" t="s">
        <v>76</v>
      </c>
      <c r="D77" t="s">
        <v>113</v>
      </c>
      <c r="E77">
        <v>28</v>
      </c>
      <c r="F77">
        <v>8</v>
      </c>
      <c r="G77">
        <v>0.77800000000000002</v>
      </c>
      <c r="H77">
        <v>1</v>
      </c>
      <c r="I77">
        <v>9.3800000000000008</v>
      </c>
      <c r="J77">
        <v>100.1</v>
      </c>
      <c r="K77">
        <v>3</v>
      </c>
      <c r="L77">
        <v>113.7</v>
      </c>
      <c r="M77">
        <v>5.9</v>
      </c>
      <c r="N77">
        <v>104</v>
      </c>
      <c r="O77">
        <v>-3.8</v>
      </c>
      <c r="Q77" t="s">
        <v>438</v>
      </c>
      <c r="R77" t="s">
        <v>439</v>
      </c>
    </row>
    <row r="78" spans="1:18" x14ac:dyDescent="0.3">
      <c r="A78" t="s">
        <v>142</v>
      </c>
      <c r="B78" t="s">
        <v>279</v>
      </c>
      <c r="C78" t="s">
        <v>76</v>
      </c>
      <c r="D78" t="s">
        <v>143</v>
      </c>
      <c r="E78">
        <v>67</v>
      </c>
      <c r="F78">
        <v>15</v>
      </c>
      <c r="G78">
        <v>0.81699999999999995</v>
      </c>
      <c r="H78">
        <v>1</v>
      </c>
      <c r="I78">
        <v>11.35</v>
      </c>
      <c r="J78">
        <v>99.8</v>
      </c>
      <c r="K78">
        <v>3.4</v>
      </c>
      <c r="L78">
        <v>115.6</v>
      </c>
      <c r="M78">
        <v>6.8</v>
      </c>
      <c r="N78">
        <v>104</v>
      </c>
      <c r="O78">
        <v>-4.8</v>
      </c>
      <c r="P78" t="s">
        <v>391</v>
      </c>
      <c r="Q78" t="s">
        <v>440</v>
      </c>
      <c r="R78" t="s">
        <v>441</v>
      </c>
    </row>
    <row r="79" spans="1:18" x14ac:dyDescent="0.3">
      <c r="A79" t="s">
        <v>172</v>
      </c>
      <c r="B79" t="s">
        <v>279</v>
      </c>
      <c r="C79" t="s">
        <v>76</v>
      </c>
      <c r="D79" t="s">
        <v>173</v>
      </c>
      <c r="E79">
        <v>73</v>
      </c>
      <c r="F79">
        <v>9</v>
      </c>
      <c r="G79">
        <v>0.89</v>
      </c>
      <c r="H79">
        <v>1</v>
      </c>
      <c r="I79">
        <v>10.38</v>
      </c>
      <c r="J79">
        <v>99.3</v>
      </c>
      <c r="K79">
        <v>3.5</v>
      </c>
      <c r="L79">
        <v>114.5</v>
      </c>
      <c r="M79">
        <v>8.1</v>
      </c>
      <c r="N79">
        <v>103.8</v>
      </c>
      <c r="O79">
        <v>-2.6</v>
      </c>
      <c r="P79" t="s">
        <v>388</v>
      </c>
      <c r="Q79" t="s">
        <v>442</v>
      </c>
      <c r="R79" t="s">
        <v>443</v>
      </c>
    </row>
    <row r="80" spans="1:18" x14ac:dyDescent="0.3">
      <c r="A80" t="s">
        <v>202</v>
      </c>
      <c r="B80" t="s">
        <v>279</v>
      </c>
      <c r="C80" t="s">
        <v>76</v>
      </c>
      <c r="D80" t="s">
        <v>203</v>
      </c>
      <c r="E80">
        <v>67</v>
      </c>
      <c r="F80">
        <v>15</v>
      </c>
      <c r="G80">
        <v>0.81699999999999995</v>
      </c>
      <c r="H80">
        <v>1</v>
      </c>
      <c r="I80">
        <v>10.01</v>
      </c>
      <c r="J80">
        <v>98.3</v>
      </c>
      <c r="K80">
        <v>4.4000000000000004</v>
      </c>
      <c r="L80">
        <v>111.6</v>
      </c>
      <c r="M80">
        <v>6</v>
      </c>
      <c r="N80">
        <v>101.4</v>
      </c>
      <c r="O80">
        <v>-4.2</v>
      </c>
      <c r="P80" t="s">
        <v>391</v>
      </c>
      <c r="Q80" t="s">
        <v>440</v>
      </c>
      <c r="R80" t="s">
        <v>444</v>
      </c>
    </row>
    <row r="81" spans="1:18" x14ac:dyDescent="0.3">
      <c r="A81" t="s">
        <v>234</v>
      </c>
      <c r="B81" t="s">
        <v>279</v>
      </c>
      <c r="C81" t="s">
        <v>76</v>
      </c>
      <c r="D81" t="s">
        <v>244</v>
      </c>
      <c r="E81">
        <v>51</v>
      </c>
      <c r="F81">
        <v>31</v>
      </c>
      <c r="G81">
        <v>0.622</v>
      </c>
      <c r="H81">
        <v>2</v>
      </c>
      <c r="I81">
        <v>5.15</v>
      </c>
      <c r="J81">
        <v>96.2</v>
      </c>
      <c r="K81">
        <v>2.2999999999999998</v>
      </c>
      <c r="L81">
        <v>107.5</v>
      </c>
      <c r="M81">
        <v>0.8</v>
      </c>
      <c r="N81">
        <v>102.6</v>
      </c>
      <c r="O81">
        <v>-4.0999999999999996</v>
      </c>
      <c r="P81" t="s">
        <v>345</v>
      </c>
      <c r="Q81" t="s">
        <v>445</v>
      </c>
      <c r="R81" t="s">
        <v>446</v>
      </c>
    </row>
    <row r="82" spans="1:18" x14ac:dyDescent="0.3">
      <c r="A82" t="s">
        <v>112</v>
      </c>
      <c r="B82" t="s">
        <v>279</v>
      </c>
      <c r="C82" t="s">
        <v>204</v>
      </c>
      <c r="D82" t="s">
        <v>447</v>
      </c>
      <c r="E82">
        <v>15</v>
      </c>
      <c r="F82">
        <v>19</v>
      </c>
      <c r="G82">
        <v>0.441</v>
      </c>
      <c r="H82">
        <v>2</v>
      </c>
      <c r="I82">
        <v>-1</v>
      </c>
      <c r="J82">
        <v>96.8</v>
      </c>
      <c r="K82">
        <v>-0.3</v>
      </c>
      <c r="L82">
        <v>108.6</v>
      </c>
      <c r="M82">
        <v>0.8</v>
      </c>
      <c r="N82">
        <v>109.1</v>
      </c>
      <c r="O82">
        <v>1.3</v>
      </c>
      <c r="Q82" t="s">
        <v>448</v>
      </c>
      <c r="R82" t="s">
        <v>449</v>
      </c>
    </row>
    <row r="83" spans="1:18" x14ac:dyDescent="0.3">
      <c r="A83" t="s">
        <v>142</v>
      </c>
      <c r="B83" t="s">
        <v>279</v>
      </c>
      <c r="C83" t="s">
        <v>204</v>
      </c>
      <c r="D83" t="s">
        <v>450</v>
      </c>
      <c r="E83">
        <v>51</v>
      </c>
      <c r="F83">
        <v>31</v>
      </c>
      <c r="G83">
        <v>0.622</v>
      </c>
      <c r="H83">
        <v>2</v>
      </c>
      <c r="I83">
        <v>4.42</v>
      </c>
      <c r="J83">
        <v>96.1</v>
      </c>
      <c r="K83">
        <v>-0.3</v>
      </c>
      <c r="L83">
        <v>112.7</v>
      </c>
      <c r="M83">
        <v>3.9</v>
      </c>
      <c r="N83">
        <v>108.2</v>
      </c>
      <c r="O83">
        <v>-0.6</v>
      </c>
      <c r="P83" t="s">
        <v>345</v>
      </c>
      <c r="Q83" t="s">
        <v>451</v>
      </c>
      <c r="R83" t="s">
        <v>452</v>
      </c>
    </row>
    <row r="84" spans="1:18" x14ac:dyDescent="0.3">
      <c r="A84" t="s">
        <v>172</v>
      </c>
      <c r="B84" t="s">
        <v>279</v>
      </c>
      <c r="C84" t="s">
        <v>204</v>
      </c>
      <c r="D84" t="s">
        <v>453</v>
      </c>
      <c r="E84">
        <v>53</v>
      </c>
      <c r="F84">
        <v>29</v>
      </c>
      <c r="G84">
        <v>0.64600000000000002</v>
      </c>
      <c r="H84">
        <v>2</v>
      </c>
      <c r="I84">
        <v>4.13</v>
      </c>
      <c r="J84">
        <v>95.8</v>
      </c>
      <c r="K84">
        <v>0</v>
      </c>
      <c r="L84">
        <v>108.3</v>
      </c>
      <c r="M84">
        <v>1.9</v>
      </c>
      <c r="N84">
        <v>103.8</v>
      </c>
      <c r="O84">
        <v>-2.6</v>
      </c>
      <c r="P84" t="s">
        <v>345</v>
      </c>
      <c r="Q84" t="s">
        <v>454</v>
      </c>
      <c r="R84" t="s">
        <v>455</v>
      </c>
    </row>
    <row r="85" spans="1:18" x14ac:dyDescent="0.3">
      <c r="A85" t="s">
        <v>202</v>
      </c>
      <c r="B85" t="s">
        <v>279</v>
      </c>
      <c r="C85" t="s">
        <v>204</v>
      </c>
      <c r="D85" t="s">
        <v>205</v>
      </c>
      <c r="E85">
        <v>56</v>
      </c>
      <c r="F85">
        <v>26</v>
      </c>
      <c r="G85">
        <v>0.68300000000000005</v>
      </c>
      <c r="H85">
        <v>2</v>
      </c>
      <c r="I85">
        <v>6.8</v>
      </c>
      <c r="J85">
        <v>94.7</v>
      </c>
      <c r="K85">
        <v>0.8</v>
      </c>
      <c r="L85">
        <v>112.4</v>
      </c>
      <c r="M85">
        <v>6.8</v>
      </c>
      <c r="N85">
        <v>105.5</v>
      </c>
      <c r="O85">
        <v>-0.1</v>
      </c>
      <c r="P85" t="s">
        <v>369</v>
      </c>
      <c r="Q85" t="s">
        <v>456</v>
      </c>
      <c r="R85" t="s">
        <v>457</v>
      </c>
    </row>
    <row r="86" spans="1:18" x14ac:dyDescent="0.3">
      <c r="A86" t="s">
        <v>234</v>
      </c>
      <c r="B86" t="s">
        <v>279</v>
      </c>
      <c r="C86" t="s">
        <v>204</v>
      </c>
      <c r="D86" t="s">
        <v>235</v>
      </c>
      <c r="E86">
        <v>57</v>
      </c>
      <c r="F86">
        <v>25</v>
      </c>
      <c r="G86">
        <v>0.69499999999999995</v>
      </c>
      <c r="H86">
        <v>1</v>
      </c>
      <c r="I86">
        <v>7.27</v>
      </c>
      <c r="J86">
        <v>95.9</v>
      </c>
      <c r="K86">
        <v>2</v>
      </c>
      <c r="L86">
        <v>112.1</v>
      </c>
      <c r="M86">
        <v>5.4</v>
      </c>
      <c r="N86">
        <v>104.8</v>
      </c>
      <c r="O86">
        <v>-1.9</v>
      </c>
      <c r="P86" t="s">
        <v>369</v>
      </c>
      <c r="Q86" t="s">
        <v>458</v>
      </c>
      <c r="R86" t="s">
        <v>459</v>
      </c>
    </row>
    <row r="87" spans="1:18" x14ac:dyDescent="0.3">
      <c r="A87" t="s">
        <v>112</v>
      </c>
      <c r="B87" t="s">
        <v>279</v>
      </c>
      <c r="C87" t="s">
        <v>40</v>
      </c>
      <c r="D87" t="s">
        <v>132</v>
      </c>
      <c r="E87">
        <v>14</v>
      </c>
      <c r="F87">
        <v>23</v>
      </c>
      <c r="G87">
        <v>0.378</v>
      </c>
      <c r="H87">
        <v>3</v>
      </c>
      <c r="I87">
        <v>-6.96</v>
      </c>
      <c r="J87">
        <v>100.4</v>
      </c>
      <c r="K87">
        <v>3.3</v>
      </c>
      <c r="L87">
        <v>105</v>
      </c>
      <c r="M87">
        <v>-2.8</v>
      </c>
      <c r="N87">
        <v>111.3</v>
      </c>
      <c r="O87">
        <v>3.5</v>
      </c>
      <c r="Q87" t="s">
        <v>460</v>
      </c>
      <c r="R87" t="s">
        <v>461</v>
      </c>
    </row>
    <row r="88" spans="1:18" x14ac:dyDescent="0.3">
      <c r="A88" t="s">
        <v>142</v>
      </c>
      <c r="B88" t="s">
        <v>279</v>
      </c>
      <c r="C88" t="s">
        <v>40</v>
      </c>
      <c r="D88" t="s">
        <v>150</v>
      </c>
      <c r="E88">
        <v>24</v>
      </c>
      <c r="F88">
        <v>58</v>
      </c>
      <c r="G88">
        <v>0.29299999999999998</v>
      </c>
      <c r="H88">
        <v>5</v>
      </c>
      <c r="I88">
        <v>-5.14</v>
      </c>
      <c r="J88">
        <v>100.3</v>
      </c>
      <c r="K88">
        <v>3.9</v>
      </c>
      <c r="L88">
        <v>106.6</v>
      </c>
      <c r="M88">
        <v>-2.2000000000000002</v>
      </c>
      <c r="N88">
        <v>112.2</v>
      </c>
      <c r="O88">
        <v>3.4</v>
      </c>
      <c r="Q88" t="s">
        <v>462</v>
      </c>
      <c r="R88" t="s">
        <v>463</v>
      </c>
    </row>
    <row r="89" spans="1:18" x14ac:dyDescent="0.3">
      <c r="A89" t="s">
        <v>172</v>
      </c>
      <c r="B89" t="s">
        <v>279</v>
      </c>
      <c r="C89" t="s">
        <v>40</v>
      </c>
      <c r="D89" t="s">
        <v>193</v>
      </c>
      <c r="E89">
        <v>23</v>
      </c>
      <c r="F89">
        <v>59</v>
      </c>
      <c r="G89">
        <v>0.28000000000000003</v>
      </c>
      <c r="H89">
        <v>4</v>
      </c>
      <c r="I89">
        <v>-6.32</v>
      </c>
      <c r="J89">
        <v>98.5</v>
      </c>
      <c r="K89">
        <v>2.7</v>
      </c>
      <c r="L89">
        <v>102.2</v>
      </c>
      <c r="M89">
        <v>-4.2</v>
      </c>
      <c r="N89">
        <v>109</v>
      </c>
      <c r="O89">
        <v>2.6</v>
      </c>
      <c r="Q89" t="s">
        <v>464</v>
      </c>
      <c r="R89" t="s">
        <v>465</v>
      </c>
    </row>
    <row r="90" spans="1:18" x14ac:dyDescent="0.3">
      <c r="A90" t="s">
        <v>202</v>
      </c>
      <c r="B90" t="s">
        <v>279</v>
      </c>
      <c r="C90" t="s">
        <v>40</v>
      </c>
      <c r="D90" t="s">
        <v>214</v>
      </c>
      <c r="E90">
        <v>39</v>
      </c>
      <c r="F90">
        <v>43</v>
      </c>
      <c r="G90">
        <v>0.47599999999999998</v>
      </c>
      <c r="H90">
        <v>3</v>
      </c>
      <c r="I90">
        <v>-0.38</v>
      </c>
      <c r="J90">
        <v>96.3</v>
      </c>
      <c r="K90">
        <v>2.4</v>
      </c>
      <c r="L90">
        <v>105.3</v>
      </c>
      <c r="M90">
        <v>-0.3</v>
      </c>
      <c r="N90">
        <v>106.2</v>
      </c>
      <c r="O90">
        <v>0.6</v>
      </c>
      <c r="Q90" t="s">
        <v>466</v>
      </c>
      <c r="R90" t="s">
        <v>467</v>
      </c>
    </row>
    <row r="91" spans="1:18" x14ac:dyDescent="0.3">
      <c r="A91" t="s">
        <v>234</v>
      </c>
      <c r="B91" t="s">
        <v>279</v>
      </c>
      <c r="C91" t="s">
        <v>40</v>
      </c>
      <c r="D91" t="s">
        <v>241</v>
      </c>
      <c r="E91">
        <v>48</v>
      </c>
      <c r="F91">
        <v>34</v>
      </c>
      <c r="G91">
        <v>0.58499999999999996</v>
      </c>
      <c r="H91">
        <v>3</v>
      </c>
      <c r="I91">
        <v>3.02</v>
      </c>
      <c r="J91">
        <v>95.8</v>
      </c>
      <c r="K91">
        <v>1.9</v>
      </c>
      <c r="L91">
        <v>109.5</v>
      </c>
      <c r="M91">
        <v>2.8</v>
      </c>
      <c r="N91">
        <v>106.7</v>
      </c>
      <c r="O91">
        <v>0</v>
      </c>
      <c r="Q91" t="s">
        <v>468</v>
      </c>
      <c r="R91" t="s">
        <v>469</v>
      </c>
    </row>
    <row r="92" spans="1:18" x14ac:dyDescent="0.3">
      <c r="A92" t="s">
        <v>112</v>
      </c>
      <c r="B92" t="s">
        <v>279</v>
      </c>
      <c r="C92" t="s">
        <v>64</v>
      </c>
      <c r="D92" t="s">
        <v>141</v>
      </c>
      <c r="E92">
        <v>12</v>
      </c>
      <c r="F92">
        <v>23</v>
      </c>
      <c r="G92">
        <v>0.34300000000000003</v>
      </c>
      <c r="H92">
        <v>4</v>
      </c>
      <c r="I92">
        <v>-8.02</v>
      </c>
      <c r="J92">
        <v>94.2</v>
      </c>
      <c r="K92">
        <v>-2.9</v>
      </c>
      <c r="L92">
        <v>102.7</v>
      </c>
      <c r="M92">
        <v>-5.0999999999999996</v>
      </c>
      <c r="N92">
        <v>111.7</v>
      </c>
      <c r="O92">
        <v>3.9</v>
      </c>
      <c r="Q92" t="s">
        <v>470</v>
      </c>
      <c r="R92" t="s">
        <v>471</v>
      </c>
    </row>
    <row r="93" spans="1:18" x14ac:dyDescent="0.3">
      <c r="A93" t="s">
        <v>142</v>
      </c>
      <c r="B93" t="s">
        <v>279</v>
      </c>
      <c r="C93" t="s">
        <v>64</v>
      </c>
      <c r="D93" t="s">
        <v>165</v>
      </c>
      <c r="E93">
        <v>32</v>
      </c>
      <c r="F93">
        <v>50</v>
      </c>
      <c r="G93">
        <v>0.39</v>
      </c>
      <c r="H93">
        <v>3</v>
      </c>
      <c r="I93">
        <v>-3.29</v>
      </c>
      <c r="J93">
        <v>94.9</v>
      </c>
      <c r="K93">
        <v>-1.5</v>
      </c>
      <c r="L93">
        <v>107.3</v>
      </c>
      <c r="M93">
        <v>-1.5</v>
      </c>
      <c r="N93">
        <v>111.3</v>
      </c>
      <c r="O93">
        <v>2.5</v>
      </c>
      <c r="Q93" t="s">
        <v>472</v>
      </c>
      <c r="R93" t="s">
        <v>473</v>
      </c>
    </row>
    <row r="94" spans="1:18" x14ac:dyDescent="0.3">
      <c r="A94" t="s">
        <v>172</v>
      </c>
      <c r="B94" t="s">
        <v>279</v>
      </c>
      <c r="C94" t="s">
        <v>64</v>
      </c>
      <c r="D94" t="s">
        <v>175</v>
      </c>
      <c r="E94">
        <v>33</v>
      </c>
      <c r="F94">
        <v>49</v>
      </c>
      <c r="G94">
        <v>0.40200000000000002</v>
      </c>
      <c r="H94">
        <v>3</v>
      </c>
      <c r="I94">
        <v>-2.3199999999999998</v>
      </c>
      <c r="J94">
        <v>100</v>
      </c>
      <c r="K94">
        <v>4.2</v>
      </c>
      <c r="L94">
        <v>106</v>
      </c>
      <c r="M94">
        <v>-0.4</v>
      </c>
      <c r="N94">
        <v>108.4</v>
      </c>
      <c r="O94">
        <v>2</v>
      </c>
      <c r="Q94" t="s">
        <v>474</v>
      </c>
      <c r="R94" t="s">
        <v>475</v>
      </c>
    </row>
    <row r="95" spans="1:18" x14ac:dyDescent="0.3">
      <c r="A95" t="s">
        <v>202</v>
      </c>
      <c r="B95" t="s">
        <v>279</v>
      </c>
      <c r="C95" t="s">
        <v>64</v>
      </c>
      <c r="D95" t="s">
        <v>217</v>
      </c>
      <c r="E95">
        <v>29</v>
      </c>
      <c r="F95">
        <v>53</v>
      </c>
      <c r="G95">
        <v>0.35399999999999998</v>
      </c>
      <c r="H95">
        <v>4</v>
      </c>
      <c r="I95">
        <v>-3.07</v>
      </c>
      <c r="J95">
        <v>95.4</v>
      </c>
      <c r="K95">
        <v>1.5</v>
      </c>
      <c r="L95">
        <v>105.3</v>
      </c>
      <c r="M95">
        <v>-0.3</v>
      </c>
      <c r="N95">
        <v>109.2</v>
      </c>
      <c r="O95">
        <v>3.6</v>
      </c>
      <c r="Q95" t="s">
        <v>476</v>
      </c>
      <c r="R95" t="s">
        <v>477</v>
      </c>
    </row>
    <row r="96" spans="1:18" x14ac:dyDescent="0.3">
      <c r="A96" t="s">
        <v>234</v>
      </c>
      <c r="B96" t="s">
        <v>279</v>
      </c>
      <c r="C96" t="s">
        <v>64</v>
      </c>
      <c r="D96" t="s">
        <v>251</v>
      </c>
      <c r="E96">
        <v>28</v>
      </c>
      <c r="F96">
        <v>54</v>
      </c>
      <c r="G96">
        <v>0.34100000000000003</v>
      </c>
      <c r="H96">
        <v>4</v>
      </c>
      <c r="I96">
        <v>-2.08</v>
      </c>
      <c r="J96">
        <v>94.4</v>
      </c>
      <c r="K96">
        <v>0.5</v>
      </c>
      <c r="L96">
        <v>105.7</v>
      </c>
      <c r="M96">
        <v>-1</v>
      </c>
      <c r="N96">
        <v>108.8</v>
      </c>
      <c r="O96">
        <v>2.1</v>
      </c>
      <c r="Q96" t="s">
        <v>478</v>
      </c>
      <c r="R96" t="s">
        <v>479</v>
      </c>
    </row>
    <row r="97" spans="1:18" x14ac:dyDescent="0.3">
      <c r="A97" t="s">
        <v>112</v>
      </c>
      <c r="B97" t="s">
        <v>279</v>
      </c>
      <c r="C97" t="s">
        <v>42</v>
      </c>
      <c r="D97" t="s">
        <v>122</v>
      </c>
      <c r="E97">
        <v>11</v>
      </c>
      <c r="F97">
        <v>23</v>
      </c>
      <c r="G97">
        <v>0.32400000000000001</v>
      </c>
      <c r="H97">
        <v>5</v>
      </c>
      <c r="I97">
        <v>-3.15</v>
      </c>
      <c r="J97">
        <v>101.7</v>
      </c>
      <c r="K97">
        <v>4.5999999999999996</v>
      </c>
      <c r="L97">
        <v>103.3</v>
      </c>
      <c r="M97">
        <v>-4.5</v>
      </c>
      <c r="N97">
        <v>107</v>
      </c>
      <c r="O97">
        <v>-0.8</v>
      </c>
      <c r="Q97" t="s">
        <v>480</v>
      </c>
      <c r="R97" t="s">
        <v>481</v>
      </c>
    </row>
    <row r="98" spans="1:18" x14ac:dyDescent="0.3">
      <c r="A98" t="s">
        <v>142</v>
      </c>
      <c r="B98" t="s">
        <v>279</v>
      </c>
      <c r="C98" t="s">
        <v>42</v>
      </c>
      <c r="D98" t="s">
        <v>158</v>
      </c>
      <c r="E98">
        <v>26</v>
      </c>
      <c r="F98">
        <v>56</v>
      </c>
      <c r="G98">
        <v>0.317</v>
      </c>
      <c r="H98">
        <v>4</v>
      </c>
      <c r="I98">
        <v>-6.29</v>
      </c>
      <c r="J98">
        <v>98.5</v>
      </c>
      <c r="K98">
        <v>2.1</v>
      </c>
      <c r="L98">
        <v>106</v>
      </c>
      <c r="M98">
        <v>-2.8</v>
      </c>
      <c r="N98">
        <v>113</v>
      </c>
      <c r="O98">
        <v>4.2</v>
      </c>
      <c r="Q98" t="s">
        <v>482</v>
      </c>
      <c r="R98" t="s">
        <v>483</v>
      </c>
    </row>
    <row r="99" spans="1:18" x14ac:dyDescent="0.3">
      <c r="A99" t="s">
        <v>172</v>
      </c>
      <c r="B99" t="s">
        <v>279</v>
      </c>
      <c r="C99" t="s">
        <v>42</v>
      </c>
      <c r="D99" t="s">
        <v>201</v>
      </c>
      <c r="E99">
        <v>17</v>
      </c>
      <c r="F99">
        <v>65</v>
      </c>
      <c r="G99">
        <v>0.20699999999999999</v>
      </c>
      <c r="H99">
        <v>5</v>
      </c>
      <c r="I99">
        <v>-8.92</v>
      </c>
      <c r="J99">
        <v>95.6</v>
      </c>
      <c r="K99">
        <v>-0.2</v>
      </c>
      <c r="L99">
        <v>101.6</v>
      </c>
      <c r="M99">
        <v>-4.8</v>
      </c>
      <c r="N99">
        <v>111.6</v>
      </c>
      <c r="O99">
        <v>5.2</v>
      </c>
      <c r="Q99" t="s">
        <v>484</v>
      </c>
      <c r="R99" t="s">
        <v>485</v>
      </c>
    </row>
    <row r="100" spans="1:18" x14ac:dyDescent="0.3">
      <c r="A100" t="s">
        <v>202</v>
      </c>
      <c r="B100" t="s">
        <v>279</v>
      </c>
      <c r="C100" t="s">
        <v>42</v>
      </c>
      <c r="D100" t="s">
        <v>220</v>
      </c>
      <c r="E100">
        <v>21</v>
      </c>
      <c r="F100">
        <v>61</v>
      </c>
      <c r="G100">
        <v>0.25600000000000001</v>
      </c>
      <c r="H100">
        <v>5</v>
      </c>
      <c r="I100">
        <v>-6.17</v>
      </c>
      <c r="J100">
        <v>94</v>
      </c>
      <c r="K100">
        <v>0.1</v>
      </c>
      <c r="L100">
        <v>103.4</v>
      </c>
      <c r="M100">
        <v>-2.2000000000000002</v>
      </c>
      <c r="N100">
        <v>110.6</v>
      </c>
      <c r="O100">
        <v>5</v>
      </c>
      <c r="Q100" t="s">
        <v>486</v>
      </c>
      <c r="R100" t="s">
        <v>487</v>
      </c>
    </row>
    <row r="101" spans="1:18" x14ac:dyDescent="0.3">
      <c r="A101" t="s">
        <v>234</v>
      </c>
      <c r="B101" t="s">
        <v>279</v>
      </c>
      <c r="C101" t="s">
        <v>42</v>
      </c>
      <c r="D101" t="s">
        <v>245</v>
      </c>
      <c r="E101">
        <v>27</v>
      </c>
      <c r="F101">
        <v>55</v>
      </c>
      <c r="G101">
        <v>0.32900000000000001</v>
      </c>
      <c r="H101">
        <v>5</v>
      </c>
      <c r="I101">
        <v>-5.33</v>
      </c>
      <c r="J101">
        <v>98.7</v>
      </c>
      <c r="K101">
        <v>4.8</v>
      </c>
      <c r="L101">
        <v>104.2</v>
      </c>
      <c r="M101">
        <v>-2.5</v>
      </c>
      <c r="N101">
        <v>110.6</v>
      </c>
      <c r="O101">
        <v>3.9</v>
      </c>
      <c r="Q101" t="s">
        <v>488</v>
      </c>
      <c r="R101" t="s">
        <v>489</v>
      </c>
    </row>
    <row r="102" spans="1:18" x14ac:dyDescent="0.3">
      <c r="A102" t="s">
        <v>112</v>
      </c>
      <c r="B102" t="s">
        <v>279</v>
      </c>
      <c r="C102" t="s">
        <v>34</v>
      </c>
      <c r="D102" t="s">
        <v>125</v>
      </c>
      <c r="E102">
        <v>20</v>
      </c>
      <c r="F102">
        <v>16</v>
      </c>
      <c r="G102">
        <v>0.55600000000000005</v>
      </c>
      <c r="H102">
        <v>1</v>
      </c>
      <c r="I102">
        <v>1.64</v>
      </c>
      <c r="J102">
        <v>97.2</v>
      </c>
      <c r="K102">
        <v>0.1</v>
      </c>
      <c r="L102">
        <v>108.5</v>
      </c>
      <c r="M102">
        <v>0.7</v>
      </c>
      <c r="N102">
        <v>106.3</v>
      </c>
      <c r="O102">
        <v>-1.5</v>
      </c>
      <c r="Q102" t="s">
        <v>490</v>
      </c>
      <c r="R102" t="s">
        <v>491</v>
      </c>
    </row>
    <row r="103" spans="1:18" x14ac:dyDescent="0.3">
      <c r="A103" t="s">
        <v>142</v>
      </c>
      <c r="B103" t="s">
        <v>279</v>
      </c>
      <c r="C103" t="s">
        <v>34</v>
      </c>
      <c r="D103" t="s">
        <v>147</v>
      </c>
      <c r="E103">
        <v>49</v>
      </c>
      <c r="F103">
        <v>33</v>
      </c>
      <c r="G103">
        <v>0.59799999999999998</v>
      </c>
      <c r="H103">
        <v>1</v>
      </c>
      <c r="I103">
        <v>1.36</v>
      </c>
      <c r="J103">
        <v>97.4</v>
      </c>
      <c r="K103">
        <v>1</v>
      </c>
      <c r="L103">
        <v>111.2</v>
      </c>
      <c r="M103">
        <v>2.4</v>
      </c>
      <c r="N103">
        <v>109.3</v>
      </c>
      <c r="O103">
        <v>0.5</v>
      </c>
      <c r="P103" t="s">
        <v>294</v>
      </c>
      <c r="Q103" t="s">
        <v>492</v>
      </c>
      <c r="R103" t="s">
        <v>493</v>
      </c>
    </row>
    <row r="104" spans="1:18" x14ac:dyDescent="0.3">
      <c r="A104" t="s">
        <v>172</v>
      </c>
      <c r="B104" t="s">
        <v>279</v>
      </c>
      <c r="C104" t="s">
        <v>34</v>
      </c>
      <c r="D104" t="s">
        <v>180</v>
      </c>
      <c r="E104">
        <v>41</v>
      </c>
      <c r="F104">
        <v>41</v>
      </c>
      <c r="G104">
        <v>0.5</v>
      </c>
      <c r="H104">
        <v>4</v>
      </c>
      <c r="I104">
        <v>-0.5</v>
      </c>
      <c r="J104">
        <v>98.5</v>
      </c>
      <c r="K104">
        <v>2.7</v>
      </c>
      <c r="L104">
        <v>105.3</v>
      </c>
      <c r="M104">
        <v>-1.1000000000000001</v>
      </c>
      <c r="N104">
        <v>105.8</v>
      </c>
      <c r="O104">
        <v>-0.6</v>
      </c>
      <c r="Q104" t="s">
        <v>494</v>
      </c>
      <c r="R104" t="s">
        <v>495</v>
      </c>
    </row>
    <row r="105" spans="1:18" x14ac:dyDescent="0.3">
      <c r="A105" t="s">
        <v>202</v>
      </c>
      <c r="B105" t="s">
        <v>279</v>
      </c>
      <c r="C105" t="s">
        <v>34</v>
      </c>
      <c r="D105" t="s">
        <v>222</v>
      </c>
      <c r="E105">
        <v>46</v>
      </c>
      <c r="F105">
        <v>36</v>
      </c>
      <c r="G105">
        <v>0.56100000000000005</v>
      </c>
      <c r="H105">
        <v>2</v>
      </c>
      <c r="I105">
        <v>0.17</v>
      </c>
      <c r="J105">
        <v>93.7</v>
      </c>
      <c r="K105">
        <v>-0.2</v>
      </c>
      <c r="L105">
        <v>103.7</v>
      </c>
      <c r="M105">
        <v>-1.9</v>
      </c>
      <c r="N105">
        <v>103</v>
      </c>
      <c r="O105">
        <v>-2.6</v>
      </c>
      <c r="P105" t="s">
        <v>294</v>
      </c>
      <c r="Q105" t="s">
        <v>496</v>
      </c>
      <c r="R105" t="s">
        <v>497</v>
      </c>
    </row>
    <row r="106" spans="1:18" x14ac:dyDescent="0.3">
      <c r="A106" t="s">
        <v>234</v>
      </c>
      <c r="B106" t="s">
        <v>279</v>
      </c>
      <c r="C106" t="s">
        <v>34</v>
      </c>
      <c r="D106" t="s">
        <v>250</v>
      </c>
      <c r="E106">
        <v>44</v>
      </c>
      <c r="F106">
        <v>38</v>
      </c>
      <c r="G106">
        <v>0.53700000000000003</v>
      </c>
      <c r="H106">
        <v>2</v>
      </c>
      <c r="I106">
        <v>0.48</v>
      </c>
      <c r="J106">
        <v>93.2</v>
      </c>
      <c r="K106">
        <v>-0.7</v>
      </c>
      <c r="L106">
        <v>106</v>
      </c>
      <c r="M106">
        <v>-0.7</v>
      </c>
      <c r="N106">
        <v>104.6</v>
      </c>
      <c r="O106">
        <v>-2.1</v>
      </c>
      <c r="P106" t="s">
        <v>294</v>
      </c>
      <c r="Q106" t="s">
        <v>498</v>
      </c>
      <c r="R106" t="s">
        <v>499</v>
      </c>
    </row>
    <row r="107" spans="1:18" x14ac:dyDescent="0.3">
      <c r="A107" t="s">
        <v>112</v>
      </c>
      <c r="B107" t="s">
        <v>279</v>
      </c>
      <c r="C107" t="s">
        <v>50</v>
      </c>
      <c r="D107" t="s">
        <v>136</v>
      </c>
      <c r="E107">
        <v>18</v>
      </c>
      <c r="F107">
        <v>17</v>
      </c>
      <c r="G107">
        <v>0.51400000000000001</v>
      </c>
      <c r="H107">
        <v>2</v>
      </c>
      <c r="I107">
        <v>-1.97</v>
      </c>
      <c r="J107">
        <v>95.1</v>
      </c>
      <c r="K107">
        <v>-2</v>
      </c>
      <c r="L107">
        <v>104.7</v>
      </c>
      <c r="M107">
        <v>-3.1</v>
      </c>
      <c r="N107">
        <v>106.8</v>
      </c>
      <c r="O107">
        <v>-1</v>
      </c>
      <c r="Q107" t="s">
        <v>500</v>
      </c>
      <c r="R107" t="s">
        <v>501</v>
      </c>
    </row>
    <row r="108" spans="1:18" x14ac:dyDescent="0.3">
      <c r="A108" t="s">
        <v>142</v>
      </c>
      <c r="B108" t="s">
        <v>279</v>
      </c>
      <c r="C108" t="s">
        <v>50</v>
      </c>
      <c r="D108" t="s">
        <v>163</v>
      </c>
      <c r="E108">
        <v>41</v>
      </c>
      <c r="F108">
        <v>41</v>
      </c>
      <c r="G108">
        <v>0.5</v>
      </c>
      <c r="H108">
        <v>3</v>
      </c>
      <c r="I108">
        <v>0.77</v>
      </c>
      <c r="J108">
        <v>95.2</v>
      </c>
      <c r="K108">
        <v>-1.2</v>
      </c>
      <c r="L108">
        <v>107.8</v>
      </c>
      <c r="M108">
        <v>-1</v>
      </c>
      <c r="N108">
        <v>106.7</v>
      </c>
      <c r="O108">
        <v>-2.1</v>
      </c>
      <c r="Q108" t="s">
        <v>502</v>
      </c>
      <c r="R108" t="s">
        <v>503</v>
      </c>
    </row>
    <row r="109" spans="1:18" x14ac:dyDescent="0.3">
      <c r="A109" t="s">
        <v>172</v>
      </c>
      <c r="B109" t="s">
        <v>279</v>
      </c>
      <c r="C109" t="s">
        <v>50</v>
      </c>
      <c r="D109" t="s">
        <v>194</v>
      </c>
      <c r="E109">
        <v>48</v>
      </c>
      <c r="F109">
        <v>34</v>
      </c>
      <c r="G109">
        <v>0.58499999999999996</v>
      </c>
      <c r="H109">
        <v>1</v>
      </c>
      <c r="I109">
        <v>1.5</v>
      </c>
      <c r="J109">
        <v>93.6</v>
      </c>
      <c r="K109">
        <v>-2.2000000000000002</v>
      </c>
      <c r="L109">
        <v>106.1</v>
      </c>
      <c r="M109">
        <v>-0.3</v>
      </c>
      <c r="N109">
        <v>104.4</v>
      </c>
      <c r="O109">
        <v>-2</v>
      </c>
      <c r="P109" t="s">
        <v>294</v>
      </c>
      <c r="Q109" t="s">
        <v>504</v>
      </c>
      <c r="R109" t="s">
        <v>505</v>
      </c>
    </row>
    <row r="110" spans="1:18" x14ac:dyDescent="0.3">
      <c r="A110" t="s">
        <v>202</v>
      </c>
      <c r="B110" t="s">
        <v>279</v>
      </c>
      <c r="C110" t="s">
        <v>50</v>
      </c>
      <c r="D110" t="s">
        <v>230</v>
      </c>
      <c r="E110">
        <v>37</v>
      </c>
      <c r="F110">
        <v>45</v>
      </c>
      <c r="G110">
        <v>0.45100000000000001</v>
      </c>
      <c r="H110">
        <v>3</v>
      </c>
      <c r="I110">
        <v>-2.92</v>
      </c>
      <c r="J110">
        <v>90.9</v>
      </c>
      <c r="K110">
        <v>-3</v>
      </c>
      <c r="L110">
        <v>103.9</v>
      </c>
      <c r="M110">
        <v>-1.7</v>
      </c>
      <c r="N110">
        <v>106.7</v>
      </c>
      <c r="O110">
        <v>1.1000000000000001</v>
      </c>
      <c r="Q110" t="s">
        <v>506</v>
      </c>
      <c r="R110" t="s">
        <v>507</v>
      </c>
    </row>
    <row r="111" spans="1:18" x14ac:dyDescent="0.3">
      <c r="A111" t="s">
        <v>234</v>
      </c>
      <c r="B111" t="s">
        <v>279</v>
      </c>
      <c r="C111" t="s">
        <v>50</v>
      </c>
      <c r="D111" t="s">
        <v>246</v>
      </c>
      <c r="E111">
        <v>54</v>
      </c>
      <c r="F111">
        <v>28</v>
      </c>
      <c r="G111">
        <v>0.65900000000000003</v>
      </c>
      <c r="H111">
        <v>1</v>
      </c>
      <c r="I111">
        <v>4.1500000000000004</v>
      </c>
      <c r="J111">
        <v>91.2</v>
      </c>
      <c r="K111">
        <v>-2.7</v>
      </c>
      <c r="L111">
        <v>110.9</v>
      </c>
      <c r="M111">
        <v>4.2</v>
      </c>
      <c r="N111">
        <v>105.8</v>
      </c>
      <c r="O111">
        <v>-0.9</v>
      </c>
      <c r="P111" t="s">
        <v>388</v>
      </c>
      <c r="Q111" t="s">
        <v>508</v>
      </c>
      <c r="R111" t="s">
        <v>509</v>
      </c>
    </row>
    <row r="112" spans="1:18" x14ac:dyDescent="0.3">
      <c r="A112" t="s">
        <v>112</v>
      </c>
      <c r="B112" t="s">
        <v>279</v>
      </c>
      <c r="C112" t="s">
        <v>80</v>
      </c>
      <c r="D112" t="s">
        <v>121</v>
      </c>
      <c r="E112">
        <v>13</v>
      </c>
      <c r="F112">
        <v>22</v>
      </c>
      <c r="G112">
        <v>0.371</v>
      </c>
      <c r="H112">
        <v>3</v>
      </c>
      <c r="I112">
        <v>-0.65</v>
      </c>
      <c r="J112">
        <v>98.6</v>
      </c>
      <c r="K112">
        <v>1.5</v>
      </c>
      <c r="L112">
        <v>105.3</v>
      </c>
      <c r="M112">
        <v>-2.5</v>
      </c>
      <c r="N112">
        <v>107.1</v>
      </c>
      <c r="O112">
        <v>-0.7</v>
      </c>
      <c r="Q112" t="s">
        <v>510</v>
      </c>
      <c r="R112" t="s">
        <v>511</v>
      </c>
    </row>
    <row r="113" spans="1:18" x14ac:dyDescent="0.3">
      <c r="A113" t="s">
        <v>142</v>
      </c>
      <c r="B113" t="s">
        <v>279</v>
      </c>
      <c r="C113" t="s">
        <v>80</v>
      </c>
      <c r="D113" t="s">
        <v>157</v>
      </c>
      <c r="E113">
        <v>36</v>
      </c>
      <c r="F113">
        <v>46</v>
      </c>
      <c r="G113">
        <v>0.439</v>
      </c>
      <c r="H113">
        <v>4</v>
      </c>
      <c r="I113">
        <v>-7.0000000000000007E-2</v>
      </c>
      <c r="J113">
        <v>95.7</v>
      </c>
      <c r="K113">
        <v>-0.7</v>
      </c>
      <c r="L113">
        <v>108.8</v>
      </c>
      <c r="M113">
        <v>0</v>
      </c>
      <c r="N113">
        <v>108.6</v>
      </c>
      <c r="O113">
        <v>-0.2</v>
      </c>
      <c r="Q113" t="s">
        <v>512</v>
      </c>
      <c r="R113" t="s">
        <v>513</v>
      </c>
    </row>
    <row r="114" spans="1:18" x14ac:dyDescent="0.3">
      <c r="A114" t="s">
        <v>172</v>
      </c>
      <c r="B114" t="s">
        <v>279</v>
      </c>
      <c r="C114" t="s">
        <v>80</v>
      </c>
      <c r="D114" t="s">
        <v>182</v>
      </c>
      <c r="E114">
        <v>48</v>
      </c>
      <c r="F114">
        <v>34</v>
      </c>
      <c r="G114">
        <v>0.58499999999999996</v>
      </c>
      <c r="H114">
        <v>3</v>
      </c>
      <c r="I114">
        <v>2.36</v>
      </c>
      <c r="J114">
        <v>95.7</v>
      </c>
      <c r="K114">
        <v>-0.1</v>
      </c>
      <c r="L114">
        <v>107.1</v>
      </c>
      <c r="M114">
        <v>0.7</v>
      </c>
      <c r="N114">
        <v>104.3</v>
      </c>
      <c r="O114">
        <v>-2.1</v>
      </c>
      <c r="P114" t="s">
        <v>285</v>
      </c>
      <c r="Q114" t="s">
        <v>514</v>
      </c>
      <c r="R114" t="s">
        <v>515</v>
      </c>
    </row>
    <row r="115" spans="1:18" x14ac:dyDescent="0.3">
      <c r="A115" t="s">
        <v>202</v>
      </c>
      <c r="B115" t="s">
        <v>279</v>
      </c>
      <c r="C115" t="s">
        <v>80</v>
      </c>
      <c r="D115" t="s">
        <v>231</v>
      </c>
      <c r="E115">
        <v>33</v>
      </c>
      <c r="F115">
        <v>49</v>
      </c>
      <c r="G115">
        <v>0.40200000000000002</v>
      </c>
      <c r="H115">
        <v>4</v>
      </c>
      <c r="I115">
        <v>-3.44</v>
      </c>
      <c r="J115">
        <v>93</v>
      </c>
      <c r="K115">
        <v>-0.9</v>
      </c>
      <c r="L115">
        <v>100.1</v>
      </c>
      <c r="M115">
        <v>-5.5</v>
      </c>
      <c r="N115">
        <v>103.5</v>
      </c>
      <c r="O115">
        <v>-2.1</v>
      </c>
      <c r="Q115" t="s">
        <v>516</v>
      </c>
      <c r="R115" t="s">
        <v>517</v>
      </c>
    </row>
    <row r="116" spans="1:18" x14ac:dyDescent="0.3">
      <c r="A116" t="s">
        <v>234</v>
      </c>
      <c r="B116" t="s">
        <v>279</v>
      </c>
      <c r="C116" t="s">
        <v>257</v>
      </c>
      <c r="D116" t="s">
        <v>258</v>
      </c>
      <c r="E116">
        <v>43</v>
      </c>
      <c r="F116">
        <v>39</v>
      </c>
      <c r="G116">
        <v>0.52400000000000002</v>
      </c>
      <c r="H116">
        <v>3</v>
      </c>
      <c r="I116">
        <v>-0.89</v>
      </c>
      <c r="J116">
        <v>92.4</v>
      </c>
      <c r="K116">
        <v>-1.5</v>
      </c>
      <c r="L116">
        <v>103.6</v>
      </c>
      <c r="M116">
        <v>-3.1</v>
      </c>
      <c r="N116">
        <v>103.8</v>
      </c>
      <c r="O116">
        <v>-2.9</v>
      </c>
      <c r="P116" t="s">
        <v>285</v>
      </c>
      <c r="Q116" t="s">
        <v>518</v>
      </c>
      <c r="R116" t="s">
        <v>519</v>
      </c>
    </row>
    <row r="117" spans="1:18" x14ac:dyDescent="0.3">
      <c r="A117" t="s">
        <v>112</v>
      </c>
      <c r="B117" t="s">
        <v>279</v>
      </c>
      <c r="C117" t="s">
        <v>68</v>
      </c>
      <c r="D117" t="s">
        <v>134</v>
      </c>
      <c r="E117">
        <v>12</v>
      </c>
      <c r="F117">
        <v>24</v>
      </c>
      <c r="G117">
        <v>0.33300000000000002</v>
      </c>
      <c r="H117">
        <v>4</v>
      </c>
      <c r="I117">
        <v>-5.21</v>
      </c>
      <c r="J117">
        <v>99.7</v>
      </c>
      <c r="K117">
        <v>2.6</v>
      </c>
      <c r="L117">
        <v>104.8</v>
      </c>
      <c r="M117">
        <v>-3</v>
      </c>
      <c r="N117">
        <v>110.2</v>
      </c>
      <c r="O117">
        <v>2.4</v>
      </c>
      <c r="Q117" t="s">
        <v>520</v>
      </c>
      <c r="R117" t="s">
        <v>521</v>
      </c>
    </row>
    <row r="118" spans="1:18" x14ac:dyDescent="0.3">
      <c r="A118" t="s">
        <v>142</v>
      </c>
      <c r="B118" t="s">
        <v>279</v>
      </c>
      <c r="C118" t="s">
        <v>68</v>
      </c>
      <c r="D118" t="s">
        <v>168</v>
      </c>
      <c r="E118">
        <v>29</v>
      </c>
      <c r="F118">
        <v>53</v>
      </c>
      <c r="G118">
        <v>0.35399999999999998</v>
      </c>
      <c r="H118">
        <v>5</v>
      </c>
      <c r="I118">
        <v>-6.61</v>
      </c>
      <c r="J118">
        <v>96.8</v>
      </c>
      <c r="K118">
        <v>0.4</v>
      </c>
      <c r="L118">
        <v>103.7</v>
      </c>
      <c r="M118">
        <v>-5.0999999999999996</v>
      </c>
      <c r="N118">
        <v>110.5</v>
      </c>
      <c r="O118">
        <v>1.7</v>
      </c>
      <c r="Q118" t="s">
        <v>522</v>
      </c>
      <c r="R118" t="s">
        <v>523</v>
      </c>
    </row>
    <row r="119" spans="1:18" x14ac:dyDescent="0.3">
      <c r="A119" t="s">
        <v>172</v>
      </c>
      <c r="B119" t="s">
        <v>279</v>
      </c>
      <c r="C119" t="s">
        <v>68</v>
      </c>
      <c r="D119" t="s">
        <v>189</v>
      </c>
      <c r="E119">
        <v>35</v>
      </c>
      <c r="F119">
        <v>47</v>
      </c>
      <c r="G119">
        <v>0.42699999999999999</v>
      </c>
      <c r="H119">
        <v>5</v>
      </c>
      <c r="I119">
        <v>-1.68</v>
      </c>
      <c r="J119">
        <v>96</v>
      </c>
      <c r="K119">
        <v>0.2</v>
      </c>
      <c r="L119">
        <v>105.1</v>
      </c>
      <c r="M119">
        <v>-1.3</v>
      </c>
      <c r="N119">
        <v>106.8</v>
      </c>
      <c r="O119">
        <v>0.4</v>
      </c>
      <c r="Q119" t="s">
        <v>524</v>
      </c>
      <c r="R119" t="s">
        <v>525</v>
      </c>
    </row>
    <row r="120" spans="1:18" x14ac:dyDescent="0.3">
      <c r="A120" t="s">
        <v>202</v>
      </c>
      <c r="B120" t="s">
        <v>279</v>
      </c>
      <c r="C120" t="s">
        <v>68</v>
      </c>
      <c r="D120" t="s">
        <v>228</v>
      </c>
      <c r="E120">
        <v>25</v>
      </c>
      <c r="F120">
        <v>57</v>
      </c>
      <c r="G120">
        <v>0.30499999999999999</v>
      </c>
      <c r="H120">
        <v>5</v>
      </c>
      <c r="I120">
        <v>-5.87</v>
      </c>
      <c r="J120">
        <v>93.8</v>
      </c>
      <c r="K120">
        <v>-0.1</v>
      </c>
      <c r="L120">
        <v>101.6</v>
      </c>
      <c r="M120">
        <v>-4</v>
      </c>
      <c r="N120">
        <v>107.7</v>
      </c>
      <c r="O120">
        <v>2.1</v>
      </c>
      <c r="Q120" t="s">
        <v>526</v>
      </c>
      <c r="R120" t="s">
        <v>527</v>
      </c>
    </row>
    <row r="121" spans="1:18" x14ac:dyDescent="0.3">
      <c r="A121" t="s">
        <v>234</v>
      </c>
      <c r="B121" t="s">
        <v>279</v>
      </c>
      <c r="C121" t="s">
        <v>68</v>
      </c>
      <c r="D121" t="s">
        <v>260</v>
      </c>
      <c r="E121">
        <v>23</v>
      </c>
      <c r="F121">
        <v>59</v>
      </c>
      <c r="G121">
        <v>0.28000000000000003</v>
      </c>
      <c r="H121">
        <v>5</v>
      </c>
      <c r="I121">
        <v>-5.88</v>
      </c>
      <c r="J121">
        <v>93.6</v>
      </c>
      <c r="K121">
        <v>-0.3</v>
      </c>
      <c r="L121">
        <v>101.7</v>
      </c>
      <c r="M121">
        <v>-5</v>
      </c>
      <c r="N121">
        <v>107.4</v>
      </c>
      <c r="O121">
        <v>0.7</v>
      </c>
      <c r="Q121" t="s">
        <v>528</v>
      </c>
      <c r="R121" t="s">
        <v>529</v>
      </c>
    </row>
    <row r="122" spans="1:18" x14ac:dyDescent="0.3">
      <c r="A122" t="s">
        <v>112</v>
      </c>
      <c r="B122" t="s">
        <v>279</v>
      </c>
      <c r="C122" t="s">
        <v>52</v>
      </c>
      <c r="D122" t="s">
        <v>135</v>
      </c>
      <c r="E122">
        <v>9</v>
      </c>
      <c r="F122">
        <v>26</v>
      </c>
      <c r="G122">
        <v>0.25700000000000001</v>
      </c>
      <c r="H122">
        <v>5</v>
      </c>
      <c r="I122">
        <v>-4.47</v>
      </c>
      <c r="J122">
        <v>97.1</v>
      </c>
      <c r="K122">
        <v>0</v>
      </c>
      <c r="L122">
        <v>106.7</v>
      </c>
      <c r="M122">
        <v>-1.1000000000000001</v>
      </c>
      <c r="N122">
        <v>111.4</v>
      </c>
      <c r="O122">
        <v>3.6</v>
      </c>
      <c r="Q122" t="s">
        <v>530</v>
      </c>
      <c r="R122" t="s">
        <v>531</v>
      </c>
    </row>
    <row r="123" spans="1:18" x14ac:dyDescent="0.3">
      <c r="A123" t="s">
        <v>142</v>
      </c>
      <c r="B123" t="s">
        <v>279</v>
      </c>
      <c r="C123" t="s">
        <v>52</v>
      </c>
      <c r="D123" t="s">
        <v>162</v>
      </c>
      <c r="E123">
        <v>43</v>
      </c>
      <c r="F123">
        <v>39</v>
      </c>
      <c r="G123">
        <v>0.52400000000000002</v>
      </c>
      <c r="H123">
        <v>2</v>
      </c>
      <c r="I123">
        <v>-1.23</v>
      </c>
      <c r="J123">
        <v>97.4</v>
      </c>
      <c r="K123">
        <v>1</v>
      </c>
      <c r="L123">
        <v>104.9</v>
      </c>
      <c r="M123">
        <v>-3.9</v>
      </c>
      <c r="N123">
        <v>105.7</v>
      </c>
      <c r="O123">
        <v>-3.1</v>
      </c>
      <c r="P123" t="s">
        <v>285</v>
      </c>
      <c r="Q123" t="s">
        <v>532</v>
      </c>
      <c r="R123" t="s">
        <v>533</v>
      </c>
    </row>
    <row r="124" spans="1:18" x14ac:dyDescent="0.3">
      <c r="A124" t="s">
        <v>172</v>
      </c>
      <c r="B124" t="s">
        <v>279</v>
      </c>
      <c r="C124" t="s">
        <v>52</v>
      </c>
      <c r="D124" t="s">
        <v>183</v>
      </c>
      <c r="E124">
        <v>48</v>
      </c>
      <c r="F124">
        <v>34</v>
      </c>
      <c r="G124">
        <v>0.58499999999999996</v>
      </c>
      <c r="H124">
        <v>2</v>
      </c>
      <c r="I124">
        <v>3.49</v>
      </c>
      <c r="J124">
        <v>97.1</v>
      </c>
      <c r="K124">
        <v>1.3</v>
      </c>
      <c r="L124">
        <v>105.1</v>
      </c>
      <c r="M124">
        <v>-1.3</v>
      </c>
      <c r="N124">
        <v>101.4</v>
      </c>
      <c r="O124">
        <v>-5</v>
      </c>
      <c r="P124" t="s">
        <v>294</v>
      </c>
      <c r="Q124" t="s">
        <v>534</v>
      </c>
      <c r="R124" t="s">
        <v>535</v>
      </c>
    </row>
    <row r="125" spans="1:18" x14ac:dyDescent="0.3">
      <c r="A125" t="s">
        <v>202</v>
      </c>
      <c r="B125" t="s">
        <v>279</v>
      </c>
      <c r="C125" t="s">
        <v>52</v>
      </c>
      <c r="D125" t="s">
        <v>213</v>
      </c>
      <c r="E125">
        <v>60</v>
      </c>
      <c r="F125">
        <v>22</v>
      </c>
      <c r="G125">
        <v>0.73199999999999998</v>
      </c>
      <c r="H125">
        <v>1</v>
      </c>
      <c r="I125">
        <v>4.75</v>
      </c>
      <c r="J125">
        <v>93.9</v>
      </c>
      <c r="K125">
        <v>0</v>
      </c>
      <c r="L125">
        <v>108.9</v>
      </c>
      <c r="M125">
        <v>3.3</v>
      </c>
      <c r="N125">
        <v>103.1</v>
      </c>
      <c r="O125">
        <v>-2.5</v>
      </c>
      <c r="P125" t="s">
        <v>282</v>
      </c>
      <c r="Q125" t="s">
        <v>536</v>
      </c>
      <c r="R125" t="s">
        <v>537</v>
      </c>
    </row>
    <row r="126" spans="1:18" x14ac:dyDescent="0.3">
      <c r="A126" t="s">
        <v>234</v>
      </c>
      <c r="B126" t="s">
        <v>279</v>
      </c>
      <c r="C126" t="s">
        <v>52</v>
      </c>
      <c r="D126" t="s">
        <v>248</v>
      </c>
      <c r="E126">
        <v>38</v>
      </c>
      <c r="F126">
        <v>44</v>
      </c>
      <c r="G126">
        <v>0.46300000000000002</v>
      </c>
      <c r="H126">
        <v>4</v>
      </c>
      <c r="I126">
        <v>-0.88</v>
      </c>
      <c r="J126">
        <v>94.6</v>
      </c>
      <c r="K126">
        <v>0.7</v>
      </c>
      <c r="L126">
        <v>105.9</v>
      </c>
      <c r="M126">
        <v>-0.8</v>
      </c>
      <c r="N126">
        <v>106.4</v>
      </c>
      <c r="O126">
        <v>-0.3</v>
      </c>
      <c r="P126" t="s">
        <v>285</v>
      </c>
      <c r="Q126" t="s">
        <v>538</v>
      </c>
      <c r="R126" t="s">
        <v>539</v>
      </c>
    </row>
    <row r="127" spans="1:18" x14ac:dyDescent="0.3">
      <c r="A127" t="s">
        <v>112</v>
      </c>
      <c r="B127" t="s">
        <v>279</v>
      </c>
      <c r="C127" t="s">
        <v>26</v>
      </c>
      <c r="D127" t="s">
        <v>114</v>
      </c>
      <c r="E127">
        <v>25</v>
      </c>
      <c r="F127">
        <v>9</v>
      </c>
      <c r="G127">
        <v>0.73499999999999999</v>
      </c>
      <c r="H127">
        <v>1</v>
      </c>
      <c r="I127">
        <v>8.2100000000000009</v>
      </c>
      <c r="J127">
        <v>99.2</v>
      </c>
      <c r="K127">
        <v>2.1</v>
      </c>
      <c r="L127">
        <v>115.2</v>
      </c>
      <c r="M127">
        <v>7.4</v>
      </c>
      <c r="N127">
        <v>106.7</v>
      </c>
      <c r="O127">
        <v>-1.1000000000000001</v>
      </c>
      <c r="Q127" t="s">
        <v>540</v>
      </c>
      <c r="R127" t="s">
        <v>541</v>
      </c>
    </row>
    <row r="128" spans="1:18" x14ac:dyDescent="0.3">
      <c r="A128" t="s">
        <v>142</v>
      </c>
      <c r="B128" t="s">
        <v>279</v>
      </c>
      <c r="C128" t="s">
        <v>26</v>
      </c>
      <c r="D128" t="s">
        <v>144</v>
      </c>
      <c r="E128">
        <v>55</v>
      </c>
      <c r="F128">
        <v>27</v>
      </c>
      <c r="G128">
        <v>0.67100000000000004</v>
      </c>
      <c r="H128">
        <v>2</v>
      </c>
      <c r="I128">
        <v>5.84</v>
      </c>
      <c r="J128">
        <v>100</v>
      </c>
      <c r="K128">
        <v>3.6</v>
      </c>
      <c r="L128">
        <v>114.7</v>
      </c>
      <c r="M128">
        <v>5.9</v>
      </c>
      <c r="N128">
        <v>109</v>
      </c>
      <c r="O128">
        <v>0.2</v>
      </c>
      <c r="P128" t="s">
        <v>369</v>
      </c>
      <c r="Q128" t="s">
        <v>542</v>
      </c>
      <c r="R128" t="s">
        <v>543</v>
      </c>
    </row>
    <row r="129" spans="1:18" x14ac:dyDescent="0.3">
      <c r="A129" t="s">
        <v>172</v>
      </c>
      <c r="B129" t="s">
        <v>279</v>
      </c>
      <c r="C129" t="s">
        <v>26</v>
      </c>
      <c r="D129" t="s">
        <v>176</v>
      </c>
      <c r="E129">
        <v>41</v>
      </c>
      <c r="F129">
        <v>41</v>
      </c>
      <c r="G129">
        <v>0.5</v>
      </c>
      <c r="H129">
        <v>4</v>
      </c>
      <c r="I129">
        <v>0.34</v>
      </c>
      <c r="J129">
        <v>97.6</v>
      </c>
      <c r="K129">
        <v>1.8</v>
      </c>
      <c r="L129">
        <v>108.3</v>
      </c>
      <c r="M129">
        <v>1.9</v>
      </c>
      <c r="N129">
        <v>108.1</v>
      </c>
      <c r="O129">
        <v>1.7</v>
      </c>
      <c r="P129" t="s">
        <v>345</v>
      </c>
      <c r="Q129" t="s">
        <v>544</v>
      </c>
      <c r="R129" t="s">
        <v>545</v>
      </c>
    </row>
    <row r="130" spans="1:18" x14ac:dyDescent="0.3">
      <c r="A130" t="s">
        <v>202</v>
      </c>
      <c r="B130" t="s">
        <v>279</v>
      </c>
      <c r="C130" t="s">
        <v>26</v>
      </c>
      <c r="D130" t="s">
        <v>209</v>
      </c>
      <c r="E130">
        <v>56</v>
      </c>
      <c r="F130">
        <v>26</v>
      </c>
      <c r="G130">
        <v>0.68300000000000005</v>
      </c>
      <c r="H130">
        <v>1</v>
      </c>
      <c r="I130">
        <v>3.82</v>
      </c>
      <c r="J130">
        <v>96.5</v>
      </c>
      <c r="K130">
        <v>2.6</v>
      </c>
      <c r="L130">
        <v>107</v>
      </c>
      <c r="M130">
        <v>1.4</v>
      </c>
      <c r="N130">
        <v>103.4</v>
      </c>
      <c r="O130">
        <v>-2.2000000000000002</v>
      </c>
      <c r="P130" t="s">
        <v>348</v>
      </c>
      <c r="Q130" t="s">
        <v>546</v>
      </c>
      <c r="R130" t="s">
        <v>547</v>
      </c>
    </row>
    <row r="131" spans="1:18" x14ac:dyDescent="0.3">
      <c r="A131" t="s">
        <v>234</v>
      </c>
      <c r="B131" t="s">
        <v>279</v>
      </c>
      <c r="C131" t="s">
        <v>26</v>
      </c>
      <c r="D131" t="s">
        <v>236</v>
      </c>
      <c r="E131">
        <v>54</v>
      </c>
      <c r="F131">
        <v>28</v>
      </c>
      <c r="G131">
        <v>0.65900000000000003</v>
      </c>
      <c r="H131">
        <v>2</v>
      </c>
      <c r="I131">
        <v>5.0599999999999996</v>
      </c>
      <c r="J131">
        <v>96.3</v>
      </c>
      <c r="K131">
        <v>2.4</v>
      </c>
      <c r="L131">
        <v>111</v>
      </c>
      <c r="M131">
        <v>4.3</v>
      </c>
      <c r="N131">
        <v>106.3</v>
      </c>
      <c r="O131">
        <v>-0.4</v>
      </c>
      <c r="P131" t="s">
        <v>345</v>
      </c>
      <c r="Q131" t="s">
        <v>548</v>
      </c>
      <c r="R131" t="s">
        <v>549</v>
      </c>
    </row>
    <row r="132" spans="1:18" x14ac:dyDescent="0.3">
      <c r="A132" t="s">
        <v>112</v>
      </c>
      <c r="B132" t="s">
        <v>279</v>
      </c>
      <c r="C132" t="s">
        <v>36</v>
      </c>
      <c r="D132" t="s">
        <v>138</v>
      </c>
      <c r="E132">
        <v>25</v>
      </c>
      <c r="F132">
        <v>11</v>
      </c>
      <c r="G132">
        <v>0.69399999999999995</v>
      </c>
      <c r="H132">
        <v>2</v>
      </c>
      <c r="I132">
        <v>3.03</v>
      </c>
      <c r="J132">
        <v>94.5</v>
      </c>
      <c r="K132">
        <v>-2.6</v>
      </c>
      <c r="L132">
        <v>107.7</v>
      </c>
      <c r="M132">
        <v>-0.1</v>
      </c>
      <c r="N132">
        <v>104</v>
      </c>
      <c r="O132">
        <v>-3.8</v>
      </c>
      <c r="Q132" t="s">
        <v>550</v>
      </c>
      <c r="R132" t="s">
        <v>551</v>
      </c>
    </row>
    <row r="133" spans="1:18" x14ac:dyDescent="0.3">
      <c r="A133" t="s">
        <v>142</v>
      </c>
      <c r="B133" t="s">
        <v>279</v>
      </c>
      <c r="C133" t="s">
        <v>36</v>
      </c>
      <c r="D133" t="s">
        <v>155</v>
      </c>
      <c r="E133">
        <v>61</v>
      </c>
      <c r="F133">
        <v>21</v>
      </c>
      <c r="G133">
        <v>0.74399999999999999</v>
      </c>
      <c r="H133">
        <v>1</v>
      </c>
      <c r="I133">
        <v>7.13</v>
      </c>
      <c r="J133">
        <v>94.2</v>
      </c>
      <c r="K133">
        <v>-2.2000000000000002</v>
      </c>
      <c r="L133">
        <v>111.1</v>
      </c>
      <c r="M133">
        <v>2.2999999999999998</v>
      </c>
      <c r="N133">
        <v>103.5</v>
      </c>
      <c r="O133">
        <v>-5.3</v>
      </c>
      <c r="P133" t="s">
        <v>348</v>
      </c>
      <c r="Q133" t="s">
        <v>552</v>
      </c>
      <c r="R133" t="s">
        <v>553</v>
      </c>
    </row>
    <row r="134" spans="1:18" x14ac:dyDescent="0.3">
      <c r="A134" t="s">
        <v>172</v>
      </c>
      <c r="B134" t="s">
        <v>279</v>
      </c>
      <c r="C134" t="s">
        <v>36</v>
      </c>
      <c r="D134" t="s">
        <v>181</v>
      </c>
      <c r="E134">
        <v>67</v>
      </c>
      <c r="F134">
        <v>15</v>
      </c>
      <c r="G134">
        <v>0.81699999999999995</v>
      </c>
      <c r="H134">
        <v>1</v>
      </c>
      <c r="I134">
        <v>10.28</v>
      </c>
      <c r="J134">
        <v>93.8</v>
      </c>
      <c r="K134">
        <v>-2</v>
      </c>
      <c r="L134">
        <v>110.3</v>
      </c>
      <c r="M134">
        <v>3.9</v>
      </c>
      <c r="N134">
        <v>99</v>
      </c>
      <c r="O134">
        <v>-7.4</v>
      </c>
      <c r="P134" t="s">
        <v>369</v>
      </c>
      <c r="Q134" t="s">
        <v>554</v>
      </c>
      <c r="R134" t="s">
        <v>555</v>
      </c>
    </row>
    <row r="135" spans="1:18" x14ac:dyDescent="0.3">
      <c r="A135" t="s">
        <v>202</v>
      </c>
      <c r="B135" t="s">
        <v>279</v>
      </c>
      <c r="C135" t="s">
        <v>36</v>
      </c>
      <c r="D135" t="s">
        <v>210</v>
      </c>
      <c r="E135">
        <v>55</v>
      </c>
      <c r="F135">
        <v>27</v>
      </c>
      <c r="G135">
        <v>0.67100000000000004</v>
      </c>
      <c r="H135">
        <v>2</v>
      </c>
      <c r="I135">
        <v>6.34</v>
      </c>
      <c r="J135">
        <v>93.8</v>
      </c>
      <c r="K135">
        <v>-0.1</v>
      </c>
      <c r="L135">
        <v>108.5</v>
      </c>
      <c r="M135">
        <v>2.9</v>
      </c>
      <c r="N135">
        <v>102</v>
      </c>
      <c r="O135">
        <v>-3.6</v>
      </c>
      <c r="P135" t="s">
        <v>345</v>
      </c>
      <c r="Q135" t="s">
        <v>556</v>
      </c>
      <c r="R135" t="s">
        <v>557</v>
      </c>
    </row>
    <row r="136" spans="1:18" x14ac:dyDescent="0.3">
      <c r="A136" t="s">
        <v>234</v>
      </c>
      <c r="B136" t="s">
        <v>279</v>
      </c>
      <c r="C136" t="s">
        <v>36</v>
      </c>
      <c r="D136" t="s">
        <v>240</v>
      </c>
      <c r="E136">
        <v>62</v>
      </c>
      <c r="F136">
        <v>20</v>
      </c>
      <c r="G136">
        <v>0.75600000000000001</v>
      </c>
      <c r="H136">
        <v>1</v>
      </c>
      <c r="I136">
        <v>8</v>
      </c>
      <c r="J136">
        <v>95</v>
      </c>
      <c r="K136">
        <v>1.1000000000000001</v>
      </c>
      <c r="L136">
        <v>110.5</v>
      </c>
      <c r="M136">
        <v>3.8</v>
      </c>
      <c r="N136">
        <v>102.4</v>
      </c>
      <c r="O136">
        <v>-4.3</v>
      </c>
      <c r="P136" t="s">
        <v>391</v>
      </c>
      <c r="Q136" t="s">
        <v>558</v>
      </c>
      <c r="R136" t="s">
        <v>559</v>
      </c>
    </row>
    <row r="137" spans="1:18" x14ac:dyDescent="0.3">
      <c r="A137" t="s">
        <v>112</v>
      </c>
      <c r="B137" t="s">
        <v>279</v>
      </c>
      <c r="C137" t="s">
        <v>30</v>
      </c>
      <c r="D137" t="s">
        <v>115</v>
      </c>
      <c r="E137">
        <v>18</v>
      </c>
      <c r="F137">
        <v>17</v>
      </c>
      <c r="G137">
        <v>0.51400000000000001</v>
      </c>
      <c r="H137">
        <v>3</v>
      </c>
      <c r="I137">
        <v>0.33</v>
      </c>
      <c r="J137">
        <v>99.8</v>
      </c>
      <c r="K137">
        <v>2.7</v>
      </c>
      <c r="L137">
        <v>110.6</v>
      </c>
      <c r="M137">
        <v>2.8</v>
      </c>
      <c r="N137">
        <v>110.6</v>
      </c>
      <c r="O137">
        <v>2.8</v>
      </c>
      <c r="Q137" t="s">
        <v>560</v>
      </c>
      <c r="R137" t="s">
        <v>561</v>
      </c>
    </row>
    <row r="138" spans="1:18" x14ac:dyDescent="0.3">
      <c r="A138" t="s">
        <v>142</v>
      </c>
      <c r="B138" t="s">
        <v>279</v>
      </c>
      <c r="C138" t="s">
        <v>30</v>
      </c>
      <c r="D138" t="s">
        <v>160</v>
      </c>
      <c r="E138">
        <v>34</v>
      </c>
      <c r="F138">
        <v>48</v>
      </c>
      <c r="G138">
        <v>0.41499999999999998</v>
      </c>
      <c r="H138">
        <v>4</v>
      </c>
      <c r="I138">
        <v>-1.69</v>
      </c>
      <c r="J138">
        <v>98</v>
      </c>
      <c r="K138">
        <v>1.6</v>
      </c>
      <c r="L138">
        <v>105.2</v>
      </c>
      <c r="M138">
        <v>-3.6</v>
      </c>
      <c r="N138">
        <v>107.4</v>
      </c>
      <c r="O138">
        <v>-1.4</v>
      </c>
      <c r="Q138" t="s">
        <v>562</v>
      </c>
      <c r="R138" t="s">
        <v>563</v>
      </c>
    </row>
    <row r="139" spans="1:18" x14ac:dyDescent="0.3">
      <c r="A139" t="s">
        <v>172</v>
      </c>
      <c r="B139" t="s">
        <v>279</v>
      </c>
      <c r="C139" t="s">
        <v>30</v>
      </c>
      <c r="D139" t="s">
        <v>184</v>
      </c>
      <c r="E139">
        <v>30</v>
      </c>
      <c r="F139">
        <v>52</v>
      </c>
      <c r="G139">
        <v>0.36599999999999999</v>
      </c>
      <c r="H139">
        <v>5</v>
      </c>
      <c r="I139">
        <v>-3.56</v>
      </c>
      <c r="J139">
        <v>96.8</v>
      </c>
      <c r="K139">
        <v>1</v>
      </c>
      <c r="L139">
        <v>105.6</v>
      </c>
      <c r="M139">
        <v>-0.8</v>
      </c>
      <c r="N139">
        <v>109.5</v>
      </c>
      <c r="O139">
        <v>3.1</v>
      </c>
      <c r="Q139" t="s">
        <v>564</v>
      </c>
      <c r="R139" t="s">
        <v>565</v>
      </c>
    </row>
    <row r="140" spans="1:18" x14ac:dyDescent="0.3">
      <c r="A140" t="s">
        <v>202</v>
      </c>
      <c r="B140" t="s">
        <v>279</v>
      </c>
      <c r="C140" t="s">
        <v>30</v>
      </c>
      <c r="D140" t="s">
        <v>219</v>
      </c>
      <c r="E140">
        <v>45</v>
      </c>
      <c r="F140">
        <v>37</v>
      </c>
      <c r="G140">
        <v>0.54900000000000004</v>
      </c>
      <c r="H140">
        <v>5</v>
      </c>
      <c r="I140">
        <v>1.1299999999999999</v>
      </c>
      <c r="J140">
        <v>91.4</v>
      </c>
      <c r="K140">
        <v>-2.5</v>
      </c>
      <c r="L140">
        <v>108.2</v>
      </c>
      <c r="M140">
        <v>2.6</v>
      </c>
      <c r="N140">
        <v>107.3</v>
      </c>
      <c r="O140">
        <v>1.7</v>
      </c>
      <c r="P140" t="s">
        <v>345</v>
      </c>
      <c r="Q140" t="s">
        <v>566</v>
      </c>
      <c r="R140" t="s">
        <v>567</v>
      </c>
    </row>
    <row r="141" spans="1:18" x14ac:dyDescent="0.3">
      <c r="A141" t="s">
        <v>234</v>
      </c>
      <c r="B141" t="s">
        <v>279</v>
      </c>
      <c r="C141" t="s">
        <v>30</v>
      </c>
      <c r="D141" t="s">
        <v>252</v>
      </c>
      <c r="E141">
        <v>34</v>
      </c>
      <c r="F141">
        <v>48</v>
      </c>
      <c r="G141">
        <v>0.41499999999999998</v>
      </c>
      <c r="H141">
        <v>5</v>
      </c>
      <c r="I141">
        <v>-1.98</v>
      </c>
      <c r="J141">
        <v>92.2</v>
      </c>
      <c r="K141">
        <v>-1.7</v>
      </c>
      <c r="L141">
        <v>107.2</v>
      </c>
      <c r="M141">
        <v>0.5</v>
      </c>
      <c r="N141">
        <v>110.1</v>
      </c>
      <c r="O141">
        <v>3.4</v>
      </c>
      <c r="Q141" t="s">
        <v>568</v>
      </c>
      <c r="R141" t="s">
        <v>569</v>
      </c>
    </row>
    <row r="142" spans="1:18" x14ac:dyDescent="0.3">
      <c r="A142" t="s">
        <v>112</v>
      </c>
      <c r="B142" t="s">
        <v>279</v>
      </c>
      <c r="C142" t="s">
        <v>28</v>
      </c>
      <c r="D142" t="s">
        <v>139</v>
      </c>
      <c r="E142">
        <v>12</v>
      </c>
      <c r="F142">
        <v>25</v>
      </c>
      <c r="G142">
        <v>0.32400000000000001</v>
      </c>
      <c r="H142">
        <v>4</v>
      </c>
      <c r="I142">
        <v>-1.59</v>
      </c>
      <c r="J142">
        <v>95</v>
      </c>
      <c r="K142">
        <v>-2.1</v>
      </c>
      <c r="L142">
        <v>105.6</v>
      </c>
      <c r="M142">
        <v>-2.2000000000000002</v>
      </c>
      <c r="N142">
        <v>108.2</v>
      </c>
      <c r="O142">
        <v>0.4</v>
      </c>
      <c r="Q142" t="s">
        <v>570</v>
      </c>
      <c r="R142" t="s">
        <v>571</v>
      </c>
    </row>
    <row r="143" spans="1:18" x14ac:dyDescent="0.3">
      <c r="A143" t="s">
        <v>142</v>
      </c>
      <c r="B143" t="s">
        <v>279</v>
      </c>
      <c r="C143" t="s">
        <v>28</v>
      </c>
      <c r="D143" t="s">
        <v>171</v>
      </c>
      <c r="E143">
        <v>33</v>
      </c>
      <c r="F143">
        <v>49</v>
      </c>
      <c r="G143">
        <v>0.40200000000000002</v>
      </c>
      <c r="H143">
        <v>5</v>
      </c>
      <c r="I143">
        <v>-2.5299999999999998</v>
      </c>
      <c r="J143">
        <v>92.2</v>
      </c>
      <c r="K143">
        <v>-4.2</v>
      </c>
      <c r="L143">
        <v>105.6</v>
      </c>
      <c r="M143">
        <v>-3.2</v>
      </c>
      <c r="N143">
        <v>108.8</v>
      </c>
      <c r="O143">
        <v>0</v>
      </c>
      <c r="Q143" t="s">
        <v>572</v>
      </c>
      <c r="R143" t="s">
        <v>573</v>
      </c>
    </row>
    <row r="144" spans="1:18" x14ac:dyDescent="0.3">
      <c r="A144" t="s">
        <v>172</v>
      </c>
      <c r="B144" t="s">
        <v>279</v>
      </c>
      <c r="C144" t="s">
        <v>28</v>
      </c>
      <c r="D144" t="s">
        <v>187</v>
      </c>
      <c r="E144">
        <v>42</v>
      </c>
      <c r="F144">
        <v>40</v>
      </c>
      <c r="G144">
        <v>0.51200000000000001</v>
      </c>
      <c r="H144">
        <v>2</v>
      </c>
      <c r="I144">
        <v>-0.02</v>
      </c>
      <c r="J144">
        <v>94.3</v>
      </c>
      <c r="K144">
        <v>-1.5</v>
      </c>
      <c r="L144">
        <v>106.7</v>
      </c>
      <c r="M144">
        <v>0.3</v>
      </c>
      <c r="N144">
        <v>107</v>
      </c>
      <c r="O144">
        <v>0.6</v>
      </c>
      <c r="P144" t="s">
        <v>345</v>
      </c>
      <c r="Q144" t="s">
        <v>574</v>
      </c>
      <c r="R144" t="s">
        <v>575</v>
      </c>
    </row>
    <row r="145" spans="1:18" x14ac:dyDescent="0.3">
      <c r="A145" t="s">
        <v>202</v>
      </c>
      <c r="B145" t="s">
        <v>279</v>
      </c>
      <c r="C145" t="s">
        <v>28</v>
      </c>
      <c r="D145" t="s">
        <v>206</v>
      </c>
      <c r="E145">
        <v>50</v>
      </c>
      <c r="F145">
        <v>32</v>
      </c>
      <c r="G145">
        <v>0.61</v>
      </c>
      <c r="H145">
        <v>4</v>
      </c>
      <c r="I145">
        <v>3.36</v>
      </c>
      <c r="J145">
        <v>95.2</v>
      </c>
      <c r="K145">
        <v>1.3</v>
      </c>
      <c r="L145">
        <v>109.5</v>
      </c>
      <c r="M145">
        <v>3.9</v>
      </c>
      <c r="N145">
        <v>106.4</v>
      </c>
      <c r="O145">
        <v>0.8</v>
      </c>
      <c r="P145" t="s">
        <v>345</v>
      </c>
      <c r="Q145" t="s">
        <v>576</v>
      </c>
      <c r="R145" t="s">
        <v>577</v>
      </c>
    </row>
    <row r="146" spans="1:18" x14ac:dyDescent="0.3">
      <c r="A146" t="s">
        <v>234</v>
      </c>
      <c r="B146" t="s">
        <v>279</v>
      </c>
      <c r="C146" t="s">
        <v>28</v>
      </c>
      <c r="D146" t="s">
        <v>242</v>
      </c>
      <c r="E146">
        <v>49</v>
      </c>
      <c r="F146">
        <v>33</v>
      </c>
      <c r="G146">
        <v>0.59799999999999998</v>
      </c>
      <c r="H146">
        <v>4</v>
      </c>
      <c r="I146">
        <v>2.91</v>
      </c>
      <c r="J146">
        <v>93.5</v>
      </c>
      <c r="K146">
        <v>-0.4</v>
      </c>
      <c r="L146">
        <v>111.2</v>
      </c>
      <c r="M146">
        <v>4.5</v>
      </c>
      <c r="N146">
        <v>108.7</v>
      </c>
      <c r="O146">
        <v>2</v>
      </c>
      <c r="P146" t="s">
        <v>345</v>
      </c>
      <c r="Q146" t="s">
        <v>578</v>
      </c>
      <c r="R146" t="s">
        <v>579</v>
      </c>
    </row>
    <row r="147" spans="1:18" x14ac:dyDescent="0.3">
      <c r="A147" t="s">
        <v>112</v>
      </c>
      <c r="B147" t="s">
        <v>279</v>
      </c>
      <c r="C147" t="s">
        <v>48</v>
      </c>
      <c r="D147" t="s">
        <v>140</v>
      </c>
      <c r="E147">
        <v>11</v>
      </c>
      <c r="F147">
        <v>24</v>
      </c>
      <c r="G147">
        <v>0.314</v>
      </c>
      <c r="H147">
        <v>5</v>
      </c>
      <c r="I147">
        <v>-2.62</v>
      </c>
      <c r="J147">
        <v>93</v>
      </c>
      <c r="K147">
        <v>-4.0999999999999996</v>
      </c>
      <c r="L147">
        <v>104.5</v>
      </c>
      <c r="M147">
        <v>-3.3</v>
      </c>
      <c r="N147">
        <v>108.5</v>
      </c>
      <c r="O147">
        <v>0.7</v>
      </c>
      <c r="Q147" t="s">
        <v>580</v>
      </c>
      <c r="R147" t="s">
        <v>581</v>
      </c>
    </row>
    <row r="148" spans="1:18" x14ac:dyDescent="0.3">
      <c r="A148" t="s">
        <v>142</v>
      </c>
      <c r="B148" t="s">
        <v>279</v>
      </c>
      <c r="C148" t="s">
        <v>48</v>
      </c>
      <c r="D148" t="s">
        <v>170</v>
      </c>
      <c r="E148">
        <v>43</v>
      </c>
      <c r="F148">
        <v>39</v>
      </c>
      <c r="G148">
        <v>0.52400000000000002</v>
      </c>
      <c r="H148">
        <v>3</v>
      </c>
      <c r="I148">
        <v>0.96</v>
      </c>
      <c r="J148">
        <v>92.3</v>
      </c>
      <c r="K148">
        <v>-4.0999999999999996</v>
      </c>
      <c r="L148">
        <v>107.7</v>
      </c>
      <c r="M148">
        <v>-1.1000000000000001</v>
      </c>
      <c r="N148">
        <v>107.1</v>
      </c>
      <c r="O148">
        <v>-1.7</v>
      </c>
      <c r="P148" t="s">
        <v>345</v>
      </c>
      <c r="Q148" t="s">
        <v>582</v>
      </c>
      <c r="R148" t="s">
        <v>583</v>
      </c>
    </row>
    <row r="149" spans="1:18" x14ac:dyDescent="0.3">
      <c r="A149" t="s">
        <v>172</v>
      </c>
      <c r="B149" t="s">
        <v>279</v>
      </c>
      <c r="C149" t="s">
        <v>48</v>
      </c>
      <c r="D149" t="s">
        <v>195</v>
      </c>
      <c r="E149">
        <v>42</v>
      </c>
      <c r="F149">
        <v>40</v>
      </c>
      <c r="G149">
        <v>0.51200000000000001</v>
      </c>
      <c r="H149">
        <v>3</v>
      </c>
      <c r="I149">
        <v>-2.14</v>
      </c>
      <c r="J149">
        <v>93.3</v>
      </c>
      <c r="K149">
        <v>-2.5</v>
      </c>
      <c r="L149">
        <v>105.4</v>
      </c>
      <c r="M149">
        <v>-1</v>
      </c>
      <c r="N149">
        <v>107.8</v>
      </c>
      <c r="O149">
        <v>1.4</v>
      </c>
      <c r="P149" t="s">
        <v>345</v>
      </c>
      <c r="Q149" t="s">
        <v>584</v>
      </c>
      <c r="R149" t="s">
        <v>585</v>
      </c>
    </row>
    <row r="150" spans="1:18" x14ac:dyDescent="0.3">
      <c r="A150" t="s">
        <v>202</v>
      </c>
      <c r="B150" t="s">
        <v>279</v>
      </c>
      <c r="C150" t="s">
        <v>48</v>
      </c>
      <c r="D150" t="s">
        <v>223</v>
      </c>
      <c r="E150">
        <v>55</v>
      </c>
      <c r="F150">
        <v>27</v>
      </c>
      <c r="G150">
        <v>0.67100000000000004</v>
      </c>
      <c r="H150">
        <v>2</v>
      </c>
      <c r="I150">
        <v>3.62</v>
      </c>
      <c r="J150">
        <v>92</v>
      </c>
      <c r="K150">
        <v>-1.9</v>
      </c>
      <c r="L150">
        <v>105.7</v>
      </c>
      <c r="M150">
        <v>0.1</v>
      </c>
      <c r="N150">
        <v>102.2</v>
      </c>
      <c r="O150">
        <v>-3.4</v>
      </c>
      <c r="P150" t="s">
        <v>369</v>
      </c>
      <c r="Q150" t="s">
        <v>586</v>
      </c>
      <c r="R150" t="s">
        <v>587</v>
      </c>
    </row>
    <row r="151" spans="1:18" x14ac:dyDescent="0.3">
      <c r="A151" t="s">
        <v>234</v>
      </c>
      <c r="B151" t="s">
        <v>279</v>
      </c>
      <c r="C151" t="s">
        <v>48</v>
      </c>
      <c r="D151" t="s">
        <v>262</v>
      </c>
      <c r="E151">
        <v>50</v>
      </c>
      <c r="F151">
        <v>32</v>
      </c>
      <c r="G151">
        <v>0.61</v>
      </c>
      <c r="H151">
        <v>3</v>
      </c>
      <c r="I151">
        <v>2.1800000000000002</v>
      </c>
      <c r="J151">
        <v>89.9</v>
      </c>
      <c r="K151">
        <v>-4</v>
      </c>
      <c r="L151">
        <v>106.3</v>
      </c>
      <c r="M151">
        <v>-0.4</v>
      </c>
      <c r="N151">
        <v>104.6</v>
      </c>
      <c r="O151">
        <v>-2.1</v>
      </c>
      <c r="P151" t="s">
        <v>345</v>
      </c>
      <c r="Q151" t="s">
        <v>588</v>
      </c>
      <c r="R15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Team_record</vt:lpstr>
      <vt:lpstr>LINEST</vt:lpstr>
      <vt:lpstr>KEY_Sign only</vt:lpstr>
      <vt:lpstr>Sheet3</vt:lpstr>
      <vt:lpstr>playoff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Yui Man Chu</dc:creator>
  <cp:lastModifiedBy>Raymond Yui Man Chu</cp:lastModifiedBy>
  <dcterms:created xsi:type="dcterms:W3CDTF">2023-10-06T07:02:21Z</dcterms:created>
  <dcterms:modified xsi:type="dcterms:W3CDTF">2023-10-11T23:40:20Z</dcterms:modified>
</cp:coreProperties>
</file>