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3"/>
  <workbookPr codeName="ThisWorkbook"/>
  <mc:AlternateContent xmlns:mc="http://schemas.openxmlformats.org/markup-compatibility/2006">
    <mc:Choice Requires="x15">
      <x15ac:absPath xmlns:x15ac="http://schemas.microsoft.com/office/spreadsheetml/2010/11/ac" url="https://airlinkdistribution-my.sharepoint.com/personal/poyarzo_airlinkdistribution_com/Documents/"/>
    </mc:Choice>
  </mc:AlternateContent>
  <xr:revisionPtr revIDLastSave="236" documentId="8_{28DE728D-4577-3346-9DB4-2D3D485D21F0}" xr6:coauthVersionLast="47" xr6:coauthVersionMax="47" xr10:uidLastSave="{29E4352B-68E3-463F-B3C6-06D19B2410F4}"/>
  <bookViews>
    <workbookView xWindow="0" yWindow="500" windowWidth="28800" windowHeight="11160" xr2:uid="{00000000-000D-0000-FFFF-FFFF00000000}"/>
  </bookViews>
  <sheets>
    <sheet name="Inventory List" sheetId="2" r:id="rId1"/>
    <sheet name="Inventory Pick List" sheetId="11" r:id="rId2"/>
    <sheet name="Bin Lookup" sheetId="9" r:id="rId3"/>
  </sheets>
  <definedNames>
    <definedName name="BinNumber">BinLookup[BIN '#]</definedName>
    <definedName name="ColumnTitle1">InventoryList[[#Headers],[SKU]]</definedName>
    <definedName name="ColumnTitle2">InventoryPickList[[#Headers],[ORDER '#]]</definedName>
    <definedName name="ColumnTitle3">BinLookup[[#Headers],[BIN '#]]</definedName>
    <definedName name="_xlnm.Print_Titles" localSheetId="2">'Bin Lookup'!$4:$4</definedName>
    <definedName name="_xlnm.Print_Titles" localSheetId="0">'Inventory List'!$4:$4</definedName>
    <definedName name="_xlnm.Print_Titles" localSheetId="1">'Inventory Pick List'!$4:$4</definedName>
    <definedName name="SKULookup">InventoryList[SKU]</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2" i="2" l="1"/>
  <c r="J12" i="2"/>
  <c r="E12" i="2"/>
  <c r="J15" i="2"/>
  <c r="K15" i="2"/>
  <c r="J16" i="2"/>
  <c r="K16" i="2"/>
  <c r="J17" i="2"/>
  <c r="K17" i="2"/>
  <c r="J18" i="2"/>
  <c r="K18" i="2"/>
  <c r="J19" i="2"/>
  <c r="K19" i="2"/>
  <c r="J20" i="2"/>
  <c r="K20" i="2"/>
  <c r="J21" i="2"/>
  <c r="K21" i="2"/>
  <c r="E15" i="2"/>
  <c r="E5" i="2"/>
  <c r="E6" i="2"/>
  <c r="E7" i="2"/>
  <c r="E8" i="2"/>
  <c r="E9" i="2"/>
  <c r="E10" i="2"/>
  <c r="E11" i="2"/>
  <c r="E13" i="2"/>
  <c r="E14" i="2"/>
  <c r="E16" i="2"/>
  <c r="E17" i="2"/>
  <c r="E18" i="2"/>
  <c r="E19" i="2"/>
  <c r="E20" i="2"/>
  <c r="E21" i="2"/>
  <c r="J6" i="2"/>
  <c r="H9" i="11"/>
  <c r="H8" i="11"/>
  <c r="H7" i="11"/>
  <c r="H6" i="11"/>
  <c r="H5" i="11"/>
  <c r="G9" i="11"/>
  <c r="G8" i="11"/>
  <c r="G7" i="11"/>
  <c r="G6" i="11"/>
  <c r="G5" i="11"/>
  <c r="F9" i="11"/>
  <c r="F8" i="11"/>
  <c r="F7" i="11"/>
  <c r="F6" i="11"/>
  <c r="F5" i="11"/>
  <c r="E9" i="11"/>
  <c r="E8" i="11"/>
  <c r="E7" i="11"/>
  <c r="E6" i="11"/>
  <c r="E5" i="11"/>
  <c r="K13" i="2" l="1"/>
  <c r="K11" i="2"/>
  <c r="K10" i="2"/>
  <c r="K9" i="2"/>
  <c r="K8" i="2"/>
  <c r="K7" i="2"/>
  <c r="K6" i="2"/>
  <c r="K5" i="2"/>
  <c r="K14" i="2"/>
  <c r="I8" i="11" l="1"/>
  <c r="J14" i="2"/>
  <c r="J13" i="2"/>
  <c r="J11" i="2"/>
  <c r="I7" i="11"/>
  <c r="J10" i="2"/>
  <c r="J9" i="2"/>
  <c r="J8" i="2"/>
  <c r="I6" i="11"/>
  <c r="J7" i="2"/>
  <c r="I9" i="11"/>
  <c r="J5" i="2"/>
  <c r="I5" i="11"/>
  <c r="C3" i="2"/>
  <c r="D3" i="2"/>
  <c r="B3" i="2" l="1"/>
</calcChain>
</file>

<file path=xl/sharedStrings.xml><?xml version="1.0" encoding="utf-8"?>
<sst xmlns="http://schemas.openxmlformats.org/spreadsheetml/2006/main" count="99" uniqueCount="63">
  <si>
    <t>INVENTORY JIGS &amp; FIXTURES</t>
  </si>
  <si>
    <t>TOTAL INVENTORY VALUE:</t>
  </si>
  <si>
    <t>INVENTORY ITEMS:</t>
  </si>
  <si>
    <t>BIN COUNT:</t>
  </si>
  <si>
    <t>INVENTORY PICK LIST</t>
  </si>
  <si>
    <t>BIN LOOKUP</t>
  </si>
  <si>
    <t>SKU</t>
  </si>
  <si>
    <t>DESCRIPTION</t>
  </si>
  <si>
    <t>BIN #</t>
  </si>
  <si>
    <t>LOCATION</t>
  </si>
  <si>
    <t>UNIT</t>
  </si>
  <si>
    <t>QTY</t>
  </si>
  <si>
    <t>REORDER QTY</t>
  </si>
  <si>
    <t>COST</t>
  </si>
  <si>
    <t>INVENTORY VALUE</t>
  </si>
  <si>
    <t>REORDER</t>
  </si>
  <si>
    <t>S300</t>
  </si>
  <si>
    <t>Jigs</t>
  </si>
  <si>
    <t>S300-Flexes</t>
  </si>
  <si>
    <t>Flexes bag</t>
  </si>
  <si>
    <t>IP8=21 IP8+=6 IPX=6 IPXR=7 IPXS=6 IPXSM=6 IP11=20 IP11P=5 IP11PM=19 IP12m=6 IP12/12PRO=25 IP12PM=21 IP13m=6 IP13=6</t>
  </si>
  <si>
    <t>V1SE</t>
  </si>
  <si>
    <t>V1SE-Modules [pending check MRO]</t>
  </si>
  <si>
    <t>Modules bag</t>
  </si>
  <si>
    <t>Models: 7-13PM  Bat=3 LCD=5</t>
  </si>
  <si>
    <t>Multifunctional 3D Printed</t>
  </si>
  <si>
    <t>Jigs box</t>
  </si>
  <si>
    <t>2 broken [8, 8+], 2 unused [7, 7+]</t>
  </si>
  <si>
    <t>Phone-Jig</t>
  </si>
  <si>
    <t>LCD Jig</t>
  </si>
  <si>
    <t>IP7	11	
IP7+	13	
IP8 HK	1 / 9
IP8 SIN HK	4 / 6
IP8+ HK	2 / 7
IP8+ SIN HK	2 / 2
IPX	2	
IP XR	13	
IP XS	1	
IPXS MAX	8 / 1
IP11	4	16
IP11 PRO 	2	
IP11 PM	3	2
IP12	5	
IP12 PRO	0	
12PM	12	
GOOD - PENDING FIX</t>
  </si>
  <si>
    <t>ALLINONE AE07</t>
  </si>
  <si>
    <t>Model: 6+</t>
  </si>
  <si>
    <t>LCD Frame Remover</t>
  </si>
  <si>
    <t>Jig shelf</t>
  </si>
  <si>
    <t>LCD Opening Hot Plate</t>
  </si>
  <si>
    <t>1 broken (pending check)</t>
  </si>
  <si>
    <t>Disassembly Hot Mat</t>
  </si>
  <si>
    <t>Opening Vise</t>
  </si>
  <si>
    <t>2 broken</t>
  </si>
  <si>
    <t>Battery Charge Station IP6-IPXS Max</t>
  </si>
  <si>
    <t>Battery Charge Station IP6-IP13 PM</t>
  </si>
  <si>
    <t>INVENTORY LIST</t>
  </si>
  <si>
    <t>ORDER #</t>
  </si>
  <si>
    <t>PICK QTY</t>
  </si>
  <si>
    <t>QTY AVAILABLE</t>
  </si>
  <si>
    <t>ITEM DESCRIPTION</t>
  </si>
  <si>
    <t>TP001-1</t>
  </si>
  <si>
    <t>SP7875</t>
  </si>
  <si>
    <t>YE98767</t>
  </si>
  <si>
    <t>BM87684</t>
  </si>
  <si>
    <t>TS3456</t>
  </si>
  <si>
    <t>MK676554</t>
  </si>
  <si>
    <t>WIDTH</t>
  </si>
  <si>
    <t>HEIGHT</t>
  </si>
  <si>
    <t>LENGTH</t>
  </si>
  <si>
    <t>No bin</t>
  </si>
  <si>
    <t>Production, L3, Piso 1</t>
  </si>
  <si>
    <t>Jigs Desk</t>
  </si>
  <si>
    <t>Under Jigs Desk</t>
  </si>
  <si>
    <t>Phone jigs</t>
  </si>
  <si>
    <t>Top Shelf</t>
  </si>
  <si>
    <t>Left MRO, Top Shelf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</si>
</sst>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7" formatCode="&quot;$&quot;#,##0.00_);\(&quot;$&quot;#,##0.00\)"/>
    <numFmt numFmtId="164" formatCode="&quot;$&quot;#,##0.00"/>
    <numFmt numFmtId="165" formatCode="&quot;Reorder&quot;;&quot;&quot;;&quot;&quot;"/>
    <numFmt numFmtId="166" formatCode="&quot;&quot;;&quot;&quot;;&quot;Clear Pick List Selected in B2&quot;"/>
    <numFmt numFmtId="167" formatCode="&quot;Pick List was cleared&quot;;&quot;&quot;;&quot;Pick List was not cleared&quot;"/>
  </numFmts>
  <fonts count="12">
    <font>
      <sz val="11"/>
      <color theme="3" tint="0.14993743705557422"/>
      <name val="Franklin Gothic Medium"/>
      <family val="2"/>
      <scheme val="minor"/>
    </font>
    <font>
      <i/>
      <sz val="10"/>
      <color theme="1"/>
      <name val="Franklin Gothic Medium"/>
      <family val="2"/>
      <scheme val="minor"/>
    </font>
    <font>
      <b/>
      <sz val="26"/>
      <color theme="3" tint="0.14996795556505021"/>
      <name val="Franklin Gothic Medium"/>
      <family val="2"/>
      <scheme val="major"/>
    </font>
    <font>
      <sz val="11"/>
      <color theme="3"/>
      <name val="Franklin Gothic Medium"/>
      <family val="2"/>
      <scheme val="major"/>
    </font>
    <font>
      <b/>
      <sz val="11"/>
      <color theme="1"/>
      <name val="Franklin Gothic Medium"/>
      <family val="2"/>
      <scheme val="minor"/>
    </font>
    <font>
      <sz val="11"/>
      <color theme="3"/>
      <name val="Franklin Gothic Medium"/>
      <family val="2"/>
      <scheme val="minor"/>
    </font>
    <font>
      <sz val="16"/>
      <color theme="4" tint="-0.499984740745262"/>
      <name val="Franklin Gothic Medium"/>
      <family val="2"/>
      <scheme val="major"/>
    </font>
    <font>
      <sz val="11"/>
      <color theme="3" tint="0.14993743705557422"/>
      <name val="Franklin Gothic Medium"/>
      <family val="2"/>
      <scheme val="minor"/>
    </font>
    <font>
      <sz val="11"/>
      <color theme="0"/>
      <name val="Franklin Gothic Medium"/>
      <family val="2"/>
      <scheme val="minor"/>
    </font>
    <font>
      <sz val="11"/>
      <color theme="0"/>
      <name val="Franklin Gothic Medium"/>
      <family val="2"/>
      <scheme val="major"/>
    </font>
    <font>
      <sz val="11"/>
      <color theme="4" tint="-0.499984740745262"/>
      <name val="Franklin Gothic Medium"/>
      <family val="2"/>
      <scheme val="minor"/>
    </font>
    <font>
      <sz val="11"/>
      <color theme="3" tint="0.14990691854609822"/>
      <name val="Franklin Gothic Medium"/>
      <family val="2"/>
      <scheme val="minor"/>
    </font>
  </fonts>
  <fills count="4">
    <fill>
      <patternFill patternType="none"/>
    </fill>
    <fill>
      <patternFill patternType="gray125"/>
    </fill>
    <fill>
      <patternFill patternType="solid">
        <fgColor theme="4" tint="-0.499984740745262"/>
        <bgColor indexed="64"/>
      </patternFill>
    </fill>
    <fill>
      <patternFill patternType="solid">
        <fgColor rgb="FFE7E6E6"/>
        <bgColor indexed="64"/>
      </patternFill>
    </fill>
  </fills>
  <borders count="3">
    <border>
      <left/>
      <right/>
      <top/>
      <bottom/>
      <diagonal/>
    </border>
    <border>
      <left/>
      <right/>
      <top/>
      <bottom style="medium">
        <color theme="4" tint="-0.499984740745262"/>
      </bottom>
      <diagonal/>
    </border>
    <border>
      <left/>
      <right/>
      <top style="thin">
        <color theme="4" tint="-0.499984740745262"/>
      </top>
      <bottom style="double">
        <color theme="4" tint="-0.499984740745262"/>
      </bottom>
      <diagonal/>
    </border>
  </borders>
  <cellStyleXfs count="16">
    <xf numFmtId="0" fontId="0" fillId="0" borderId="0">
      <alignment vertical="center"/>
    </xf>
    <xf numFmtId="0" fontId="2" fillId="0" borderId="1" applyNumberFormat="0" applyFill="0" applyAlignment="0" applyProtection="0"/>
    <xf numFmtId="0" fontId="9" fillId="2" borderId="0" applyNumberFormat="0" applyProtection="0">
      <alignment horizontal="left" vertical="center" indent="1"/>
    </xf>
    <xf numFmtId="0" fontId="3" fillId="0" borderId="0" applyNumberFormat="0" applyFill="0" applyBorder="0" applyAlignment="0" applyProtection="0"/>
    <xf numFmtId="0" fontId="5" fillId="0" borderId="1" applyNumberFormat="0" applyFill="0" applyAlignment="0" applyProtection="0"/>
    <xf numFmtId="0" fontId="5" fillId="0" borderId="0" applyNumberFormat="0" applyFill="0" applyBorder="0" applyAlignment="0" applyProtection="0"/>
    <xf numFmtId="0" fontId="4" fillId="0" borderId="2" applyNumberFormat="0" applyFill="0" applyAlignment="0" applyProtection="0"/>
    <xf numFmtId="165" fontId="11" fillId="0" borderId="0">
      <alignment horizontal="center" vertical="center"/>
    </xf>
    <xf numFmtId="0" fontId="8" fillId="2" borderId="0" applyNumberFormat="0" applyProtection="0">
      <alignment horizontal="right" indent="1"/>
    </xf>
    <xf numFmtId="0" fontId="10" fillId="0" borderId="0" applyNumberFormat="0" applyProtection="0">
      <alignment horizontal="center"/>
    </xf>
    <xf numFmtId="0" fontId="10" fillId="0" borderId="0" applyNumberFormat="0" applyProtection="0">
      <alignment horizontal="center"/>
    </xf>
    <xf numFmtId="0" fontId="6" fillId="0" borderId="0" applyNumberFormat="0" applyFill="0" applyBorder="0" applyProtection="0">
      <alignment horizontal="left" vertical="top"/>
    </xf>
    <xf numFmtId="0" fontId="7" fillId="0" borderId="0">
      <alignment horizontal="left" vertical="center" wrapText="1" indent="1"/>
    </xf>
    <xf numFmtId="1" fontId="7" fillId="0" borderId="0">
      <alignment horizontal="center" vertical="center"/>
    </xf>
    <xf numFmtId="7" fontId="7" fillId="0" borderId="0">
      <alignment horizontal="right" vertical="center"/>
    </xf>
    <xf numFmtId="0" fontId="8" fillId="0" borderId="0" applyNumberFormat="0" applyFill="0" applyBorder="0">
      <alignment horizontal="center"/>
    </xf>
  </cellStyleXfs>
  <cellXfs count="21">
    <xf numFmtId="0" fontId="0" fillId="0" borderId="0" xfId="0">
      <alignment vertical="center"/>
    </xf>
    <xf numFmtId="0" fontId="2" fillId="0" borderId="1" xfId="1" applyAlignment="1">
      <alignment vertical="center"/>
    </xf>
    <xf numFmtId="0" fontId="3" fillId="0" borderId="0" xfId="3"/>
    <xf numFmtId="0" fontId="2" fillId="0" borderId="1" xfId="1"/>
    <xf numFmtId="0" fontId="3" fillId="0" borderId="0" xfId="3" applyAlignment="1"/>
    <xf numFmtId="0" fontId="2" fillId="0" borderId="1" xfId="1" applyAlignment="1"/>
    <xf numFmtId="165" fontId="11" fillId="0" borderId="0" xfId="7">
      <alignment horizontal="center" vertical="center"/>
    </xf>
    <xf numFmtId="0" fontId="0" fillId="0" borderId="0" xfId="0" applyAlignment="1">
      <alignment horizontal="left" vertical="center" indent="1"/>
    </xf>
    <xf numFmtId="0" fontId="0" fillId="0" borderId="0" xfId="0" applyAlignment="1">
      <alignment horizontal="center"/>
    </xf>
    <xf numFmtId="0" fontId="9" fillId="2" borderId="0" xfId="2">
      <alignment horizontal="left" vertical="center" indent="1"/>
    </xf>
    <xf numFmtId="0" fontId="1" fillId="0" borderId="0" xfId="0" applyFont="1">
      <alignment vertical="center"/>
    </xf>
    <xf numFmtId="164" fontId="6" fillId="0" borderId="0" xfId="11" applyNumberFormat="1">
      <alignment horizontal="left" vertical="top"/>
    </xf>
    <xf numFmtId="0" fontId="6" fillId="0" borderId="0" xfId="11">
      <alignment horizontal="left" vertical="top"/>
    </xf>
    <xf numFmtId="0" fontId="7" fillId="0" borderId="0" xfId="12">
      <alignment horizontal="left" vertical="center" wrapText="1" indent="1"/>
    </xf>
    <xf numFmtId="1" fontId="7" fillId="0" borderId="0" xfId="13">
      <alignment horizontal="center" vertical="center"/>
    </xf>
    <xf numFmtId="7" fontId="7" fillId="0" borderId="0" xfId="14">
      <alignment horizontal="right" vertical="center"/>
    </xf>
    <xf numFmtId="0" fontId="0" fillId="0" borderId="0" xfId="12" applyFont="1">
      <alignment horizontal="left" vertical="center" wrapText="1" indent="1"/>
    </xf>
    <xf numFmtId="166" fontId="0" fillId="0" borderId="0" xfId="0" applyNumberFormat="1">
      <alignment vertical="center"/>
    </xf>
    <xf numFmtId="167" fontId="0" fillId="0" borderId="0" xfId="0" applyNumberFormat="1">
      <alignment vertical="center"/>
    </xf>
    <xf numFmtId="0" fontId="8" fillId="0" borderId="0" xfId="15">
      <alignment horizontal="center"/>
    </xf>
    <xf numFmtId="0" fontId="7" fillId="3" borderId="0" xfId="12" applyFill="1">
      <alignment horizontal="left" vertical="center" wrapText="1" indent="1"/>
    </xf>
  </cellXfs>
  <cellStyles count="16">
    <cellStyle name="Flag Column" xfId="7" xr:uid="{00000000-0005-0000-0000-000000000000}"/>
    <cellStyle name="Followed Hyperlink" xfId="10" builtinId="9" customBuiltin="1"/>
    <cellStyle name="Heading 1" xfId="2" builtinId="16" customBuiltin="1"/>
    <cellStyle name="Heading 2" xfId="3" builtinId="17" customBuiltin="1"/>
    <cellStyle name="Heading 3" xfId="4" builtinId="18" customBuiltin="1"/>
    <cellStyle name="Heading 4" xfId="5" builtinId="19" customBuiltin="1"/>
    <cellStyle name="Hyperlink" xfId="9" builtinId="8" customBuiltin="1"/>
    <cellStyle name="Linked Cell" xfId="8" builtinId="24" customBuiltin="1"/>
    <cellStyle name="Normal" xfId="0" builtinId="0" customBuiltin="1"/>
    <cellStyle name="Table details center aligned" xfId="13" xr:uid="{00000000-0005-0000-0000-000009000000}"/>
    <cellStyle name="Table details left aligned" xfId="12" xr:uid="{00000000-0005-0000-0000-00000A000000}"/>
    <cellStyle name="Table details right aligned" xfId="14" xr:uid="{00000000-0005-0000-0000-00000B000000}"/>
    <cellStyle name="Title" xfId="1" builtinId="15" customBuiltin="1"/>
    <cellStyle name="Total" xfId="6" builtinId="25" customBuiltin="1"/>
    <cellStyle name="Total counts" xfId="11" xr:uid="{00000000-0005-0000-0000-00000E000000}"/>
    <cellStyle name="zHide navigation link text" xfId="15" xr:uid="{00000000-0005-0000-0000-00000F000000}"/>
  </cellStyles>
  <dxfs count="6">
    <dxf>
      <font>
        <b/>
        <i val="0"/>
        <color rgb="FFFF0000"/>
      </font>
    </dxf>
    <dxf>
      <alignment vertical="center" textRotation="0" wrapText="0" indent="0" justifyLastLine="0" shrinkToFit="0" readingOrder="0"/>
    </dxf>
    <dxf>
      <fill>
        <patternFill>
          <bgColor theme="2" tint="-4.9989318521683403E-2"/>
        </patternFill>
      </fill>
    </dxf>
    <dxf>
      <fill>
        <patternFill>
          <bgColor theme="0"/>
        </patternFill>
      </fill>
    </dxf>
    <dxf>
      <font>
        <b val="0"/>
        <i val="0"/>
        <color theme="0"/>
      </font>
      <fill>
        <patternFill patternType="solid">
          <fgColor theme="4" tint="-0.499984740745262"/>
          <bgColor theme="4" tint="-0.499984740745262"/>
        </patternFill>
      </fill>
    </dxf>
    <dxf>
      <border>
        <vertical style="thick">
          <color theme="0"/>
        </vertical>
      </border>
    </dxf>
  </dxfs>
  <tableStyles count="1" defaultTableStyle="Warehouse Inventory" defaultPivotStyle="PivotStyleMedium2">
    <tableStyle name="Warehouse Inventory" pivot="0" count="4" xr9:uid="{00000000-0011-0000-FFFF-FFFF00000000}">
      <tableStyleElement type="wholeTable" dxfId="5"/>
      <tableStyleElement type="headerRow" dxfId="4"/>
      <tableStyleElement type="lastColumn"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hyperlink" Target="#'Bin Lookup'!A1"/><Relationship Id="rId1" Type="http://schemas.openxmlformats.org/officeDocument/2006/relationships/hyperlink" Target="#'Inventory Pick List'!A1"/></Relationships>
</file>

<file path=xl/drawings/_rels/drawing2.xml.rels><?xml version="1.0" encoding="UTF-8" standalone="yes"?>
<Relationships xmlns="http://schemas.openxmlformats.org/package/2006/relationships"><Relationship Id="rId1" Type="http://schemas.openxmlformats.org/officeDocument/2006/relationships/hyperlink" Target="#'Warehouse Inventory List'!A1"/></Relationships>
</file>

<file path=xl/drawings/_rels/drawing3.xml.rels><?xml version="1.0" encoding="UTF-8" standalone="yes"?>
<Relationships xmlns="http://schemas.openxmlformats.org/package/2006/relationships"><Relationship Id="rId1" Type="http://schemas.openxmlformats.org/officeDocument/2006/relationships/hyperlink" Target="#'Warehouse Inventory List'!A1"/></Relationships>
</file>

<file path=xl/drawings/drawing1.xml><?xml version="1.0" encoding="utf-8"?>
<xdr:wsDr xmlns:xdr="http://schemas.openxmlformats.org/drawingml/2006/spreadsheetDrawing" xmlns:a="http://schemas.openxmlformats.org/drawingml/2006/main">
  <xdr:twoCellAnchor editAs="oneCell">
    <xdr:from>
      <xdr:col>4</xdr:col>
      <xdr:colOff>3429</xdr:colOff>
      <xdr:row>1</xdr:row>
      <xdr:rowOff>57149</xdr:rowOff>
    </xdr:from>
    <xdr:to>
      <xdr:col>5</xdr:col>
      <xdr:colOff>889</xdr:colOff>
      <xdr:row>1</xdr:row>
      <xdr:rowOff>285749</xdr:rowOff>
    </xdr:to>
    <xdr:sp macro="" textlink="">
      <xdr:nvSpPr>
        <xdr:cNvPr id="11" name="Inventory List" descr="Navigation shape to view the Inventory Pick List">
          <a:hlinkClick xmlns:r="http://schemas.openxmlformats.org/officeDocument/2006/relationships" r:id="rId1" tooltip="Select to view Inventory Pick List worksheet"/>
          <a:extLst>
            <a:ext uri="{FF2B5EF4-FFF2-40B4-BE49-F238E27FC236}">
              <a16:creationId xmlns:a16="http://schemas.microsoft.com/office/drawing/2014/main" id="{00000000-0008-0000-0000-00000B000000}"/>
            </a:ext>
          </a:extLst>
        </xdr:cNvPr>
        <xdr:cNvSpPr/>
      </xdr:nvSpPr>
      <xdr:spPr>
        <a:xfrm>
          <a:off x="5480304" y="742949"/>
          <a:ext cx="1737360" cy="228600"/>
        </a:xfrm>
        <a:prstGeom prst="homePlate">
          <a:avLst/>
        </a:prstGeom>
        <a:solidFill>
          <a:schemeClr val="accent1">
            <a:lumMod val="50000"/>
          </a:schemeClr>
        </a:solidFill>
        <a:effectLst/>
        <a:scene3d>
          <a:camera prst="orthographicFront">
            <a:rot lat="0" lon="0" rev="0"/>
          </a:camera>
          <a:lightRig rig="threePt" dir="t">
            <a:rot lat="0" lon="0" rev="1200000"/>
          </a:lightRig>
        </a:scene3d>
        <a:sp3d/>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marL="0" indent="0" algn="ctr"/>
          <a:r>
            <a:rPr lang="en-US" sz="1100">
              <a:solidFill>
                <a:schemeClr val="lt1"/>
              </a:solidFill>
              <a:latin typeface="+mn-lt"/>
              <a:ea typeface="+mn-ea"/>
              <a:cs typeface="+mn-cs"/>
            </a:rPr>
            <a:t>INVENTORY</a:t>
          </a:r>
          <a:r>
            <a:rPr lang="en-US" sz="1100" baseline="0">
              <a:solidFill>
                <a:schemeClr val="lt1"/>
              </a:solidFill>
              <a:latin typeface="+mn-lt"/>
              <a:ea typeface="+mn-ea"/>
              <a:cs typeface="+mn-cs"/>
            </a:rPr>
            <a:t> PICK </a:t>
          </a:r>
          <a:r>
            <a:rPr lang="en-US" sz="1100">
              <a:solidFill>
                <a:schemeClr val="lt1"/>
              </a:solidFill>
              <a:latin typeface="+mn-lt"/>
              <a:ea typeface="+mn-ea"/>
              <a:cs typeface="+mn-cs"/>
            </a:rPr>
            <a:t>LIST</a:t>
          </a:r>
        </a:p>
      </xdr:txBody>
    </xdr:sp>
    <xdr:clientData fPrintsWithSheet="0"/>
  </xdr:twoCellAnchor>
  <xdr:twoCellAnchor editAs="oneCell">
    <xdr:from>
      <xdr:col>5</xdr:col>
      <xdr:colOff>51054</xdr:colOff>
      <xdr:row>1</xdr:row>
      <xdr:rowOff>57149</xdr:rowOff>
    </xdr:from>
    <xdr:to>
      <xdr:col>5</xdr:col>
      <xdr:colOff>1661414</xdr:colOff>
      <xdr:row>1</xdr:row>
      <xdr:rowOff>285749</xdr:rowOff>
    </xdr:to>
    <xdr:sp macro="" textlink="">
      <xdr:nvSpPr>
        <xdr:cNvPr id="12" name="Inventory List" descr="Navigation shape to view Bin Lookup">
          <a:hlinkClick xmlns:r="http://schemas.openxmlformats.org/officeDocument/2006/relationships" r:id="rId2" tooltip="Select to add or modify Bin Lookup information"/>
          <a:extLst>
            <a:ext uri="{FF2B5EF4-FFF2-40B4-BE49-F238E27FC236}">
              <a16:creationId xmlns:a16="http://schemas.microsoft.com/office/drawing/2014/main" id="{00000000-0008-0000-0000-00000C000000}"/>
            </a:ext>
          </a:extLst>
        </xdr:cNvPr>
        <xdr:cNvSpPr/>
      </xdr:nvSpPr>
      <xdr:spPr>
        <a:xfrm>
          <a:off x="7337679" y="742949"/>
          <a:ext cx="1737360" cy="228600"/>
        </a:xfrm>
        <a:prstGeom prst="homePlate">
          <a:avLst/>
        </a:prstGeom>
        <a:solidFill>
          <a:schemeClr val="accent1">
            <a:lumMod val="50000"/>
          </a:schemeClr>
        </a:solidFill>
        <a:effectLst/>
        <a:scene3d>
          <a:camera prst="orthographicFront">
            <a:rot lat="0" lon="0" rev="0"/>
          </a:camera>
          <a:lightRig rig="threePt" dir="t">
            <a:rot lat="0" lon="0" rev="1200000"/>
          </a:lightRig>
        </a:scene3d>
        <a:sp3d/>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marL="0" indent="0" algn="ctr"/>
          <a:r>
            <a:rPr lang="en-US" sz="1100">
              <a:solidFill>
                <a:schemeClr val="lt1"/>
              </a:solidFill>
              <a:latin typeface="+mn-lt"/>
              <a:ea typeface="+mn-ea"/>
              <a:cs typeface="+mn-cs"/>
            </a:rPr>
            <a:t>BIN</a:t>
          </a:r>
          <a:r>
            <a:rPr lang="en-US" sz="1100" baseline="0">
              <a:solidFill>
                <a:schemeClr val="lt1"/>
              </a:solidFill>
              <a:latin typeface="+mn-lt"/>
              <a:ea typeface="+mn-ea"/>
              <a:cs typeface="+mn-cs"/>
            </a:rPr>
            <a:t> LOOKUP</a:t>
          </a:r>
          <a:endParaRPr lang="en-US" sz="1100">
            <a:solidFill>
              <a:schemeClr val="lt1"/>
            </a:solidFill>
            <a:latin typeface="+mn-lt"/>
            <a:ea typeface="+mn-ea"/>
            <a:cs typeface="+mn-cs"/>
          </a:endParaRP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oneCell">
    <xdr:from>
      <xdr:col>2</xdr:col>
      <xdr:colOff>76199</xdr:colOff>
      <xdr:row>1</xdr:row>
      <xdr:rowOff>66675</xdr:rowOff>
    </xdr:from>
    <xdr:to>
      <xdr:col>2</xdr:col>
      <xdr:colOff>1813559</xdr:colOff>
      <xdr:row>1</xdr:row>
      <xdr:rowOff>295275</xdr:rowOff>
    </xdr:to>
    <xdr:sp macro="" textlink="">
      <xdr:nvSpPr>
        <xdr:cNvPr id="3" name="Inventory List" descr="Select to view Inventory List">
          <a:hlinkClick xmlns:r="http://schemas.openxmlformats.org/officeDocument/2006/relationships" r:id="rId1" tooltip="Click to view the Warehouse Inventory List"/>
          <a:extLst>
            <a:ext uri="{FF2B5EF4-FFF2-40B4-BE49-F238E27FC236}">
              <a16:creationId xmlns:a16="http://schemas.microsoft.com/office/drawing/2014/main" id="{00000000-0008-0000-0100-000003000000}"/>
            </a:ext>
          </a:extLst>
        </xdr:cNvPr>
        <xdr:cNvSpPr/>
      </xdr:nvSpPr>
      <xdr:spPr>
        <a:xfrm flipH="1">
          <a:off x="2019299" y="752475"/>
          <a:ext cx="1737360" cy="228600"/>
        </a:xfrm>
        <a:prstGeom prst="homePlate">
          <a:avLst/>
        </a:prstGeom>
        <a:solidFill>
          <a:schemeClr val="accent1">
            <a:lumMod val="50000"/>
          </a:schemeClr>
        </a:solidFill>
        <a:effectLst/>
        <a:scene3d>
          <a:camera prst="orthographicFront">
            <a:rot lat="0" lon="0" rev="0"/>
          </a:camera>
          <a:lightRig rig="threePt" dir="t">
            <a:rot lat="0" lon="0" rev="1200000"/>
          </a:lightRig>
        </a:scene3d>
        <a:sp3d/>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marL="0" indent="0" algn="ctr"/>
          <a:r>
            <a:rPr lang="en-US" sz="1100">
              <a:solidFill>
                <a:schemeClr val="lt1"/>
              </a:solidFill>
              <a:latin typeface="+mn-lt"/>
              <a:ea typeface="+mn-ea"/>
              <a:cs typeface="+mn-cs"/>
            </a:rPr>
            <a:t>INVENTORY</a:t>
          </a:r>
          <a:r>
            <a:rPr lang="en-US" sz="1000">
              <a:solidFill>
                <a:schemeClr val="lt1"/>
              </a:solidFill>
              <a:latin typeface="+mn-lt"/>
              <a:ea typeface="+mn-ea"/>
              <a:cs typeface="+mn-cs"/>
            </a:rPr>
            <a:t> </a:t>
          </a:r>
          <a:r>
            <a:rPr lang="en-US" sz="1100">
              <a:solidFill>
                <a:schemeClr val="lt1"/>
              </a:solidFill>
              <a:latin typeface="+mn-lt"/>
              <a:ea typeface="+mn-ea"/>
              <a:cs typeface="+mn-cs"/>
            </a:rPr>
            <a:t>LIST</a:t>
          </a:r>
        </a:p>
      </xdr:txBody>
    </xdr:sp>
    <xdr:clientData fPrintsWithSheet="0"/>
  </xdr:twoCellAnchor>
  <xdr:twoCellAnchor editAs="oneCell">
    <xdr:from>
      <xdr:col>1</xdr:col>
      <xdr:colOff>28574</xdr:colOff>
      <xdr:row>1</xdr:row>
      <xdr:rowOff>76200</xdr:rowOff>
    </xdr:from>
    <xdr:to>
      <xdr:col>1</xdr:col>
      <xdr:colOff>1765934</xdr:colOff>
      <xdr:row>1</xdr:row>
      <xdr:rowOff>304800</xdr:rowOff>
    </xdr:to>
    <xdr:sp macro="[0]!ClearPickList" textlink="">
      <xdr:nvSpPr>
        <xdr:cNvPr id="5" name="Inventory List" descr="Select to clear pick list">
          <a:extLst>
            <a:ext uri="{FF2B5EF4-FFF2-40B4-BE49-F238E27FC236}">
              <a16:creationId xmlns:a16="http://schemas.microsoft.com/office/drawing/2014/main" id="{00000000-0008-0000-0100-000005000000}"/>
            </a:ext>
          </a:extLst>
        </xdr:cNvPr>
        <xdr:cNvSpPr/>
      </xdr:nvSpPr>
      <xdr:spPr>
        <a:xfrm flipH="1">
          <a:off x="190499" y="762000"/>
          <a:ext cx="1737360" cy="228600"/>
        </a:xfrm>
        <a:prstGeom prst="homePlate">
          <a:avLst/>
        </a:prstGeom>
        <a:solidFill>
          <a:schemeClr val="accent1">
            <a:lumMod val="50000"/>
          </a:schemeClr>
        </a:solidFill>
        <a:effectLst/>
        <a:scene3d>
          <a:camera prst="orthographicFront">
            <a:rot lat="0" lon="0" rev="0"/>
          </a:camera>
          <a:lightRig rig="threePt" dir="t">
            <a:rot lat="0" lon="0" rev="1200000"/>
          </a:lightRig>
        </a:scene3d>
        <a:sp3d/>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marL="0" indent="0" algn="ctr"/>
          <a:r>
            <a:rPr lang="en-US" sz="1100">
              <a:solidFill>
                <a:schemeClr val="lt1"/>
              </a:solidFill>
              <a:latin typeface="+mn-lt"/>
              <a:ea typeface="+mn-ea"/>
              <a:cs typeface="+mn-cs"/>
            </a:rPr>
            <a:t>CLEAR</a:t>
          </a:r>
          <a:r>
            <a:rPr lang="en-US" sz="1000">
              <a:solidFill>
                <a:schemeClr val="lt1"/>
              </a:solidFill>
              <a:latin typeface="+mn-lt"/>
              <a:ea typeface="+mn-ea"/>
              <a:cs typeface="+mn-cs"/>
            </a:rPr>
            <a:t> </a:t>
          </a:r>
          <a:r>
            <a:rPr lang="en-US" sz="1100">
              <a:solidFill>
                <a:schemeClr val="lt1"/>
              </a:solidFill>
              <a:latin typeface="+mn-lt"/>
              <a:ea typeface="+mn-ea"/>
              <a:cs typeface="+mn-cs"/>
            </a:rPr>
            <a:t>PIC</a:t>
          </a:r>
          <a:r>
            <a:rPr lang="en-US" sz="1100" baseline="0">
              <a:solidFill>
                <a:schemeClr val="lt1"/>
              </a:solidFill>
              <a:latin typeface="+mn-lt"/>
              <a:ea typeface="+mn-ea"/>
              <a:cs typeface="+mn-cs"/>
            </a:rPr>
            <a:t>K</a:t>
          </a:r>
          <a:r>
            <a:rPr lang="en-US" sz="1000" baseline="0">
              <a:solidFill>
                <a:schemeClr val="lt1"/>
              </a:solidFill>
              <a:latin typeface="+mn-lt"/>
              <a:ea typeface="+mn-ea"/>
              <a:cs typeface="+mn-cs"/>
            </a:rPr>
            <a:t> </a:t>
          </a:r>
          <a:r>
            <a:rPr lang="en-US" sz="1100" baseline="0">
              <a:solidFill>
                <a:schemeClr val="lt1"/>
              </a:solidFill>
              <a:latin typeface="+mn-lt"/>
              <a:ea typeface="+mn-ea"/>
              <a:cs typeface="+mn-cs"/>
            </a:rPr>
            <a:t>LIST</a:t>
          </a:r>
          <a:endParaRPr lang="en-US" sz="1100">
            <a:solidFill>
              <a:schemeClr val="lt1"/>
            </a:solidFill>
            <a:latin typeface="+mn-lt"/>
            <a:ea typeface="+mn-ea"/>
            <a:cs typeface="+mn-cs"/>
          </a:endParaRP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1</xdr:col>
      <xdr:colOff>28575</xdr:colOff>
      <xdr:row>1</xdr:row>
      <xdr:rowOff>66675</xdr:rowOff>
    </xdr:from>
    <xdr:to>
      <xdr:col>1</xdr:col>
      <xdr:colOff>1765935</xdr:colOff>
      <xdr:row>1</xdr:row>
      <xdr:rowOff>295275</xdr:rowOff>
    </xdr:to>
    <xdr:sp macro="" textlink="">
      <xdr:nvSpPr>
        <xdr:cNvPr id="2" name="Inventory List" descr="Select to view Inventory List">
          <a:hlinkClick xmlns:r="http://schemas.openxmlformats.org/officeDocument/2006/relationships" r:id="rId1" tooltip="Select to view Inventory List"/>
          <a:extLst>
            <a:ext uri="{FF2B5EF4-FFF2-40B4-BE49-F238E27FC236}">
              <a16:creationId xmlns:a16="http://schemas.microsoft.com/office/drawing/2014/main" id="{00000000-0008-0000-0200-000002000000}"/>
            </a:ext>
          </a:extLst>
        </xdr:cNvPr>
        <xdr:cNvSpPr/>
      </xdr:nvSpPr>
      <xdr:spPr>
        <a:xfrm flipH="1">
          <a:off x="190500" y="752475"/>
          <a:ext cx="1737360" cy="228600"/>
        </a:xfrm>
        <a:prstGeom prst="homePlate">
          <a:avLst/>
        </a:prstGeom>
        <a:solidFill>
          <a:schemeClr val="accent1">
            <a:lumMod val="50000"/>
          </a:schemeClr>
        </a:solidFill>
        <a:effectLst/>
        <a:scene3d>
          <a:camera prst="orthographicFront">
            <a:rot lat="0" lon="0" rev="0"/>
          </a:camera>
          <a:lightRig rig="threePt" dir="t">
            <a:rot lat="0" lon="0" rev="1200000"/>
          </a:lightRig>
        </a:scene3d>
        <a:sp3d/>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marL="0" indent="0" algn="ctr"/>
          <a:r>
            <a:rPr lang="en-US" sz="1100">
              <a:solidFill>
                <a:schemeClr val="lt1"/>
              </a:solidFill>
              <a:latin typeface="+mn-lt"/>
              <a:ea typeface="+mn-ea"/>
              <a:cs typeface="+mn-cs"/>
            </a:rPr>
            <a:t>INVENTORY</a:t>
          </a:r>
          <a:r>
            <a:rPr lang="en-US" sz="1000">
              <a:solidFill>
                <a:schemeClr val="lt1"/>
              </a:solidFill>
              <a:latin typeface="+mn-lt"/>
              <a:ea typeface="+mn-ea"/>
              <a:cs typeface="+mn-cs"/>
            </a:rPr>
            <a:t> </a:t>
          </a:r>
          <a:r>
            <a:rPr lang="en-US" sz="1100">
              <a:solidFill>
                <a:schemeClr val="lt1"/>
              </a:solidFill>
              <a:latin typeface="+mn-lt"/>
              <a:ea typeface="+mn-ea"/>
              <a:cs typeface="+mn-cs"/>
            </a:rPr>
            <a:t>LIST</a:t>
          </a:r>
        </a:p>
      </xdr:txBody>
    </xdr: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nventoryList" displayName="InventoryList" ref="B4:K21" totalsRowDxfId="1" headerRowCellStyle="Heading 1">
  <autoFilter ref="B4:K21" xr:uid="{00000000-0009-0000-0100-000001000000}"/>
  <sortState xmlns:xlrd2="http://schemas.microsoft.com/office/spreadsheetml/2017/richdata2" ref="B3:F13">
    <sortCondition ref="C2:C13"/>
  </sortState>
  <tableColumns count="10">
    <tableColumn id="1" xr3:uid="{00000000-0010-0000-0000-000001000000}" name="SKU" totalsRowLabel="Totals" dataCellStyle="Table details left aligned"/>
    <tableColumn id="2" xr3:uid="{00000000-0010-0000-0000-000002000000}" name="DESCRIPTION" dataCellStyle="Table details left aligned"/>
    <tableColumn id="3" xr3:uid="{00000000-0010-0000-0000-000003000000}" name="BIN #" dataCellStyle="Table details left aligned"/>
    <tableColumn id="4" xr3:uid="{00000000-0010-0000-0000-000004000000}" name="LOCATION" dataCellStyle="Table details left aligned">
      <calculatedColumnFormula>IFERROR(VLOOKUP(InventoryList[[#This Row],[BIN '#]],BinLookup[],3,FALSE),"")</calculatedColumnFormula>
    </tableColumn>
    <tableColumn id="5" xr3:uid="{00000000-0010-0000-0000-000005000000}" name="UNIT" dataCellStyle="Table details left aligned"/>
    <tableColumn id="6" xr3:uid="{00000000-0010-0000-0000-000006000000}" name="QTY" dataCellStyle="Table details center aligned"/>
    <tableColumn id="8" xr3:uid="{00000000-0010-0000-0000-000008000000}" name="REORDER QTY" dataCellStyle="Table details center aligned"/>
    <tableColumn id="7" xr3:uid="{00000000-0010-0000-0000-000007000000}" name="COST" dataCellStyle="Table details right aligned"/>
    <tableColumn id="10" xr3:uid="{00000000-0010-0000-0000-00000A000000}" name="INVENTORY VALUE" dataCellStyle="Table details right aligned">
      <calculatedColumnFormula>InventoryList[[#This Row],[QTY]]*InventoryList[[#This Row],[COST]]</calculatedColumnFormula>
    </tableColumn>
    <tableColumn id="9" xr3:uid="{00000000-0010-0000-0000-000009000000}" name="REORDER" dataCellStyle="Flag Column">
      <calculatedColumnFormula>IFERROR(IF(InventoryList[[#This Row],[QTY]]&lt;=InventoryList[[#This Row],[REORDER QTY]],1,0),0)</calculatedColumnFormula>
    </tableColumn>
  </tableColumns>
  <tableStyleInfo name="Warehouse Inventory" showFirstColumn="0" showLastColumn="0" showRowStripes="1" showColumnStripes="0"/>
  <extLst>
    <ext xmlns:x14="http://schemas.microsoft.com/office/spreadsheetml/2009/9/main" uri="{504A1905-F514-4f6f-8877-14C23A59335A}">
      <x14:table altTextSummary="List of inventory items and details such as SKU, description, bin number, location, unit, quantity, reorder quantity, cost, inventory value and reorder statu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InventoryPickList" displayName="InventoryPickList" ref="B4:I9" totalsRowShown="0" headerRowCellStyle="Heading 1">
  <autoFilter ref="B4:I9" xr:uid="{00000000-0009-0000-0100-000004000000}"/>
  <sortState xmlns:xlrd2="http://schemas.microsoft.com/office/spreadsheetml/2017/richdata2" ref="B3:I7">
    <sortCondition ref="I2:I7"/>
  </sortState>
  <tableColumns count="8">
    <tableColumn id="9" xr3:uid="{00000000-0010-0000-0100-000009000000}" name="ORDER #" dataCellStyle="Table details left aligned"/>
    <tableColumn id="1" xr3:uid="{00000000-0010-0000-0100-000001000000}" name="SKU" dataCellStyle="Table details left aligned"/>
    <tableColumn id="6" xr3:uid="{00000000-0010-0000-0100-000006000000}" name="PICK QTY" dataCellStyle="Table details center aligned"/>
    <tableColumn id="7" xr3:uid="{00000000-0010-0000-0100-000007000000}" name="QTY AVAILABLE" dataCellStyle="Table details center aligned">
      <calculatedColumnFormula>IFERROR(VLOOKUP(InventoryPickList[[#This Row],[SKU]],InventoryList[],6,FALSE),"")</calculatedColumnFormula>
    </tableColumn>
    <tableColumn id="2" xr3:uid="{00000000-0010-0000-0100-000002000000}" name="ITEM DESCRIPTION" dataCellStyle="Table details left aligned">
      <calculatedColumnFormula>IFERROR(VLOOKUP(InventoryPickList[[#This Row],[SKU]],InventoryList[],2,FALSE),"")</calculatedColumnFormula>
    </tableColumn>
    <tableColumn id="8" xr3:uid="{00000000-0010-0000-0100-000008000000}" name="UNIT" dataCellStyle="Table details left aligned">
      <calculatedColumnFormula>IFERROR(VLOOKUP(InventoryPickList[[#This Row],[SKU]],InventoryList[],5,FALSE),"")</calculatedColumnFormula>
    </tableColumn>
    <tableColumn id="3" xr3:uid="{00000000-0010-0000-0100-000003000000}" name="BIN #" dataCellStyle="Table details left aligned">
      <calculatedColumnFormula>IFERROR(VLOOKUP(InventoryPickList[[#This Row],[SKU]],InventoryList[],3,FALSE),"")</calculatedColumnFormula>
    </tableColumn>
    <tableColumn id="4" xr3:uid="{00000000-0010-0000-0100-000004000000}" name="LOCATION" dataCellStyle="Table details left aligned">
      <calculatedColumnFormula>IFERROR(VLOOKUP(InventoryPickList[[#This Row],[SKU]],InventoryList[],4,FALSE),"")</calculatedColumnFormula>
    </tableColumn>
  </tableColumns>
  <tableStyleInfo name="Warehouse Inventory" showFirstColumn="0" showLastColumn="0" showRowStripes="1" showColumnStripes="0"/>
  <extLst>
    <ext xmlns:x14="http://schemas.microsoft.com/office/spreadsheetml/2009/9/main" uri="{504A1905-F514-4f6f-8877-14C23A59335A}">
      <x14:table altTextSummary="Inventory items for order fulfillment along with details for each item such as order number, SKU, pick quantity, quantity available, item description, unit, bin number and location. To clear the list, select the option in cell B2"/>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BinLookup" displayName="BinLookup" ref="B4:G11">
  <autoFilter ref="B4:G11" xr:uid="{00000000-0009-0000-0100-000003000000}"/>
  <tableColumns count="6">
    <tableColumn id="1" xr3:uid="{00000000-0010-0000-0200-000001000000}" name="BIN #" totalsRowLabel="Total" dataCellStyle="Table details left aligned"/>
    <tableColumn id="2" xr3:uid="{00000000-0010-0000-0200-000002000000}" name="DESCRIPTION" dataCellStyle="Table details left aligned"/>
    <tableColumn id="6" xr3:uid="{00000000-0010-0000-0200-000006000000}" name="LOCATION" dataCellStyle="Table details left aligned"/>
    <tableColumn id="3" xr3:uid="{00000000-0010-0000-0200-000003000000}" name="WIDTH" dataCellStyle="Table details center aligned"/>
    <tableColumn id="4" xr3:uid="{00000000-0010-0000-0200-000004000000}" name="HEIGHT" dataCellStyle="Table details center aligned"/>
    <tableColumn id="5" xr3:uid="{00000000-0010-0000-0200-000005000000}" name="LENGTH" totalsRowFunction="sum" dataCellStyle="Table details center aligned"/>
  </tableColumns>
  <tableStyleInfo name="Warehouse Inventory" showFirstColumn="0" showLastColumn="0" showRowStripes="1" showColumnStripes="0"/>
  <extLst>
    <ext xmlns:x14="http://schemas.microsoft.com/office/spreadsheetml/2009/9/main" uri="{504A1905-F514-4f6f-8877-14C23A59335A}">
      <x14:table altTextSummary="Details for inventory bins such as, bin number, description, location, width, height and length"/>
    </ext>
  </extLst>
</table>
</file>

<file path=xl/theme/theme1.xml><?xml version="1.0" encoding="utf-8"?>
<a:theme xmlns:a="http://schemas.openxmlformats.org/drawingml/2006/main" name="Office Theme">
  <a:themeElements>
    <a:clrScheme name="Warehouse Inventory">
      <a:dk1>
        <a:sysClr val="windowText" lastClr="000000"/>
      </a:dk1>
      <a:lt1>
        <a:sysClr val="window" lastClr="FFFFFF"/>
      </a:lt1>
      <a:dk2>
        <a:srgbClr val="000000"/>
      </a:dk2>
      <a:lt2>
        <a:srgbClr val="FFFFFF"/>
      </a:lt2>
      <a:accent1>
        <a:srgbClr val="6DB068"/>
      </a:accent1>
      <a:accent2>
        <a:srgbClr val="E1C049"/>
      </a:accent2>
      <a:accent3>
        <a:srgbClr val="77CACD"/>
      </a:accent3>
      <a:accent4>
        <a:srgbClr val="EB862D"/>
      </a:accent4>
      <a:accent5>
        <a:srgbClr val="9062A7"/>
      </a:accent5>
      <a:accent6>
        <a:srgbClr val="EB8688"/>
      </a:accent6>
      <a:hlink>
        <a:srgbClr val="13CACD"/>
      </a:hlink>
      <a:folHlink>
        <a:srgbClr val="9062A7"/>
      </a:folHlink>
    </a:clrScheme>
    <a:fontScheme name="Warehouse Inventory">
      <a:majorFont>
        <a:latin typeface="Franklin Gothic Medium"/>
        <a:ea typeface=""/>
        <a:cs typeface=""/>
      </a:majorFont>
      <a:minorFont>
        <a:latin typeface="Franklin Gothic Medium"/>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InventoryList">
    <tabColor theme="4"/>
    <pageSetUpPr autoPageBreaks="0" fitToPage="1"/>
  </sheetPr>
  <dimension ref="B1:K21"/>
  <sheetViews>
    <sheetView showGridLines="0" tabSelected="1" topLeftCell="B11" zoomScaleNormal="100" workbookViewId="0">
      <selection activeCell="H6" sqref="H6"/>
    </sheetView>
  </sheetViews>
  <sheetFormatPr defaultColWidth="8.77734375" defaultRowHeight="30" customHeight="1"/>
  <cols>
    <col min="1" max="1" width="1.77734375" customWidth="1"/>
    <col min="2" max="2" width="22.33203125" customWidth="1"/>
    <col min="3" max="3" width="27.44140625" customWidth="1"/>
    <col min="4" max="4" width="14.109375" customWidth="1"/>
    <col min="5" max="5" width="21.109375" customWidth="1"/>
    <col min="6" max="6" width="25.33203125" customWidth="1"/>
    <col min="7" max="7" width="9.44140625" customWidth="1"/>
    <col min="8" max="8" width="15.6640625" customWidth="1"/>
    <col min="9" max="9" width="11.77734375" customWidth="1"/>
    <col min="10" max="10" width="18.6640625" customWidth="1"/>
    <col min="11" max="11" width="13.33203125" customWidth="1"/>
    <col min="12" max="13" width="16.109375" customWidth="1"/>
    <col min="14" max="14" width="11.44140625" customWidth="1"/>
  </cols>
  <sheetData>
    <row r="1" spans="2:11" ht="54" customHeight="1">
      <c r="B1" s="5" t="s">
        <v>0</v>
      </c>
      <c r="C1" s="5"/>
      <c r="D1" s="5"/>
      <c r="E1" s="1"/>
      <c r="F1" s="1"/>
      <c r="G1" s="1"/>
      <c r="H1" s="1"/>
      <c r="I1" s="1"/>
      <c r="J1" s="1"/>
      <c r="K1" s="1"/>
    </row>
    <row r="2" spans="2:11" ht="24.95" customHeight="1">
      <c r="B2" s="2" t="s">
        <v>1</v>
      </c>
      <c r="C2" s="4" t="s">
        <v>2</v>
      </c>
      <c r="D2" s="2" t="s">
        <v>3</v>
      </c>
      <c r="E2" s="19" t="s">
        <v>4</v>
      </c>
      <c r="F2" s="19" t="s">
        <v>5</v>
      </c>
    </row>
    <row r="3" spans="2:11" ht="30" customHeight="1">
      <c r="B3" s="11">
        <f>SUM(InventoryList[INVENTORY VALUE])</f>
        <v>0</v>
      </c>
      <c r="C3" s="12">
        <f>COUNTA(InventoryList[DESCRIPTION])</f>
        <v>13</v>
      </c>
      <c r="D3" s="12">
        <f>SUMPRODUCT((1/COUNTIF(InventoryList[BIN '#],InventoryList[BIN '#]&amp;"")))</f>
        <v>7.0000000000000018</v>
      </c>
    </row>
    <row r="4" spans="2:11" ht="17.100000000000001" customHeight="1">
      <c r="B4" s="9" t="s">
        <v>6</v>
      </c>
      <c r="C4" s="9" t="s">
        <v>7</v>
      </c>
      <c r="D4" s="9" t="s">
        <v>8</v>
      </c>
      <c r="E4" s="9" t="s">
        <v>9</v>
      </c>
      <c r="F4" s="9" t="s">
        <v>10</v>
      </c>
      <c r="G4" s="9" t="s">
        <v>11</v>
      </c>
      <c r="H4" s="9" t="s">
        <v>12</v>
      </c>
      <c r="I4" s="9" t="s">
        <v>13</v>
      </c>
      <c r="J4" s="9" t="s">
        <v>14</v>
      </c>
      <c r="K4" s="9" t="s">
        <v>15</v>
      </c>
    </row>
    <row r="5" spans="2:11" ht="30" customHeight="1">
      <c r="B5" s="13"/>
      <c r="C5" s="13" t="s">
        <v>16</v>
      </c>
      <c r="D5" s="13" t="s">
        <v>17</v>
      </c>
      <c r="E5" s="13" t="str">
        <f>IFERROR(VLOOKUP(InventoryList[[#This Row],[BIN '#]],BinLookup[],3,FALSE),"")</f>
        <v>Production, L3, Piso 1</v>
      </c>
      <c r="F5" s="13"/>
      <c r="G5" s="14">
        <v>7</v>
      </c>
      <c r="H5" s="14"/>
      <c r="I5" s="15"/>
      <c r="J5" s="15">
        <f>InventoryList[[#This Row],[QTY]]*InventoryList[[#This Row],[COST]]</f>
        <v>0</v>
      </c>
      <c r="K5" s="6">
        <f>IFERROR(IF(InventoryList[[#This Row],[QTY]]&lt;=InventoryList[[#This Row],[REORDER QTY]],1,0),0)</f>
        <v>0</v>
      </c>
    </row>
    <row r="6" spans="2:11" ht="30" customHeight="1">
      <c r="B6" s="13"/>
      <c r="C6" s="16" t="s">
        <v>18</v>
      </c>
      <c r="D6" s="16" t="s">
        <v>19</v>
      </c>
      <c r="E6" s="16" t="str">
        <f>IFERROR(VLOOKUP(InventoryList[[#This Row],[BIN '#]],BinLookup[],3,FALSE),"")</f>
        <v>Jigs Desk</v>
      </c>
      <c r="F6" s="13" t="s">
        <v>20</v>
      </c>
      <c r="G6" s="14">
        <v>166</v>
      </c>
      <c r="H6" s="14"/>
      <c r="I6" s="15"/>
      <c r="J6" s="15">
        <f>InventoryList[[#This Row],[QTY]]*InventoryList[[#This Row],[COST]]</f>
        <v>0</v>
      </c>
      <c r="K6" s="6">
        <f>IFERROR(IF(InventoryList[[#This Row],[QTY]]&lt;=InventoryList[[#This Row],[REORDER QTY]],1,0),0)</f>
        <v>0</v>
      </c>
    </row>
    <row r="7" spans="2:11" ht="30" customHeight="1">
      <c r="B7" s="13"/>
      <c r="C7" s="16" t="s">
        <v>21</v>
      </c>
      <c r="D7" s="16" t="s">
        <v>17</v>
      </c>
      <c r="E7" s="16" t="str">
        <f>IFERROR(VLOOKUP(InventoryList[[#This Row],[BIN '#]],BinLookup[],3,FALSE),"")</f>
        <v>Production, L3, Piso 1</v>
      </c>
      <c r="F7" s="13"/>
      <c r="G7" s="14">
        <v>5</v>
      </c>
      <c r="H7" s="14"/>
      <c r="I7" s="15"/>
      <c r="J7" s="15">
        <f>InventoryList[[#This Row],[QTY]]*InventoryList[[#This Row],[COST]]</f>
        <v>0</v>
      </c>
      <c r="K7" s="6">
        <f>IFERROR(IF(InventoryList[[#This Row],[QTY]]&lt;=InventoryList[[#This Row],[REORDER QTY]],1,0),0)</f>
        <v>0</v>
      </c>
    </row>
    <row r="8" spans="2:11" ht="30" customHeight="1">
      <c r="B8" s="13"/>
      <c r="C8" s="20" t="s">
        <v>22</v>
      </c>
      <c r="D8" s="13" t="s">
        <v>23</v>
      </c>
      <c r="E8" s="13" t="str">
        <f>IFERROR(VLOOKUP(InventoryList[[#This Row],[BIN '#]],BinLookup[],3,FALSE),"")</f>
        <v>Jigs Desk</v>
      </c>
      <c r="F8" s="13" t="s">
        <v>24</v>
      </c>
      <c r="G8" s="14">
        <v>8</v>
      </c>
      <c r="H8" s="14"/>
      <c r="I8" s="15"/>
      <c r="J8" s="15">
        <f>InventoryList[[#This Row],[QTY]]*InventoryList[[#This Row],[COST]]</f>
        <v>0</v>
      </c>
      <c r="K8" s="6">
        <f>IFERROR(IF(InventoryList[[#This Row],[QTY]]&lt;=InventoryList[[#This Row],[REORDER QTY]],1,0),0)</f>
        <v>0</v>
      </c>
    </row>
    <row r="9" spans="2:11" ht="30" customHeight="1">
      <c r="B9" s="13"/>
      <c r="C9" s="13" t="s">
        <v>25</v>
      </c>
      <c r="D9" s="13" t="s">
        <v>26</v>
      </c>
      <c r="E9" s="13" t="str">
        <f>IFERROR(VLOOKUP(InventoryList[[#This Row],[BIN '#]],BinLookup[],3,FALSE),"")</f>
        <v>Under Jigs Desk</v>
      </c>
      <c r="F9" s="13" t="s">
        <v>27</v>
      </c>
      <c r="G9" s="14">
        <v>8</v>
      </c>
      <c r="H9" s="14"/>
      <c r="I9" s="15"/>
      <c r="J9" s="15">
        <f>InventoryList[[#This Row],[QTY]]*InventoryList[[#This Row],[COST]]</f>
        <v>0</v>
      </c>
      <c r="K9" s="6">
        <f>IFERROR(IF(InventoryList[[#This Row],[QTY]]&lt;=InventoryList[[#This Row],[REORDER QTY]],1,0),0)</f>
        <v>0</v>
      </c>
    </row>
    <row r="10" spans="2:11" ht="30" customHeight="1">
      <c r="B10" s="13"/>
      <c r="C10" s="13" t="s">
        <v>28</v>
      </c>
      <c r="D10" s="13" t="s">
        <v>29</v>
      </c>
      <c r="E10" s="13" t="str">
        <f>IFERROR(VLOOKUP(InventoryList[[#This Row],[BIN '#]],BinLookup[],3,FALSE),"")</f>
        <v>Production, L3, Piso 1</v>
      </c>
      <c r="F10" s="13" t="s">
        <v>30</v>
      </c>
      <c r="G10" s="14">
        <v>125</v>
      </c>
      <c r="H10" s="14"/>
      <c r="I10" s="15"/>
      <c r="J10" s="15">
        <f>InventoryList[[#This Row],[QTY]]*InventoryList[[#This Row],[COST]]</f>
        <v>0</v>
      </c>
      <c r="K10" s="6">
        <f>IFERROR(IF(InventoryList[[#This Row],[QTY]]&lt;=InventoryList[[#This Row],[REORDER QTY]],1,0),0)</f>
        <v>0</v>
      </c>
    </row>
    <row r="11" spans="2:11" ht="30" customHeight="1">
      <c r="B11" s="13"/>
      <c r="C11" s="13" t="s">
        <v>31</v>
      </c>
      <c r="D11" s="13" t="s">
        <v>26</v>
      </c>
      <c r="E11" s="13" t="str">
        <f>IFERROR(VLOOKUP(InventoryList[[#This Row],[BIN '#]],BinLookup[],3,FALSE),"")</f>
        <v>Under Jigs Desk</v>
      </c>
      <c r="F11" s="13" t="s">
        <v>32</v>
      </c>
      <c r="G11" s="14">
        <v>1</v>
      </c>
      <c r="H11" s="14"/>
      <c r="I11" s="15"/>
      <c r="J11" s="15">
        <f>InventoryList[[#This Row],[QTY]]*InventoryList[[#This Row],[COST]]</f>
        <v>0</v>
      </c>
      <c r="K11" s="6">
        <f>IFERROR(IF(InventoryList[[#This Row],[QTY]]&lt;=InventoryList[[#This Row],[REORDER QTY]],1,0),0)</f>
        <v>0</v>
      </c>
    </row>
    <row r="12" spans="2:11" ht="30" customHeight="1">
      <c r="B12" s="13"/>
      <c r="C12" s="13" t="s">
        <v>33</v>
      </c>
      <c r="D12" s="13" t="s">
        <v>34</v>
      </c>
      <c r="E12" s="13" t="str">
        <f>IFERROR(VLOOKUP(InventoryList[[#This Row],[BIN '#]],BinLookup[],3,FALSE),"")</f>
        <v>Left MRO, Top Shelf</v>
      </c>
      <c r="F12" s="13"/>
      <c r="G12" s="14">
        <v>4</v>
      </c>
      <c r="H12" s="14"/>
      <c r="I12" s="15"/>
      <c r="J12" s="15">
        <f>InventoryList[[#This Row],[QTY]]*InventoryList[[#This Row],[COST]]</f>
        <v>0</v>
      </c>
      <c r="K12" s="6">
        <f>IFERROR(IF(InventoryList[[#This Row],[QTY]]&lt;=InventoryList[[#This Row],[REORDER QTY]],1,0),0)</f>
        <v>0</v>
      </c>
    </row>
    <row r="13" spans="2:11" ht="30" customHeight="1">
      <c r="B13" s="13"/>
      <c r="C13" s="13" t="s">
        <v>35</v>
      </c>
      <c r="D13" s="13" t="s">
        <v>34</v>
      </c>
      <c r="E13" s="13" t="str">
        <f>IFERROR(VLOOKUP(InventoryList[[#This Row],[BIN '#]],BinLookup[],3,FALSE),"")</f>
        <v>Left MRO, Top Shelf</v>
      </c>
      <c r="F13" s="13" t="s">
        <v>36</v>
      </c>
      <c r="G13" s="14">
        <v>12</v>
      </c>
      <c r="H13" s="14"/>
      <c r="I13" s="15"/>
      <c r="J13" s="15">
        <f>InventoryList[[#This Row],[QTY]]*InventoryList[[#This Row],[COST]]</f>
        <v>0</v>
      </c>
      <c r="K13" s="6">
        <f>IFERROR(IF(InventoryList[[#This Row],[QTY]]&lt;=InventoryList[[#This Row],[REORDER QTY]],1,0),0)</f>
        <v>0</v>
      </c>
    </row>
    <row r="14" spans="2:11" ht="30" customHeight="1">
      <c r="B14" s="13"/>
      <c r="C14" s="13" t="s">
        <v>37</v>
      </c>
      <c r="D14" s="13" t="s">
        <v>34</v>
      </c>
      <c r="E14" s="13" t="str">
        <f>IFERROR(VLOOKUP(InventoryList[[#This Row],[BIN '#]],BinLookup[],3,FALSE),"")</f>
        <v>Left MRO, Top Shelf</v>
      </c>
      <c r="F14" s="13" t="s">
        <v>36</v>
      </c>
      <c r="G14" s="14">
        <v>3</v>
      </c>
      <c r="H14" s="14"/>
      <c r="I14" s="15"/>
      <c r="J14" s="15">
        <f>InventoryList[[#This Row],[QTY]]*InventoryList[[#This Row],[COST]]</f>
        <v>0</v>
      </c>
      <c r="K14" s="6">
        <f>IFERROR(IF(InventoryList[[#This Row],[QTY]]&lt;=InventoryList[[#This Row],[REORDER QTY]],1,0),0)</f>
        <v>0</v>
      </c>
    </row>
    <row r="15" spans="2:11" ht="30" customHeight="1">
      <c r="B15" s="13"/>
      <c r="C15" s="13" t="s">
        <v>38</v>
      </c>
      <c r="D15" s="13" t="s">
        <v>34</v>
      </c>
      <c r="E15" s="13" t="str">
        <f>IFERROR(VLOOKUP(InventoryList[[#This Row],[BIN '#]],BinLookup[],3,FALSE),"")</f>
        <v>Left MRO, Top Shelf</v>
      </c>
      <c r="F15" s="13" t="s">
        <v>39</v>
      </c>
      <c r="G15" s="14">
        <v>2</v>
      </c>
      <c r="H15" s="14"/>
      <c r="I15" s="15"/>
      <c r="J15" s="15">
        <f>InventoryList[[#This Row],[QTY]]*InventoryList[[#This Row],[COST]]</f>
        <v>0</v>
      </c>
      <c r="K15" s="6">
        <f>IFERROR(IF(InventoryList[[#This Row],[QTY]]&lt;=InventoryList[[#This Row],[REORDER QTY]],1,0),0)</f>
        <v>0</v>
      </c>
    </row>
    <row r="16" spans="2:11" ht="30" customHeight="1">
      <c r="B16" s="13"/>
      <c r="C16" s="13" t="s">
        <v>40</v>
      </c>
      <c r="D16" s="13" t="s">
        <v>34</v>
      </c>
      <c r="E16" s="13" t="str">
        <f>IFERROR(VLOOKUP(InventoryList[[#This Row],[BIN '#]],BinLookup[],3,FALSE),"")</f>
        <v>Left MRO, Top Shelf</v>
      </c>
      <c r="F16" s="13"/>
      <c r="G16" s="14">
        <v>4</v>
      </c>
      <c r="H16" s="14"/>
      <c r="I16" s="15"/>
      <c r="J16" s="15">
        <f>InventoryList[[#This Row],[QTY]]*InventoryList[[#This Row],[COST]]</f>
        <v>0</v>
      </c>
      <c r="K16" s="6">
        <f>IFERROR(IF(InventoryList[[#This Row],[QTY]]&lt;=InventoryList[[#This Row],[REORDER QTY]],1,0),0)</f>
        <v>0</v>
      </c>
    </row>
    <row r="17" spans="2:11" ht="30" customHeight="1">
      <c r="B17" s="13"/>
      <c r="C17" s="13" t="s">
        <v>41</v>
      </c>
      <c r="D17" s="13" t="s">
        <v>34</v>
      </c>
      <c r="E17" s="13" t="str">
        <f>IFERROR(VLOOKUP(InventoryList[[#This Row],[BIN '#]],BinLookup[],3,FALSE),"")</f>
        <v>Left MRO, Top Shelf</v>
      </c>
      <c r="F17" s="13"/>
      <c r="G17" s="14">
        <v>4</v>
      </c>
      <c r="H17" s="14"/>
      <c r="I17" s="15"/>
      <c r="J17" s="15">
        <f>InventoryList[[#This Row],[QTY]]*InventoryList[[#This Row],[COST]]</f>
        <v>0</v>
      </c>
      <c r="K17" s="6">
        <f>IFERROR(IF(InventoryList[[#This Row],[QTY]]&lt;=InventoryList[[#This Row],[REORDER QTY]],1,0),0)</f>
        <v>0</v>
      </c>
    </row>
    <row r="18" spans="2:11" ht="30" customHeight="1">
      <c r="B18" s="13"/>
      <c r="C18" s="13"/>
      <c r="D18" s="13"/>
      <c r="E18" s="13" t="str">
        <f>IFERROR(VLOOKUP(InventoryList[[#This Row],[BIN '#]],BinLookup[],3,FALSE),"")</f>
        <v/>
      </c>
      <c r="F18" s="13"/>
      <c r="G18" s="14"/>
      <c r="H18" s="14"/>
      <c r="I18" s="15"/>
      <c r="J18" s="15">
        <f>InventoryList[[#This Row],[QTY]]*InventoryList[[#This Row],[COST]]</f>
        <v>0</v>
      </c>
      <c r="K18" s="6">
        <f>IFERROR(IF(InventoryList[[#This Row],[QTY]]&lt;=InventoryList[[#This Row],[REORDER QTY]],1,0),0)</f>
        <v>1</v>
      </c>
    </row>
    <row r="19" spans="2:11" ht="30" customHeight="1">
      <c r="B19" s="13"/>
      <c r="C19" s="13"/>
      <c r="D19" s="13"/>
      <c r="E19" s="13" t="str">
        <f>IFERROR(VLOOKUP(InventoryList[[#This Row],[BIN '#]],BinLookup[],3,FALSE),"")</f>
        <v/>
      </c>
      <c r="F19" s="13"/>
      <c r="G19" s="14"/>
      <c r="H19" s="14"/>
      <c r="I19" s="15"/>
      <c r="J19" s="15">
        <f>InventoryList[[#This Row],[QTY]]*InventoryList[[#This Row],[COST]]</f>
        <v>0</v>
      </c>
      <c r="K19" s="6">
        <f>IFERROR(IF(InventoryList[[#This Row],[QTY]]&lt;=InventoryList[[#This Row],[REORDER QTY]],1,0),0)</f>
        <v>1</v>
      </c>
    </row>
    <row r="20" spans="2:11" ht="30" customHeight="1">
      <c r="B20" s="13"/>
      <c r="C20" s="13"/>
      <c r="D20" s="13"/>
      <c r="E20" s="13" t="str">
        <f>IFERROR(VLOOKUP(InventoryList[[#This Row],[BIN '#]],BinLookup[],3,FALSE),"")</f>
        <v/>
      </c>
      <c r="F20" s="13"/>
      <c r="G20" s="14"/>
      <c r="H20" s="14"/>
      <c r="I20" s="15"/>
      <c r="J20" s="15">
        <f>InventoryList[[#This Row],[QTY]]*InventoryList[[#This Row],[COST]]</f>
        <v>0</v>
      </c>
      <c r="K20" s="6">
        <f>IFERROR(IF(InventoryList[[#This Row],[QTY]]&lt;=InventoryList[[#This Row],[REORDER QTY]],1,0),0)</f>
        <v>1</v>
      </c>
    </row>
    <row r="21" spans="2:11" ht="30" customHeight="1">
      <c r="B21" s="13"/>
      <c r="C21" s="13"/>
      <c r="D21" s="13"/>
      <c r="E21" s="13" t="str">
        <f>IFERROR(VLOOKUP(InventoryList[[#This Row],[BIN '#]],BinLookup[],3,FALSE),"")</f>
        <v/>
      </c>
      <c r="F21" s="13"/>
      <c r="G21" s="14"/>
      <c r="H21" s="14"/>
      <c r="I21" s="15"/>
      <c r="J21" s="15">
        <f>InventoryList[[#This Row],[QTY]]*InventoryList[[#This Row],[COST]]</f>
        <v>0</v>
      </c>
      <c r="K21" s="6">
        <f>IFERROR(IF(InventoryList[[#This Row],[QTY]]&lt;=InventoryList[[#This Row],[REORDER QTY]],1,0),0)</f>
        <v>1</v>
      </c>
    </row>
  </sheetData>
  <dataValidations count="20">
    <dataValidation allowBlank="1" showInputMessage="1" showErrorMessage="1" prompt="This worksheet shows items ready for reordering--automatically flagged in column K. There are 2 navigation links in cells E2 &amp; F2 for Inventory Pick List &amp; Bin Lookup worksheets" sqref="A1" xr:uid="{00000000-0002-0000-0000-000000000000}"/>
    <dataValidation allowBlank="1" showInputMessage="1" showErrorMessage="1" prompt="Automatically calculated total inventory value" sqref="B3" xr:uid="{00000000-0002-0000-0000-000001000000}"/>
    <dataValidation allowBlank="1" showInputMessage="1" showErrorMessage="1" prompt="Automatically calculated bin count" sqref="D3" xr:uid="{00000000-0002-0000-0000-000002000000}"/>
    <dataValidation allowBlank="1" showInputMessage="1" showErrorMessage="1" prompt="Automatically calculated number of inventory items based on their description" sqref="C3" xr:uid="{00000000-0002-0000-0000-000003000000}"/>
    <dataValidation allowBlank="1" showInputMessage="1" showErrorMessage="1" prompt="Enter SKU in this column" sqref="B4" xr:uid="{00000000-0002-0000-0000-000004000000}"/>
    <dataValidation allowBlank="1" showInputMessage="1" showErrorMessage="1" prompt="Enter a description of the item in this column" sqref="C4" xr:uid="{00000000-0002-0000-0000-000005000000}"/>
    <dataValidation allowBlank="1" showInputMessage="1" showErrorMessage="1" prompt="Select the bin number from the dropdown list. Press ALT+DOWN ARROW to open the dropdown list then press ENTER to choose one of the items" sqref="D4" xr:uid="{00000000-0002-0000-0000-000006000000}"/>
    <dataValidation allowBlank="1" showInputMessage="1" showErrorMessage="1" prompt="Location is automatically updated in this column using the Bin # and information in the Bin Lookup worksheet " sqref="E4" xr:uid="{00000000-0002-0000-0000-000007000000}"/>
    <dataValidation allowBlank="1" showInputMessage="1" showErrorMessage="1" prompt="Enter unit in this column" sqref="F4" xr:uid="{00000000-0002-0000-0000-000008000000}"/>
    <dataValidation allowBlank="1" showInputMessage="1" showErrorMessage="1" prompt="Enter the quantity of each item in this column" sqref="G4" xr:uid="{00000000-0002-0000-0000-000009000000}"/>
    <dataValidation allowBlank="1" showInputMessage="1" showErrorMessage="1" prompt="Enter reorder quantity in this column" sqref="H4" xr:uid="{00000000-0002-0000-0000-00000A000000}"/>
    <dataValidation allowBlank="1" showInputMessage="1" showErrorMessage="1" prompt="Enter the cost of each item in this column" sqref="I4" xr:uid="{00000000-0002-0000-0000-00000B000000}"/>
    <dataValidation allowBlank="1" showInputMessage="1" showErrorMessage="1" prompt="The inventory value is automatically calculated in this column using the QTY and COST values from the table" sqref="J4" xr:uid="{00000000-0002-0000-0000-00000C000000}"/>
    <dataValidation allowBlank="1" showInputMessage="1" showErrorMessage="1" prompt="A flag icon in this column indicates items in the inventory list that are ready to be reordered" sqref="K4" xr:uid="{00000000-0002-0000-0000-00000D000000}"/>
    <dataValidation allowBlank="1" showInputMessage="1" showErrorMessage="1" prompt="Navigational link to Inventory Pick List worksheet" sqref="E2" xr:uid="{00000000-0002-0000-0000-00000F000000}"/>
    <dataValidation allowBlank="1" showInputMessage="1" showErrorMessage="1" prompt="Navigation link to modify or add items to the Bin Lookup worksheet" sqref="F2" xr:uid="{00000000-0002-0000-0000-000010000000}"/>
    <dataValidation allowBlank="1" showInputMessage="1" showErrorMessage="1" prompt="Total inventory value is automatically updated below" sqref="B2" xr:uid="{00000000-0002-0000-0000-000011000000}"/>
    <dataValidation allowBlank="1" showInputMessage="1" showErrorMessage="1" prompt="Total inventory items is automatically updated below" sqref="C2" xr:uid="{00000000-0002-0000-0000-000012000000}"/>
    <dataValidation allowBlank="1" showInputMessage="1" showErrorMessage="1" prompt="Total bin count is automatically updated below" sqref="D2" xr:uid="{00000000-0002-0000-0000-000013000000}"/>
    <dataValidation type="list" errorStyle="warning" allowBlank="1" showInputMessage="1" showErrorMessage="1" error="This Bin # isn't in the list. Select Yes to retain the entry, Cancel to add it to the table on the Bin Lookup worksheet, which will add the Bin # to this drop down list, or No, then ALT + DOWN ARROW to select from the list" sqref="D5:D21" xr:uid="{00000000-0002-0000-0000-00000E000000}">
      <formula1>BinNumber</formula1>
    </dataValidation>
  </dataValidations>
  <hyperlinks>
    <hyperlink ref="E2" location="'Inventory Pick List'!A1" tooltip="Select to view Inventory Pick List worksheet" display="INVENTORY PICK LIST" xr:uid="{00000000-0004-0000-0000-000000000000}"/>
    <hyperlink ref="F2" location="'Bin Lookup'!A1" tooltip="Select to add or modify Bin Lookup information" display="BIN LOOKUP" xr:uid="{00000000-0004-0000-0000-000001000000}"/>
  </hyperlinks>
  <printOptions horizontalCentered="1"/>
  <pageMargins left="0.25" right="0.25" top="0.75" bottom="0.75" header="0.3" footer="0.3"/>
  <pageSetup scale="66" fitToHeight="0" orientation="landscape" r:id="rId1"/>
  <headerFooter differentFirst="1">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tPickList">
    <tabColor theme="4" tint="0.39997558519241921"/>
    <pageSetUpPr autoPageBreaks="0" fitToPage="1"/>
  </sheetPr>
  <dimension ref="B1:I9"/>
  <sheetViews>
    <sheetView showGridLines="0" zoomScaleNormal="100" workbookViewId="0"/>
  </sheetViews>
  <sheetFormatPr defaultColWidth="8.77734375" defaultRowHeight="30" customHeight="1"/>
  <cols>
    <col min="1" max="1" width="1.77734375" customWidth="1"/>
    <col min="2" max="2" width="20.77734375" customWidth="1"/>
    <col min="3" max="3" width="21.77734375" customWidth="1"/>
    <col min="4" max="4" width="15.6640625" customWidth="1"/>
    <col min="5" max="5" width="17.77734375" customWidth="1"/>
    <col min="6" max="6" width="25.44140625" customWidth="1"/>
    <col min="7" max="7" width="14.44140625" customWidth="1"/>
    <col min="8" max="8" width="13.44140625" customWidth="1"/>
    <col min="9" max="9" width="22.6640625" customWidth="1"/>
  </cols>
  <sheetData>
    <row r="1" spans="2:9" ht="54" customHeight="1" thickBot="1">
      <c r="B1" s="5" t="s">
        <v>4</v>
      </c>
      <c r="C1" s="3"/>
      <c r="D1" s="1"/>
      <c r="E1" s="1"/>
      <c r="F1" s="1"/>
      <c r="G1" s="1"/>
      <c r="H1" s="1"/>
      <c r="I1" s="1"/>
    </row>
    <row r="2" spans="2:9" ht="24.95" customHeight="1">
      <c r="B2" s="19"/>
      <c r="C2" s="19" t="s">
        <v>42</v>
      </c>
    </row>
    <row r="3" spans="2:9" ht="30" customHeight="1">
      <c r="B3" s="17"/>
      <c r="C3" s="18"/>
    </row>
    <row r="4" spans="2:9" ht="17.100000000000001" customHeight="1">
      <c r="B4" s="9" t="s">
        <v>43</v>
      </c>
      <c r="C4" s="9" t="s">
        <v>6</v>
      </c>
      <c r="D4" s="9" t="s">
        <v>44</v>
      </c>
      <c r="E4" s="9" t="s">
        <v>45</v>
      </c>
      <c r="F4" s="9" t="s">
        <v>46</v>
      </c>
      <c r="G4" s="9" t="s">
        <v>10</v>
      </c>
      <c r="H4" s="9" t="s">
        <v>8</v>
      </c>
      <c r="I4" s="9" t="s">
        <v>9</v>
      </c>
    </row>
    <row r="5" spans="2:9" ht="30" customHeight="1">
      <c r="B5" s="13" t="s">
        <v>47</v>
      </c>
      <c r="C5" s="13" t="s">
        <v>48</v>
      </c>
      <c r="D5" s="14">
        <v>3</v>
      </c>
      <c r="E5" s="14" t="str">
        <f>IFERROR(VLOOKUP(InventoryPickList[[#This Row],[SKU]],InventoryList[],6,FALSE),"")</f>
        <v/>
      </c>
      <c r="F5" s="13" t="str">
        <f>IFERROR(VLOOKUP(InventoryPickList[[#This Row],[SKU]],InventoryList[],2,FALSE),"")</f>
        <v/>
      </c>
      <c r="G5" s="13" t="str">
        <f>IFERROR(VLOOKUP(InventoryPickList[[#This Row],[SKU]],InventoryList[],5,FALSE),"")</f>
        <v/>
      </c>
      <c r="H5" s="13" t="str">
        <f>IFERROR(VLOOKUP(InventoryPickList[[#This Row],[SKU]],InventoryList[],3,FALSE),"")</f>
        <v/>
      </c>
      <c r="I5" s="13" t="str">
        <f>IFERROR(VLOOKUP(InventoryPickList[[#This Row],[SKU]],InventoryList[],4,FALSE),"")</f>
        <v/>
      </c>
    </row>
    <row r="6" spans="2:9" ht="30" customHeight="1">
      <c r="B6" s="13" t="s">
        <v>47</v>
      </c>
      <c r="C6" s="13" t="s">
        <v>49</v>
      </c>
      <c r="D6" s="14">
        <v>1</v>
      </c>
      <c r="E6" s="14" t="str">
        <f>IFERROR(VLOOKUP(InventoryPickList[[#This Row],[SKU]],InventoryList[],6,FALSE),"")</f>
        <v/>
      </c>
      <c r="F6" s="13" t="str">
        <f>IFERROR(VLOOKUP(InventoryPickList[[#This Row],[SKU]],InventoryList[],2,FALSE),"")</f>
        <v/>
      </c>
      <c r="G6" s="13" t="str">
        <f>IFERROR(VLOOKUP(InventoryPickList[[#This Row],[SKU]],InventoryList[],5,FALSE),"")</f>
        <v/>
      </c>
      <c r="H6" s="13" t="str">
        <f>IFERROR(VLOOKUP(InventoryPickList[[#This Row],[SKU]],InventoryList[],3,FALSE),"")</f>
        <v/>
      </c>
      <c r="I6" s="13" t="str">
        <f>IFERROR(VLOOKUP(InventoryPickList[[#This Row],[SKU]],InventoryList[],4,FALSE),"")</f>
        <v/>
      </c>
    </row>
    <row r="7" spans="2:9" ht="30" customHeight="1">
      <c r="B7" s="13" t="s">
        <v>47</v>
      </c>
      <c r="C7" s="13" t="s">
        <v>50</v>
      </c>
      <c r="D7" s="14">
        <v>2</v>
      </c>
      <c r="E7" s="14" t="str">
        <f>IFERROR(VLOOKUP(InventoryPickList[[#This Row],[SKU]],InventoryList[],6,FALSE),"")</f>
        <v/>
      </c>
      <c r="F7" s="13" t="str">
        <f>IFERROR(VLOOKUP(InventoryPickList[[#This Row],[SKU]],InventoryList[],2,FALSE),"")</f>
        <v/>
      </c>
      <c r="G7" s="13" t="str">
        <f>IFERROR(VLOOKUP(InventoryPickList[[#This Row],[SKU]],InventoryList[],5,FALSE),"")</f>
        <v/>
      </c>
      <c r="H7" s="13" t="str">
        <f>IFERROR(VLOOKUP(InventoryPickList[[#This Row],[SKU]],InventoryList[],3,FALSE),"")</f>
        <v/>
      </c>
      <c r="I7" s="13" t="str">
        <f>IFERROR(VLOOKUP(InventoryPickList[[#This Row],[SKU]],InventoryList[],4,FALSE),"")</f>
        <v/>
      </c>
    </row>
    <row r="8" spans="2:9" ht="30" customHeight="1">
      <c r="B8" s="13" t="s">
        <v>47</v>
      </c>
      <c r="C8" s="13" t="s">
        <v>51</v>
      </c>
      <c r="D8" s="14">
        <v>6</v>
      </c>
      <c r="E8" s="14" t="str">
        <f>IFERROR(VLOOKUP(InventoryPickList[[#This Row],[SKU]],InventoryList[],6,FALSE),"")</f>
        <v/>
      </c>
      <c r="F8" s="13" t="str">
        <f>IFERROR(VLOOKUP(InventoryPickList[[#This Row],[SKU]],InventoryList[],2,FALSE),"")</f>
        <v/>
      </c>
      <c r="G8" s="13" t="str">
        <f>IFERROR(VLOOKUP(InventoryPickList[[#This Row],[SKU]],InventoryList[],5,FALSE),"")</f>
        <v/>
      </c>
      <c r="H8" s="13" t="str">
        <f>IFERROR(VLOOKUP(InventoryPickList[[#This Row],[SKU]],InventoryList[],3,FALSE),"")</f>
        <v/>
      </c>
      <c r="I8" s="13" t="str">
        <f>IFERROR(VLOOKUP(InventoryPickList[[#This Row],[SKU]],InventoryList[],4,FALSE),"")</f>
        <v/>
      </c>
    </row>
    <row r="9" spans="2:9" ht="30" customHeight="1">
      <c r="B9" s="13" t="s">
        <v>47</v>
      </c>
      <c r="C9" s="13" t="s">
        <v>52</v>
      </c>
      <c r="D9" s="14">
        <v>3</v>
      </c>
      <c r="E9" s="14" t="str">
        <f>IFERROR(VLOOKUP(InventoryPickList[[#This Row],[SKU]],InventoryList[],6,FALSE),"")</f>
        <v/>
      </c>
      <c r="F9" s="13" t="str">
        <f>IFERROR(VLOOKUP(InventoryPickList[[#This Row],[SKU]],InventoryList[],2,FALSE),"")</f>
        <v/>
      </c>
      <c r="G9" s="13" t="str">
        <f>IFERROR(VLOOKUP(InventoryPickList[[#This Row],[SKU]],InventoryList[],5,FALSE),"")</f>
        <v/>
      </c>
      <c r="H9" s="13" t="str">
        <f>IFERROR(VLOOKUP(InventoryPickList[[#This Row],[SKU]],InventoryList[],3,FALSE),"")</f>
        <v/>
      </c>
      <c r="I9" s="13" t="str">
        <f>IFERROR(VLOOKUP(InventoryPickList[[#This Row],[SKU]],InventoryList[],4,FALSE),"")</f>
        <v/>
      </c>
    </row>
  </sheetData>
  <conditionalFormatting sqref="E5:E9">
    <cfRule type="expression" dxfId="0" priority="7">
      <formula>D5&gt;E5</formula>
    </cfRule>
  </conditionalFormatting>
  <dataValidations xWindow="40" yWindow="335" count="14">
    <dataValidation allowBlank="1" showInputMessage="1" showErrorMessage="1" prompt="Use Inventory pick list to track quantity of each SKU needed to fulfill orders. Clear pick list table in cell B2. Navigate to Inventory List worksheet in cell C2" sqref="A1" xr:uid="{00000000-0002-0000-0100-000000000000}"/>
    <dataValidation allowBlank="1" showInputMessage="1" showErrorMessage="1" prompt="Enter order number in this column" sqref="B4" xr:uid="{00000000-0002-0000-0100-000001000000}"/>
    <dataValidation allowBlank="1" showInputMessage="1" showErrorMessage="1" prompt="Select the SKU from the dropdown list. Press ALT+DOWN ARROW to open the dropdown list then press ENTER to choose one of the items" sqref="C4" xr:uid="{00000000-0002-0000-0100-000002000000}"/>
    <dataValidation allowBlank="1" showInputMessage="1" showErrorMessage="1" prompt="Enter pick quantity of items in this column" sqref="D4" xr:uid="{00000000-0002-0000-0100-000003000000}"/>
    <dataValidation allowBlank="1" showInputMessage="1" showErrorMessage="1" prompt="Quantity available for each item is automatically calculated in this column" sqref="E4" xr:uid="{00000000-0002-0000-0100-000004000000}"/>
    <dataValidation allowBlank="1" showInputMessage="1" showErrorMessage="1" prompt="Item description is automatically updated in this column" sqref="F4" xr:uid="{00000000-0002-0000-0100-000005000000}"/>
    <dataValidation allowBlank="1" showInputMessage="1" showErrorMessage="1" prompt="Unit is automatically updated in this column" sqref="G4" xr:uid="{00000000-0002-0000-0100-000006000000}"/>
    <dataValidation allowBlank="1" showInputMessage="1" showErrorMessage="1" prompt="Bin number is automatically updated in this column" sqref="H4" xr:uid="{00000000-0002-0000-0100-000007000000}"/>
    <dataValidation allowBlank="1" showInputMessage="1" showErrorMessage="1" prompt="Location is automatically updated in this column" sqref="I4" xr:uid="{00000000-0002-0000-0100-000008000000}"/>
    <dataValidation type="custom" allowBlank="1" showInputMessage="1" showErrorMessage="1" errorTitle="Whoops!" error="The quantity entered exceeds the Quantity Available. " sqref="D6:D9" xr:uid="{00000000-0002-0000-0100-000009000000}">
      <formula1>D6&lt;=E6</formula1>
    </dataValidation>
    <dataValidation type="custom" allowBlank="1" showInputMessage="1" showErrorMessage="1" error="The quantity entered exceeds the Quantity Available. Enter a PICK QTY less than the QTY AVAILABLE" sqref="D5" xr:uid="{00000000-0002-0000-0100-00000A000000}">
      <formula1>D5&lt;=E5</formula1>
    </dataValidation>
    <dataValidation allowBlank="1" showInputMessage="1" showErrorMessage="1" prompt="To clear the pick list table in this worksheet, activate the object in B2 or press ALT+F8 and type &quot;ClearPickList&quot; with no spaces, then select RUN" sqref="B2" xr:uid="{00000000-0002-0000-0100-00000B000000}"/>
    <dataValidation allowBlank="1" showInputMessage="1" showErrorMessage="1" prompt="Navigation link to Inventory List worksheet" sqref="C2" xr:uid="{00000000-0002-0000-0100-00000C000000}"/>
    <dataValidation type="list" errorStyle="warning" allowBlank="1" showErrorMessage="1" error="Entry isn't from List. Select CANCEL, then press ALT+DOWN ARROW to open drop-down list and ENTER to make selection" sqref="C5:C9" xr:uid="{00000000-0002-0000-0100-00000D000000}">
      <formula1>SKULookup</formula1>
    </dataValidation>
  </dataValidations>
  <hyperlinks>
    <hyperlink ref="C2" location="'Inventory List'!A1" tooltip="Select to view Inventory List" display="INVENTORY LIST" xr:uid="{00000000-0004-0000-0100-000000000000}"/>
  </hyperlinks>
  <printOptions horizontalCentered="1"/>
  <pageMargins left="0.25" right="0.25" top="0.75" bottom="0.75" header="0.3" footer="0.3"/>
  <pageSetup scale="75" fitToHeight="0" orientation="landscape" r:id="rId1"/>
  <headerFooter differentFirst="1">
    <oddFooter>Page &amp;P of &amp;N</oddFooter>
  </headerFooter>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tBinLookup">
    <tabColor theme="4" tint="-0.499984740745262"/>
    <pageSetUpPr autoPageBreaks="0"/>
  </sheetPr>
  <dimension ref="B1:G11"/>
  <sheetViews>
    <sheetView showGridLines="0" topLeftCell="A2" zoomScaleNormal="100" workbookViewId="0">
      <selection activeCell="D10" sqref="D10"/>
    </sheetView>
  </sheetViews>
  <sheetFormatPr defaultColWidth="8.77734375" defaultRowHeight="30" customHeight="1"/>
  <cols>
    <col min="1" max="1" width="1.77734375" customWidth="1"/>
    <col min="2" max="2" width="20.77734375" customWidth="1"/>
    <col min="3" max="3" width="19.44140625" customWidth="1"/>
    <col min="4" max="4" width="18.44140625" customWidth="1"/>
    <col min="5" max="7" width="11.77734375" customWidth="1"/>
  </cols>
  <sheetData>
    <row r="1" spans="2:7" ht="54" customHeight="1" thickBot="1">
      <c r="B1" s="3" t="s">
        <v>5</v>
      </c>
      <c r="C1" s="1"/>
      <c r="D1" s="1"/>
      <c r="E1" s="1"/>
      <c r="F1" s="1"/>
      <c r="G1" s="1"/>
    </row>
    <row r="2" spans="2:7" ht="24.95" customHeight="1">
      <c r="B2" s="19" t="s">
        <v>42</v>
      </c>
    </row>
    <row r="3" spans="2:7" ht="30" customHeight="1">
      <c r="B3" s="10"/>
      <c r="C3" s="10"/>
      <c r="D3" s="10"/>
      <c r="E3" s="10"/>
      <c r="F3" s="10"/>
      <c r="G3" s="10"/>
    </row>
    <row r="4" spans="2:7" ht="17.100000000000001" customHeight="1">
      <c r="B4" s="7" t="s">
        <v>8</v>
      </c>
      <c r="C4" s="7" t="s">
        <v>7</v>
      </c>
      <c r="D4" s="7" t="s">
        <v>9</v>
      </c>
      <c r="E4" s="8" t="s">
        <v>53</v>
      </c>
      <c r="F4" s="8" t="s">
        <v>54</v>
      </c>
      <c r="G4" s="8" t="s">
        <v>55</v>
      </c>
    </row>
    <row r="5" spans="2:7" ht="30" customHeight="1">
      <c r="B5" s="13" t="s">
        <v>17</v>
      </c>
      <c r="C5" s="13" t="s">
        <v>56</v>
      </c>
      <c r="D5" s="16" t="s">
        <v>57</v>
      </c>
      <c r="E5" s="14">
        <v>50</v>
      </c>
      <c r="F5" s="14">
        <v>10</v>
      </c>
      <c r="G5" s="14">
        <v>10</v>
      </c>
    </row>
    <row r="6" spans="2:7" ht="30" customHeight="1">
      <c r="B6" s="13" t="s">
        <v>19</v>
      </c>
      <c r="C6" s="13" t="s">
        <v>19</v>
      </c>
      <c r="D6" s="13" t="s">
        <v>58</v>
      </c>
      <c r="E6" s="14"/>
      <c r="F6" s="14"/>
      <c r="G6" s="14"/>
    </row>
    <row r="7" spans="2:7" ht="30" customHeight="1">
      <c r="B7" s="13" t="s">
        <v>23</v>
      </c>
      <c r="C7" s="13" t="s">
        <v>23</v>
      </c>
      <c r="D7" s="13" t="s">
        <v>58</v>
      </c>
      <c r="E7" s="14"/>
      <c r="F7" s="14"/>
      <c r="G7" s="14"/>
    </row>
    <row r="8" spans="2:7" ht="30" customHeight="1">
      <c r="B8" s="13" t="s">
        <v>26</v>
      </c>
      <c r="C8" s="13" t="s">
        <v>26</v>
      </c>
      <c r="D8" s="13" t="s">
        <v>59</v>
      </c>
      <c r="E8" s="14"/>
      <c r="F8" s="14"/>
      <c r="G8" s="14"/>
    </row>
    <row r="9" spans="2:7" ht="30" customHeight="1">
      <c r="B9" s="13" t="s">
        <v>29</v>
      </c>
      <c r="C9" s="13" t="s">
        <v>60</v>
      </c>
      <c r="D9" s="16" t="s">
        <v>57</v>
      </c>
      <c r="E9" s="14"/>
      <c r="F9" s="14"/>
      <c r="G9" s="14"/>
    </row>
    <row r="10" spans="2:7" ht="30" customHeight="1">
      <c r="B10" s="13" t="s">
        <v>34</v>
      </c>
      <c r="C10" s="13" t="s">
        <v>61</v>
      </c>
      <c r="D10" s="13" t="s">
        <v>62</v>
      </c>
      <c r="E10" s="14"/>
      <c r="F10" s="14"/>
      <c r="G10" s="14"/>
    </row>
    <row r="11" spans="2:7" ht="30" customHeight="1">
      <c r="B11" s="13" t="s">
        <v>34</v>
      </c>
      <c r="C11" s="13" t="s">
        <v>61</v>
      </c>
      <c r="D11" s="13" t="s">
        <v>62</v>
      </c>
      <c r="E11" s="14"/>
      <c r="F11" s="14"/>
      <c r="G11" s="14"/>
    </row>
  </sheetData>
  <dataValidations count="8">
    <dataValidation allowBlank="1" showInputMessage="1" showErrorMessage="1" prompt="This worksheet has a table that provides data for the inventory list and inventory pick list worksheets. A navigation link to Inventory List worksheet is in cell B2" sqref="A1" xr:uid="{00000000-0002-0000-0200-000000000000}"/>
    <dataValidation allowBlank="1" showInputMessage="1" showErrorMessage="1" prompt="Enter the bin number in this column" sqref="B4" xr:uid="{00000000-0002-0000-0200-000001000000}"/>
    <dataValidation allowBlank="1" showInputMessage="1" showErrorMessage="1" prompt="Enter a description of bin in this column" sqref="C4" xr:uid="{00000000-0002-0000-0200-000002000000}"/>
    <dataValidation allowBlank="1" showInputMessage="1" showErrorMessage="1" prompt="Enter the location of bin in this column" sqref="D4" xr:uid="{00000000-0002-0000-0200-000003000000}"/>
    <dataValidation allowBlank="1" showInputMessage="1" showErrorMessage="1" prompt="Enter width of bin in this column" sqref="E4" xr:uid="{00000000-0002-0000-0200-000004000000}"/>
    <dataValidation allowBlank="1" showInputMessage="1" showErrorMessage="1" prompt="Enter height of bin in this column" sqref="F4" xr:uid="{00000000-0002-0000-0200-000005000000}"/>
    <dataValidation allowBlank="1" showInputMessage="1" showErrorMessage="1" prompt="Enter length of bin in this column" sqref="G4" xr:uid="{00000000-0002-0000-0200-000006000000}"/>
    <dataValidation allowBlank="1" showInputMessage="1" showErrorMessage="1" prompt="Navigation link to Inventory List worksheet" sqref="B2" xr:uid="{00000000-0002-0000-0200-000007000000}"/>
  </dataValidations>
  <hyperlinks>
    <hyperlink ref="B2" location="'Inventory List'!A1" tooltip="Select to view Inventory List" display="INVENTORY LIST" xr:uid="{00000000-0004-0000-0200-000000000000}"/>
  </hyperlinks>
  <printOptions horizontalCentered="1"/>
  <pageMargins left="0.25" right="0.25" top="0.75" bottom="0.75" header="0.3" footer="0.3"/>
  <pageSetup orientation="landscape" r:id="rId1"/>
  <headerFooter differentFirst="1">
    <oddFooter>Page &amp;P of &amp;N</oddFooter>
  </headerFooter>
  <drawing r:id="rId2"/>
  <tableParts count="1">
    <tablePart r:id="rId3"/>
  </tableParts>
</worksheet>
</file>

<file path=docProps/app.xml><?xml version="1.0" encoding="utf-8"?>
<Properties xmlns="http://schemas.openxmlformats.org/officeDocument/2006/extended-properties" xmlns:vt="http://schemas.openxmlformats.org/officeDocument/2006/docPropsVTypes">
  <Template>TM02930030</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Pablo Oyarzo</cp:lastModifiedBy>
  <cp:revision/>
  <dcterms:created xsi:type="dcterms:W3CDTF">2017-06-02T00:14:58Z</dcterms:created>
  <dcterms:modified xsi:type="dcterms:W3CDTF">2023-02-28T20:11:29Z</dcterms:modified>
  <cp:category/>
  <cp:contentStatus/>
</cp:coreProperties>
</file>