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/Desktop/DIPLOM/evaluatingMaterialApp/static/exel_templates/"/>
    </mc:Choice>
  </mc:AlternateContent>
  <xr:revisionPtr revIDLastSave="0" documentId="13_ncr:1_{5F07F982-A1F3-8944-A169-6823749D377A}" xr6:coauthVersionLast="47" xr6:coauthVersionMax="47" xr10:uidLastSave="{00000000-0000-0000-0000-000000000000}"/>
  <bookViews>
    <workbookView xWindow="1040" yWindow="500" windowWidth="31520" windowHeight="20500" xr2:uid="{EDD4186A-6E89-4516-944D-5EFD2E0820A6}"/>
  </bookViews>
  <sheets>
    <sheet name="Водозащита" sheetId="1" r:id="rId1"/>
    <sheet name="Гомеостаз" sheetId="2" r:id="rId2"/>
    <sheet name="Надежность" sheetId="3" r:id="rId3"/>
    <sheet name="Оценк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2" i="2"/>
  <c r="J12" i="2" l="1"/>
  <c r="H10" i="2"/>
  <c r="J10" i="2" s="1"/>
  <c r="F11" i="1"/>
  <c r="H11" i="1" s="1"/>
  <c r="F12" i="1"/>
  <c r="H12" i="1" s="1"/>
  <c r="F10" i="1"/>
  <c r="H10" i="1" s="1"/>
  <c r="F9" i="1"/>
  <c r="H9" i="1" s="1"/>
  <c r="F8" i="1"/>
  <c r="H8" i="1" s="1"/>
  <c r="H11" i="2" l="1"/>
  <c r="J11" i="2" s="1"/>
  <c r="K27" i="2" s="1"/>
</calcChain>
</file>

<file path=xl/sharedStrings.xml><?xml version="1.0" encoding="utf-8"?>
<sst xmlns="http://schemas.openxmlformats.org/spreadsheetml/2006/main" count="125" uniqueCount="81">
  <si>
    <t>Оценка</t>
  </si>
  <si>
    <t>Рп – давление промокания материалов</t>
  </si>
  <si>
    <t>В– водонепроницаемость</t>
  </si>
  <si>
    <t>tп – время промокания материала</t>
  </si>
  <si>
    <t>Кв – критерий полноты реализации водозащитной функции</t>
  </si>
  <si>
    <t>Квд – динамический критерий уровня водозащитной функции</t>
  </si>
  <si>
    <t>Наименование показателя</t>
  </si>
  <si>
    <t>Условия</t>
  </si>
  <si>
    <t>гидростатическое давление</t>
  </si>
  <si>
    <t>время защиты от воды</t>
  </si>
  <si>
    <t>скорость увеличения гидростатического давления</t>
  </si>
  <si>
    <t>кПа/мин</t>
  </si>
  <si>
    <t>кПа</t>
  </si>
  <si>
    <t>мин</t>
  </si>
  <si>
    <t>Относительное</t>
  </si>
  <si>
    <t>Базовое</t>
  </si>
  <si>
    <t xml:space="preserve">Rсум - суммарное тепловое сопротивление </t>
  </si>
  <si>
    <t xml:space="preserve">WVPс - водопаропроницаемость </t>
  </si>
  <si>
    <t xml:space="preserve">Квпп - динамический критерий водопаропроницаемости </t>
  </si>
  <si>
    <t>Комментарии</t>
  </si>
  <si>
    <t xml:space="preserve">ΔPmin </t>
  </si>
  <si>
    <t>ΔPmax</t>
  </si>
  <si>
    <t xml:space="preserve">ΔPун </t>
  </si>
  <si>
    <t>ΔPср</t>
  </si>
  <si>
    <t>Твн</t>
  </si>
  <si>
    <t>Wвн</t>
  </si>
  <si>
    <t xml:space="preserve">Тнmin </t>
  </si>
  <si>
    <t xml:space="preserve">Wнmin </t>
  </si>
  <si>
    <t>Тнmax</t>
  </si>
  <si>
    <t>Wнmax</t>
  </si>
  <si>
    <t>Па</t>
  </si>
  <si>
    <t>°С</t>
  </si>
  <si>
    <t>%</t>
  </si>
  <si>
    <t>м/с</t>
  </si>
  <si>
    <t>vср</t>
  </si>
  <si>
    <t>Выводит описание материала</t>
  </si>
  <si>
    <t>Расчетное значение</t>
  </si>
  <si>
    <t>Введите экспериментальные данные</t>
  </si>
  <si>
    <t>Выводит оборудование</t>
  </si>
  <si>
    <t>Артикул:</t>
  </si>
  <si>
    <t>Оборудование:</t>
  </si>
  <si>
    <t>Базовое значение</t>
  </si>
  <si>
    <t>Относительная оценка</t>
  </si>
  <si>
    <t>Средневзвешенная оценка</t>
  </si>
  <si>
    <t>Весомость</t>
  </si>
  <si>
    <t>ввод огранич.</t>
  </si>
  <si>
    <t>ввод показатель</t>
  </si>
  <si>
    <t>ввод ЭД</t>
  </si>
  <si>
    <t>ввод имя материала</t>
  </si>
  <si>
    <t>ввод описание материала</t>
  </si>
  <si>
    <t>ввод оборудование (из показатель)</t>
  </si>
  <si>
    <t>текст</t>
  </si>
  <si>
    <t>ФИО инженера</t>
  </si>
  <si>
    <t>Минимальная температура наружной среды</t>
  </si>
  <si>
    <t>Минимальная влажность наружной среды</t>
  </si>
  <si>
    <t>Максимальная температура наружной среды</t>
  </si>
  <si>
    <t>Максимальная влажность наружной среды</t>
  </si>
  <si>
    <t>Комфортная темепература внутри одежды</t>
  </si>
  <si>
    <t>Комфортная влажность внутри одежды</t>
  </si>
  <si>
    <t>Средняя скорость движения наружного воздуха</t>
  </si>
  <si>
    <t xml:space="preserve">Минимальная разность ΔP при заданных условиях носки </t>
  </si>
  <si>
    <t xml:space="preserve">Максимальная разность ΔP при заданных условиях носки </t>
  </si>
  <si>
    <t xml:space="preserve">Расчетная разность ΔP при заданных условиях носки </t>
  </si>
  <si>
    <t>Среднее значение диапазона ΔP при заданных условиях носки</t>
  </si>
  <si>
    <t xml:space="preserve">М1с  </t>
  </si>
  <si>
    <t xml:space="preserve">М1мин </t>
  </si>
  <si>
    <t>tос</t>
  </si>
  <si>
    <t>М2с</t>
  </si>
  <si>
    <t>М2мин</t>
  </si>
  <si>
    <t xml:space="preserve">c   </t>
  </si>
  <si>
    <t xml:space="preserve">C0  </t>
  </si>
  <si>
    <t xml:space="preserve">М1макс </t>
  </si>
  <si>
    <t xml:space="preserve">М2макс </t>
  </si>
  <si>
    <t>C0</t>
  </si>
  <si>
    <t xml:space="preserve">t </t>
  </si>
  <si>
    <t xml:space="preserve">m   </t>
  </si>
  <si>
    <t>Ввод Sпр</t>
  </si>
  <si>
    <t>Выводит имя материала</t>
  </si>
  <si>
    <t>Испытания провел:</t>
  </si>
  <si>
    <t>комментарии</t>
  </si>
  <si>
    <t>Sпр - площадь поверхности пробы: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</si>
</sst>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5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3">
    <xf numFmtId="0" fontId="0" fillId="0" borderId="0" xfId="0"/>
    <xf numFmtId="0" fontId="4" fillId="0" borderId="1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/>
    <xf numFmtId="0" fontId="4" fillId="0" borderId="0" xfId="0" applyFont="1" applyAlignment="1">
      <alignment vertical="center" wrapText="1"/>
    </xf>
    <xf numFmtId="0" fontId="4" fillId="0" borderId="18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" xfId="0" applyFont="1" applyBorder="1"/>
    <xf numFmtId="0" fontId="4" fillId="0" borderId="17" xfId="0" applyFont="1" applyBorder="1"/>
    <xf numFmtId="0" fontId="4" fillId="4" borderId="4" xfId="3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4" fillId="0" borderId="20" xfId="0" applyFont="1" applyBorder="1" applyAlignment="1">
      <alignment vertical="center" wrapText="1"/>
    </xf>
    <xf numFmtId="0" fontId="4" fillId="0" borderId="12" xfId="1" applyFont="1" applyFill="1" applyBorder="1" applyAlignment="1">
      <alignment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0" xfId="2" applyFont="1" applyFill="1" applyBorder="1"/>
    <xf numFmtId="0" fontId="4" fillId="0" borderId="19" xfId="0" applyFont="1" applyBorder="1" applyAlignment="1">
      <alignment horizontal="left" vertical="center" wrapText="1"/>
    </xf>
    <xf numFmtId="0" fontId="4" fillId="4" borderId="9" xfId="3" applyFont="1" applyBorder="1" applyAlignment="1">
      <alignment horizontal="center" vertical="center" wrapText="1"/>
    </xf>
    <xf numFmtId="0" fontId="4" fillId="0" borderId="0" xfId="3" applyFont="1" applyFill="1" applyBorder="1" applyAlignment="1">
      <alignment vertical="center" wrapText="1"/>
    </xf>
    <xf numFmtId="0" fontId="4" fillId="5" borderId="2" xfId="2" applyFont="1" applyFill="1" applyBorder="1" applyAlignment="1">
      <alignment vertical="center"/>
    </xf>
    <xf numFmtId="2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15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right" vertical="center" wrapText="1"/>
    </xf>
    <xf numFmtId="0" fontId="4" fillId="5" borderId="15" xfId="1" applyFont="1" applyFill="1" applyBorder="1" applyAlignment="1">
      <alignment horizontal="right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2" fontId="4" fillId="5" borderId="1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4" fillId="4" borderId="4" xfId="3" applyFont="1" applyBorder="1" applyAlignment="1">
      <alignment horizontal="center" vertical="center" wrapText="1"/>
    </xf>
    <xf numFmtId="0" fontId="4" fillId="4" borderId="14" xfId="3" applyFont="1" applyBorder="1" applyAlignment="1">
      <alignment horizontal="center" vertical="center" wrapText="1"/>
    </xf>
    <xf numFmtId="0" fontId="4" fillId="4" borderId="15" xfId="3" applyFont="1" applyBorder="1" applyAlignment="1">
      <alignment horizontal="center" vertical="center" wrapText="1"/>
    </xf>
    <xf numFmtId="2" fontId="4" fillId="5" borderId="7" xfId="2" applyNumberFormat="1" applyFont="1" applyFill="1" applyBorder="1" applyAlignment="1">
      <alignment horizontal="left" vertical="top" wrapText="1"/>
    </xf>
    <xf numFmtId="2" fontId="4" fillId="5" borderId="8" xfId="2" applyNumberFormat="1" applyFont="1" applyFill="1" applyBorder="1" applyAlignment="1">
      <alignment horizontal="left" vertical="top" wrapText="1"/>
    </xf>
    <xf numFmtId="2" fontId="4" fillId="5" borderId="9" xfId="2" applyNumberFormat="1" applyFont="1" applyFill="1" applyBorder="1" applyAlignment="1">
      <alignment horizontal="left" vertical="top" wrapText="1"/>
    </xf>
    <xf numFmtId="2" fontId="4" fillId="5" borderId="12" xfId="2" applyNumberFormat="1" applyFont="1" applyFill="1" applyBorder="1" applyAlignment="1">
      <alignment horizontal="left" vertical="top" wrapText="1"/>
    </xf>
    <xf numFmtId="2" fontId="4" fillId="5" borderId="0" xfId="2" applyNumberFormat="1" applyFont="1" applyFill="1" applyBorder="1" applyAlignment="1">
      <alignment horizontal="left" vertical="top" wrapText="1"/>
    </xf>
    <xf numFmtId="2" fontId="4" fillId="5" borderId="18" xfId="2" applyNumberFormat="1" applyFont="1" applyFill="1" applyBorder="1" applyAlignment="1">
      <alignment horizontal="left" vertical="top" wrapText="1"/>
    </xf>
    <xf numFmtId="2" fontId="4" fillId="5" borderId="10" xfId="2" applyNumberFormat="1" applyFont="1" applyFill="1" applyBorder="1" applyAlignment="1">
      <alignment horizontal="left" vertical="top" wrapText="1"/>
    </xf>
    <xf numFmtId="2" fontId="4" fillId="5" borderId="11" xfId="2" applyNumberFormat="1" applyFont="1" applyFill="1" applyBorder="1" applyAlignment="1">
      <alignment horizontal="left" vertical="top" wrapText="1"/>
    </xf>
    <xf numFmtId="2" fontId="4" fillId="5" borderId="3" xfId="2" applyNumberFormat="1" applyFont="1" applyFill="1" applyBorder="1" applyAlignment="1">
      <alignment horizontal="left" vertical="top" wrapText="1"/>
    </xf>
    <xf numFmtId="0" fontId="4" fillId="4" borderId="13" xfId="3" applyFont="1" applyBorder="1" applyAlignment="1">
      <alignment horizontal="center" vertical="center" wrapText="1"/>
    </xf>
    <xf numFmtId="0" fontId="4" fillId="4" borderId="6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5" borderId="7" xfId="2" applyFont="1" applyFill="1" applyBorder="1" applyAlignment="1">
      <alignment horizontal="left" vertical="top" wrapText="1"/>
    </xf>
    <xf numFmtId="0" fontId="4" fillId="5" borderId="8" xfId="2" applyFont="1" applyFill="1" applyBorder="1" applyAlignment="1">
      <alignment horizontal="left" vertical="top" wrapText="1"/>
    </xf>
    <xf numFmtId="0" fontId="4" fillId="5" borderId="9" xfId="2" applyFont="1" applyFill="1" applyBorder="1" applyAlignment="1">
      <alignment horizontal="left" vertical="top" wrapText="1"/>
    </xf>
    <xf numFmtId="0" fontId="4" fillId="5" borderId="12" xfId="2" applyFont="1" applyFill="1" applyBorder="1" applyAlignment="1">
      <alignment horizontal="left" vertical="top" wrapText="1"/>
    </xf>
    <xf numFmtId="0" fontId="4" fillId="5" borderId="0" xfId="2" applyFont="1" applyFill="1" applyBorder="1" applyAlignment="1">
      <alignment horizontal="left" vertical="top" wrapText="1"/>
    </xf>
    <xf numFmtId="0" fontId="4" fillId="5" borderId="18" xfId="2" applyFont="1" applyFill="1" applyBorder="1" applyAlignment="1">
      <alignment horizontal="left" vertical="top" wrapText="1"/>
    </xf>
    <xf numFmtId="0" fontId="4" fillId="5" borderId="10" xfId="2" applyFont="1" applyFill="1" applyBorder="1" applyAlignment="1">
      <alignment horizontal="left" vertical="top" wrapText="1"/>
    </xf>
    <xf numFmtId="0" fontId="4" fillId="5" borderId="11" xfId="2" applyFont="1" applyFill="1" applyBorder="1" applyAlignment="1">
      <alignment horizontal="left" vertical="top" wrapText="1"/>
    </xf>
    <xf numFmtId="0" fontId="4" fillId="5" borderId="3" xfId="2" applyFont="1" applyFill="1" applyBorder="1" applyAlignment="1">
      <alignment horizontal="left" vertical="top" wrapText="1"/>
    </xf>
    <xf numFmtId="2" fontId="4" fillId="0" borderId="0" xfId="0" applyNumberFormat="1" applyFon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1C74-E08C-4AA5-AF53-2CE87386761F}">
  <dimension ref="A1:I27"/>
  <sheetViews>
    <sheetView tabSelected="1" zoomScale="87" zoomScaleNormal="106" workbookViewId="0">
      <selection activeCell="D3" sqref="D3"/>
    </sheetView>
  </sheetViews>
  <sheetFormatPr baseColWidth="10" defaultColWidth="8.83203125" defaultRowHeight="19" x14ac:dyDescent="0.2"/>
  <cols>
    <col min="1" max="1" width="79.83203125" style="2" customWidth="1"/>
    <col min="2" max="5" width="16.83203125" style="2" customWidth="1"/>
    <col min="6" max="6" width="28.83203125" style="2" customWidth="1"/>
    <col min="7" max="7" width="27.6640625" style="2" customWidth="1"/>
    <col min="8" max="8" width="30" style="2" customWidth="1"/>
    <col min="9" max="9" width="23.6640625" style="2" customWidth="1"/>
    <col min="10" max="10" width="10.5" style="2" customWidth="1"/>
    <col min="11" max="11" width="18.5" style="2" customWidth="1"/>
    <col min="12" max="12" width="15.1640625" style="2" customWidth="1"/>
    <col min="13" max="13" width="9.1640625" style="2" customWidth="1"/>
    <col min="14" max="16384" width="8.83203125" style="2"/>
  </cols>
  <sheetData>
    <row r="1" spans="1:9" ht="30" customHeight="1" thickBot="1" x14ac:dyDescent="0.25">
      <c r="A1" s="8" t="s">
        <v>39</v>
      </c>
    </row>
    <row r="2" spans="1:9" ht="30" customHeight="1" thickBot="1" x14ac:dyDescent="0.25">
      <c r="A2" s="31" t="s">
        <v>48</v>
      </c>
    </row>
    <row r="3" spans="1:9" ht="30" customHeight="1" thickBot="1" x14ac:dyDescent="0.25">
      <c r="A3" s="31" t="s">
        <v>49</v>
      </c>
    </row>
    <row r="4" spans="1:9" ht="30" customHeight="1" thickBot="1" x14ac:dyDescent="0.25">
      <c r="A4" s="9" t="s">
        <v>40</v>
      </c>
      <c r="B4" s="4"/>
      <c r="C4" s="4"/>
      <c r="D4" s="4"/>
      <c r="E4" s="5"/>
      <c r="H4" s="6"/>
      <c r="I4" s="6"/>
    </row>
    <row r="5" spans="1:9" ht="30" customHeight="1" thickBot="1" x14ac:dyDescent="0.25">
      <c r="A5" s="31" t="s">
        <v>50</v>
      </c>
      <c r="B5" s="4"/>
      <c r="C5" s="4"/>
      <c r="D5" s="4"/>
      <c r="E5" s="62"/>
      <c r="H5" s="6"/>
      <c r="I5" s="6"/>
    </row>
    <row r="6" spans="1:9" ht="30" customHeight="1" thickBot="1" x14ac:dyDescent="0.25"/>
    <row r="7" spans="1:9" ht="30" customHeight="1" thickBot="1" x14ac:dyDescent="0.25">
      <c r="A7" s="10" t="s">
        <v>6</v>
      </c>
      <c r="B7" s="50" t="s">
        <v>37</v>
      </c>
      <c r="C7" s="51"/>
      <c r="D7" s="51"/>
      <c r="E7" s="52"/>
      <c r="F7" s="10" t="s">
        <v>36</v>
      </c>
      <c r="G7" s="10" t="s">
        <v>41</v>
      </c>
      <c r="H7" s="10" t="s">
        <v>42</v>
      </c>
      <c r="I7" s="10" t="s">
        <v>44</v>
      </c>
    </row>
    <row r="8" spans="1:9" ht="30" customHeight="1" thickBot="1" x14ac:dyDescent="0.25">
      <c r="A8" s="12" t="s">
        <v>1</v>
      </c>
      <c r="B8" s="28" t="s">
        <v>47</v>
      </c>
      <c r="C8" s="3"/>
      <c r="D8" s="3"/>
      <c r="E8" s="3"/>
      <c r="F8" s="28" t="str">
        <f>B8</f>
        <v>ввод ЭД</v>
      </c>
      <c r="G8" s="28" t="s">
        <v>46</v>
      </c>
      <c r="H8" s="26" t="e">
        <f>F8/G8</f>
        <v>#VALUE!</v>
      </c>
      <c r="I8" s="28" t="s">
        <v>46</v>
      </c>
    </row>
    <row r="9" spans="1:9" ht="30" customHeight="1" thickBot="1" x14ac:dyDescent="0.25">
      <c r="A9" s="12" t="s">
        <v>2</v>
      </c>
      <c r="B9" s="28" t="s">
        <v>47</v>
      </c>
      <c r="C9" s="3"/>
      <c r="D9" s="3"/>
      <c r="E9" s="3"/>
      <c r="F9" s="28" t="str">
        <f>B9</f>
        <v>ввод ЭД</v>
      </c>
      <c r="G9" s="28" t="s">
        <v>46</v>
      </c>
      <c r="H9" s="26" t="e">
        <f t="shared" ref="H9:H10" si="0">F9/G9</f>
        <v>#VALUE!</v>
      </c>
      <c r="I9" s="28" t="s">
        <v>46</v>
      </c>
    </row>
    <row r="10" spans="1:9" ht="30" customHeight="1" thickBot="1" x14ac:dyDescent="0.25">
      <c r="A10" s="13" t="s">
        <v>3</v>
      </c>
      <c r="B10" s="28" t="s">
        <v>47</v>
      </c>
      <c r="C10" s="3"/>
      <c r="D10" s="3"/>
      <c r="E10" s="3"/>
      <c r="F10" s="28" t="str">
        <f>B10</f>
        <v>ввод ЭД</v>
      </c>
      <c r="G10" s="28" t="s">
        <v>46</v>
      </c>
      <c r="H10" s="26" t="e">
        <f t="shared" si="0"/>
        <v>#VALUE!</v>
      </c>
      <c r="I10" s="28" t="s">
        <v>46</v>
      </c>
    </row>
    <row r="11" spans="1:9" ht="30" customHeight="1" thickBot="1" x14ac:dyDescent="0.25">
      <c r="A11" s="12" t="s">
        <v>4</v>
      </c>
      <c r="B11" s="28" t="s">
        <v>47</v>
      </c>
      <c r="C11" s="33" t="s">
        <v>47</v>
      </c>
      <c r="D11" s="3"/>
      <c r="E11" s="3"/>
      <c r="F11" s="35" t="e">
        <f>1-((0.25*(B16-C11)+B11)/(0.25*B16))</f>
        <v>#VALUE!</v>
      </c>
      <c r="G11" s="28" t="s">
        <v>46</v>
      </c>
      <c r="H11" s="26" t="e">
        <f>F11/G11</f>
        <v>#VALUE!</v>
      </c>
      <c r="I11" s="28" t="s">
        <v>46</v>
      </c>
    </row>
    <row r="12" spans="1:9" ht="30" customHeight="1" thickBot="1" x14ac:dyDescent="0.25">
      <c r="A12" s="12" t="s">
        <v>5</v>
      </c>
      <c r="B12" s="28" t="s">
        <v>47</v>
      </c>
      <c r="C12" s="33" t="s">
        <v>47</v>
      </c>
      <c r="D12" s="33" t="s">
        <v>47</v>
      </c>
      <c r="E12" s="34" t="s">
        <v>47</v>
      </c>
      <c r="F12" s="35" t="e">
        <f>0.1*(4*B12+3*C12+2*D12+E12)/B16</f>
        <v>#VALUE!</v>
      </c>
      <c r="G12" s="28" t="s">
        <v>46</v>
      </c>
      <c r="H12" s="26" t="e">
        <f>F12/G12</f>
        <v>#VALUE!</v>
      </c>
      <c r="I12" s="28" t="s">
        <v>46</v>
      </c>
    </row>
    <row r="13" spans="1:9" ht="30" customHeight="1" thickBot="1" x14ac:dyDescent="0.25">
      <c r="A13" s="10" t="s">
        <v>7</v>
      </c>
      <c r="B13" s="6"/>
    </row>
    <row r="14" spans="1:9" ht="30" customHeight="1" thickBot="1" x14ac:dyDescent="0.25">
      <c r="A14" s="12" t="s">
        <v>10</v>
      </c>
      <c r="B14" s="28" t="s">
        <v>45</v>
      </c>
      <c r="C14" s="14" t="s">
        <v>11</v>
      </c>
    </row>
    <row r="15" spans="1:9" ht="30" customHeight="1" thickBot="1" x14ac:dyDescent="0.25">
      <c r="A15" s="12" t="s">
        <v>8</v>
      </c>
      <c r="B15" s="28" t="s">
        <v>45</v>
      </c>
      <c r="C15" s="14" t="s">
        <v>12</v>
      </c>
    </row>
    <row r="16" spans="1:9" ht="30" customHeight="1" thickBot="1" x14ac:dyDescent="0.25">
      <c r="A16" s="12" t="s">
        <v>9</v>
      </c>
      <c r="B16" s="28" t="s">
        <v>45</v>
      </c>
      <c r="C16" s="15" t="s">
        <v>13</v>
      </c>
    </row>
    <row r="17" spans="1:9" ht="30" customHeight="1" thickBot="1" x14ac:dyDescent="0.25">
      <c r="A17" s="6"/>
      <c r="B17" s="6"/>
    </row>
    <row r="18" spans="1:9" ht="49" customHeight="1" thickBot="1" x14ac:dyDescent="0.25">
      <c r="A18" s="38" t="s">
        <v>19</v>
      </c>
      <c r="B18" s="41" t="s">
        <v>51</v>
      </c>
      <c r="C18" s="42"/>
      <c r="D18" s="42"/>
      <c r="E18" s="42"/>
      <c r="F18" s="42"/>
      <c r="G18" s="42"/>
      <c r="H18" s="43"/>
      <c r="I18" s="11" t="s">
        <v>43</v>
      </c>
    </row>
    <row r="19" spans="1:9" ht="30" customHeight="1" thickBot="1" x14ac:dyDescent="0.25">
      <c r="A19" s="39"/>
      <c r="B19" s="44"/>
      <c r="C19" s="45"/>
      <c r="D19" s="45"/>
      <c r="E19" s="45"/>
      <c r="F19" s="45"/>
      <c r="G19" s="45"/>
      <c r="H19" s="46"/>
      <c r="I19" s="25" t="e">
        <f>((H8^I8)*(H9^I9)*(H10^I10)*(H11^I11)*(H12^I12))^(1/5)</f>
        <v>#VALUE!</v>
      </c>
    </row>
    <row r="20" spans="1:9" x14ac:dyDescent="0.2">
      <c r="A20" s="39"/>
      <c r="B20" s="44"/>
      <c r="C20" s="45"/>
      <c r="D20" s="45"/>
      <c r="E20" s="45"/>
      <c r="F20" s="45"/>
      <c r="G20" s="45"/>
      <c r="H20" s="46"/>
    </row>
    <row r="21" spans="1:9" x14ac:dyDescent="0.2">
      <c r="A21" s="39"/>
      <c r="B21" s="44"/>
      <c r="C21" s="45"/>
      <c r="D21" s="45"/>
      <c r="E21" s="45"/>
      <c r="F21" s="45"/>
      <c r="G21" s="45"/>
      <c r="H21" s="46"/>
    </row>
    <row r="22" spans="1:9" x14ac:dyDescent="0.2">
      <c r="A22" s="39"/>
      <c r="B22" s="44"/>
      <c r="C22" s="45"/>
      <c r="D22" s="45"/>
      <c r="E22" s="45"/>
      <c r="F22" s="45"/>
      <c r="G22" s="45"/>
      <c r="H22" s="46"/>
    </row>
    <row r="23" spans="1:9" ht="49" customHeight="1" thickBot="1" x14ac:dyDescent="0.25">
      <c r="A23" s="40"/>
      <c r="B23" s="47"/>
      <c r="C23" s="48"/>
      <c r="D23" s="48"/>
      <c r="E23" s="48"/>
      <c r="F23" s="48"/>
      <c r="G23" s="48"/>
      <c r="H23" s="49"/>
    </row>
    <row r="24" spans="1:9" ht="18" customHeight="1" x14ac:dyDescent="0.2"/>
    <row r="25" spans="1:9" ht="20" customHeight="1" thickBot="1" x14ac:dyDescent="0.25">
      <c r="B25" s="17"/>
    </row>
    <row r="26" spans="1:9" ht="30" customHeight="1" thickBot="1" x14ac:dyDescent="0.25">
      <c r="A26" s="9" t="s">
        <v>78</v>
      </c>
    </row>
    <row r="27" spans="1:9" ht="27" customHeight="1" thickBot="1" x14ac:dyDescent="0.25">
      <c r="A27" s="31" t="s">
        <v>52</v>
      </c>
    </row>
  </sheetData>
  <mergeCells count="3">
    <mergeCell ref="A18:A23"/>
    <mergeCell ref="B18:H23"/>
    <mergeCell ref="B7:E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50F2-689A-48B0-86F9-2E2A4FD4E6ED}">
  <dimension ref="A1:K35"/>
  <sheetViews>
    <sheetView topLeftCell="A5" zoomScale="81" zoomScaleNormal="119" workbookViewId="0">
      <selection activeCell="K27" sqref="K27"/>
    </sheetView>
  </sheetViews>
  <sheetFormatPr baseColWidth="10" defaultColWidth="8.83203125" defaultRowHeight="19" x14ac:dyDescent="0.2"/>
  <cols>
    <col min="1" max="1" width="82" style="2" customWidth="1"/>
    <col min="2" max="7" width="16.83203125" style="2" customWidth="1"/>
    <col min="8" max="8" width="26.6640625" style="2" customWidth="1"/>
    <col min="9" max="9" width="21.1640625" style="2" customWidth="1"/>
    <col min="10" max="10" width="25.6640625" style="2" customWidth="1"/>
    <col min="11" max="11" width="24.5" style="2" customWidth="1"/>
    <col min="12" max="12" width="8.83203125" style="2" customWidth="1"/>
    <col min="13" max="13" width="18.5" style="2" customWidth="1"/>
    <col min="14" max="14" width="15.5" style="2" customWidth="1"/>
    <col min="15" max="15" width="11" style="2" customWidth="1"/>
    <col min="16" max="16384" width="8.83203125" style="2"/>
  </cols>
  <sheetData>
    <row r="1" spans="1:11" ht="30" customHeight="1" thickBot="1" x14ac:dyDescent="0.25">
      <c r="A1" s="18" t="s">
        <v>39</v>
      </c>
      <c r="B1" s="19"/>
    </row>
    <row r="2" spans="1:11" ht="30" customHeight="1" thickBot="1" x14ac:dyDescent="0.25">
      <c r="A2" s="31" t="s">
        <v>77</v>
      </c>
      <c r="B2" s="17"/>
    </row>
    <row r="3" spans="1:11" ht="30" customHeight="1" thickBot="1" x14ac:dyDescent="0.25">
      <c r="A3" s="32" t="s">
        <v>35</v>
      </c>
    </row>
    <row r="4" spans="1:11" ht="30" customHeight="1" thickBot="1" x14ac:dyDescent="0.25">
      <c r="A4" s="20" t="s">
        <v>40</v>
      </c>
      <c r="B4" s="1"/>
    </row>
    <row r="5" spans="1:11" ht="30" customHeight="1" thickBot="1" x14ac:dyDescent="0.25">
      <c r="A5" s="31" t="s">
        <v>38</v>
      </c>
      <c r="B5" s="1"/>
    </row>
    <row r="6" spans="1:11" ht="30" customHeight="1" thickBot="1" x14ac:dyDescent="0.25">
      <c r="A6" s="7" t="s">
        <v>80</v>
      </c>
      <c r="B6" s="1"/>
    </row>
    <row r="7" spans="1:11" ht="30" customHeight="1" thickBot="1" x14ac:dyDescent="0.25">
      <c r="A7" s="31" t="s">
        <v>76</v>
      </c>
    </row>
    <row r="8" spans="1:11" ht="30" customHeight="1" thickBot="1" x14ac:dyDescent="0.25"/>
    <row r="9" spans="1:11" ht="30" customHeight="1" thickBot="1" x14ac:dyDescent="0.25">
      <c r="A9" s="10" t="s">
        <v>6</v>
      </c>
      <c r="B9" s="50" t="s">
        <v>37</v>
      </c>
      <c r="C9" s="51"/>
      <c r="D9" s="51"/>
      <c r="E9" s="51"/>
      <c r="F9" s="51"/>
      <c r="G9" s="52"/>
      <c r="H9" s="16" t="s">
        <v>36</v>
      </c>
      <c r="I9" s="16" t="s">
        <v>15</v>
      </c>
      <c r="J9" s="16" t="s">
        <v>14</v>
      </c>
      <c r="K9" s="16" t="s">
        <v>44</v>
      </c>
    </row>
    <row r="10" spans="1:11" ht="30" customHeight="1" thickBot="1" x14ac:dyDescent="0.25">
      <c r="A10" s="13" t="s">
        <v>17</v>
      </c>
      <c r="B10" s="28" t="s">
        <v>64</v>
      </c>
      <c r="C10" s="28" t="s">
        <v>67</v>
      </c>
      <c r="D10" s="28" t="s">
        <v>70</v>
      </c>
      <c r="E10" s="29" t="s">
        <v>74</v>
      </c>
      <c r="F10" s="28"/>
      <c r="G10" s="28"/>
      <c r="H10" s="36" t="e">
        <f>24*(B10-C10)/(D10*E10)</f>
        <v>#VALUE!</v>
      </c>
      <c r="I10" s="28" t="s">
        <v>46</v>
      </c>
      <c r="J10" s="37" t="e">
        <f>H10/I10</f>
        <v>#VALUE!</v>
      </c>
      <c r="K10" s="28" t="s">
        <v>46</v>
      </c>
    </row>
    <row r="11" spans="1:11" ht="30" customHeight="1" thickBot="1" x14ac:dyDescent="0.25">
      <c r="A11" s="12" t="s">
        <v>18</v>
      </c>
      <c r="B11" s="28" t="s">
        <v>65</v>
      </c>
      <c r="C11" s="28" t="s">
        <v>68</v>
      </c>
      <c r="D11" s="28" t="s">
        <v>71</v>
      </c>
      <c r="E11" s="28" t="s">
        <v>72</v>
      </c>
      <c r="F11" s="28" t="s">
        <v>73</v>
      </c>
      <c r="G11" s="29" t="s">
        <v>74</v>
      </c>
      <c r="H11" s="28" t="e">
        <f>24*((D11-E11)-(B11-C11))/(F11*G11*D16)</f>
        <v>#VALUE!</v>
      </c>
      <c r="I11" s="30" t="s">
        <v>46</v>
      </c>
      <c r="J11" s="37" t="e">
        <f t="shared" ref="J11:J12" si="0">H11/I11</f>
        <v>#VALUE!</v>
      </c>
      <c r="K11" s="30" t="s">
        <v>46</v>
      </c>
    </row>
    <row r="12" spans="1:11" ht="30" customHeight="1" thickBot="1" x14ac:dyDescent="0.25">
      <c r="A12" s="12" t="s">
        <v>16</v>
      </c>
      <c r="B12" s="28" t="s">
        <v>66</v>
      </c>
      <c r="C12" s="28" t="s">
        <v>69</v>
      </c>
      <c r="D12" s="28" t="s">
        <v>75</v>
      </c>
      <c r="E12" s="28"/>
      <c r="F12" s="28"/>
      <c r="G12" s="28"/>
      <c r="H12" s="28" t="e">
        <f>(A7*B12)/(C12*D12)</f>
        <v>#VALUE!</v>
      </c>
      <c r="I12" s="28" t="s">
        <v>46</v>
      </c>
      <c r="J12" s="37" t="e">
        <f t="shared" si="0"/>
        <v>#VALUE!</v>
      </c>
      <c r="K12" s="28" t="s">
        <v>46</v>
      </c>
    </row>
    <row r="13" spans="1:11" ht="30" customHeight="1" thickBot="1" x14ac:dyDescent="0.25">
      <c r="A13" s="10" t="s">
        <v>7</v>
      </c>
    </row>
    <row r="14" spans="1:11" ht="30" customHeight="1" thickBot="1" x14ac:dyDescent="0.25">
      <c r="A14" s="12" t="s">
        <v>60</v>
      </c>
      <c r="B14" s="27" t="s">
        <v>20</v>
      </c>
      <c r="C14" s="15" t="s">
        <v>30</v>
      </c>
      <c r="D14" s="21"/>
      <c r="E14" s="21"/>
      <c r="F14" s="21"/>
      <c r="G14" s="21"/>
    </row>
    <row r="15" spans="1:11" ht="30" customHeight="1" thickBot="1" x14ac:dyDescent="0.25">
      <c r="A15" s="12" t="s">
        <v>61</v>
      </c>
      <c r="B15" s="27" t="s">
        <v>21</v>
      </c>
      <c r="C15" s="15" t="s">
        <v>30</v>
      </c>
      <c r="D15" s="21"/>
      <c r="E15" s="21"/>
      <c r="F15" s="21"/>
      <c r="G15" s="21"/>
    </row>
    <row r="16" spans="1:11" ht="30" customHeight="1" thickBot="1" x14ac:dyDescent="0.25">
      <c r="A16" s="12" t="s">
        <v>62</v>
      </c>
      <c r="B16" s="27" t="s">
        <v>22</v>
      </c>
      <c r="C16" s="15" t="s">
        <v>30</v>
      </c>
      <c r="D16" s="21"/>
    </row>
    <row r="17" spans="1:11" ht="30" customHeight="1" thickBot="1" x14ac:dyDescent="0.25">
      <c r="A17" s="12" t="s">
        <v>63</v>
      </c>
      <c r="B17" s="27" t="s">
        <v>23</v>
      </c>
      <c r="C17" s="15" t="s">
        <v>30</v>
      </c>
      <c r="D17" s="21"/>
    </row>
    <row r="18" spans="1:11" ht="30" customHeight="1" thickBot="1" x14ac:dyDescent="0.25">
      <c r="A18" s="12" t="s">
        <v>57</v>
      </c>
      <c r="B18" s="28" t="s">
        <v>24</v>
      </c>
      <c r="C18" s="15" t="s">
        <v>31</v>
      </c>
    </row>
    <row r="19" spans="1:11" ht="30" customHeight="1" thickBot="1" x14ac:dyDescent="0.25">
      <c r="A19" s="12" t="s">
        <v>58</v>
      </c>
      <c r="B19" s="28" t="s">
        <v>25</v>
      </c>
      <c r="C19" s="15" t="s">
        <v>32</v>
      </c>
    </row>
    <row r="20" spans="1:11" ht="30" customHeight="1" thickBot="1" x14ac:dyDescent="0.25">
      <c r="A20" s="12" t="s">
        <v>53</v>
      </c>
      <c r="B20" s="28" t="s">
        <v>26</v>
      </c>
      <c r="C20" s="15" t="s">
        <v>31</v>
      </c>
    </row>
    <row r="21" spans="1:11" ht="30" customHeight="1" thickBot="1" x14ac:dyDescent="0.25">
      <c r="A21" s="12" t="s">
        <v>54</v>
      </c>
      <c r="B21" s="28" t="s">
        <v>27</v>
      </c>
      <c r="C21" s="15" t="s">
        <v>32</v>
      </c>
    </row>
    <row r="22" spans="1:11" ht="30" customHeight="1" thickBot="1" x14ac:dyDescent="0.25">
      <c r="A22" s="12" t="s">
        <v>55</v>
      </c>
      <c r="B22" s="28" t="s">
        <v>28</v>
      </c>
      <c r="C22" s="15" t="s">
        <v>31</v>
      </c>
    </row>
    <row r="23" spans="1:11" ht="30" customHeight="1" thickBot="1" x14ac:dyDescent="0.25">
      <c r="A23" s="12" t="s">
        <v>56</v>
      </c>
      <c r="B23" s="28" t="s">
        <v>29</v>
      </c>
      <c r="C23" s="15" t="s">
        <v>32</v>
      </c>
    </row>
    <row r="24" spans="1:11" ht="30" customHeight="1" thickBot="1" x14ac:dyDescent="0.25">
      <c r="A24" s="22" t="s">
        <v>59</v>
      </c>
      <c r="B24" s="28" t="s">
        <v>34</v>
      </c>
      <c r="C24" s="15" t="s">
        <v>33</v>
      </c>
    </row>
    <row r="25" spans="1:11" ht="30" customHeight="1" thickBot="1" x14ac:dyDescent="0.25"/>
    <row r="26" spans="1:11" ht="52" customHeight="1" thickBot="1" x14ac:dyDescent="0.25">
      <c r="A26" s="38" t="s">
        <v>19</v>
      </c>
      <c r="B26" s="53" t="s">
        <v>79</v>
      </c>
      <c r="C26" s="54"/>
      <c r="D26" s="54"/>
      <c r="E26" s="54"/>
      <c r="F26" s="54"/>
      <c r="G26" s="54"/>
      <c r="H26" s="54"/>
      <c r="I26" s="54"/>
      <c r="J26" s="55"/>
      <c r="K26" s="23" t="s">
        <v>43</v>
      </c>
    </row>
    <row r="27" spans="1:11" ht="30" customHeight="1" thickBot="1" x14ac:dyDescent="0.25">
      <c r="A27" s="39"/>
      <c r="B27" s="56"/>
      <c r="C27" s="57"/>
      <c r="D27" s="57"/>
      <c r="E27" s="57"/>
      <c r="F27" s="57"/>
      <c r="G27" s="57"/>
      <c r="H27" s="57"/>
      <c r="I27" s="57"/>
      <c r="J27" s="58"/>
      <c r="K27" s="33" t="e">
        <f>((J10^K10)*(J11^K11)*(J12^K12))^(1/3)</f>
        <v>#VALUE!</v>
      </c>
    </row>
    <row r="28" spans="1:11" ht="30" customHeight="1" x14ac:dyDescent="0.2">
      <c r="A28" s="39"/>
      <c r="B28" s="56"/>
      <c r="C28" s="57"/>
      <c r="D28" s="57"/>
      <c r="E28" s="57"/>
      <c r="F28" s="57"/>
      <c r="G28" s="57"/>
      <c r="H28" s="57"/>
      <c r="I28" s="57"/>
      <c r="J28" s="58"/>
    </row>
    <row r="29" spans="1:11" ht="30" customHeight="1" x14ac:dyDescent="0.2">
      <c r="A29" s="39"/>
      <c r="B29" s="56"/>
      <c r="C29" s="57"/>
      <c r="D29" s="57"/>
      <c r="E29" s="57"/>
      <c r="F29" s="57"/>
      <c r="G29" s="57"/>
      <c r="H29" s="57"/>
      <c r="I29" s="57"/>
      <c r="J29" s="58"/>
    </row>
    <row r="30" spans="1:11" ht="34" customHeight="1" thickBot="1" x14ac:dyDescent="0.25">
      <c r="A30" s="40"/>
      <c r="B30" s="59"/>
      <c r="C30" s="60"/>
      <c r="D30" s="60"/>
      <c r="E30" s="60"/>
      <c r="F30" s="60"/>
      <c r="G30" s="60"/>
      <c r="H30" s="60"/>
      <c r="I30" s="60"/>
      <c r="J30" s="61"/>
    </row>
    <row r="31" spans="1:11" ht="24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</row>
    <row r="32" spans="1:11" ht="21" customHeight="1" thickBot="1" x14ac:dyDescent="0.25"/>
    <row r="33" spans="1:1" ht="30" customHeight="1" thickBot="1" x14ac:dyDescent="0.25">
      <c r="A33" s="9" t="s">
        <v>78</v>
      </c>
    </row>
    <row r="34" spans="1:1" ht="30" customHeight="1" thickBot="1" x14ac:dyDescent="0.25">
      <c r="A34" s="31" t="s">
        <v>52</v>
      </c>
    </row>
    <row r="35" spans="1:1" ht="30" customHeight="1" x14ac:dyDescent="0.2"/>
  </sheetData>
  <mergeCells count="3">
    <mergeCell ref="B26:J30"/>
    <mergeCell ref="A26:A30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12D3-D564-4DFB-98A8-81EE36785683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6C8-284D-41CD-9523-4B77C14C8468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Водозащита</vt:lpstr>
      <vt:lpstr>Гомеостаз</vt:lpstr>
      <vt:lpstr>Надежность</vt:lpstr>
      <vt:lpstr>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Daniil</cp:lastModifiedBy>
  <dcterms:created xsi:type="dcterms:W3CDTF">2023-08-13T16:57:07Z</dcterms:created>
  <dcterms:modified xsi:type="dcterms:W3CDTF">2023-10-02T11:01:47Z</dcterms:modified>
</cp:coreProperties>
</file>