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EXCEL-INTERMEDIATE\EXCEL INTERMEDIATE\"/>
    </mc:Choice>
  </mc:AlternateContent>
  <xr:revisionPtr revIDLastSave="0" documentId="13_ncr:1_{34D1A386-6C77-402E-BA37-D607376FA49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VLOOKUP" sheetId="3" r:id="rId1"/>
    <sheet name="HLOOKUP" sheetId="4" r:id="rId2"/>
    <sheet name="FILTER 2" sheetId="9" r:id="rId3"/>
    <sheet name="SORT 1" sheetId="7" r:id="rId4"/>
  </sheets>
  <definedNames>
    <definedName name="_xlnm._FilterDatabase" localSheetId="2" hidden="1">'FILTER 2'!$D$6:$D$50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9" l="1"/>
  <c r="R17" i="9"/>
  <c r="S17" i="9"/>
  <c r="T17" i="9"/>
  <c r="U17" i="9"/>
  <c r="V17" i="9"/>
  <c r="W17" i="9"/>
  <c r="Q17" i="9"/>
  <c r="R16" i="9"/>
  <c r="S16" i="9"/>
  <c r="T16" i="9"/>
  <c r="U16" i="9"/>
  <c r="V16" i="9"/>
  <c r="W16" i="9"/>
  <c r="Q16" i="9"/>
  <c r="R15" i="9"/>
  <c r="S15" i="9"/>
  <c r="T15" i="9"/>
  <c r="U15" i="9"/>
  <c r="V15" i="9"/>
  <c r="W15" i="9"/>
  <c r="Q15" i="9"/>
  <c r="R14" i="9"/>
  <c r="S14" i="9"/>
  <c r="T14" i="9"/>
  <c r="U14" i="9"/>
  <c r="W14" i="9"/>
  <c r="Q14" i="9"/>
  <c r="R13" i="9"/>
  <c r="S13" i="9"/>
  <c r="T13" i="9"/>
  <c r="U13" i="9"/>
  <c r="V13" i="9"/>
  <c r="W13" i="9"/>
  <c r="Q13" i="9"/>
  <c r="R12" i="9"/>
  <c r="S12" i="9"/>
  <c r="T12" i="9"/>
  <c r="U12" i="9"/>
  <c r="V12" i="9"/>
  <c r="W12" i="9"/>
  <c r="Q12" i="9"/>
  <c r="Q11" i="9"/>
  <c r="Q10" i="9"/>
  <c r="Q9" i="9"/>
  <c r="R9" i="9" s="1"/>
  <c r="S9" i="9" s="1"/>
  <c r="T9" i="9" s="1"/>
  <c r="U9" i="9" s="1"/>
  <c r="V9" i="9" s="1"/>
  <c r="W9" i="9" s="1"/>
  <c r="Q8" i="9"/>
  <c r="R10" i="9"/>
  <c r="S10" i="9"/>
  <c r="T10" i="9"/>
  <c r="U10" i="9"/>
  <c r="V10" i="9"/>
  <c r="W10" i="9"/>
  <c r="R11" i="9"/>
  <c r="S11" i="9"/>
  <c r="T11" i="9"/>
  <c r="U11" i="9"/>
  <c r="V11" i="9"/>
  <c r="W11" i="9"/>
  <c r="R8" i="9"/>
  <c r="S8" i="9"/>
  <c r="T8" i="9"/>
  <c r="U8" i="9"/>
  <c r="V8" i="9"/>
  <c r="W8" i="9"/>
  <c r="R7" i="9"/>
  <c r="S7" i="9"/>
  <c r="T7" i="9"/>
  <c r="U7" i="9"/>
  <c r="V7" i="9"/>
  <c r="W7" i="9"/>
  <c r="N14" i="9"/>
  <c r="N7" i="9"/>
  <c r="V14" i="9" s="1"/>
  <c r="L38" i="4" a="1"/>
  <c r="L38" i="4" s="1"/>
  <c r="K38" i="4" a="1"/>
  <c r="K38" i="4" s="1"/>
  <c r="L25" i="4"/>
  <c r="L26" i="4"/>
  <c r="L27" i="4"/>
  <c r="L28" i="4"/>
  <c r="L24" i="4"/>
  <c r="K24" i="4" a="1"/>
  <c r="K24" i="4" s="1"/>
  <c r="K51" i="3"/>
  <c r="K52" i="3"/>
  <c r="K53" i="3"/>
  <c r="K54" i="3"/>
  <c r="K55" i="3"/>
  <c r="J52" i="3"/>
  <c r="J53" i="3"/>
  <c r="J54" i="3"/>
  <c r="J55" i="3"/>
  <c r="J51" i="3"/>
  <c r="K38" i="3" a="1"/>
  <c r="K38" i="3" s="1"/>
  <c r="J38" i="3" a="1"/>
  <c r="J38" i="3" s="1"/>
  <c r="K24" i="3" a="1"/>
  <c r="K24" i="3" s="1"/>
  <c r="J24" i="3" a="1"/>
  <c r="J24" i="3" s="1"/>
  <c r="N8" i="9"/>
  <c r="N9" i="9"/>
  <c r="N10" i="9"/>
  <c r="N11" i="9"/>
  <c r="N12" i="9"/>
  <c r="N13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R18" i="9" l="1"/>
  <c r="U18" i="9"/>
  <c r="T18" i="9"/>
  <c r="W18" i="9"/>
  <c r="S18" i="9"/>
  <c r="V18" i="9"/>
  <c r="Q18" i="9"/>
  <c r="M53" i="9"/>
  <c r="L53" i="9"/>
  <c r="K53" i="9"/>
  <c r="J53" i="9"/>
  <c r="I53" i="9"/>
  <c r="H53" i="9"/>
  <c r="G53" i="9"/>
  <c r="F53" i="9"/>
  <c r="E53" i="9"/>
  <c r="N53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<sst xmlns="http://schemas.openxmlformats.org/spreadsheetml/2006/main" count="473" uniqueCount="121">
  <si>
    <t>No</t>
  </si>
  <si>
    <t>Nama</t>
  </si>
  <si>
    <t>Golongan</t>
  </si>
  <si>
    <t>Gaji</t>
  </si>
  <si>
    <t>I</t>
  </si>
  <si>
    <t>II</t>
  </si>
  <si>
    <t>III</t>
  </si>
  <si>
    <t>Fungsi Vlookup</t>
  </si>
  <si>
    <t>Fungsi ini digunakan untuk mengambil suatu nilai dari suatu tabel sumber, secara vertikal</t>
  </si>
  <si>
    <t>Syntax</t>
  </si>
  <si>
    <t>=VLOOKUP(lookup_value,table_array,col_index_num,range_lookup)</t>
  </si>
  <si>
    <t>Ket :</t>
  </si>
  <si>
    <t>lookup_value</t>
  </si>
  <si>
    <r>
      <t xml:space="preserve">adalah nilai yang akan dicocokan dengan nilai yg ada pd </t>
    </r>
    <r>
      <rPr>
        <i/>
        <sz val="10"/>
        <rFont val="Trebuchet MS"/>
        <family val="2"/>
      </rPr>
      <t>table_array</t>
    </r>
  </si>
  <si>
    <t>table_array</t>
  </si>
  <si>
    <t>adalah tabel sumber dari data yg ada</t>
  </si>
  <si>
    <t>col_index_num</t>
  </si>
  <si>
    <r>
      <t xml:space="preserve">adalah nomor kolom yg ada pd </t>
    </r>
    <r>
      <rPr>
        <i/>
        <sz val="10"/>
        <rFont val="Trebuchet MS"/>
        <family val="2"/>
      </rPr>
      <t>table_array</t>
    </r>
  </si>
  <si>
    <t>range_lookup</t>
  </si>
  <si>
    <t>adalah nilai logika yg berisi 1 atau 0</t>
  </si>
  <si>
    <r>
      <t xml:space="preserve">1 jika </t>
    </r>
    <r>
      <rPr>
        <i/>
        <sz val="10"/>
        <rFont val="Trebuchet MS"/>
        <family val="2"/>
      </rPr>
      <t>table array sudah terurut</t>
    </r>
  </si>
  <si>
    <t>0 jika table array belum terurut</t>
  </si>
  <si>
    <t>Table_Array</t>
  </si>
  <si>
    <t>Bonus</t>
  </si>
  <si>
    <t>Mobil</t>
  </si>
  <si>
    <t>Edo</t>
  </si>
  <si>
    <t>Motor</t>
  </si>
  <si>
    <t>Edu</t>
  </si>
  <si>
    <t>Sepeda</t>
  </si>
  <si>
    <t>Edi</t>
  </si>
  <si>
    <t>Sinta</t>
  </si>
  <si>
    <t>Ita</t>
  </si>
  <si>
    <t>Latihan</t>
  </si>
  <si>
    <t>PT. AUTOCAR INDONESIA</t>
  </si>
  <si>
    <t>Table_array atau Tabel Sumber</t>
  </si>
  <si>
    <t>Tabel Penyewaan Mobil</t>
  </si>
  <si>
    <t>Kode mobil</t>
  </si>
  <si>
    <t>Nama mobil</t>
  </si>
  <si>
    <t>Biaya</t>
  </si>
  <si>
    <t>Nama Penyewa</t>
  </si>
  <si>
    <t>Kode Mobil</t>
  </si>
  <si>
    <t>Nama Mobil</t>
  </si>
  <si>
    <t>S</t>
  </si>
  <si>
    <t>Suzuki</t>
  </si>
  <si>
    <t>H</t>
  </si>
  <si>
    <t>Honda</t>
  </si>
  <si>
    <t>T</t>
  </si>
  <si>
    <t>Toyota</t>
  </si>
  <si>
    <t>Fungsi Hlookup</t>
  </si>
  <si>
    <t>Fungsi ini digunakan untuk mengambil suatu nilai dari suatu tabel sumber, secara horizontal</t>
  </si>
  <si>
    <t>=HLOOKUP(lookup_value,table_array,col_index_num,range_lookup)</t>
  </si>
  <si>
    <t>Perintah</t>
  </si>
  <si>
    <t>Nama sales</t>
  </si>
  <si>
    <t>Bulan</t>
  </si>
  <si>
    <t>Item</t>
  </si>
  <si>
    <t>Qty</t>
  </si>
  <si>
    <t>edi</t>
  </si>
  <si>
    <t>Monitor</t>
  </si>
  <si>
    <t>edo</t>
  </si>
  <si>
    <t>Speaker</t>
  </si>
  <si>
    <t>danu</t>
  </si>
  <si>
    <t>PDA</t>
  </si>
  <si>
    <t>didi</t>
  </si>
  <si>
    <t>Printer</t>
  </si>
  <si>
    <t>barra</t>
  </si>
  <si>
    <t>hery</t>
  </si>
  <si>
    <t>rio</t>
  </si>
  <si>
    <t>juni</t>
  </si>
  <si>
    <t>lala</t>
  </si>
  <si>
    <t>endang</t>
  </si>
  <si>
    <t>andi</t>
  </si>
  <si>
    <t>widi</t>
  </si>
  <si>
    <t>eko</t>
  </si>
  <si>
    <t>santi</t>
  </si>
  <si>
    <t>SORT</t>
  </si>
  <si>
    <t>adalah fasilitas untuk mengurutkan suatu data/informasi yg ada</t>
  </si>
  <si>
    <t>Pengurutan bisa berupa :</t>
  </si>
  <si>
    <t>Ascending, yaitu dari kecil ke besar, ex: A-Z  1-10</t>
  </si>
  <si>
    <t>Descending, yaitu dari besar ke kecil, ex: Z-A  10-1</t>
  </si>
  <si>
    <t>Blok data yg akan diurutan atau tempatkan active cell didalam tabel</t>
  </si>
  <si>
    <t>yudi</t>
  </si>
  <si>
    <t>soal :</t>
  </si>
  <si>
    <r>
      <t xml:space="preserve">Urutkan berdasar </t>
    </r>
    <r>
      <rPr>
        <b/>
        <sz val="10"/>
        <rFont val="Trebuchet MS"/>
        <family val="2"/>
      </rPr>
      <t>Bulan</t>
    </r>
    <r>
      <rPr>
        <sz val="10"/>
        <rFont val="Trebuchet MS"/>
        <family val="2"/>
      </rPr>
      <t xml:space="preserve"> secara </t>
    </r>
    <r>
      <rPr>
        <b/>
        <sz val="10"/>
        <rFont val="Trebuchet MS"/>
        <family val="2"/>
      </rPr>
      <t>descending</t>
    </r>
  </si>
  <si>
    <r>
      <t xml:space="preserve">1. Urutkan berdasar </t>
    </r>
    <r>
      <rPr>
        <b/>
        <sz val="10"/>
        <rFont val="Trebuchet MS"/>
        <family val="2"/>
      </rPr>
      <t>Item</t>
    </r>
    <r>
      <rPr>
        <sz val="10"/>
        <rFont val="Trebuchet MS"/>
        <family val="2"/>
      </rPr>
      <t xml:space="preserve"> secara </t>
    </r>
    <r>
      <rPr>
        <b/>
        <sz val="10"/>
        <rFont val="Trebuchet MS"/>
        <family val="2"/>
      </rPr>
      <t>Ascending</t>
    </r>
  </si>
  <si>
    <r>
      <t xml:space="preserve">2. Urutkan berdasar </t>
    </r>
    <r>
      <rPr>
        <b/>
        <sz val="10"/>
        <rFont val="Trebuchet MS"/>
        <family val="2"/>
      </rPr>
      <t>Qty</t>
    </r>
    <r>
      <rPr>
        <sz val="10"/>
        <rFont val="Trebuchet MS"/>
        <family val="2"/>
      </rPr>
      <t xml:space="preserve"> secara </t>
    </r>
    <r>
      <rPr>
        <b/>
        <sz val="10"/>
        <rFont val="Trebuchet MS"/>
        <family val="2"/>
      </rPr>
      <t>Descending</t>
    </r>
  </si>
  <si>
    <r>
      <t xml:space="preserve">1. Urutkan berdasar </t>
    </r>
    <r>
      <rPr>
        <b/>
        <sz val="10"/>
        <rFont val="Trebuchet MS"/>
        <family val="2"/>
      </rPr>
      <t xml:space="preserve">bulan </t>
    </r>
    <r>
      <rPr>
        <sz val="10"/>
        <rFont val="Trebuchet MS"/>
        <family val="2"/>
      </rPr>
      <t xml:space="preserve">secara </t>
    </r>
    <r>
      <rPr>
        <b/>
        <sz val="10"/>
        <rFont val="Trebuchet MS"/>
        <family val="2"/>
      </rPr>
      <t>Ascending</t>
    </r>
  </si>
  <si>
    <r>
      <t xml:space="preserve">1. Urutkan berdasar </t>
    </r>
    <r>
      <rPr>
        <b/>
        <sz val="10"/>
        <rFont val="Trebuchet MS"/>
        <family val="2"/>
      </rPr>
      <t>Qty</t>
    </r>
    <r>
      <rPr>
        <sz val="10"/>
        <rFont val="Trebuchet MS"/>
        <family val="2"/>
      </rPr>
      <t xml:space="preserve"> secara </t>
    </r>
    <r>
      <rPr>
        <b/>
        <sz val="10"/>
        <rFont val="Trebuchet MS"/>
        <family val="2"/>
      </rPr>
      <t>Descending</t>
    </r>
  </si>
  <si>
    <r>
      <t xml:space="preserve">2. Urutkan berdasar </t>
    </r>
    <r>
      <rPr>
        <b/>
        <sz val="10"/>
        <rFont val="Trebuchet MS"/>
        <family val="2"/>
      </rPr>
      <t>item</t>
    </r>
    <r>
      <rPr>
        <sz val="10"/>
        <rFont val="Trebuchet MS"/>
        <family val="2"/>
      </rPr>
      <t xml:space="preserve"> secara </t>
    </r>
    <r>
      <rPr>
        <b/>
        <sz val="10"/>
        <rFont val="Trebuchet MS"/>
        <family val="2"/>
      </rPr>
      <t>Ascending</t>
    </r>
  </si>
  <si>
    <r>
      <t xml:space="preserve">2. Urutkan berdasar </t>
    </r>
    <r>
      <rPr>
        <b/>
        <sz val="10"/>
        <rFont val="Trebuchet MS"/>
        <family val="2"/>
      </rPr>
      <t>Bulan</t>
    </r>
    <r>
      <rPr>
        <sz val="10"/>
        <rFont val="Trebuchet MS"/>
        <family val="2"/>
      </rPr>
      <t xml:space="preserve"> secara </t>
    </r>
    <r>
      <rPr>
        <b/>
        <sz val="10"/>
        <rFont val="Trebuchet MS"/>
        <family val="2"/>
      </rPr>
      <t>Ascending</t>
    </r>
  </si>
  <si>
    <t>Klik menu Data &gt;&gt; sort</t>
  </si>
  <si>
    <t>Sales Summary for February</t>
  </si>
  <si>
    <t>Time</t>
  </si>
  <si>
    <t>Day</t>
  </si>
  <si>
    <t>Product</t>
  </si>
  <si>
    <t>Total</t>
  </si>
  <si>
    <t>Fri</t>
  </si>
  <si>
    <t>SP3628</t>
  </si>
  <si>
    <t>Wed</t>
  </si>
  <si>
    <t>SP2860</t>
  </si>
  <si>
    <t>Thu</t>
  </si>
  <si>
    <t>FN2003</t>
  </si>
  <si>
    <t>Tue</t>
  </si>
  <si>
    <t>FN0802</t>
  </si>
  <si>
    <t>Mon</t>
  </si>
  <si>
    <t>SP0005</t>
  </si>
  <si>
    <t>FN0801</t>
  </si>
  <si>
    <t>SP3754</t>
  </si>
  <si>
    <t>Sun</t>
  </si>
  <si>
    <t>PF0203</t>
  </si>
  <si>
    <t>SP3629</t>
  </si>
  <si>
    <t>Sat</t>
  </si>
  <si>
    <t>SP1680</t>
  </si>
  <si>
    <t>TL0460</t>
  </si>
  <si>
    <t>&gt;1500</t>
  </si>
  <si>
    <t>KODE MOBIL</t>
  </si>
  <si>
    <t>NAMA MOBIL</t>
  </si>
  <si>
    <t>adalah nilai logika yg berisi TRUE atau FALSE</t>
  </si>
  <si>
    <r>
      <t xml:space="preserve">TRUE jika </t>
    </r>
    <r>
      <rPr>
        <i/>
        <sz val="10"/>
        <rFont val="Trebuchet MS"/>
        <family val="2"/>
      </rPr>
      <t>APPROXIMATE MATCH</t>
    </r>
  </si>
  <si>
    <t>FALSE jika EXACT MATCH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</si>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</sst>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\-yy;@"/>
  </numFmts>
  <fonts count="12" x14ac:knownFonts="1">
    <font>
      <sz val="10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4"/>
      <name val="Trebuchet MS"/>
      <family val="2"/>
    </font>
    <font>
      <i/>
      <sz val="10"/>
      <name val="Trebuchet MS"/>
      <family val="2"/>
    </font>
    <font>
      <sz val="10"/>
      <color indexed="10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44" fontId="9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0" xfId="0" applyFill="1" applyAlignment="1">
      <alignment horizontal="left" indent="1"/>
    </xf>
    <xf numFmtId="0" fontId="4" fillId="3" borderId="0" xfId="0" applyFont="1" applyFill="1"/>
    <xf numFmtId="0" fontId="5" fillId="3" borderId="0" xfId="0" applyFont="1" applyFill="1"/>
    <xf numFmtId="0" fontId="5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/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/>
    <xf numFmtId="0" fontId="0" fillId="4" borderId="16" xfId="0" applyFill="1" applyBorder="1" applyAlignment="1">
      <alignment horizontal="left"/>
    </xf>
    <xf numFmtId="0" fontId="0" fillId="4" borderId="1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0" xfId="0" applyFont="1" applyFill="1"/>
    <xf numFmtId="0" fontId="2" fillId="2" borderId="10" xfId="0" applyFont="1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2" borderId="1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0" applyNumberFormat="1" applyFill="1" applyBorder="1" applyAlignment="1">
      <alignment horizontal="center"/>
    </xf>
    <xf numFmtId="0" fontId="0" fillId="3" borderId="14" xfId="0" applyFill="1" applyBorder="1"/>
    <xf numFmtId="0" fontId="0" fillId="3" borderId="16" xfId="0" applyFill="1" applyBorder="1" applyAlignment="1">
      <alignment horizontal="left" indent="1"/>
    </xf>
    <xf numFmtId="164" fontId="0" fillId="3" borderId="16" xfId="0" applyNumberFormat="1" applyFill="1" applyBorder="1" applyAlignment="1">
      <alignment horizontal="center"/>
    </xf>
    <xf numFmtId="0" fontId="0" fillId="3" borderId="17" xfId="0" applyFill="1" applyBorder="1"/>
    <xf numFmtId="0" fontId="7" fillId="7" borderId="10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left" indent="1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4" xfId="0" applyFill="1" applyBorder="1"/>
    <xf numFmtId="0" fontId="0" fillId="4" borderId="1" xfId="0" applyFill="1" applyBorder="1" applyAlignment="1">
      <alignment horizontal="left" indent="1"/>
    </xf>
    <xf numFmtId="164" fontId="0" fillId="4" borderId="1" xfId="0" applyNumberForma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left" indent="1"/>
    </xf>
    <xf numFmtId="164" fontId="0" fillId="7" borderId="16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/>
    <xf numFmtId="0" fontId="0" fillId="4" borderId="16" xfId="0" applyFill="1" applyBorder="1" applyAlignment="1">
      <alignment horizontal="left" indent="1"/>
    </xf>
    <xf numFmtId="164" fontId="0" fillId="4" borderId="16" xfId="0" applyNumberForma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" xfId="0" applyFill="1" applyBorder="1" applyAlignment="1">
      <alignment horizontal="left" indent="1"/>
    </xf>
    <xf numFmtId="16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4" xfId="0" applyFill="1" applyBorder="1"/>
    <xf numFmtId="0" fontId="0" fillId="9" borderId="13" xfId="0" applyFill="1" applyBorder="1" applyAlignment="1">
      <alignment horizontal="center"/>
    </xf>
    <xf numFmtId="0" fontId="0" fillId="9" borderId="1" xfId="0" applyFill="1" applyBorder="1" applyAlignment="1">
      <alignment horizontal="left" indent="1"/>
    </xf>
    <xf numFmtId="16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4" xfId="0" applyFill="1" applyBorder="1"/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left" indent="1"/>
    </xf>
    <xf numFmtId="164" fontId="0" fillId="8" borderId="16" xfId="0" applyNumberFormat="1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/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left" indent="1"/>
    </xf>
    <xf numFmtId="164" fontId="0" fillId="9" borderId="16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/>
    <xf numFmtId="0" fontId="0" fillId="5" borderId="1" xfId="0" applyFill="1" applyBorder="1" applyAlignment="1">
      <alignment horizontal="center"/>
    </xf>
    <xf numFmtId="0" fontId="2" fillId="3" borderId="0" xfId="0" quotePrefix="1" applyFont="1" applyFill="1"/>
    <xf numFmtId="0" fontId="11" fillId="0" borderId="0" xfId="3"/>
    <xf numFmtId="0" fontId="8" fillId="6" borderId="24" xfId="3" applyFont="1" applyFill="1" applyBorder="1"/>
    <xf numFmtId="0" fontId="8" fillId="6" borderId="0" xfId="3" applyFont="1" applyFill="1"/>
    <xf numFmtId="44" fontId="11" fillId="8" borderId="23" xfId="4" applyFill="1" applyBorder="1"/>
    <xf numFmtId="0" fontId="11" fillId="0" borderId="25" xfId="3" applyBorder="1"/>
    <xf numFmtId="44" fontId="11" fillId="0" borderId="25" xfId="4" applyBorder="1"/>
    <xf numFmtId="0" fontId="8" fillId="6" borderId="26" xfId="3" applyFont="1" applyFill="1" applyBorder="1"/>
    <xf numFmtId="44" fontId="11" fillId="8" borderId="22" xfId="4" applyFill="1" applyBorder="1"/>
    <xf numFmtId="0" fontId="11" fillId="8" borderId="21" xfId="3" applyFill="1" applyBorder="1"/>
    <xf numFmtId="0" fontId="8" fillId="8" borderId="25" xfId="3" applyFont="1" applyFill="1" applyBorder="1"/>
    <xf numFmtId="44" fontId="11" fillId="8" borderId="25" xfId="4" applyFill="1" applyBorder="1"/>
    <xf numFmtId="44" fontId="11" fillId="0" borderId="23" xfId="4" applyFill="1" applyBorder="1"/>
    <xf numFmtId="20" fontId="11" fillId="0" borderId="0" xfId="3" applyNumberFormat="1"/>
    <xf numFmtId="0" fontId="3" fillId="3" borderId="0" xfId="0" applyFont="1" applyFill="1"/>
    <xf numFmtId="0" fontId="0" fillId="0" borderId="1" xfId="0" applyBorder="1"/>
    <xf numFmtId="0" fontId="11" fillId="6" borderId="1" xfId="3" applyFill="1" applyBorder="1"/>
    <xf numFmtId="44" fontId="0" fillId="0" borderId="1" xfId="5" applyFont="1" applyBorder="1"/>
    <xf numFmtId="0" fontId="8" fillId="10" borderId="1" xfId="3" applyFont="1" applyFill="1" applyBorder="1"/>
    <xf numFmtId="20" fontId="8" fillId="10" borderId="1" xfId="3" applyNumberFormat="1" applyFont="1" applyFill="1" applyBorder="1"/>
    <xf numFmtId="0" fontId="8" fillId="10" borderId="1" xfId="3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0" fillId="0" borderId="0" xfId="3" applyFont="1" applyAlignment="1">
      <alignment horizontal="center"/>
    </xf>
    <xf numFmtId="0" fontId="8" fillId="6" borderId="1" xfId="3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1" fillId="0" borderId="1" xfId="3" applyBorder="1"/>
    <xf numFmtId="0" fontId="9" fillId="0" borderId="1" xfId="3" applyFont="1" applyBorder="1"/>
  </cellXfs>
  <cellStyles count="6">
    <cellStyle name="Currency" xfId="5" builtinId="4"/>
    <cellStyle name="Currency 2" xfId="2" xr:uid="{00000000-0005-0000-0000-000001000000}"/>
    <cellStyle name="Currency 2 2" xfId="4" xr:uid="{00000000-0005-0000-0000-000002000000}"/>
    <cellStyle name="Normal" xfId="0" builtinId="0"/>
    <cellStyle name="Normal 2" xfId="1" xr:uid="{00000000-0005-0000-0000-000004000000}"/>
    <cellStyle name="Normal 2 2" xfId="3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"/>
  <sheetViews>
    <sheetView showGridLines="0" topLeftCell="A34" zoomScale="92" zoomScaleNormal="130" workbookViewId="0">
      <selection activeCell="Q48" sqref="Q48"/>
    </sheetView>
  </sheetViews>
  <sheetFormatPr defaultRowHeight="15" x14ac:dyDescent="0.3"/>
  <cols>
    <col min="1" max="1" width="4.85546875" customWidth="1"/>
    <col min="2" max="2" width="4.140625" customWidth="1"/>
    <col min="3" max="4" width="12.28515625" customWidth="1"/>
    <col min="5" max="5" width="11" customWidth="1"/>
    <col min="7" max="7" width="5.5703125" customWidth="1"/>
    <col min="8" max="8" width="15.42578125" customWidth="1"/>
    <col min="9" max="9" width="12.42578125" customWidth="1"/>
    <col min="10" max="10" width="18" customWidth="1"/>
    <col min="11" max="11" width="11.85546875" customWidth="1"/>
  </cols>
  <sheetData>
    <row r="1" spans="2:12" ht="15.75" thickBot="1" x14ac:dyDescent="0.35"/>
    <row r="2" spans="2:1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8.75" x14ac:dyDescent="0.3">
      <c r="B3" s="4"/>
      <c r="C3" s="134" t="s">
        <v>7</v>
      </c>
      <c r="D3" s="134"/>
      <c r="E3" s="134"/>
      <c r="F3" s="134"/>
      <c r="G3" s="134"/>
      <c r="H3" s="134"/>
      <c r="I3" s="134"/>
      <c r="J3" s="134"/>
      <c r="K3" s="134"/>
      <c r="L3" s="5"/>
    </row>
    <row r="4" spans="2:12" x14ac:dyDescent="0.3">
      <c r="B4" s="4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x14ac:dyDescent="0.3">
      <c r="B5" s="4"/>
      <c r="C5" s="6" t="s">
        <v>8</v>
      </c>
      <c r="D5" s="6"/>
      <c r="E5" s="6"/>
      <c r="F5" s="6"/>
      <c r="G5" s="6"/>
      <c r="H5" s="6"/>
      <c r="I5" s="6"/>
      <c r="J5" s="6"/>
      <c r="K5" s="6"/>
      <c r="L5" s="5"/>
    </row>
    <row r="6" spans="2:12" x14ac:dyDescent="0.3">
      <c r="B6" s="4"/>
      <c r="C6" s="6"/>
      <c r="D6" s="6"/>
      <c r="E6" s="6"/>
      <c r="F6" s="6"/>
      <c r="G6" s="6"/>
      <c r="H6" s="6"/>
      <c r="I6" s="6"/>
      <c r="J6" s="6"/>
      <c r="K6" s="6"/>
      <c r="L6" s="5"/>
    </row>
    <row r="7" spans="2:12" x14ac:dyDescent="0.3">
      <c r="B7" s="4"/>
      <c r="C7" s="6" t="s">
        <v>9</v>
      </c>
      <c r="D7" s="6"/>
      <c r="E7" s="6"/>
      <c r="F7" s="6"/>
      <c r="G7" s="6"/>
      <c r="H7" s="6"/>
      <c r="I7" s="6"/>
      <c r="J7" s="6"/>
      <c r="K7" s="6"/>
      <c r="L7" s="5"/>
    </row>
    <row r="8" spans="2:12" x14ac:dyDescent="0.3">
      <c r="B8" s="4"/>
      <c r="C8" s="6"/>
      <c r="D8" s="120" t="s">
        <v>10</v>
      </c>
      <c r="E8" s="6"/>
      <c r="F8" s="6"/>
      <c r="G8" s="6"/>
      <c r="H8" s="6"/>
      <c r="I8" s="6"/>
      <c r="J8" s="6"/>
      <c r="K8" s="6"/>
      <c r="L8" s="5"/>
    </row>
    <row r="9" spans="2:12" x14ac:dyDescent="0.3">
      <c r="B9" s="4"/>
      <c r="C9" s="6"/>
      <c r="D9" s="6"/>
      <c r="E9" s="6"/>
      <c r="F9" s="6"/>
      <c r="G9" s="6"/>
      <c r="H9" s="6"/>
      <c r="I9" s="6"/>
      <c r="J9" s="6"/>
      <c r="K9" s="6"/>
      <c r="L9" s="5"/>
    </row>
    <row r="10" spans="2:12" x14ac:dyDescent="0.3">
      <c r="B10" s="4"/>
      <c r="C10" s="7" t="s">
        <v>11</v>
      </c>
      <c r="D10" s="8" t="s">
        <v>12</v>
      </c>
      <c r="E10" s="6" t="s">
        <v>13</v>
      </c>
      <c r="F10" s="6"/>
      <c r="G10" s="6"/>
      <c r="H10" s="6"/>
      <c r="I10" s="6"/>
      <c r="J10" s="6"/>
      <c r="K10" s="6"/>
      <c r="L10" s="5"/>
    </row>
    <row r="11" spans="2:12" x14ac:dyDescent="0.3">
      <c r="B11" s="4"/>
      <c r="C11" s="6"/>
      <c r="D11" s="8"/>
      <c r="E11" s="6"/>
      <c r="F11" s="6"/>
      <c r="G11" s="6"/>
      <c r="H11" s="6"/>
      <c r="I11" s="6"/>
      <c r="J11" s="6"/>
      <c r="K11" s="6"/>
      <c r="L11" s="5"/>
    </row>
    <row r="12" spans="2:12" x14ac:dyDescent="0.3">
      <c r="B12" s="4"/>
      <c r="C12" s="6"/>
      <c r="D12" s="8" t="s">
        <v>14</v>
      </c>
      <c r="E12" s="6" t="s">
        <v>15</v>
      </c>
      <c r="F12" s="6"/>
      <c r="G12" s="6"/>
      <c r="H12" s="6"/>
      <c r="I12" s="6"/>
      <c r="J12" s="6"/>
      <c r="K12" s="6"/>
      <c r="L12" s="5"/>
    </row>
    <row r="13" spans="2:12" x14ac:dyDescent="0.3">
      <c r="B13" s="4"/>
      <c r="C13" s="6"/>
      <c r="D13" s="8"/>
      <c r="E13" s="6"/>
      <c r="F13" s="6"/>
      <c r="G13" s="6"/>
      <c r="H13" s="6"/>
      <c r="I13" s="6"/>
      <c r="J13" s="6"/>
      <c r="K13" s="6"/>
      <c r="L13" s="5"/>
    </row>
    <row r="14" spans="2:12" x14ac:dyDescent="0.3">
      <c r="B14" s="4"/>
      <c r="C14" s="6"/>
      <c r="D14" s="8" t="s">
        <v>16</v>
      </c>
      <c r="E14" s="6" t="s">
        <v>17</v>
      </c>
      <c r="F14" s="6"/>
      <c r="G14" s="6"/>
      <c r="H14" s="6"/>
      <c r="I14" s="6"/>
      <c r="J14" s="6"/>
      <c r="K14" s="6"/>
      <c r="L14" s="5"/>
    </row>
    <row r="15" spans="2:12" x14ac:dyDescent="0.3">
      <c r="B15" s="4"/>
      <c r="C15" s="6"/>
      <c r="D15" s="8"/>
      <c r="E15" s="6"/>
      <c r="F15" s="6"/>
      <c r="G15" s="6"/>
      <c r="H15" s="6"/>
      <c r="I15" s="6"/>
      <c r="J15" s="6"/>
      <c r="K15" s="6"/>
      <c r="L15" s="5"/>
    </row>
    <row r="16" spans="2:12" x14ac:dyDescent="0.3">
      <c r="B16" s="4"/>
      <c r="C16" s="6"/>
      <c r="D16" s="8" t="s">
        <v>18</v>
      </c>
      <c r="E16" s="6" t="s">
        <v>116</v>
      </c>
      <c r="F16" s="6"/>
      <c r="G16" s="6"/>
      <c r="H16" s="6"/>
      <c r="I16" s="6"/>
      <c r="J16" s="6"/>
      <c r="K16" s="6"/>
      <c r="L16" s="5"/>
    </row>
    <row r="17" spans="2:12" x14ac:dyDescent="0.3">
      <c r="B17" s="4"/>
      <c r="C17" s="6"/>
      <c r="D17" s="6"/>
      <c r="E17" s="6" t="s">
        <v>117</v>
      </c>
      <c r="F17" s="6"/>
      <c r="G17" s="6"/>
      <c r="H17" s="6"/>
      <c r="I17" s="6"/>
      <c r="J17" s="6"/>
      <c r="K17" s="6"/>
      <c r="L17" s="5"/>
    </row>
    <row r="18" spans="2:12" x14ac:dyDescent="0.3">
      <c r="B18" s="4"/>
      <c r="C18" s="6"/>
      <c r="D18" s="6"/>
      <c r="E18" s="6" t="s">
        <v>118</v>
      </c>
      <c r="F18" s="6"/>
      <c r="G18" s="6"/>
      <c r="H18" s="6"/>
      <c r="I18" s="9"/>
      <c r="J18" s="9"/>
      <c r="K18" s="9"/>
      <c r="L18" s="10"/>
    </row>
    <row r="19" spans="2:12" ht="15.75" thickBot="1" x14ac:dyDescent="0.35">
      <c r="B19" s="11"/>
      <c r="C19" s="12"/>
      <c r="D19" s="12"/>
      <c r="E19" s="12"/>
      <c r="F19" s="12"/>
      <c r="G19" s="12"/>
      <c r="H19" s="12"/>
      <c r="I19" s="13"/>
      <c r="J19" s="13"/>
      <c r="K19" s="13"/>
      <c r="L19" s="14"/>
    </row>
    <row r="20" spans="2:12" ht="15.75" thickBot="1" x14ac:dyDescent="0.35"/>
    <row r="21" spans="2:12" x14ac:dyDescent="0.3">
      <c r="B21" s="1"/>
      <c r="C21" s="2" t="s">
        <v>22</v>
      </c>
      <c r="D21" s="2"/>
      <c r="E21" s="2"/>
      <c r="F21" s="2"/>
      <c r="G21" s="2"/>
      <c r="H21" s="2"/>
      <c r="I21" s="2"/>
      <c r="J21" s="2"/>
      <c r="K21" s="2"/>
      <c r="L21" s="3"/>
    </row>
    <row r="22" spans="2:12" ht="15.75" thickBot="1" x14ac:dyDescent="0.35">
      <c r="B22" s="4"/>
      <c r="C22" s="6"/>
      <c r="D22" s="6"/>
      <c r="E22" s="6"/>
      <c r="F22" s="6"/>
      <c r="G22" s="6"/>
      <c r="H22" s="6"/>
      <c r="I22" s="6"/>
      <c r="J22" s="6"/>
      <c r="K22" s="6"/>
      <c r="L22" s="5"/>
    </row>
    <row r="23" spans="2:12" x14ac:dyDescent="0.3">
      <c r="B23" s="4"/>
      <c r="C23" s="15" t="s">
        <v>2</v>
      </c>
      <c r="D23" s="16" t="s">
        <v>3</v>
      </c>
      <c r="E23" s="17" t="s">
        <v>23</v>
      </c>
      <c r="F23" s="6"/>
      <c r="G23" s="18" t="s">
        <v>0</v>
      </c>
      <c r="H23" s="16" t="s">
        <v>1</v>
      </c>
      <c r="I23" s="16" t="s">
        <v>2</v>
      </c>
      <c r="J23" s="16" t="s">
        <v>3</v>
      </c>
      <c r="K23" s="17" t="s">
        <v>23</v>
      </c>
      <c r="L23" s="5"/>
    </row>
    <row r="24" spans="2:12" x14ac:dyDescent="0.3">
      <c r="B24" s="4"/>
      <c r="C24" s="19" t="s">
        <v>4</v>
      </c>
      <c r="D24" s="20">
        <v>5000000</v>
      </c>
      <c r="E24" s="21" t="s">
        <v>24</v>
      </c>
      <c r="F24" s="6"/>
      <c r="G24" s="19">
        <v>1</v>
      </c>
      <c r="H24" s="22" t="s">
        <v>25</v>
      </c>
      <c r="I24" s="23" t="s">
        <v>4</v>
      </c>
      <c r="J24" s="20" cm="1">
        <f t="array" ref="J24:J28">VLOOKUP(I24:I28,$C$24:$E$26,2,FALSE)</f>
        <v>5000000</v>
      </c>
      <c r="K24" s="20" t="str" cm="1">
        <f t="array" ref="K24:K28">VLOOKUP(I24:I28,$C$24:$E$26,3,FALSE)</f>
        <v>Mobil</v>
      </c>
      <c r="L24" s="5"/>
    </row>
    <row r="25" spans="2:12" x14ac:dyDescent="0.3">
      <c r="B25" s="4"/>
      <c r="C25" s="19" t="s">
        <v>5</v>
      </c>
      <c r="D25" s="20">
        <v>2500000</v>
      </c>
      <c r="E25" s="21" t="s">
        <v>26</v>
      </c>
      <c r="F25" s="6"/>
      <c r="G25" s="19">
        <v>2</v>
      </c>
      <c r="H25" s="22" t="s">
        <v>27</v>
      </c>
      <c r="I25" s="23" t="s">
        <v>5</v>
      </c>
      <c r="J25" s="20">
        <v>2500000</v>
      </c>
      <c r="K25" s="20" t="str">
        <v>Motor</v>
      </c>
      <c r="L25" s="5"/>
    </row>
    <row r="26" spans="2:12" ht="15.75" thickBot="1" x14ac:dyDescent="0.35">
      <c r="B26" s="4"/>
      <c r="C26" s="26" t="s">
        <v>6</v>
      </c>
      <c r="D26" s="24">
        <v>1000000</v>
      </c>
      <c r="E26" s="25" t="s">
        <v>28</v>
      </c>
      <c r="F26" s="6"/>
      <c r="G26" s="19">
        <v>3</v>
      </c>
      <c r="H26" s="22" t="s">
        <v>29</v>
      </c>
      <c r="I26" s="23" t="s">
        <v>4</v>
      </c>
      <c r="J26" s="20">
        <v>5000000</v>
      </c>
      <c r="K26" s="20" t="str">
        <v>Mobil</v>
      </c>
      <c r="L26" s="5"/>
    </row>
    <row r="27" spans="2:12" x14ac:dyDescent="0.3">
      <c r="B27" s="4"/>
      <c r="C27" s="6"/>
      <c r="D27" s="6"/>
      <c r="E27" s="6"/>
      <c r="F27" s="6"/>
      <c r="G27" s="19">
        <v>4</v>
      </c>
      <c r="H27" s="22" t="s">
        <v>30</v>
      </c>
      <c r="I27" s="23" t="s">
        <v>6</v>
      </c>
      <c r="J27" s="20">
        <v>1000000</v>
      </c>
      <c r="K27" s="20" t="str">
        <v>Sepeda</v>
      </c>
      <c r="L27" s="5"/>
    </row>
    <row r="28" spans="2:12" ht="15.75" thickBot="1" x14ac:dyDescent="0.35">
      <c r="B28" s="4"/>
      <c r="C28" s="6"/>
      <c r="D28" s="6"/>
      <c r="E28" s="6"/>
      <c r="F28" s="6"/>
      <c r="G28" s="26">
        <v>5</v>
      </c>
      <c r="H28" s="27" t="s">
        <v>31</v>
      </c>
      <c r="I28" s="28" t="s">
        <v>5</v>
      </c>
      <c r="J28" s="20">
        <v>2500000</v>
      </c>
      <c r="K28" s="20" t="str">
        <v>Motor</v>
      </c>
      <c r="L28" s="5"/>
    </row>
    <row r="29" spans="2:12" x14ac:dyDescent="0.3">
      <c r="B29" s="4"/>
      <c r="C29" s="6"/>
      <c r="D29" s="6"/>
      <c r="E29" s="6"/>
      <c r="F29" s="6"/>
      <c r="G29" s="6"/>
      <c r="H29" s="6"/>
      <c r="I29" s="6"/>
      <c r="J29" s="6"/>
      <c r="K29" s="6"/>
      <c r="L29" s="5"/>
    </row>
    <row r="30" spans="2:12" ht="15.75" thickBot="1" x14ac:dyDescent="0.3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29"/>
    </row>
    <row r="31" spans="2:12" ht="15.75" thickBot="1" x14ac:dyDescent="0.35"/>
    <row r="32" spans="2:12" x14ac:dyDescent="0.3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2:12" ht="15.75" thickBot="1" x14ac:dyDescent="0.35">
      <c r="B33" s="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5"/>
    </row>
    <row r="34" spans="2:12" ht="18" x14ac:dyDescent="0.35">
      <c r="B34" s="33"/>
      <c r="C34" s="34"/>
      <c r="D34" s="34"/>
      <c r="E34" s="34"/>
      <c r="F34" s="34"/>
      <c r="G34" s="141" t="s">
        <v>33</v>
      </c>
      <c r="H34" s="142"/>
      <c r="I34" s="142"/>
      <c r="J34" s="142"/>
      <c r="K34" s="143"/>
      <c r="L34" s="35"/>
    </row>
    <row r="35" spans="2:12" ht="18.75" thickBot="1" x14ac:dyDescent="0.4">
      <c r="B35" s="33"/>
      <c r="C35" s="34" t="s">
        <v>34</v>
      </c>
      <c r="D35" s="34"/>
      <c r="E35" s="34"/>
      <c r="F35" s="34"/>
      <c r="G35" s="144" t="s">
        <v>35</v>
      </c>
      <c r="H35" s="145"/>
      <c r="I35" s="145"/>
      <c r="J35" s="145"/>
      <c r="K35" s="146"/>
      <c r="L35" s="35"/>
    </row>
    <row r="36" spans="2:12" ht="15.75" thickBot="1" x14ac:dyDescent="0.35"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5"/>
    </row>
    <row r="37" spans="2:12" x14ac:dyDescent="0.3">
      <c r="B37" s="33"/>
      <c r="C37" s="18" t="s">
        <v>114</v>
      </c>
      <c r="D37" s="16" t="s">
        <v>115</v>
      </c>
      <c r="E37" s="17" t="s">
        <v>38</v>
      </c>
      <c r="F37" s="34"/>
      <c r="G37" s="18" t="s">
        <v>0</v>
      </c>
      <c r="H37" s="16" t="s">
        <v>39</v>
      </c>
      <c r="I37" s="16" t="s">
        <v>40</v>
      </c>
      <c r="J37" s="16" t="s">
        <v>41</v>
      </c>
      <c r="K37" s="17" t="s">
        <v>38</v>
      </c>
      <c r="L37" s="35"/>
    </row>
    <row r="38" spans="2:12" x14ac:dyDescent="0.3">
      <c r="B38" s="33"/>
      <c r="C38" s="36" t="s">
        <v>42</v>
      </c>
      <c r="D38" s="39" t="s">
        <v>43</v>
      </c>
      <c r="E38" s="37">
        <v>400000</v>
      </c>
      <c r="F38" s="34"/>
      <c r="G38" s="36">
        <v>1</v>
      </c>
      <c r="H38" s="39" t="s">
        <v>25</v>
      </c>
      <c r="I38" s="150" t="s">
        <v>44</v>
      </c>
      <c r="J38" s="119" t="str" cm="1">
        <f t="array" ref="J38:J42">VLOOKUP(I38:I42,$C$38:$E$40,2,FALSE)</f>
        <v>Honda</v>
      </c>
      <c r="K38" s="119" cm="1">
        <f t="array" ref="K38:K42">VLOOKUP(I38:I42,$C$38:$E$40,3,FALSE)</f>
        <v>350000</v>
      </c>
      <c r="L38" s="35"/>
    </row>
    <row r="39" spans="2:12" x14ac:dyDescent="0.3">
      <c r="B39" s="33"/>
      <c r="C39" s="36" t="s">
        <v>46</v>
      </c>
      <c r="D39" s="39" t="s">
        <v>47</v>
      </c>
      <c r="E39" s="37">
        <v>500000</v>
      </c>
      <c r="F39" s="34"/>
      <c r="G39" s="36">
        <v>2</v>
      </c>
      <c r="H39" s="39" t="s">
        <v>27</v>
      </c>
      <c r="I39" s="150" t="s">
        <v>42</v>
      </c>
      <c r="J39" s="119" t="str">
        <v>Suzuki</v>
      </c>
      <c r="K39" s="119">
        <v>400000</v>
      </c>
      <c r="L39" s="35"/>
    </row>
    <row r="40" spans="2:12" ht="15.75" thickBot="1" x14ac:dyDescent="0.35">
      <c r="B40" s="33"/>
      <c r="C40" s="42" t="s">
        <v>44</v>
      </c>
      <c r="D40" s="45" t="s">
        <v>45</v>
      </c>
      <c r="E40" s="43">
        <v>350000</v>
      </c>
      <c r="F40" s="34"/>
      <c r="G40" s="36">
        <v>3</v>
      </c>
      <c r="H40" s="39" t="s">
        <v>29</v>
      </c>
      <c r="I40" s="150" t="s">
        <v>44</v>
      </c>
      <c r="J40" s="119" t="str">
        <v>Honda</v>
      </c>
      <c r="K40" s="119">
        <v>350000</v>
      </c>
      <c r="L40" s="35"/>
    </row>
    <row r="41" spans="2:12" x14ac:dyDescent="0.3">
      <c r="B41" s="33"/>
      <c r="C41" s="34"/>
      <c r="D41" s="34"/>
      <c r="E41" s="34"/>
      <c r="F41" s="34"/>
      <c r="G41" s="36">
        <v>4</v>
      </c>
      <c r="H41" s="39" t="s">
        <v>30</v>
      </c>
      <c r="I41" s="150" t="s">
        <v>46</v>
      </c>
      <c r="J41" s="119" t="str">
        <v>Toyota</v>
      </c>
      <c r="K41" s="119">
        <v>500000</v>
      </c>
      <c r="L41" s="35"/>
    </row>
    <row r="42" spans="2:12" ht="15.75" thickBot="1" x14ac:dyDescent="0.35">
      <c r="B42" s="33"/>
      <c r="C42" s="34"/>
      <c r="D42" s="34"/>
      <c r="E42" s="34"/>
      <c r="F42" s="34"/>
      <c r="G42" s="42">
        <v>5</v>
      </c>
      <c r="H42" s="45" t="s">
        <v>31</v>
      </c>
      <c r="I42" s="151" t="s">
        <v>42</v>
      </c>
      <c r="J42" s="119" t="str">
        <v>Suzuki</v>
      </c>
      <c r="K42" s="119">
        <v>400000</v>
      </c>
      <c r="L42" s="35"/>
    </row>
    <row r="43" spans="2:12" ht="15.75" thickBot="1" x14ac:dyDescent="0.35"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8"/>
    </row>
    <row r="44" spans="2:12" ht="15.75" thickBot="1" x14ac:dyDescent="0.35"/>
    <row r="45" spans="2:12" x14ac:dyDescent="0.3"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2"/>
    </row>
    <row r="46" spans="2:12" ht="15.75" thickBot="1" x14ac:dyDescent="0.35">
      <c r="B46" s="33" t="s">
        <v>32</v>
      </c>
      <c r="C46" s="34"/>
      <c r="D46" s="34"/>
      <c r="E46" s="34"/>
      <c r="F46" s="34"/>
      <c r="G46" s="34"/>
      <c r="H46" s="34"/>
      <c r="I46" s="34"/>
      <c r="J46" s="34"/>
      <c r="K46" s="34"/>
      <c r="L46" s="35"/>
    </row>
    <row r="47" spans="2:12" ht="18" x14ac:dyDescent="0.35">
      <c r="B47" s="33"/>
      <c r="C47" s="34"/>
      <c r="D47" s="34"/>
      <c r="E47" s="34"/>
      <c r="F47" s="34"/>
      <c r="G47" s="141" t="s">
        <v>33</v>
      </c>
      <c r="H47" s="142"/>
      <c r="I47" s="142"/>
      <c r="J47" s="142"/>
      <c r="K47" s="143"/>
      <c r="L47" s="35"/>
    </row>
    <row r="48" spans="2:12" ht="18.75" thickBot="1" x14ac:dyDescent="0.4">
      <c r="B48" s="33"/>
      <c r="C48" s="34" t="s">
        <v>34</v>
      </c>
      <c r="D48" s="34"/>
      <c r="E48" s="34"/>
      <c r="F48" s="34"/>
      <c r="G48" s="144" t="s">
        <v>35</v>
      </c>
      <c r="H48" s="145"/>
      <c r="I48" s="145"/>
      <c r="J48" s="145"/>
      <c r="K48" s="146"/>
      <c r="L48" s="35"/>
    </row>
    <row r="49" spans="2:12" ht="15.75" thickBot="1" x14ac:dyDescent="0.35"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5"/>
    </row>
    <row r="50" spans="2:12" x14ac:dyDescent="0.3">
      <c r="B50" s="33"/>
      <c r="C50" s="18" t="s">
        <v>37</v>
      </c>
      <c r="D50" s="16" t="s">
        <v>36</v>
      </c>
      <c r="E50" s="17" t="s">
        <v>38</v>
      </c>
      <c r="F50" s="34"/>
      <c r="G50" s="18" t="s">
        <v>0</v>
      </c>
      <c r="H50" s="16" t="s">
        <v>39</v>
      </c>
      <c r="I50" s="16" t="s">
        <v>40</v>
      </c>
      <c r="J50" s="16" t="s">
        <v>41</v>
      </c>
      <c r="K50" s="17" t="s">
        <v>38</v>
      </c>
      <c r="L50" s="35"/>
    </row>
    <row r="51" spans="2:12" x14ac:dyDescent="0.3">
      <c r="B51" s="33"/>
      <c r="C51" s="36" t="s">
        <v>43</v>
      </c>
      <c r="D51" s="39" t="s">
        <v>42</v>
      </c>
      <c r="E51" s="37">
        <v>400000</v>
      </c>
      <c r="F51" s="34"/>
      <c r="G51" s="36">
        <v>1</v>
      </c>
      <c r="H51" s="39" t="s">
        <v>25</v>
      </c>
      <c r="I51" s="39" t="s">
        <v>44</v>
      </c>
      <c r="J51" s="119" t="str">
        <f>_xlfn.XLOOKUP(I51,$D$51:$D$53,$C$51:$C$53)</f>
        <v>Honda</v>
      </c>
      <c r="K51" s="41">
        <f>_xlfn.XLOOKUP(I51,$D$51:$D$53,$E$51:$E$53)</f>
        <v>500000</v>
      </c>
      <c r="L51" s="35"/>
    </row>
    <row r="52" spans="2:12" x14ac:dyDescent="0.3">
      <c r="B52" s="33"/>
      <c r="C52" s="36" t="s">
        <v>45</v>
      </c>
      <c r="D52" s="39" t="s">
        <v>44</v>
      </c>
      <c r="E52" s="37">
        <v>500000</v>
      </c>
      <c r="F52" s="34"/>
      <c r="G52" s="36">
        <v>2</v>
      </c>
      <c r="H52" s="39" t="s">
        <v>27</v>
      </c>
      <c r="I52" s="39" t="s">
        <v>42</v>
      </c>
      <c r="J52" s="119" t="str">
        <f t="shared" ref="J52:J55" si="0">_xlfn.XLOOKUP(I52,$D$51:$D$53,$C$51:$C$53)</f>
        <v>Suzuki</v>
      </c>
      <c r="K52" s="41">
        <f t="shared" ref="K52:K55" si="1">_xlfn.XLOOKUP(I52,$D$51:$D$53,$E$51:$E$53)</f>
        <v>400000</v>
      </c>
      <c r="L52" s="35"/>
    </row>
    <row r="53" spans="2:12" ht="15.75" thickBot="1" x14ac:dyDescent="0.35">
      <c r="B53" s="33"/>
      <c r="C53" s="42" t="s">
        <v>47</v>
      </c>
      <c r="D53" s="45" t="s">
        <v>46</v>
      </c>
      <c r="E53" s="43">
        <v>350000</v>
      </c>
      <c r="F53" s="34"/>
      <c r="G53" s="36">
        <v>3</v>
      </c>
      <c r="H53" s="39" t="s">
        <v>29</v>
      </c>
      <c r="I53" s="39" t="s">
        <v>44</v>
      </c>
      <c r="J53" s="119" t="str">
        <f t="shared" si="0"/>
        <v>Honda</v>
      </c>
      <c r="K53" s="41">
        <f t="shared" si="1"/>
        <v>500000</v>
      </c>
      <c r="L53" s="35"/>
    </row>
    <row r="54" spans="2:12" x14ac:dyDescent="0.3">
      <c r="B54" s="33"/>
      <c r="C54" s="34"/>
      <c r="D54" s="34"/>
      <c r="E54" s="34"/>
      <c r="F54" s="34"/>
      <c r="G54" s="36">
        <v>4</v>
      </c>
      <c r="H54" s="39" t="s">
        <v>30</v>
      </c>
      <c r="I54" s="39" t="s">
        <v>46</v>
      </c>
      <c r="J54" s="119" t="str">
        <f t="shared" si="0"/>
        <v>Toyota</v>
      </c>
      <c r="K54" s="41">
        <f t="shared" si="1"/>
        <v>350000</v>
      </c>
      <c r="L54" s="35"/>
    </row>
    <row r="55" spans="2:12" ht="15.75" thickBot="1" x14ac:dyDescent="0.35">
      <c r="B55" s="33"/>
      <c r="C55" s="34"/>
      <c r="D55" s="34"/>
      <c r="E55" s="34"/>
      <c r="F55" s="34"/>
      <c r="G55" s="42">
        <v>5</v>
      </c>
      <c r="H55" s="45" t="s">
        <v>31</v>
      </c>
      <c r="I55" s="45" t="s">
        <v>42</v>
      </c>
      <c r="J55" s="119" t="str">
        <f t="shared" si="0"/>
        <v>Suzuki</v>
      </c>
      <c r="K55" s="41">
        <f t="shared" si="1"/>
        <v>400000</v>
      </c>
      <c r="L55" s="35"/>
    </row>
    <row r="56" spans="2:12" ht="15.75" thickBot="1" x14ac:dyDescent="0.35">
      <c r="B56" s="46"/>
      <c r="C56" s="47"/>
      <c r="D56" s="47"/>
      <c r="E56" s="47"/>
      <c r="F56" s="47"/>
      <c r="G56" s="47"/>
      <c r="H56" s="47"/>
      <c r="I56" s="47"/>
      <c r="J56" s="47"/>
      <c r="K56" s="47"/>
      <c r="L56" s="48"/>
    </row>
  </sheetData>
  <mergeCells count="4">
    <mergeCell ref="G47:K47"/>
    <mergeCell ref="G48:K48"/>
    <mergeCell ref="G34:K34"/>
    <mergeCell ref="G35:K3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3"/>
  <sheetViews>
    <sheetView showGridLines="0" topLeftCell="A27" zoomScale="115" zoomScaleNormal="115" workbookViewId="0">
      <selection activeCell="N38" sqref="N38"/>
    </sheetView>
  </sheetViews>
  <sheetFormatPr defaultRowHeight="15" x14ac:dyDescent="0.3"/>
  <cols>
    <col min="1" max="1" width="4.5703125" customWidth="1"/>
    <col min="2" max="2" width="5.140625" customWidth="1"/>
    <col min="3" max="3" width="11.28515625" customWidth="1"/>
    <col min="4" max="4" width="14.140625" customWidth="1"/>
    <col min="7" max="7" width="10.28515625" customWidth="1"/>
    <col min="8" max="8" width="5.7109375" customWidth="1"/>
    <col min="9" max="9" width="14.5703125" customWidth="1"/>
    <col min="10" max="10" width="12.140625" customWidth="1"/>
    <col min="11" max="11" width="13" customWidth="1"/>
    <col min="12" max="12" width="10.42578125" customWidth="1"/>
  </cols>
  <sheetData>
    <row r="1" spans="2:13" ht="15.75" thickBot="1" x14ac:dyDescent="0.35"/>
    <row r="2" spans="2:13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8.75" x14ac:dyDescent="0.3">
      <c r="B3" s="4"/>
      <c r="C3" s="147" t="s">
        <v>48</v>
      </c>
      <c r="D3" s="147"/>
      <c r="E3" s="147"/>
      <c r="F3" s="147"/>
      <c r="G3" s="147"/>
      <c r="H3" s="147"/>
      <c r="I3" s="147"/>
      <c r="J3" s="147"/>
      <c r="K3" s="147"/>
      <c r="L3" s="6"/>
      <c r="M3" s="5"/>
    </row>
    <row r="4" spans="2:13" x14ac:dyDescent="0.3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5"/>
    </row>
    <row r="5" spans="2:13" x14ac:dyDescent="0.3">
      <c r="B5" s="4"/>
      <c r="C5" s="6" t="s">
        <v>49</v>
      </c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x14ac:dyDescent="0.3"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5"/>
    </row>
    <row r="7" spans="2:13" x14ac:dyDescent="0.3">
      <c r="B7" s="4"/>
      <c r="C7" s="6" t="s">
        <v>9</v>
      </c>
      <c r="D7" s="6"/>
      <c r="E7" s="6"/>
      <c r="F7" s="6"/>
      <c r="G7" s="6"/>
      <c r="H7" s="6"/>
      <c r="I7" s="6"/>
      <c r="J7" s="6"/>
      <c r="K7" s="6"/>
      <c r="L7" s="6"/>
      <c r="M7" s="5"/>
    </row>
    <row r="8" spans="2:13" x14ac:dyDescent="0.3">
      <c r="B8" s="4"/>
      <c r="C8" s="6"/>
      <c r="D8" s="120" t="s">
        <v>50</v>
      </c>
      <c r="E8" s="6"/>
      <c r="F8" s="6"/>
      <c r="G8" s="6"/>
      <c r="H8" s="6"/>
      <c r="I8" s="6"/>
      <c r="J8" s="6"/>
      <c r="K8" s="6"/>
      <c r="L8" s="6"/>
      <c r="M8" s="5"/>
    </row>
    <row r="9" spans="2:13" x14ac:dyDescent="0.3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5"/>
    </row>
    <row r="10" spans="2:13" x14ac:dyDescent="0.3">
      <c r="B10" s="4"/>
      <c r="C10" s="7" t="s">
        <v>11</v>
      </c>
      <c r="D10" s="8" t="s">
        <v>12</v>
      </c>
      <c r="E10" s="6" t="s">
        <v>13</v>
      </c>
      <c r="F10" s="6"/>
      <c r="G10" s="6"/>
      <c r="H10" s="6"/>
      <c r="I10" s="6"/>
      <c r="J10" s="6"/>
      <c r="K10" s="6"/>
      <c r="L10" s="6"/>
      <c r="M10" s="5"/>
    </row>
    <row r="11" spans="2:13" x14ac:dyDescent="0.3">
      <c r="B11" s="4"/>
      <c r="C11" s="6"/>
      <c r="D11" s="8"/>
      <c r="E11" s="6"/>
      <c r="F11" s="6"/>
      <c r="G11" s="6"/>
      <c r="H11" s="6"/>
      <c r="I11" s="6"/>
      <c r="J11" s="6"/>
      <c r="K11" s="6"/>
      <c r="L11" s="6"/>
      <c r="M11" s="5"/>
    </row>
    <row r="12" spans="2:13" x14ac:dyDescent="0.3">
      <c r="B12" s="4"/>
      <c r="C12" s="6"/>
      <c r="D12" s="8" t="s">
        <v>14</v>
      </c>
      <c r="E12" s="6" t="s">
        <v>15</v>
      </c>
      <c r="F12" s="6"/>
      <c r="G12" s="6"/>
      <c r="H12" s="6"/>
      <c r="I12" s="6"/>
      <c r="J12" s="6"/>
      <c r="K12" s="6"/>
      <c r="L12" s="6"/>
      <c r="M12" s="5"/>
    </row>
    <row r="13" spans="2:13" x14ac:dyDescent="0.3">
      <c r="B13" s="4"/>
      <c r="C13" s="6"/>
      <c r="D13" s="8"/>
      <c r="E13" s="6"/>
      <c r="F13" s="6"/>
      <c r="G13" s="6"/>
      <c r="H13" s="6"/>
      <c r="I13" s="6"/>
      <c r="J13" s="6"/>
      <c r="K13" s="6"/>
      <c r="L13" s="6"/>
      <c r="M13" s="5"/>
    </row>
    <row r="14" spans="2:13" x14ac:dyDescent="0.3">
      <c r="B14" s="4"/>
      <c r="C14" s="6"/>
      <c r="D14" s="8" t="s">
        <v>16</v>
      </c>
      <c r="E14" s="6" t="s">
        <v>17</v>
      </c>
      <c r="F14" s="6"/>
      <c r="G14" s="6"/>
      <c r="H14" s="6"/>
      <c r="I14" s="6"/>
      <c r="J14" s="6"/>
      <c r="K14" s="6"/>
      <c r="L14" s="6"/>
      <c r="M14" s="5"/>
    </row>
    <row r="15" spans="2:13" x14ac:dyDescent="0.3">
      <c r="B15" s="4"/>
      <c r="C15" s="6"/>
      <c r="D15" s="8"/>
      <c r="E15" s="6"/>
      <c r="F15" s="6"/>
      <c r="G15" s="6"/>
      <c r="H15" s="6"/>
      <c r="I15" s="6"/>
      <c r="J15" s="6"/>
      <c r="K15" s="6"/>
      <c r="L15" s="6"/>
      <c r="M15" s="5"/>
    </row>
    <row r="16" spans="2:13" x14ac:dyDescent="0.3">
      <c r="B16" s="4"/>
      <c r="C16" s="6"/>
      <c r="D16" s="8" t="s">
        <v>18</v>
      </c>
      <c r="E16" s="6" t="s">
        <v>19</v>
      </c>
      <c r="F16" s="6"/>
      <c r="G16" s="6"/>
      <c r="H16" s="6"/>
      <c r="I16" s="6"/>
      <c r="J16" s="6"/>
      <c r="K16" s="6"/>
      <c r="L16" s="6"/>
      <c r="M16" s="5"/>
    </row>
    <row r="17" spans="2:13" x14ac:dyDescent="0.3">
      <c r="B17" s="4"/>
      <c r="C17" s="6"/>
      <c r="D17" s="6"/>
      <c r="E17" s="6" t="s">
        <v>20</v>
      </c>
      <c r="F17" s="6"/>
      <c r="G17" s="6"/>
      <c r="H17" s="6"/>
      <c r="I17" s="9"/>
      <c r="J17" s="9"/>
      <c r="K17" s="9"/>
      <c r="L17" s="9"/>
      <c r="M17" s="5"/>
    </row>
    <row r="18" spans="2:13" ht="15.75" thickBot="1" x14ac:dyDescent="0.35">
      <c r="B18" s="11"/>
      <c r="C18" s="12"/>
      <c r="D18" s="12"/>
      <c r="E18" s="12" t="s">
        <v>21</v>
      </c>
      <c r="F18" s="12"/>
      <c r="G18" s="12"/>
      <c r="H18" s="12"/>
      <c r="I18" s="13"/>
      <c r="J18" s="13"/>
      <c r="K18" s="13"/>
      <c r="L18" s="13"/>
      <c r="M18" s="29"/>
    </row>
    <row r="19" spans="2:13" ht="15.75" thickBot="1" x14ac:dyDescent="0.35"/>
    <row r="20" spans="2:13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2:13" x14ac:dyDescent="0.3">
      <c r="B21" s="4"/>
      <c r="C21" s="49" t="s">
        <v>22</v>
      </c>
      <c r="D21" s="6"/>
      <c r="E21" s="6"/>
      <c r="F21" s="6"/>
      <c r="G21" s="6"/>
      <c r="H21" s="6"/>
      <c r="I21" s="6"/>
      <c r="J21" s="6"/>
      <c r="K21" s="6"/>
      <c r="L21" s="6"/>
      <c r="M21" s="5"/>
    </row>
    <row r="22" spans="2:13" ht="15.75" thickBot="1" x14ac:dyDescent="0.35"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</row>
    <row r="23" spans="2:13" x14ac:dyDescent="0.3">
      <c r="B23" s="4"/>
      <c r="C23" s="50" t="s">
        <v>2</v>
      </c>
      <c r="D23" s="51" t="s">
        <v>4</v>
      </c>
      <c r="E23" s="51" t="s">
        <v>5</v>
      </c>
      <c r="F23" s="52" t="s">
        <v>6</v>
      </c>
      <c r="G23" s="6"/>
      <c r="H23" s="18" t="s">
        <v>0</v>
      </c>
      <c r="I23" s="16" t="s">
        <v>1</v>
      </c>
      <c r="J23" s="16" t="s">
        <v>2</v>
      </c>
      <c r="K23" s="16" t="s">
        <v>3</v>
      </c>
      <c r="L23" s="17" t="s">
        <v>23</v>
      </c>
      <c r="M23" s="5"/>
    </row>
    <row r="24" spans="2:13" x14ac:dyDescent="0.3">
      <c r="B24" s="4"/>
      <c r="C24" s="53" t="s">
        <v>3</v>
      </c>
      <c r="D24" s="23">
        <v>5000000</v>
      </c>
      <c r="E24" s="23">
        <v>2500000</v>
      </c>
      <c r="F24" s="21">
        <v>1000000</v>
      </c>
      <c r="G24" s="6"/>
      <c r="H24" s="19">
        <v>1</v>
      </c>
      <c r="I24" s="22" t="s">
        <v>25</v>
      </c>
      <c r="J24" s="23" t="s">
        <v>4</v>
      </c>
      <c r="K24" s="20" cm="1">
        <f t="array" ref="K24:K28">HLOOKUP(J24:J28,$D$23:$F$25,2,FALSE)</f>
        <v>5000000</v>
      </c>
      <c r="L24" s="21" t="str">
        <f>_xlfn.XLOOKUP(J24,$D$23:$F$23,$D$25:$F$25)</f>
        <v>Mobil</v>
      </c>
      <c r="M24" s="5"/>
    </row>
    <row r="25" spans="2:13" ht="15.75" thickBot="1" x14ac:dyDescent="0.35">
      <c r="B25" s="4"/>
      <c r="C25" s="54" t="s">
        <v>23</v>
      </c>
      <c r="D25" s="28" t="s">
        <v>24</v>
      </c>
      <c r="E25" s="28" t="s">
        <v>26</v>
      </c>
      <c r="F25" s="25" t="s">
        <v>28</v>
      </c>
      <c r="G25" s="6"/>
      <c r="H25" s="19">
        <v>2</v>
      </c>
      <c r="I25" s="22" t="s">
        <v>27</v>
      </c>
      <c r="J25" s="23" t="s">
        <v>5</v>
      </c>
      <c r="K25" s="20">
        <v>2500000</v>
      </c>
      <c r="L25" s="21" t="str">
        <f t="shared" ref="L25:L28" si="0">_xlfn.XLOOKUP(J25,$D$23:$F$23,$D$25:$F$25)</f>
        <v>Motor</v>
      </c>
      <c r="M25" s="5"/>
    </row>
    <row r="26" spans="2:13" x14ac:dyDescent="0.3">
      <c r="B26" s="4"/>
      <c r="C26" s="6"/>
      <c r="D26" s="6"/>
      <c r="E26" s="6"/>
      <c r="F26" s="6"/>
      <c r="G26" s="6"/>
      <c r="H26" s="19">
        <v>3</v>
      </c>
      <c r="I26" s="22" t="s">
        <v>29</v>
      </c>
      <c r="J26" s="23" t="s">
        <v>4</v>
      </c>
      <c r="K26" s="20">
        <v>5000000</v>
      </c>
      <c r="L26" s="21" t="str">
        <f t="shared" si="0"/>
        <v>Mobil</v>
      </c>
      <c r="M26" s="5"/>
    </row>
    <row r="27" spans="2:13" x14ac:dyDescent="0.3">
      <c r="B27" s="4"/>
      <c r="C27" s="6"/>
      <c r="D27" s="6"/>
      <c r="E27" s="6"/>
      <c r="F27" s="6"/>
      <c r="G27" s="6"/>
      <c r="H27" s="19">
        <v>4</v>
      </c>
      <c r="I27" s="22" t="s">
        <v>30</v>
      </c>
      <c r="J27" s="23" t="s">
        <v>6</v>
      </c>
      <c r="K27" s="20">
        <v>1000000</v>
      </c>
      <c r="L27" s="21" t="str">
        <f t="shared" si="0"/>
        <v>Sepeda</v>
      </c>
      <c r="M27" s="5"/>
    </row>
    <row r="28" spans="2:13" ht="15.75" thickBot="1" x14ac:dyDescent="0.35">
      <c r="B28" s="4"/>
      <c r="C28" s="6"/>
      <c r="D28" s="6"/>
      <c r="E28" s="6"/>
      <c r="F28" s="6"/>
      <c r="G28" s="6"/>
      <c r="H28" s="26">
        <v>5</v>
      </c>
      <c r="I28" s="27" t="s">
        <v>31</v>
      </c>
      <c r="J28" s="28" t="s">
        <v>4</v>
      </c>
      <c r="K28" s="20">
        <v>5000000</v>
      </c>
      <c r="L28" s="21" t="str">
        <f t="shared" si="0"/>
        <v>Mobil</v>
      </c>
      <c r="M28" s="5"/>
    </row>
    <row r="29" spans="2:13" ht="15.75" thickBot="1" x14ac:dyDescent="0.3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9"/>
    </row>
    <row r="31" spans="2:13" ht="15.75" thickBot="1" x14ac:dyDescent="0.35"/>
    <row r="32" spans="2:13" x14ac:dyDescent="0.3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2:13" ht="15.75" thickBot="1" x14ac:dyDescent="0.35">
      <c r="B33" s="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</row>
    <row r="34" spans="2:13" ht="18" x14ac:dyDescent="0.35">
      <c r="B34" s="33"/>
      <c r="C34" s="34"/>
      <c r="D34" s="34"/>
      <c r="E34" s="34"/>
      <c r="F34" s="34"/>
      <c r="G34" s="34"/>
      <c r="H34" s="141" t="s">
        <v>33</v>
      </c>
      <c r="I34" s="142"/>
      <c r="J34" s="142"/>
      <c r="K34" s="142"/>
      <c r="L34" s="143"/>
      <c r="M34" s="35"/>
    </row>
    <row r="35" spans="2:13" ht="18.75" thickBot="1" x14ac:dyDescent="0.4">
      <c r="B35" s="33"/>
      <c r="C35" s="34" t="s">
        <v>34</v>
      </c>
      <c r="D35" s="34"/>
      <c r="E35" s="34"/>
      <c r="F35" s="34"/>
      <c r="G35" s="34"/>
      <c r="H35" s="144" t="s">
        <v>35</v>
      </c>
      <c r="I35" s="145"/>
      <c r="J35" s="145"/>
      <c r="K35" s="145"/>
      <c r="L35" s="146"/>
      <c r="M35" s="35"/>
    </row>
    <row r="36" spans="2:13" ht="15.75" thickBot="1" x14ac:dyDescent="0.35"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5"/>
    </row>
    <row r="37" spans="2:13" x14ac:dyDescent="0.3">
      <c r="B37" s="33"/>
      <c r="C37" s="18" t="s">
        <v>36</v>
      </c>
      <c r="D37" s="55" t="s">
        <v>44</v>
      </c>
      <c r="E37" s="56" t="s">
        <v>42</v>
      </c>
      <c r="F37" s="57" t="s">
        <v>46</v>
      </c>
      <c r="G37" s="34"/>
      <c r="H37" s="18" t="s">
        <v>0</v>
      </c>
      <c r="I37" s="16" t="s">
        <v>39</v>
      </c>
      <c r="J37" s="16" t="s">
        <v>40</v>
      </c>
      <c r="K37" s="16" t="s">
        <v>41</v>
      </c>
      <c r="L37" s="17" t="s">
        <v>38</v>
      </c>
      <c r="M37" s="35"/>
    </row>
    <row r="38" spans="2:13" x14ac:dyDescent="0.3">
      <c r="B38" s="33"/>
      <c r="C38" s="58" t="s">
        <v>41</v>
      </c>
      <c r="D38" s="39" t="s">
        <v>45</v>
      </c>
      <c r="E38" s="59" t="s">
        <v>43</v>
      </c>
      <c r="F38" s="60" t="s">
        <v>47</v>
      </c>
      <c r="G38" s="34"/>
      <c r="H38" s="36">
        <v>1</v>
      </c>
      <c r="I38" s="38" t="s">
        <v>25</v>
      </c>
      <c r="J38" s="39" t="s">
        <v>44</v>
      </c>
      <c r="K38" s="40" t="str" cm="1">
        <f t="array" ref="K38:K42">HLOOKUP(J38:J42,$D$37:$F$39,2,FALSE)</f>
        <v>Honda</v>
      </c>
      <c r="L38" s="40" cm="1">
        <f t="array" ref="L38:L42">HLOOKUP(J38:J42,$D$37:$F$39,3,FALSE)</f>
        <v>400000</v>
      </c>
      <c r="M38" s="35"/>
    </row>
    <row r="39" spans="2:13" ht="15.75" thickBot="1" x14ac:dyDescent="0.35">
      <c r="B39" s="33"/>
      <c r="C39" s="61" t="s">
        <v>38</v>
      </c>
      <c r="D39" s="45">
        <v>400000</v>
      </c>
      <c r="E39" s="62">
        <v>500000</v>
      </c>
      <c r="F39" s="63">
        <v>300000</v>
      </c>
      <c r="G39" s="34"/>
      <c r="H39" s="36">
        <v>2</v>
      </c>
      <c r="I39" s="38" t="s">
        <v>27</v>
      </c>
      <c r="J39" s="39" t="s">
        <v>42</v>
      </c>
      <c r="K39" s="40" t="str">
        <v>Suzuki</v>
      </c>
      <c r="L39" s="40">
        <v>500000</v>
      </c>
      <c r="M39" s="35"/>
    </row>
    <row r="40" spans="2:13" x14ac:dyDescent="0.3">
      <c r="B40" s="33"/>
      <c r="C40" s="34"/>
      <c r="D40" s="34"/>
      <c r="E40" s="34"/>
      <c r="F40" s="34"/>
      <c r="G40" s="34"/>
      <c r="H40" s="36">
        <v>3</v>
      </c>
      <c r="I40" s="38" t="s">
        <v>29</v>
      </c>
      <c r="J40" s="39" t="s">
        <v>44</v>
      </c>
      <c r="K40" s="40" t="str">
        <v>Honda</v>
      </c>
      <c r="L40" s="40">
        <v>400000</v>
      </c>
      <c r="M40" s="35"/>
    </row>
    <row r="41" spans="2:13" x14ac:dyDescent="0.3">
      <c r="B41" s="33"/>
      <c r="C41" s="34"/>
      <c r="D41" s="34"/>
      <c r="E41" s="34"/>
      <c r="F41" s="34"/>
      <c r="G41" s="34"/>
      <c r="H41" s="36">
        <v>4</v>
      </c>
      <c r="I41" s="38" t="s">
        <v>30</v>
      </c>
      <c r="J41" s="39" t="s">
        <v>46</v>
      </c>
      <c r="K41" s="40" t="str">
        <v>Toyota</v>
      </c>
      <c r="L41" s="40">
        <v>300000</v>
      </c>
      <c r="M41" s="35"/>
    </row>
    <row r="42" spans="2:13" ht="15.75" thickBot="1" x14ac:dyDescent="0.35">
      <c r="B42" s="33"/>
      <c r="C42" s="34"/>
      <c r="D42" s="34"/>
      <c r="E42" s="34"/>
      <c r="F42" s="34"/>
      <c r="G42" s="34"/>
      <c r="H42" s="42">
        <v>5</v>
      </c>
      <c r="I42" s="44" t="s">
        <v>31</v>
      </c>
      <c r="J42" s="45" t="s">
        <v>42</v>
      </c>
      <c r="K42" s="40" t="str">
        <v>Suzuki</v>
      </c>
      <c r="L42" s="40">
        <v>500000</v>
      </c>
      <c r="M42" s="35"/>
    </row>
    <row r="43" spans="2:13" ht="15.75" thickBot="1" x14ac:dyDescent="0.35"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8"/>
    </row>
  </sheetData>
  <mergeCells count="3">
    <mergeCell ref="C3:K3"/>
    <mergeCell ref="H34:L34"/>
    <mergeCell ref="H35:L35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W61"/>
  <sheetViews>
    <sheetView tabSelected="1" zoomScale="85" zoomScaleNormal="85" workbookViewId="0">
      <selection activeCell="Q7" sqref="Q7"/>
    </sheetView>
  </sheetViews>
  <sheetFormatPr defaultColWidth="9.140625" defaultRowHeight="12.75" x14ac:dyDescent="0.2"/>
  <cols>
    <col min="1" max="1" width="9.140625" style="121"/>
    <col min="2" max="2" width="5.140625" style="121" bestFit="1" customWidth="1"/>
    <col min="3" max="3" width="8.140625" style="121" customWidth="1"/>
    <col min="4" max="4" width="10.85546875" style="121" customWidth="1"/>
    <col min="5" max="13" width="10.28515625" style="121" bestFit="1" customWidth="1"/>
    <col min="14" max="14" width="19.28515625" style="121" customWidth="1"/>
    <col min="15" max="15" width="12.42578125" style="121" customWidth="1"/>
    <col min="16" max="16" width="16.85546875" style="121" customWidth="1"/>
    <col min="17" max="20" width="9.140625" style="121"/>
    <col min="21" max="21" width="9.140625" style="121" customWidth="1"/>
    <col min="22" max="16384" width="9.140625" style="121"/>
  </cols>
  <sheetData>
    <row r="3" spans="2:23" ht="18" x14ac:dyDescent="0.25">
      <c r="B3" s="148" t="s">
        <v>90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</row>
    <row r="5" spans="2:23" x14ac:dyDescent="0.2">
      <c r="B5" s="136"/>
      <c r="C5" s="136"/>
      <c r="D5" s="149" t="s">
        <v>91</v>
      </c>
      <c r="E5" s="149"/>
      <c r="F5" s="149"/>
      <c r="G5" s="149"/>
      <c r="H5" s="149"/>
      <c r="I5" s="149"/>
      <c r="J5" s="149"/>
      <c r="K5" s="149"/>
      <c r="L5" s="149"/>
      <c r="M5" s="149"/>
      <c r="N5" s="136"/>
    </row>
    <row r="6" spans="2:23" x14ac:dyDescent="0.2">
      <c r="B6" s="138" t="s">
        <v>119</v>
      </c>
      <c r="C6" s="138" t="s">
        <v>120</v>
      </c>
      <c r="D6" s="138" t="s">
        <v>93</v>
      </c>
      <c r="E6" s="139">
        <v>0.375</v>
      </c>
      <c r="F6" s="139">
        <v>0.41666666666666702</v>
      </c>
      <c r="G6" s="139">
        <v>0.45833333333333298</v>
      </c>
      <c r="H6" s="139">
        <v>0.5</v>
      </c>
      <c r="I6" s="139">
        <v>0.54166666666666696</v>
      </c>
      <c r="J6" s="139">
        <v>0.58333333333333304</v>
      </c>
      <c r="K6" s="139">
        <v>0.625</v>
      </c>
      <c r="L6" s="139">
        <v>0.66666666666666696</v>
      </c>
      <c r="M6" s="139">
        <v>0.70833333333333304</v>
      </c>
      <c r="N6" s="140" t="s">
        <v>94</v>
      </c>
      <c r="P6" s="152"/>
      <c r="Q6" s="152" t="s">
        <v>107</v>
      </c>
      <c r="R6" s="152" t="s">
        <v>103</v>
      </c>
      <c r="S6" s="152" t="s">
        <v>101</v>
      </c>
      <c r="T6" s="152" t="s">
        <v>97</v>
      </c>
      <c r="U6" s="152" t="s">
        <v>99</v>
      </c>
      <c r="V6" s="152" t="s">
        <v>95</v>
      </c>
      <c r="W6" s="152" t="s">
        <v>110</v>
      </c>
    </row>
    <row r="7" spans="2:23" ht="15" x14ac:dyDescent="0.3">
      <c r="B7" s="135">
        <v>3</v>
      </c>
      <c r="C7" s="135" t="s">
        <v>95</v>
      </c>
      <c r="D7" s="135" t="s">
        <v>96</v>
      </c>
      <c r="E7" s="137">
        <v>350</v>
      </c>
      <c r="F7" s="137">
        <v>112</v>
      </c>
      <c r="G7" s="137">
        <v>135</v>
      </c>
      <c r="H7" s="137">
        <v>214</v>
      </c>
      <c r="I7" s="137">
        <v>194</v>
      </c>
      <c r="J7" s="137">
        <v>123</v>
      </c>
      <c r="K7" s="137">
        <v>123</v>
      </c>
      <c r="L7" s="137">
        <v>148</v>
      </c>
      <c r="M7" s="137">
        <v>268</v>
      </c>
      <c r="N7" s="137">
        <f>SUM(E7:M7)</f>
        <v>1667</v>
      </c>
      <c r="P7" s="153" t="s">
        <v>105</v>
      </c>
      <c r="Q7" s="153">
        <f>AVERAGEIFS($N$7:$N$50,$D$7:$D$50,$P$7,$C$7:$C$50,Q6)</f>
        <v>1536</v>
      </c>
      <c r="R7" s="153">
        <f t="shared" ref="R7:W7" si="0">SUMIFS($N$7:$N$50,$D$7:$D$50,$P$7,$C$7:$C$50,R6)</f>
        <v>0</v>
      </c>
      <c r="S7" s="153">
        <f t="shared" si="0"/>
        <v>1596</v>
      </c>
      <c r="T7" s="153">
        <f t="shared" si="0"/>
        <v>1779</v>
      </c>
      <c r="U7" s="153">
        <f t="shared" si="0"/>
        <v>0</v>
      </c>
      <c r="V7" s="153">
        <f t="shared" si="0"/>
        <v>1488</v>
      </c>
      <c r="W7" s="153">
        <f t="shared" si="0"/>
        <v>1671</v>
      </c>
    </row>
    <row r="8" spans="2:23" ht="15" x14ac:dyDescent="0.3">
      <c r="B8" s="135">
        <v>1</v>
      </c>
      <c r="C8" s="135" t="s">
        <v>97</v>
      </c>
      <c r="D8" s="135" t="s">
        <v>98</v>
      </c>
      <c r="E8" s="137">
        <v>254</v>
      </c>
      <c r="F8" s="137">
        <v>112</v>
      </c>
      <c r="G8" s="137">
        <v>324</v>
      </c>
      <c r="H8" s="137">
        <v>325</v>
      </c>
      <c r="I8" s="137">
        <v>243</v>
      </c>
      <c r="J8" s="137">
        <v>235</v>
      </c>
      <c r="K8" s="137">
        <v>234</v>
      </c>
      <c r="L8" s="137">
        <v>124</v>
      </c>
      <c r="M8" s="137">
        <v>245</v>
      </c>
      <c r="N8" s="137">
        <f t="shared" ref="N7:N50" si="1">SUM(E8:M8)</f>
        <v>2096</v>
      </c>
      <c r="P8" s="153" t="s">
        <v>102</v>
      </c>
      <c r="Q8" s="153">
        <f>SUMIFS($N$7:$N$50,$D$7:$D$50,$P$8,$C$7:$C$50,Q6)</f>
        <v>0</v>
      </c>
      <c r="R8" s="153">
        <f t="shared" ref="R8:W8" si="2">SUMIFS($N$7:$N$50,$D$7:$D$50,$P$8,$C$7:$C$50,R6)</f>
        <v>0</v>
      </c>
      <c r="S8" s="153">
        <f t="shared" si="2"/>
        <v>1662</v>
      </c>
      <c r="T8" s="153">
        <f t="shared" si="2"/>
        <v>0</v>
      </c>
      <c r="U8" s="153">
        <f t="shared" si="2"/>
        <v>0</v>
      </c>
      <c r="V8" s="153">
        <f t="shared" si="2"/>
        <v>1652</v>
      </c>
      <c r="W8" s="153">
        <f t="shared" si="2"/>
        <v>3360</v>
      </c>
    </row>
    <row r="9" spans="2:23" ht="15" x14ac:dyDescent="0.3">
      <c r="B9" s="135">
        <v>2</v>
      </c>
      <c r="C9" s="135" t="s">
        <v>99</v>
      </c>
      <c r="D9" s="135" t="s">
        <v>100</v>
      </c>
      <c r="E9" s="137">
        <v>235</v>
      </c>
      <c r="F9" s="137">
        <v>113</v>
      </c>
      <c r="G9" s="137">
        <v>325</v>
      </c>
      <c r="H9" s="137">
        <v>234</v>
      </c>
      <c r="I9" s="137">
        <v>214</v>
      </c>
      <c r="J9" s="137">
        <v>234</v>
      </c>
      <c r="K9" s="137">
        <v>231</v>
      </c>
      <c r="L9" s="137">
        <v>123</v>
      </c>
      <c r="M9" s="137">
        <v>234</v>
      </c>
      <c r="N9" s="137">
        <f t="shared" si="1"/>
        <v>1943</v>
      </c>
      <c r="P9" s="153" t="s">
        <v>100</v>
      </c>
      <c r="Q9" s="153">
        <f>SUMIFS($N$7:$N$50,$D$7:$D$50,$P$9,$C$7:$C$50,Q6)</f>
        <v>0</v>
      </c>
      <c r="R9" s="153">
        <f t="shared" ref="Q8:W17" si="3">SUMIFS($N$7:$N$50,$D$7:$D$50,Q9,$C$7:$C$50,$Q$6)</f>
        <v>0</v>
      </c>
      <c r="S9" s="153">
        <f t="shared" si="3"/>
        <v>0</v>
      </c>
      <c r="T9" s="153">
        <f t="shared" si="3"/>
        <v>0</v>
      </c>
      <c r="U9" s="153">
        <f t="shared" si="3"/>
        <v>0</v>
      </c>
      <c r="V9" s="153">
        <f t="shared" si="3"/>
        <v>0</v>
      </c>
      <c r="W9" s="153">
        <f t="shared" si="3"/>
        <v>0</v>
      </c>
    </row>
    <row r="10" spans="2:23" ht="15" x14ac:dyDescent="0.3">
      <c r="B10" s="135">
        <v>28</v>
      </c>
      <c r="C10" s="135" t="s">
        <v>101</v>
      </c>
      <c r="D10" s="135" t="s">
        <v>102</v>
      </c>
      <c r="E10" s="137">
        <v>235</v>
      </c>
      <c r="F10" s="137">
        <v>113</v>
      </c>
      <c r="G10" s="137">
        <v>134</v>
      </c>
      <c r="H10" s="137">
        <v>123</v>
      </c>
      <c r="I10" s="137">
        <v>197</v>
      </c>
      <c r="J10" s="137">
        <v>198</v>
      </c>
      <c r="K10" s="137">
        <v>234</v>
      </c>
      <c r="L10" s="137">
        <v>187</v>
      </c>
      <c r="M10" s="137">
        <v>241</v>
      </c>
      <c r="N10" s="137">
        <f t="shared" si="1"/>
        <v>1662</v>
      </c>
      <c r="P10" s="153" t="s">
        <v>108</v>
      </c>
      <c r="Q10" s="153">
        <f>SUMIFS($N$7:$N$50,$D$7:$D$50,$P$10,$C$7:$C$50,Q6)</f>
        <v>1600</v>
      </c>
      <c r="R10" s="153">
        <f t="shared" ref="R10:W10" si="4">SUMIFS($N$7:$N$50,$D$7:$D$50,$P$10,$C$7:$C$50,R6)</f>
        <v>1702</v>
      </c>
      <c r="S10" s="153">
        <f t="shared" si="4"/>
        <v>0</v>
      </c>
      <c r="T10" s="153">
        <f t="shared" si="4"/>
        <v>0</v>
      </c>
      <c r="U10" s="153">
        <f t="shared" si="4"/>
        <v>0</v>
      </c>
      <c r="V10" s="153">
        <f t="shared" si="4"/>
        <v>1652</v>
      </c>
      <c r="W10" s="153">
        <f t="shared" si="4"/>
        <v>2192</v>
      </c>
    </row>
    <row r="11" spans="2:23" ht="15" x14ac:dyDescent="0.3">
      <c r="B11" s="135">
        <v>20</v>
      </c>
      <c r="C11" s="135" t="s">
        <v>103</v>
      </c>
      <c r="D11" s="135" t="s">
        <v>104</v>
      </c>
      <c r="E11" s="137">
        <v>195</v>
      </c>
      <c r="F11" s="137">
        <v>128</v>
      </c>
      <c r="G11" s="137">
        <v>234</v>
      </c>
      <c r="H11" s="137">
        <v>223</v>
      </c>
      <c r="I11" s="137">
        <v>185</v>
      </c>
      <c r="J11" s="137">
        <v>243</v>
      </c>
      <c r="K11" s="137">
        <v>134</v>
      </c>
      <c r="L11" s="137">
        <v>123</v>
      </c>
      <c r="M11" s="137">
        <v>254</v>
      </c>
      <c r="N11" s="137">
        <f t="shared" si="1"/>
        <v>1719</v>
      </c>
      <c r="P11" s="153" t="s">
        <v>104</v>
      </c>
      <c r="Q11" s="153">
        <f>SUMIFS($N$7:$N$50,$D$7:$D$50,$P$11,$C$7:$C$50,Q6)</f>
        <v>0</v>
      </c>
      <c r="R11" s="153">
        <f t="shared" ref="R11:W11" si="5">SUMIFS($N$7:$N$50,$D$7:$D$50,$P$10,$C$7:$C$50,R6)</f>
        <v>1702</v>
      </c>
      <c r="S11" s="153">
        <f t="shared" si="5"/>
        <v>0</v>
      </c>
      <c r="T11" s="153">
        <f t="shared" si="5"/>
        <v>0</v>
      </c>
      <c r="U11" s="153">
        <f t="shared" si="5"/>
        <v>0</v>
      </c>
      <c r="V11" s="153">
        <f t="shared" si="5"/>
        <v>1652</v>
      </c>
      <c r="W11" s="153">
        <f t="shared" si="5"/>
        <v>2192</v>
      </c>
    </row>
    <row r="12" spans="2:23" ht="15" x14ac:dyDescent="0.3">
      <c r="B12" s="135">
        <v>24</v>
      </c>
      <c r="C12" s="135" t="s">
        <v>95</v>
      </c>
      <c r="D12" s="135" t="s">
        <v>105</v>
      </c>
      <c r="E12" s="137">
        <v>134</v>
      </c>
      <c r="F12" s="137">
        <v>134</v>
      </c>
      <c r="G12" s="137">
        <v>268</v>
      </c>
      <c r="H12" s="137">
        <v>234</v>
      </c>
      <c r="I12" s="137">
        <v>134</v>
      </c>
      <c r="J12" s="137">
        <v>124</v>
      </c>
      <c r="K12" s="137">
        <v>123</v>
      </c>
      <c r="L12" s="137">
        <v>123</v>
      </c>
      <c r="M12" s="137">
        <v>214</v>
      </c>
      <c r="N12" s="137">
        <f t="shared" si="1"/>
        <v>1488</v>
      </c>
      <c r="P12" s="153" t="s">
        <v>111</v>
      </c>
      <c r="Q12" s="153">
        <f>SUMIFS($N$7:$N$50,$D$7:$D$50,$P$12,$C$7:$C$50,Q6)</f>
        <v>0</v>
      </c>
      <c r="R12" s="153">
        <f t="shared" ref="R12:W12" si="6">SUMIFS($N$7:$N$50,$D$7:$D$50,$P$12,$C$7:$C$50,R6)</f>
        <v>0</v>
      </c>
      <c r="S12" s="153">
        <f t="shared" si="6"/>
        <v>3331</v>
      </c>
      <c r="T12" s="153">
        <f t="shared" si="6"/>
        <v>1660</v>
      </c>
      <c r="U12" s="153">
        <f t="shared" si="6"/>
        <v>0</v>
      </c>
      <c r="V12" s="153">
        <f t="shared" si="6"/>
        <v>0</v>
      </c>
      <c r="W12" s="153">
        <f t="shared" si="6"/>
        <v>0</v>
      </c>
    </row>
    <row r="13" spans="2:23" ht="15" x14ac:dyDescent="0.3">
      <c r="B13" s="135">
        <v>9</v>
      </c>
      <c r="C13" s="135" t="s">
        <v>99</v>
      </c>
      <c r="D13" s="135" t="s">
        <v>106</v>
      </c>
      <c r="E13" s="137">
        <v>167</v>
      </c>
      <c r="F13" s="137">
        <v>134</v>
      </c>
      <c r="G13" s="137">
        <v>186</v>
      </c>
      <c r="H13" s="137">
        <v>124</v>
      </c>
      <c r="I13" s="137">
        <v>154</v>
      </c>
      <c r="J13" s="137">
        <v>154</v>
      </c>
      <c r="K13" s="137">
        <v>146</v>
      </c>
      <c r="L13" s="137">
        <v>234</v>
      </c>
      <c r="M13" s="137">
        <v>234</v>
      </c>
      <c r="N13" s="137">
        <f t="shared" si="1"/>
        <v>1533</v>
      </c>
      <c r="P13" s="153" t="s">
        <v>98</v>
      </c>
      <c r="Q13" s="153">
        <f>SUMIFS($N$7:$N$50,$D$7:$D$50,$P$13,$C$7:$C$50,Q6)</f>
        <v>1674</v>
      </c>
      <c r="R13" s="153">
        <f t="shared" ref="R13:W13" si="7">SUMIFS($N$7:$N$50,$D$7:$D$50,$P$13,$C$7:$C$50,R6)</f>
        <v>3264</v>
      </c>
      <c r="S13" s="153">
        <f t="shared" si="7"/>
        <v>3854</v>
      </c>
      <c r="T13" s="153">
        <f t="shared" si="7"/>
        <v>3807</v>
      </c>
      <c r="U13" s="153">
        <f t="shared" si="7"/>
        <v>0</v>
      </c>
      <c r="V13" s="153">
        <f t="shared" si="7"/>
        <v>0</v>
      </c>
      <c r="W13" s="153">
        <f t="shared" si="7"/>
        <v>0</v>
      </c>
    </row>
    <row r="14" spans="2:23" ht="15" x14ac:dyDescent="0.3">
      <c r="B14" s="135">
        <v>1</v>
      </c>
      <c r="C14" s="135" t="s">
        <v>97</v>
      </c>
      <c r="D14" s="135" t="s">
        <v>98</v>
      </c>
      <c r="E14" s="137">
        <v>280</v>
      </c>
      <c r="F14" s="137">
        <v>134</v>
      </c>
      <c r="G14" s="137">
        <v>168</v>
      </c>
      <c r="H14" s="137">
        <v>134</v>
      </c>
      <c r="I14" s="137">
        <v>194</v>
      </c>
      <c r="J14" s="137">
        <v>245</v>
      </c>
      <c r="K14" s="137">
        <v>235</v>
      </c>
      <c r="L14" s="137">
        <v>198</v>
      </c>
      <c r="M14" s="137">
        <v>123</v>
      </c>
      <c r="N14" s="137">
        <f>SUM(E14:M14)</f>
        <v>1711</v>
      </c>
      <c r="P14" s="153" t="s">
        <v>96</v>
      </c>
      <c r="Q14" s="153">
        <f>SUMIFS($N$7:$N$50,$D$7:$D$50,$P$14,$C$7:$C$50,Q6)</f>
        <v>0</v>
      </c>
      <c r="R14" s="153">
        <f t="shared" ref="R14:W14" si="8">SUMIFS($N$7:$N$50,$D$7:$D$50,$P$14,$C$7:$C$50,R6)</f>
        <v>0</v>
      </c>
      <c r="S14" s="153">
        <f t="shared" si="8"/>
        <v>0</v>
      </c>
      <c r="T14" s="153">
        <f t="shared" si="8"/>
        <v>0</v>
      </c>
      <c r="U14" s="153">
        <f t="shared" si="8"/>
        <v>1580</v>
      </c>
      <c r="V14" s="153">
        <f t="shared" si="8"/>
        <v>1667</v>
      </c>
      <c r="W14" s="153">
        <f t="shared" si="8"/>
        <v>3646</v>
      </c>
    </row>
    <row r="15" spans="2:23" ht="15" x14ac:dyDescent="0.3">
      <c r="B15" s="135">
        <v>26</v>
      </c>
      <c r="C15" s="135" t="s">
        <v>107</v>
      </c>
      <c r="D15" s="135" t="s">
        <v>98</v>
      </c>
      <c r="E15" s="137">
        <v>245</v>
      </c>
      <c r="F15" s="137">
        <v>136</v>
      </c>
      <c r="G15" s="137">
        <v>164</v>
      </c>
      <c r="H15" s="137">
        <v>134</v>
      </c>
      <c r="I15" s="137">
        <v>194</v>
      </c>
      <c r="J15" s="137">
        <v>245</v>
      </c>
      <c r="K15" s="137">
        <v>235</v>
      </c>
      <c r="L15" s="137">
        <v>198</v>
      </c>
      <c r="M15" s="137">
        <v>123</v>
      </c>
      <c r="N15" s="137">
        <f t="shared" si="1"/>
        <v>1674</v>
      </c>
      <c r="P15" s="153" t="s">
        <v>109</v>
      </c>
      <c r="Q15" s="153">
        <f>SUMIFS($N$7:$N$50,$D$7:$D$50,$P$15,$C$7:$C$50,Q6)</f>
        <v>1897</v>
      </c>
      <c r="R15" s="153">
        <f t="shared" ref="R15:W15" si="9">SUMIFS($N$7:$N$50,$D$7:$D$50,$P$15,$C$7:$C$50,R6)</f>
        <v>0</v>
      </c>
      <c r="S15" s="153">
        <f t="shared" si="9"/>
        <v>0</v>
      </c>
      <c r="T15" s="153">
        <f t="shared" si="9"/>
        <v>1597</v>
      </c>
      <c r="U15" s="153">
        <f t="shared" si="9"/>
        <v>4003</v>
      </c>
      <c r="V15" s="153">
        <f t="shared" si="9"/>
        <v>0</v>
      </c>
      <c r="W15" s="153">
        <f t="shared" si="9"/>
        <v>0</v>
      </c>
    </row>
    <row r="16" spans="2:23" ht="15" x14ac:dyDescent="0.3">
      <c r="B16" s="135">
        <v>12</v>
      </c>
      <c r="C16" s="135" t="s">
        <v>107</v>
      </c>
      <c r="D16" s="135" t="s">
        <v>108</v>
      </c>
      <c r="E16" s="137">
        <v>134</v>
      </c>
      <c r="F16" s="137">
        <v>147</v>
      </c>
      <c r="G16" s="137">
        <v>194</v>
      </c>
      <c r="H16" s="137">
        <v>285</v>
      </c>
      <c r="I16" s="137">
        <v>145</v>
      </c>
      <c r="J16" s="137">
        <v>164</v>
      </c>
      <c r="K16" s="137">
        <v>213</v>
      </c>
      <c r="L16" s="137">
        <v>154</v>
      </c>
      <c r="M16" s="137">
        <v>164</v>
      </c>
      <c r="N16" s="137">
        <f t="shared" si="1"/>
        <v>1600</v>
      </c>
      <c r="P16" s="153" t="s">
        <v>106</v>
      </c>
      <c r="Q16" s="153">
        <f>SUMIFS($N$7:$N$50,$D$7:$D$50,$P$16,$C$7:$C$50,Q6)</f>
        <v>1663</v>
      </c>
      <c r="R16" s="153">
        <f t="shared" ref="R16:W16" si="10">SUMIFS($N$7:$N$50,$D$7:$D$50,$P$16,$C$7:$C$50,R6)</f>
        <v>0</v>
      </c>
      <c r="S16" s="153">
        <f t="shared" si="10"/>
        <v>0</v>
      </c>
      <c r="T16" s="153">
        <f t="shared" si="10"/>
        <v>0</v>
      </c>
      <c r="U16" s="153">
        <f t="shared" si="10"/>
        <v>1533</v>
      </c>
      <c r="V16" s="153">
        <f t="shared" si="10"/>
        <v>0</v>
      </c>
      <c r="W16" s="153">
        <f t="shared" si="10"/>
        <v>2040</v>
      </c>
    </row>
    <row r="17" spans="2:23" ht="15" x14ac:dyDescent="0.3">
      <c r="B17" s="135">
        <v>6</v>
      </c>
      <c r="C17" s="135" t="s">
        <v>103</v>
      </c>
      <c r="D17" s="135" t="s">
        <v>98</v>
      </c>
      <c r="E17" s="137">
        <v>324</v>
      </c>
      <c r="F17" s="137">
        <v>148</v>
      </c>
      <c r="G17" s="137">
        <v>187</v>
      </c>
      <c r="H17" s="137">
        <v>134</v>
      </c>
      <c r="I17" s="137">
        <v>134</v>
      </c>
      <c r="J17" s="137">
        <v>145</v>
      </c>
      <c r="K17" s="137">
        <v>198</v>
      </c>
      <c r="L17" s="137">
        <v>145</v>
      </c>
      <c r="M17" s="137">
        <v>231</v>
      </c>
      <c r="N17" s="137">
        <f t="shared" si="1"/>
        <v>1646</v>
      </c>
      <c r="P17" s="153" t="s">
        <v>112</v>
      </c>
      <c r="Q17" s="153">
        <f>SUMIFS($N$7:$N$50,$D$7:$D$50,$P$17,$C$7:$C$50,Q6)</f>
        <v>0</v>
      </c>
      <c r="R17" s="153">
        <f t="shared" ref="R17:W17" si="11">SUMIFS($N$7:$N$50,$D$7:$D$50,$P$17,$C$7:$C$50,R6)</f>
        <v>0</v>
      </c>
      <c r="S17" s="153">
        <f t="shared" si="11"/>
        <v>0</v>
      </c>
      <c r="T17" s="153">
        <f t="shared" si="11"/>
        <v>0</v>
      </c>
      <c r="U17" s="153">
        <f t="shared" si="11"/>
        <v>3780</v>
      </c>
      <c r="V17" s="153">
        <f t="shared" si="11"/>
        <v>0</v>
      </c>
      <c r="W17" s="153">
        <f t="shared" si="11"/>
        <v>0</v>
      </c>
    </row>
    <row r="18" spans="2:23" ht="15" x14ac:dyDescent="0.3">
      <c r="B18" s="135">
        <v>22</v>
      </c>
      <c r="C18" s="135" t="s">
        <v>97</v>
      </c>
      <c r="D18" s="135" t="s">
        <v>109</v>
      </c>
      <c r="E18" s="137">
        <v>154</v>
      </c>
      <c r="F18" s="137">
        <v>149</v>
      </c>
      <c r="G18" s="137">
        <v>297</v>
      </c>
      <c r="H18" s="137">
        <v>235</v>
      </c>
      <c r="I18" s="137">
        <v>134</v>
      </c>
      <c r="J18" s="137">
        <v>124</v>
      </c>
      <c r="K18" s="137">
        <v>124</v>
      </c>
      <c r="L18" s="137">
        <v>146</v>
      </c>
      <c r="M18" s="137">
        <v>234</v>
      </c>
      <c r="N18" s="137">
        <f t="shared" si="1"/>
        <v>1597</v>
      </c>
      <c r="P18" s="152"/>
      <c r="Q18" s="152">
        <f>SUM(Q7:Q17)</f>
        <v>8370</v>
      </c>
      <c r="R18" s="152">
        <f t="shared" ref="R18:W18" si="12">SUM(R7:R17)</f>
        <v>6668</v>
      </c>
      <c r="S18" s="152">
        <f t="shared" si="12"/>
        <v>10443</v>
      </c>
      <c r="T18" s="152">
        <f t="shared" si="12"/>
        <v>8843</v>
      </c>
      <c r="U18" s="152">
        <f t="shared" si="12"/>
        <v>10896</v>
      </c>
      <c r="V18" s="152">
        <f t="shared" si="12"/>
        <v>8111</v>
      </c>
      <c r="W18" s="152">
        <f t="shared" si="12"/>
        <v>15101</v>
      </c>
    </row>
    <row r="19" spans="2:23" ht="15" x14ac:dyDescent="0.3">
      <c r="B19" s="135">
        <v>26</v>
      </c>
      <c r="C19" s="135" t="s">
        <v>107</v>
      </c>
      <c r="D19" s="135" t="s">
        <v>109</v>
      </c>
      <c r="E19" s="137">
        <v>167</v>
      </c>
      <c r="F19" s="137">
        <v>149</v>
      </c>
      <c r="G19" s="137">
        <v>297</v>
      </c>
      <c r="H19" s="137">
        <v>235</v>
      </c>
      <c r="I19" s="137">
        <v>134</v>
      </c>
      <c r="J19" s="137">
        <v>268</v>
      </c>
      <c r="K19" s="137">
        <v>134</v>
      </c>
      <c r="L19" s="137">
        <v>268</v>
      </c>
      <c r="M19" s="137">
        <v>245</v>
      </c>
      <c r="N19" s="137">
        <f t="shared" si="1"/>
        <v>1897</v>
      </c>
    </row>
    <row r="20" spans="2:23" ht="15" x14ac:dyDescent="0.3">
      <c r="B20" s="135">
        <v>25</v>
      </c>
      <c r="C20" s="135" t="s">
        <v>110</v>
      </c>
      <c r="D20" s="135" t="s">
        <v>96</v>
      </c>
      <c r="E20" s="137">
        <v>197</v>
      </c>
      <c r="F20" s="137">
        <v>158</v>
      </c>
      <c r="G20" s="137">
        <v>246</v>
      </c>
      <c r="H20" s="137">
        <v>213</v>
      </c>
      <c r="I20" s="137">
        <v>168</v>
      </c>
      <c r="J20" s="137">
        <v>123</v>
      </c>
      <c r="K20" s="137">
        <v>245</v>
      </c>
      <c r="L20" s="137">
        <v>128</v>
      </c>
      <c r="M20" s="137">
        <v>214</v>
      </c>
      <c r="N20" s="137">
        <f t="shared" si="1"/>
        <v>1692</v>
      </c>
    </row>
    <row r="21" spans="2:23" ht="15" x14ac:dyDescent="0.3">
      <c r="B21" s="135">
        <v>10</v>
      </c>
      <c r="C21" s="135" t="s">
        <v>95</v>
      </c>
      <c r="D21" s="135" t="s">
        <v>108</v>
      </c>
      <c r="E21" s="137">
        <v>124</v>
      </c>
      <c r="F21" s="137">
        <v>158</v>
      </c>
      <c r="G21" s="137">
        <v>135</v>
      </c>
      <c r="H21" s="137">
        <v>134</v>
      </c>
      <c r="I21" s="137">
        <v>245</v>
      </c>
      <c r="J21" s="137">
        <v>187</v>
      </c>
      <c r="K21" s="137">
        <v>287</v>
      </c>
      <c r="L21" s="137">
        <v>214</v>
      </c>
      <c r="M21" s="137">
        <v>168</v>
      </c>
      <c r="N21" s="137">
        <f t="shared" si="1"/>
        <v>1652</v>
      </c>
    </row>
    <row r="22" spans="2:23" ht="15" x14ac:dyDescent="0.3">
      <c r="B22" s="135">
        <v>4</v>
      </c>
      <c r="C22" s="135" t="s">
        <v>110</v>
      </c>
      <c r="D22" s="135" t="s">
        <v>102</v>
      </c>
      <c r="E22" s="137">
        <v>267</v>
      </c>
      <c r="F22" s="137">
        <v>159</v>
      </c>
      <c r="G22" s="137">
        <v>135</v>
      </c>
      <c r="H22" s="137">
        <v>154</v>
      </c>
      <c r="I22" s="137">
        <v>167</v>
      </c>
      <c r="J22" s="137">
        <v>234</v>
      </c>
      <c r="K22" s="137">
        <v>124</v>
      </c>
      <c r="L22" s="137">
        <v>235</v>
      </c>
      <c r="M22" s="137">
        <v>214</v>
      </c>
      <c r="N22" s="137">
        <f t="shared" si="1"/>
        <v>1689</v>
      </c>
    </row>
    <row r="23" spans="2:23" ht="15" x14ac:dyDescent="0.3">
      <c r="B23" s="135">
        <v>7</v>
      </c>
      <c r="C23" s="135" t="s">
        <v>101</v>
      </c>
      <c r="D23" s="135" t="s">
        <v>105</v>
      </c>
      <c r="E23" s="137">
        <v>123</v>
      </c>
      <c r="F23" s="137">
        <v>159</v>
      </c>
      <c r="G23" s="137">
        <v>134</v>
      </c>
      <c r="H23" s="137">
        <v>123</v>
      </c>
      <c r="I23" s="137">
        <v>197</v>
      </c>
      <c r="J23" s="137">
        <v>198</v>
      </c>
      <c r="K23" s="137">
        <v>234</v>
      </c>
      <c r="L23" s="137">
        <v>187</v>
      </c>
      <c r="M23" s="137">
        <v>241</v>
      </c>
      <c r="N23" s="137">
        <f t="shared" si="1"/>
        <v>1596</v>
      </c>
    </row>
    <row r="24" spans="2:23" ht="15" x14ac:dyDescent="0.3">
      <c r="B24" s="135">
        <v>20</v>
      </c>
      <c r="C24" s="135" t="s">
        <v>103</v>
      </c>
      <c r="D24" s="135" t="s">
        <v>104</v>
      </c>
      <c r="E24" s="137">
        <v>230</v>
      </c>
      <c r="F24" s="137">
        <v>167</v>
      </c>
      <c r="G24" s="137">
        <v>182</v>
      </c>
      <c r="H24" s="137">
        <v>154</v>
      </c>
      <c r="I24" s="137">
        <v>167</v>
      </c>
      <c r="J24" s="137">
        <v>234</v>
      </c>
      <c r="K24" s="137">
        <v>124</v>
      </c>
      <c r="L24" s="137">
        <v>235</v>
      </c>
      <c r="M24" s="137">
        <v>214</v>
      </c>
      <c r="N24" s="137">
        <f t="shared" si="1"/>
        <v>1707</v>
      </c>
    </row>
    <row r="25" spans="2:23" ht="15" x14ac:dyDescent="0.3">
      <c r="B25" s="135">
        <v>23</v>
      </c>
      <c r="C25" s="135" t="s">
        <v>99</v>
      </c>
      <c r="D25" s="135" t="s">
        <v>96</v>
      </c>
      <c r="E25" s="137">
        <v>185</v>
      </c>
      <c r="F25" s="137">
        <v>167</v>
      </c>
      <c r="G25" s="137">
        <v>234</v>
      </c>
      <c r="H25" s="137">
        <v>214</v>
      </c>
      <c r="I25" s="137">
        <v>135</v>
      </c>
      <c r="J25" s="137">
        <v>133</v>
      </c>
      <c r="K25" s="137">
        <v>125</v>
      </c>
      <c r="L25" s="137">
        <v>123</v>
      </c>
      <c r="M25" s="137">
        <v>264</v>
      </c>
      <c r="N25" s="137">
        <f t="shared" si="1"/>
        <v>1580</v>
      </c>
    </row>
    <row r="26" spans="2:23" ht="15" x14ac:dyDescent="0.3">
      <c r="B26" s="135">
        <v>5</v>
      </c>
      <c r="C26" s="135" t="s">
        <v>107</v>
      </c>
      <c r="D26" s="135" t="s">
        <v>106</v>
      </c>
      <c r="E26" s="137">
        <v>124</v>
      </c>
      <c r="F26" s="137">
        <v>167</v>
      </c>
      <c r="G26" s="137">
        <v>134</v>
      </c>
      <c r="H26" s="137">
        <v>186</v>
      </c>
      <c r="I26" s="137">
        <v>195</v>
      </c>
      <c r="J26" s="137">
        <v>231</v>
      </c>
      <c r="K26" s="137">
        <v>158</v>
      </c>
      <c r="L26" s="137">
        <v>234</v>
      </c>
      <c r="M26" s="137">
        <v>234</v>
      </c>
      <c r="N26" s="137">
        <f t="shared" si="1"/>
        <v>1663</v>
      </c>
    </row>
    <row r="27" spans="2:23" ht="15" x14ac:dyDescent="0.3">
      <c r="B27" s="135">
        <v>25</v>
      </c>
      <c r="C27" s="135" t="s">
        <v>110</v>
      </c>
      <c r="D27" s="135" t="s">
        <v>108</v>
      </c>
      <c r="E27" s="137">
        <v>800</v>
      </c>
      <c r="F27" s="137">
        <v>167</v>
      </c>
      <c r="G27" s="137">
        <v>238</v>
      </c>
      <c r="H27" s="137">
        <v>134</v>
      </c>
      <c r="I27" s="137">
        <v>134</v>
      </c>
      <c r="J27" s="137">
        <v>145</v>
      </c>
      <c r="K27" s="137">
        <v>198</v>
      </c>
      <c r="L27" s="137">
        <v>145</v>
      </c>
      <c r="M27" s="137">
        <v>231</v>
      </c>
      <c r="N27" s="137">
        <f t="shared" si="1"/>
        <v>2192</v>
      </c>
    </row>
    <row r="28" spans="2:23" ht="15" x14ac:dyDescent="0.3">
      <c r="B28" s="135">
        <v>13</v>
      </c>
      <c r="C28" s="135" t="s">
        <v>103</v>
      </c>
      <c r="D28" s="135" t="s">
        <v>98</v>
      </c>
      <c r="E28" s="137">
        <v>223</v>
      </c>
      <c r="F28" s="137">
        <v>168</v>
      </c>
      <c r="G28" s="137">
        <v>137</v>
      </c>
      <c r="H28" s="137">
        <v>246</v>
      </c>
      <c r="I28" s="137">
        <v>234</v>
      </c>
      <c r="J28" s="137">
        <v>165</v>
      </c>
      <c r="K28" s="137">
        <v>123</v>
      </c>
      <c r="L28" s="137">
        <v>187</v>
      </c>
      <c r="M28" s="137">
        <v>135</v>
      </c>
      <c r="N28" s="137">
        <f t="shared" si="1"/>
        <v>1618</v>
      </c>
    </row>
    <row r="29" spans="2:23" ht="15" x14ac:dyDescent="0.3">
      <c r="B29" s="135">
        <v>21</v>
      </c>
      <c r="C29" s="135" t="s">
        <v>101</v>
      </c>
      <c r="D29" s="135" t="s">
        <v>111</v>
      </c>
      <c r="E29" s="137">
        <v>167</v>
      </c>
      <c r="F29" s="137">
        <v>169</v>
      </c>
      <c r="G29" s="137">
        <v>254</v>
      </c>
      <c r="H29" s="137">
        <v>214</v>
      </c>
      <c r="I29" s="137">
        <v>194</v>
      </c>
      <c r="J29" s="137">
        <v>123</v>
      </c>
      <c r="K29" s="137">
        <v>123</v>
      </c>
      <c r="L29" s="137">
        <v>148</v>
      </c>
      <c r="M29" s="137">
        <v>268</v>
      </c>
      <c r="N29" s="137">
        <f t="shared" si="1"/>
        <v>1660</v>
      </c>
    </row>
    <row r="30" spans="2:23" ht="15" x14ac:dyDescent="0.3">
      <c r="B30" s="135">
        <v>1</v>
      </c>
      <c r="C30" s="135" t="s">
        <v>97</v>
      </c>
      <c r="D30" s="135" t="s">
        <v>111</v>
      </c>
      <c r="E30" s="137">
        <v>167</v>
      </c>
      <c r="F30" s="137">
        <v>169</v>
      </c>
      <c r="G30" s="137">
        <v>254</v>
      </c>
      <c r="H30" s="137">
        <v>214</v>
      </c>
      <c r="I30" s="137">
        <v>194</v>
      </c>
      <c r="J30" s="137">
        <v>123</v>
      </c>
      <c r="K30" s="137">
        <v>123</v>
      </c>
      <c r="L30" s="137">
        <v>148</v>
      </c>
      <c r="M30" s="137">
        <v>268</v>
      </c>
      <c r="N30" s="137">
        <f t="shared" si="1"/>
        <v>1660</v>
      </c>
    </row>
    <row r="31" spans="2:23" ht="15" x14ac:dyDescent="0.3">
      <c r="B31" s="135">
        <v>27</v>
      </c>
      <c r="C31" s="135" t="s">
        <v>103</v>
      </c>
      <c r="D31" s="135" t="s">
        <v>108</v>
      </c>
      <c r="E31" s="137">
        <v>234</v>
      </c>
      <c r="F31" s="137">
        <v>185</v>
      </c>
      <c r="G31" s="137">
        <v>238</v>
      </c>
      <c r="H31" s="137">
        <v>134</v>
      </c>
      <c r="I31" s="137">
        <v>134</v>
      </c>
      <c r="J31" s="137">
        <v>243</v>
      </c>
      <c r="K31" s="137">
        <v>123</v>
      </c>
      <c r="L31" s="137">
        <v>197</v>
      </c>
      <c r="M31" s="137">
        <v>214</v>
      </c>
      <c r="N31" s="137">
        <f t="shared" si="1"/>
        <v>1702</v>
      </c>
    </row>
    <row r="32" spans="2:23" ht="15" x14ac:dyDescent="0.3">
      <c r="B32" s="135">
        <v>16</v>
      </c>
      <c r="C32" s="135" t="s">
        <v>99</v>
      </c>
      <c r="D32" s="135" t="s">
        <v>112</v>
      </c>
      <c r="E32" s="137">
        <v>342</v>
      </c>
      <c r="F32" s="137">
        <v>187</v>
      </c>
      <c r="G32" s="137">
        <v>246</v>
      </c>
      <c r="H32" s="137">
        <v>167</v>
      </c>
      <c r="I32" s="137">
        <v>162</v>
      </c>
      <c r="J32" s="137">
        <v>213</v>
      </c>
      <c r="K32" s="137">
        <v>214</v>
      </c>
      <c r="L32" s="137">
        <v>164</v>
      </c>
      <c r="M32" s="137">
        <v>246</v>
      </c>
      <c r="N32" s="137">
        <f t="shared" si="1"/>
        <v>1941</v>
      </c>
    </row>
    <row r="33" spans="2:14" ht="15" x14ac:dyDescent="0.3">
      <c r="B33" s="135">
        <v>3</v>
      </c>
      <c r="C33" s="135" t="s">
        <v>95</v>
      </c>
      <c r="D33" s="135" t="s">
        <v>100</v>
      </c>
      <c r="E33" s="137">
        <v>234</v>
      </c>
      <c r="F33" s="137">
        <v>187</v>
      </c>
      <c r="G33" s="137">
        <v>245</v>
      </c>
      <c r="H33" s="137">
        <v>213</v>
      </c>
      <c r="I33" s="137">
        <v>135</v>
      </c>
      <c r="J33" s="137">
        <v>285</v>
      </c>
      <c r="K33" s="137">
        <v>231</v>
      </c>
      <c r="L33" s="137">
        <v>254</v>
      </c>
      <c r="M33" s="137">
        <v>123</v>
      </c>
      <c r="N33" s="137">
        <f t="shared" si="1"/>
        <v>1907</v>
      </c>
    </row>
    <row r="34" spans="2:14" ht="15" x14ac:dyDescent="0.3">
      <c r="B34" s="135">
        <v>11</v>
      </c>
      <c r="C34" s="135" t="s">
        <v>110</v>
      </c>
      <c r="D34" s="135" t="s">
        <v>106</v>
      </c>
      <c r="E34" s="137">
        <v>362</v>
      </c>
      <c r="F34" s="137">
        <v>195</v>
      </c>
      <c r="G34" s="137">
        <v>167</v>
      </c>
      <c r="H34" s="137">
        <v>234</v>
      </c>
      <c r="I34" s="137">
        <v>279</v>
      </c>
      <c r="J34" s="137">
        <v>138</v>
      </c>
      <c r="K34" s="137">
        <v>234</v>
      </c>
      <c r="L34" s="137">
        <v>234</v>
      </c>
      <c r="M34" s="137">
        <v>197</v>
      </c>
      <c r="N34" s="137">
        <f t="shared" si="1"/>
        <v>2040</v>
      </c>
    </row>
    <row r="35" spans="2:14" ht="15" x14ac:dyDescent="0.3">
      <c r="B35" s="135">
        <v>4</v>
      </c>
      <c r="C35" s="135" t="s">
        <v>110</v>
      </c>
      <c r="D35" s="135" t="s">
        <v>105</v>
      </c>
      <c r="E35" s="137">
        <v>123</v>
      </c>
      <c r="F35" s="137">
        <v>234</v>
      </c>
      <c r="G35" s="137">
        <v>134</v>
      </c>
      <c r="H35" s="137">
        <v>123</v>
      </c>
      <c r="I35" s="137">
        <v>197</v>
      </c>
      <c r="J35" s="137">
        <v>198</v>
      </c>
      <c r="K35" s="137">
        <v>234</v>
      </c>
      <c r="L35" s="137">
        <v>187</v>
      </c>
      <c r="M35" s="137">
        <v>241</v>
      </c>
      <c r="N35" s="137">
        <f t="shared" si="1"/>
        <v>1671</v>
      </c>
    </row>
    <row r="36" spans="2:14" ht="15" x14ac:dyDescent="0.3">
      <c r="B36" s="135">
        <v>4</v>
      </c>
      <c r="C36" s="135" t="s">
        <v>110</v>
      </c>
      <c r="D36" s="135" t="s">
        <v>102</v>
      </c>
      <c r="E36" s="137">
        <v>123</v>
      </c>
      <c r="F36" s="137">
        <v>234</v>
      </c>
      <c r="G36" s="137">
        <v>134</v>
      </c>
      <c r="H36" s="137">
        <v>123</v>
      </c>
      <c r="I36" s="137">
        <v>197</v>
      </c>
      <c r="J36" s="137">
        <v>198</v>
      </c>
      <c r="K36" s="137">
        <v>234</v>
      </c>
      <c r="L36" s="137">
        <v>187</v>
      </c>
      <c r="M36" s="137">
        <v>241</v>
      </c>
      <c r="N36" s="137">
        <f t="shared" si="1"/>
        <v>1671</v>
      </c>
    </row>
    <row r="37" spans="2:14" ht="15" x14ac:dyDescent="0.3">
      <c r="B37" s="135">
        <v>21</v>
      </c>
      <c r="C37" s="135" t="s">
        <v>101</v>
      </c>
      <c r="D37" s="135" t="s">
        <v>111</v>
      </c>
      <c r="E37" s="137">
        <v>123</v>
      </c>
      <c r="F37" s="137">
        <v>234</v>
      </c>
      <c r="G37" s="137">
        <v>134</v>
      </c>
      <c r="H37" s="137">
        <v>123</v>
      </c>
      <c r="I37" s="137">
        <v>197</v>
      </c>
      <c r="J37" s="137">
        <v>198</v>
      </c>
      <c r="K37" s="137">
        <v>234</v>
      </c>
      <c r="L37" s="137">
        <v>187</v>
      </c>
      <c r="M37" s="137">
        <v>241</v>
      </c>
      <c r="N37" s="137">
        <f t="shared" si="1"/>
        <v>1671</v>
      </c>
    </row>
    <row r="38" spans="2:14" ht="15" x14ac:dyDescent="0.3">
      <c r="B38" s="135">
        <v>22</v>
      </c>
      <c r="C38" s="135" t="s">
        <v>97</v>
      </c>
      <c r="D38" s="135" t="s">
        <v>100</v>
      </c>
      <c r="E38" s="137">
        <v>123</v>
      </c>
      <c r="F38" s="137">
        <v>234</v>
      </c>
      <c r="G38" s="137">
        <v>134</v>
      </c>
      <c r="H38" s="137">
        <v>123</v>
      </c>
      <c r="I38" s="137">
        <v>197</v>
      </c>
      <c r="J38" s="137">
        <v>198</v>
      </c>
      <c r="K38" s="137">
        <v>234</v>
      </c>
      <c r="L38" s="137">
        <v>187</v>
      </c>
      <c r="M38" s="137">
        <v>241</v>
      </c>
      <c r="N38" s="137">
        <f t="shared" si="1"/>
        <v>1671</v>
      </c>
    </row>
    <row r="39" spans="2:14" ht="15" x14ac:dyDescent="0.3">
      <c r="B39" s="135">
        <v>8</v>
      </c>
      <c r="C39" s="135" t="s">
        <v>97</v>
      </c>
      <c r="D39" s="135" t="s">
        <v>104</v>
      </c>
      <c r="E39" s="137">
        <v>222</v>
      </c>
      <c r="F39" s="137">
        <v>234</v>
      </c>
      <c r="G39" s="137">
        <v>168</v>
      </c>
      <c r="H39" s="137">
        <v>187</v>
      </c>
      <c r="I39" s="137">
        <v>134</v>
      </c>
      <c r="J39" s="137">
        <v>164</v>
      </c>
      <c r="K39" s="137">
        <v>257</v>
      </c>
      <c r="L39" s="137">
        <v>165</v>
      </c>
      <c r="M39" s="137">
        <v>124</v>
      </c>
      <c r="N39" s="137">
        <f t="shared" si="1"/>
        <v>1655</v>
      </c>
    </row>
    <row r="40" spans="2:14" ht="15" x14ac:dyDescent="0.3">
      <c r="B40" s="135">
        <v>19</v>
      </c>
      <c r="C40" s="135" t="s">
        <v>107</v>
      </c>
      <c r="D40" s="135" t="s">
        <v>105</v>
      </c>
      <c r="E40" s="137">
        <v>187</v>
      </c>
      <c r="F40" s="137">
        <v>243</v>
      </c>
      <c r="G40" s="137">
        <v>168</v>
      </c>
      <c r="H40" s="137">
        <v>234</v>
      </c>
      <c r="I40" s="137">
        <v>167</v>
      </c>
      <c r="J40" s="137">
        <v>134</v>
      </c>
      <c r="K40" s="137">
        <v>135</v>
      </c>
      <c r="L40" s="137">
        <v>134</v>
      </c>
      <c r="M40" s="137">
        <v>134</v>
      </c>
      <c r="N40" s="137">
        <f t="shared" si="1"/>
        <v>1536</v>
      </c>
    </row>
    <row r="41" spans="2:14" ht="15" x14ac:dyDescent="0.3">
      <c r="B41" s="135">
        <v>28</v>
      </c>
      <c r="C41" s="135" t="s">
        <v>101</v>
      </c>
      <c r="D41" s="135" t="s">
        <v>98</v>
      </c>
      <c r="E41" s="137">
        <v>278</v>
      </c>
      <c r="F41" s="137">
        <v>243</v>
      </c>
      <c r="G41" s="137">
        <v>345</v>
      </c>
      <c r="H41" s="137">
        <v>167</v>
      </c>
      <c r="I41" s="137">
        <v>162</v>
      </c>
      <c r="J41" s="137">
        <v>213</v>
      </c>
      <c r="K41" s="137">
        <v>214</v>
      </c>
      <c r="L41" s="137">
        <v>164</v>
      </c>
      <c r="M41" s="137">
        <v>246</v>
      </c>
      <c r="N41" s="137">
        <f t="shared" si="1"/>
        <v>2032</v>
      </c>
    </row>
    <row r="42" spans="2:14" ht="15" x14ac:dyDescent="0.3">
      <c r="B42" s="135">
        <v>16</v>
      </c>
      <c r="C42" s="135" t="s">
        <v>99</v>
      </c>
      <c r="D42" s="135" t="s">
        <v>109</v>
      </c>
      <c r="E42" s="137">
        <v>324</v>
      </c>
      <c r="F42" s="137">
        <v>245</v>
      </c>
      <c r="G42" s="137">
        <v>174</v>
      </c>
      <c r="H42" s="137">
        <v>268</v>
      </c>
      <c r="I42" s="137">
        <v>245</v>
      </c>
      <c r="J42" s="137">
        <v>284</v>
      </c>
      <c r="K42" s="137">
        <v>124</v>
      </c>
      <c r="L42" s="137">
        <v>154</v>
      </c>
      <c r="M42" s="137">
        <v>154</v>
      </c>
      <c r="N42" s="137">
        <f t="shared" si="1"/>
        <v>1972</v>
      </c>
    </row>
    <row r="43" spans="2:14" ht="15" x14ac:dyDescent="0.3">
      <c r="B43" s="135">
        <v>4</v>
      </c>
      <c r="C43" s="135" t="s">
        <v>110</v>
      </c>
      <c r="D43" s="135" t="s">
        <v>96</v>
      </c>
      <c r="E43" s="137">
        <v>185</v>
      </c>
      <c r="F43" s="137">
        <v>245</v>
      </c>
      <c r="G43" s="137">
        <v>280</v>
      </c>
      <c r="H43" s="137">
        <v>134</v>
      </c>
      <c r="I43" s="137">
        <v>168</v>
      </c>
      <c r="J43" s="137">
        <v>194</v>
      </c>
      <c r="K43" s="137">
        <v>245</v>
      </c>
      <c r="L43" s="137">
        <v>235</v>
      </c>
      <c r="M43" s="137">
        <v>268</v>
      </c>
      <c r="N43" s="137">
        <f t="shared" si="1"/>
        <v>1954</v>
      </c>
    </row>
    <row r="44" spans="2:14" ht="15" x14ac:dyDescent="0.3">
      <c r="B44" s="135">
        <v>14</v>
      </c>
      <c r="C44" s="135" t="s">
        <v>101</v>
      </c>
      <c r="D44" s="135" t="s">
        <v>104</v>
      </c>
      <c r="E44" s="137">
        <v>213</v>
      </c>
      <c r="F44" s="137">
        <v>254</v>
      </c>
      <c r="G44" s="137">
        <v>182</v>
      </c>
      <c r="H44" s="137">
        <v>237</v>
      </c>
      <c r="I44" s="137">
        <v>214</v>
      </c>
      <c r="J44" s="137">
        <v>234</v>
      </c>
      <c r="K44" s="137">
        <v>124</v>
      </c>
      <c r="L44" s="137">
        <v>153</v>
      </c>
      <c r="M44" s="137">
        <v>134</v>
      </c>
      <c r="N44" s="137">
        <f t="shared" si="1"/>
        <v>1745</v>
      </c>
    </row>
    <row r="45" spans="2:14" ht="15" x14ac:dyDescent="0.3">
      <c r="B45" s="135">
        <v>9</v>
      </c>
      <c r="C45" s="135" t="s">
        <v>99</v>
      </c>
      <c r="D45" s="135" t="s">
        <v>112</v>
      </c>
      <c r="E45" s="137">
        <v>342</v>
      </c>
      <c r="F45" s="137">
        <v>257</v>
      </c>
      <c r="G45" s="137">
        <v>127</v>
      </c>
      <c r="H45" s="137">
        <v>168</v>
      </c>
      <c r="I45" s="137">
        <v>195</v>
      </c>
      <c r="J45" s="137">
        <v>154</v>
      </c>
      <c r="K45" s="137">
        <v>234</v>
      </c>
      <c r="L45" s="137">
        <v>234</v>
      </c>
      <c r="M45" s="137">
        <v>128</v>
      </c>
      <c r="N45" s="137">
        <f t="shared" si="1"/>
        <v>1839</v>
      </c>
    </row>
    <row r="46" spans="2:14" ht="15" x14ac:dyDescent="0.3">
      <c r="B46" s="135">
        <v>18</v>
      </c>
      <c r="C46" s="135" t="s">
        <v>110</v>
      </c>
      <c r="D46" s="135" t="s">
        <v>104</v>
      </c>
      <c r="E46" s="137">
        <v>124</v>
      </c>
      <c r="F46" s="137">
        <v>267</v>
      </c>
      <c r="G46" s="137">
        <v>167</v>
      </c>
      <c r="H46" s="137">
        <v>238</v>
      </c>
      <c r="I46" s="137">
        <v>123</v>
      </c>
      <c r="J46" s="137">
        <v>263</v>
      </c>
      <c r="K46" s="137">
        <v>138</v>
      </c>
      <c r="L46" s="137">
        <v>165</v>
      </c>
      <c r="M46" s="137">
        <v>158</v>
      </c>
      <c r="N46" s="137">
        <f t="shared" si="1"/>
        <v>1643</v>
      </c>
    </row>
    <row r="47" spans="2:14" ht="15" x14ac:dyDescent="0.3">
      <c r="B47" s="135">
        <v>9</v>
      </c>
      <c r="C47" s="135" t="s">
        <v>99</v>
      </c>
      <c r="D47" s="135" t="s">
        <v>109</v>
      </c>
      <c r="E47" s="137">
        <v>297</v>
      </c>
      <c r="F47" s="137">
        <v>268</v>
      </c>
      <c r="G47" s="137">
        <v>245</v>
      </c>
      <c r="H47" s="137">
        <v>284</v>
      </c>
      <c r="I47" s="137">
        <v>124</v>
      </c>
      <c r="J47" s="137">
        <v>154</v>
      </c>
      <c r="K47" s="137">
        <v>268</v>
      </c>
      <c r="L47" s="137">
        <v>245</v>
      </c>
      <c r="M47" s="137">
        <v>146</v>
      </c>
      <c r="N47" s="137">
        <f t="shared" si="1"/>
        <v>2031</v>
      </c>
    </row>
    <row r="48" spans="2:14" ht="15" x14ac:dyDescent="0.3">
      <c r="B48" s="135">
        <v>17</v>
      </c>
      <c r="C48" s="135" t="s">
        <v>95</v>
      </c>
      <c r="D48" s="135" t="s">
        <v>102</v>
      </c>
      <c r="E48" s="137">
        <v>113</v>
      </c>
      <c r="F48" s="137">
        <v>278</v>
      </c>
      <c r="G48" s="137">
        <v>135</v>
      </c>
      <c r="H48" s="137">
        <v>264</v>
      </c>
      <c r="I48" s="137">
        <v>214</v>
      </c>
      <c r="J48" s="137">
        <v>234</v>
      </c>
      <c r="K48" s="137">
        <v>123</v>
      </c>
      <c r="L48" s="137">
        <v>123</v>
      </c>
      <c r="M48" s="137">
        <v>168</v>
      </c>
      <c r="N48" s="137">
        <f t="shared" si="1"/>
        <v>1652</v>
      </c>
    </row>
    <row r="49" spans="2:14" ht="15" x14ac:dyDescent="0.3">
      <c r="B49" s="135">
        <v>21</v>
      </c>
      <c r="C49" s="135" t="s">
        <v>101</v>
      </c>
      <c r="D49" s="135" t="s">
        <v>98</v>
      </c>
      <c r="E49" s="137">
        <v>245</v>
      </c>
      <c r="F49" s="137">
        <v>280</v>
      </c>
      <c r="G49" s="137">
        <v>134</v>
      </c>
      <c r="H49" s="137">
        <v>168</v>
      </c>
      <c r="I49" s="137">
        <v>194</v>
      </c>
      <c r="J49" s="137">
        <v>245</v>
      </c>
      <c r="K49" s="137">
        <v>235</v>
      </c>
      <c r="L49" s="137">
        <v>198</v>
      </c>
      <c r="M49" s="137">
        <v>123</v>
      </c>
      <c r="N49" s="137">
        <f t="shared" si="1"/>
        <v>1822</v>
      </c>
    </row>
    <row r="50" spans="2:14" ht="15" x14ac:dyDescent="0.3">
      <c r="B50" s="135">
        <v>15</v>
      </c>
      <c r="C50" s="135" t="s">
        <v>97</v>
      </c>
      <c r="D50" s="135" t="s">
        <v>105</v>
      </c>
      <c r="E50" s="137">
        <v>112</v>
      </c>
      <c r="F50" s="137">
        <v>352</v>
      </c>
      <c r="G50" s="137">
        <v>196</v>
      </c>
      <c r="H50" s="137">
        <v>234</v>
      </c>
      <c r="I50" s="137">
        <v>213</v>
      </c>
      <c r="J50" s="137">
        <v>254</v>
      </c>
      <c r="K50" s="137">
        <v>123</v>
      </c>
      <c r="L50" s="137">
        <v>168</v>
      </c>
      <c r="M50" s="137">
        <v>127</v>
      </c>
      <c r="N50" s="137">
        <f t="shared" si="1"/>
        <v>1779</v>
      </c>
    </row>
    <row r="51" spans="2:14" x14ac:dyDescent="0.2">
      <c r="B51" s="122"/>
      <c r="C51" s="123"/>
      <c r="D51" s="125"/>
      <c r="E51" s="126"/>
      <c r="F51" s="126"/>
      <c r="G51" s="126"/>
      <c r="H51" s="126"/>
      <c r="I51" s="126"/>
      <c r="J51" s="126"/>
      <c r="K51" s="126"/>
      <c r="L51" s="126"/>
      <c r="M51" s="126"/>
      <c r="N51" s="124"/>
    </row>
    <row r="52" spans="2:14" x14ac:dyDescent="0.2">
      <c r="B52" s="122"/>
      <c r="C52" s="123"/>
      <c r="D52" s="127"/>
      <c r="E52" s="126"/>
      <c r="F52" s="126"/>
      <c r="G52" s="126"/>
      <c r="H52" s="126"/>
      <c r="I52" s="126"/>
      <c r="J52" s="126"/>
      <c r="K52" s="126"/>
      <c r="L52" s="126"/>
      <c r="M52" s="126"/>
      <c r="N52" s="128"/>
    </row>
    <row r="53" spans="2:14" x14ac:dyDescent="0.2">
      <c r="B53" s="129"/>
      <c r="C53" s="130" t="s">
        <v>94</v>
      </c>
      <c r="D53" s="130"/>
      <c r="E53" s="131">
        <f t="shared" ref="E53:M53" si="13">SUM(E7:E50)</f>
        <v>9787</v>
      </c>
      <c r="F53" s="131">
        <f t="shared" si="13"/>
        <v>8373</v>
      </c>
      <c r="G53" s="131">
        <f t="shared" si="13"/>
        <v>8749</v>
      </c>
      <c r="H53" s="131">
        <f t="shared" si="13"/>
        <v>8443</v>
      </c>
      <c r="I53" s="131">
        <f t="shared" si="13"/>
        <v>7937</v>
      </c>
      <c r="J53" s="131">
        <f t="shared" si="13"/>
        <v>8596</v>
      </c>
      <c r="K53" s="131">
        <f t="shared" si="13"/>
        <v>8186</v>
      </c>
      <c r="L53" s="131">
        <f t="shared" si="13"/>
        <v>7890</v>
      </c>
      <c r="M53" s="131">
        <f t="shared" si="13"/>
        <v>8915</v>
      </c>
      <c r="N53" s="128">
        <f>SUM(E53:M53)</f>
        <v>76876</v>
      </c>
    </row>
    <row r="54" spans="2:14" x14ac:dyDescent="0.2">
      <c r="N54" s="132"/>
    </row>
    <row r="56" spans="2:14" x14ac:dyDescent="0.2">
      <c r="E56" s="133"/>
    </row>
    <row r="60" spans="2:14" x14ac:dyDescent="0.2">
      <c r="E60" s="121" t="s">
        <v>92</v>
      </c>
      <c r="F60" s="121" t="s">
        <v>94</v>
      </c>
    </row>
    <row r="61" spans="2:14" x14ac:dyDescent="0.2">
      <c r="E61" s="121" t="s">
        <v>95</v>
      </c>
      <c r="F61" s="121" t="s">
        <v>113</v>
      </c>
    </row>
  </sheetData>
  <autoFilter ref="D6:D50" xr:uid="{00000000-0001-0000-0200-000000000000}"/>
  <mergeCells count="2">
    <mergeCell ref="B3:N3"/>
    <mergeCell ref="D5:M5"/>
  </mergeCells>
  <conditionalFormatting sqref="D7:D9">
    <cfRule type="duplicateValues" dxfId="0" priority="1"/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73"/>
  <sheetViews>
    <sheetView showGridLines="0" topLeftCell="A12" workbookViewId="0">
      <selection activeCell="F46" sqref="F46"/>
    </sheetView>
  </sheetViews>
  <sheetFormatPr defaultRowHeight="15" x14ac:dyDescent="0.3"/>
  <cols>
    <col min="1" max="1" width="3.7109375" customWidth="1"/>
    <col min="2" max="2" width="3.85546875" customWidth="1"/>
    <col min="4" max="4" width="13.140625" customWidth="1"/>
    <col min="11" max="11" width="13.42578125" bestFit="1" customWidth="1"/>
  </cols>
  <sheetData>
    <row r="1" spans="2:10" ht="15.75" thickBot="1" x14ac:dyDescent="0.35"/>
    <row r="2" spans="2:10" x14ac:dyDescent="0.3">
      <c r="B2" s="1"/>
      <c r="C2" s="2"/>
      <c r="D2" s="2"/>
      <c r="E2" s="2"/>
      <c r="F2" s="2"/>
      <c r="G2" s="2"/>
      <c r="H2" s="2"/>
      <c r="I2" s="2"/>
      <c r="J2" s="3"/>
    </row>
    <row r="3" spans="2:10" ht="18.75" x14ac:dyDescent="0.3">
      <c r="B3" s="4"/>
      <c r="C3" s="147" t="s">
        <v>74</v>
      </c>
      <c r="D3" s="147"/>
      <c r="E3" s="147"/>
      <c r="F3" s="147"/>
      <c r="G3" s="147"/>
      <c r="H3" s="147"/>
      <c r="I3" s="147"/>
      <c r="J3" s="5"/>
    </row>
    <row r="4" spans="2:10" x14ac:dyDescent="0.3">
      <c r="B4" s="4"/>
      <c r="C4" s="6"/>
      <c r="D4" s="6"/>
      <c r="E4" s="6"/>
      <c r="F4" s="6"/>
      <c r="G4" s="6"/>
      <c r="H4" s="6"/>
      <c r="I4" s="6"/>
      <c r="J4" s="5"/>
    </row>
    <row r="5" spans="2:10" x14ac:dyDescent="0.3">
      <c r="B5" s="4"/>
      <c r="C5" s="6" t="s">
        <v>75</v>
      </c>
      <c r="D5" s="6"/>
      <c r="E5" s="6"/>
      <c r="F5" s="6"/>
      <c r="G5" s="6"/>
      <c r="H5" s="6"/>
      <c r="I5" s="6"/>
      <c r="J5" s="5"/>
    </row>
    <row r="6" spans="2:10" x14ac:dyDescent="0.3">
      <c r="B6" s="4"/>
      <c r="C6" s="6" t="s">
        <v>76</v>
      </c>
      <c r="D6" s="6"/>
      <c r="E6" s="6"/>
      <c r="F6" s="6" t="s">
        <v>77</v>
      </c>
      <c r="G6" s="6"/>
      <c r="H6" s="6"/>
      <c r="I6" s="6"/>
      <c r="J6" s="5"/>
    </row>
    <row r="7" spans="2:10" x14ac:dyDescent="0.3">
      <c r="B7" s="4"/>
      <c r="C7" s="6"/>
      <c r="D7" s="6"/>
      <c r="E7" s="6"/>
      <c r="F7" s="6" t="s">
        <v>78</v>
      </c>
      <c r="G7" s="6"/>
      <c r="H7" s="6"/>
      <c r="I7" s="6"/>
      <c r="J7" s="5"/>
    </row>
    <row r="8" spans="2:10" x14ac:dyDescent="0.3">
      <c r="B8" s="4"/>
      <c r="C8" s="6"/>
      <c r="D8" s="6"/>
      <c r="E8" s="6"/>
      <c r="F8" s="6"/>
      <c r="G8" s="6"/>
      <c r="H8" s="6"/>
      <c r="I8" s="6"/>
      <c r="J8" s="5"/>
    </row>
    <row r="9" spans="2:10" x14ac:dyDescent="0.3">
      <c r="B9" s="4"/>
      <c r="C9" s="6" t="s">
        <v>51</v>
      </c>
      <c r="D9" s="6"/>
      <c r="E9" s="6"/>
      <c r="F9" s="6"/>
      <c r="G9" s="6"/>
      <c r="H9" s="6"/>
      <c r="I9" s="6"/>
      <c r="J9" s="5"/>
    </row>
    <row r="10" spans="2:10" x14ac:dyDescent="0.3">
      <c r="B10" s="4"/>
      <c r="C10" s="6"/>
      <c r="D10" s="6" t="s">
        <v>79</v>
      </c>
      <c r="E10" s="6"/>
      <c r="F10" s="6"/>
      <c r="G10" s="6"/>
      <c r="H10" s="6"/>
      <c r="I10" s="6"/>
      <c r="J10" s="5"/>
    </row>
    <row r="11" spans="2:10" x14ac:dyDescent="0.3">
      <c r="B11" s="4"/>
      <c r="C11" s="6"/>
      <c r="D11" s="49" t="s">
        <v>89</v>
      </c>
      <c r="E11" s="6"/>
      <c r="F11" s="6"/>
      <c r="G11" s="6"/>
      <c r="H11" s="6"/>
      <c r="I11" s="6"/>
      <c r="J11" s="5"/>
    </row>
    <row r="12" spans="2:10" ht="15.75" thickBot="1" x14ac:dyDescent="0.35">
      <c r="B12" s="11"/>
      <c r="C12" s="12"/>
      <c r="D12" s="12"/>
      <c r="E12" s="12"/>
      <c r="F12" s="12"/>
      <c r="G12" s="12"/>
      <c r="H12" s="12"/>
      <c r="I12" s="12"/>
      <c r="J12" s="29"/>
    </row>
    <row r="13" spans="2:10" ht="15.75" thickBot="1" x14ac:dyDescent="0.35"/>
    <row r="14" spans="2:10" ht="18" x14ac:dyDescent="0.35">
      <c r="C14" s="64" t="s">
        <v>0</v>
      </c>
      <c r="D14" s="65" t="s">
        <v>52</v>
      </c>
      <c r="E14" s="65" t="s">
        <v>53</v>
      </c>
      <c r="F14" s="65" t="s">
        <v>54</v>
      </c>
      <c r="G14" s="66" t="s">
        <v>55</v>
      </c>
    </row>
    <row r="15" spans="2:10" x14ac:dyDescent="0.3">
      <c r="C15" s="19">
        <v>11</v>
      </c>
      <c r="D15" s="67" t="s">
        <v>70</v>
      </c>
      <c r="E15" s="68">
        <v>37624</v>
      </c>
      <c r="F15" s="23" t="s">
        <v>57</v>
      </c>
      <c r="G15" s="69">
        <v>29</v>
      </c>
    </row>
    <row r="16" spans="2:10" x14ac:dyDescent="0.3">
      <c r="C16" s="19">
        <v>5</v>
      </c>
      <c r="D16" s="67" t="s">
        <v>64</v>
      </c>
      <c r="E16" s="68">
        <v>37624</v>
      </c>
      <c r="F16" s="23" t="s">
        <v>63</v>
      </c>
      <c r="G16" s="69">
        <v>52</v>
      </c>
    </row>
    <row r="17" spans="3:7" x14ac:dyDescent="0.3">
      <c r="C17" s="19">
        <v>3</v>
      </c>
      <c r="D17" s="67" t="s">
        <v>60</v>
      </c>
      <c r="E17" s="68">
        <v>37683</v>
      </c>
      <c r="F17" s="23" t="s">
        <v>61</v>
      </c>
      <c r="G17" s="69">
        <v>12</v>
      </c>
    </row>
    <row r="18" spans="3:7" x14ac:dyDescent="0.3">
      <c r="C18" s="19">
        <v>4</v>
      </c>
      <c r="D18" s="67" t="s">
        <v>62</v>
      </c>
      <c r="E18" s="68">
        <v>37775</v>
      </c>
      <c r="F18" s="23" t="s">
        <v>63</v>
      </c>
      <c r="G18" s="69">
        <v>14</v>
      </c>
    </row>
    <row r="19" spans="3:7" x14ac:dyDescent="0.3">
      <c r="C19" s="19">
        <v>1</v>
      </c>
      <c r="D19" s="67" t="s">
        <v>56</v>
      </c>
      <c r="E19" s="68">
        <v>37655</v>
      </c>
      <c r="F19" s="23" t="s">
        <v>57</v>
      </c>
      <c r="G19" s="69">
        <v>15</v>
      </c>
    </row>
    <row r="20" spans="3:7" x14ac:dyDescent="0.3">
      <c r="C20" s="19">
        <v>2</v>
      </c>
      <c r="D20" s="67" t="s">
        <v>58</v>
      </c>
      <c r="E20" s="68">
        <v>37655</v>
      </c>
      <c r="F20" s="23" t="s">
        <v>59</v>
      </c>
      <c r="G20" s="69">
        <v>26</v>
      </c>
    </row>
    <row r="21" spans="3:7" x14ac:dyDescent="0.3">
      <c r="C21" s="19">
        <v>14</v>
      </c>
      <c r="D21" s="67" t="s">
        <v>72</v>
      </c>
      <c r="E21" s="68">
        <v>37714</v>
      </c>
      <c r="F21" s="23" t="s">
        <v>61</v>
      </c>
      <c r="G21" s="69">
        <v>26</v>
      </c>
    </row>
    <row r="22" spans="3:7" x14ac:dyDescent="0.3">
      <c r="C22" s="19">
        <v>10</v>
      </c>
      <c r="D22" s="67" t="s">
        <v>69</v>
      </c>
      <c r="E22" s="68">
        <v>37624</v>
      </c>
      <c r="F22" s="23" t="s">
        <v>63</v>
      </c>
      <c r="G22" s="69">
        <v>23</v>
      </c>
    </row>
    <row r="23" spans="3:7" x14ac:dyDescent="0.3">
      <c r="C23" s="19">
        <v>6</v>
      </c>
      <c r="D23" s="67" t="s">
        <v>65</v>
      </c>
      <c r="E23" s="68">
        <v>37744</v>
      </c>
      <c r="F23" s="23" t="s">
        <v>61</v>
      </c>
      <c r="G23" s="69">
        <v>10</v>
      </c>
    </row>
    <row r="24" spans="3:7" x14ac:dyDescent="0.3">
      <c r="C24" s="19">
        <v>8</v>
      </c>
      <c r="D24" s="67" t="s">
        <v>67</v>
      </c>
      <c r="E24" s="68">
        <v>37775</v>
      </c>
      <c r="F24" s="23" t="s">
        <v>57</v>
      </c>
      <c r="G24" s="69">
        <v>25</v>
      </c>
    </row>
    <row r="25" spans="3:7" x14ac:dyDescent="0.3">
      <c r="C25" s="19">
        <v>9</v>
      </c>
      <c r="D25" s="67" t="s">
        <v>68</v>
      </c>
      <c r="E25" s="68">
        <v>37683</v>
      </c>
      <c r="F25" s="23" t="s">
        <v>61</v>
      </c>
      <c r="G25" s="69">
        <v>45</v>
      </c>
    </row>
    <row r="26" spans="3:7" x14ac:dyDescent="0.3">
      <c r="C26" s="19">
        <v>7</v>
      </c>
      <c r="D26" s="67" t="s">
        <v>66</v>
      </c>
      <c r="E26" s="68">
        <v>37624</v>
      </c>
      <c r="F26" s="23" t="s">
        <v>59</v>
      </c>
      <c r="G26" s="69">
        <v>20</v>
      </c>
    </row>
    <row r="27" spans="3:7" x14ac:dyDescent="0.3">
      <c r="C27" s="19">
        <v>15</v>
      </c>
      <c r="D27" s="67" t="s">
        <v>73</v>
      </c>
      <c r="E27" s="68">
        <v>37655</v>
      </c>
      <c r="F27" s="23" t="s">
        <v>57</v>
      </c>
      <c r="G27" s="69">
        <v>25</v>
      </c>
    </row>
    <row r="28" spans="3:7" x14ac:dyDescent="0.3">
      <c r="C28" s="19">
        <v>13</v>
      </c>
      <c r="D28" s="67" t="s">
        <v>71</v>
      </c>
      <c r="E28" s="68">
        <v>37714</v>
      </c>
      <c r="F28" s="23" t="s">
        <v>59</v>
      </c>
      <c r="G28" s="69">
        <v>18</v>
      </c>
    </row>
    <row r="29" spans="3:7" ht="15.75" thickBot="1" x14ac:dyDescent="0.35">
      <c r="C29" s="26">
        <v>12</v>
      </c>
      <c r="D29" s="70" t="s">
        <v>80</v>
      </c>
      <c r="E29" s="71">
        <v>37624</v>
      </c>
      <c r="F29" s="28" t="s">
        <v>59</v>
      </c>
      <c r="G29" s="72">
        <v>17</v>
      </c>
    </row>
    <row r="32" spans="3:7" x14ac:dyDescent="0.3">
      <c r="C32" t="s">
        <v>32</v>
      </c>
    </row>
    <row r="33" spans="3:14" ht="15.75" thickBot="1" x14ac:dyDescent="0.35"/>
    <row r="34" spans="3:14" ht="18" x14ac:dyDescent="0.35">
      <c r="C34" s="73" t="s">
        <v>0</v>
      </c>
      <c r="D34" s="74" t="s">
        <v>52</v>
      </c>
      <c r="E34" s="74" t="s">
        <v>53</v>
      </c>
      <c r="F34" s="74" t="s">
        <v>54</v>
      </c>
      <c r="G34" s="75" t="s">
        <v>55</v>
      </c>
      <c r="J34" s="76" t="s">
        <v>0</v>
      </c>
      <c r="K34" s="77" t="s">
        <v>52</v>
      </c>
      <c r="L34" s="77" t="s">
        <v>53</v>
      </c>
      <c r="M34" s="77" t="s">
        <v>54</v>
      </c>
      <c r="N34" s="78" t="s">
        <v>55</v>
      </c>
    </row>
    <row r="35" spans="3:14" x14ac:dyDescent="0.3">
      <c r="C35" s="79">
        <v>1</v>
      </c>
      <c r="D35" s="80" t="s">
        <v>56</v>
      </c>
      <c r="E35" s="81">
        <v>37655</v>
      </c>
      <c r="F35" s="82" t="s">
        <v>57</v>
      </c>
      <c r="G35" s="83">
        <v>15</v>
      </c>
      <c r="J35" s="36">
        <v>1</v>
      </c>
      <c r="K35" s="84" t="s">
        <v>56</v>
      </c>
      <c r="L35" s="85">
        <v>37655</v>
      </c>
      <c r="M35" s="39" t="s">
        <v>57</v>
      </c>
      <c r="N35" s="37">
        <v>15</v>
      </c>
    </row>
    <row r="36" spans="3:14" x14ac:dyDescent="0.3">
      <c r="C36" s="79">
        <v>2</v>
      </c>
      <c r="D36" s="80" t="s">
        <v>58</v>
      </c>
      <c r="E36" s="81">
        <v>37655</v>
      </c>
      <c r="F36" s="82" t="s">
        <v>59</v>
      </c>
      <c r="G36" s="83">
        <v>26</v>
      </c>
      <c r="J36" s="36">
        <v>2</v>
      </c>
      <c r="K36" s="84" t="s">
        <v>58</v>
      </c>
      <c r="L36" s="85">
        <v>37655</v>
      </c>
      <c r="M36" s="39" t="s">
        <v>59</v>
      </c>
      <c r="N36" s="37">
        <v>26</v>
      </c>
    </row>
    <row r="37" spans="3:14" x14ac:dyDescent="0.3">
      <c r="C37" s="79">
        <v>3</v>
      </c>
      <c r="D37" s="80" t="s">
        <v>60</v>
      </c>
      <c r="E37" s="81">
        <v>37683</v>
      </c>
      <c r="F37" s="82" t="s">
        <v>61</v>
      </c>
      <c r="G37" s="83">
        <v>12</v>
      </c>
      <c r="J37" s="36">
        <v>3</v>
      </c>
      <c r="K37" s="84" t="s">
        <v>60</v>
      </c>
      <c r="L37" s="85">
        <v>37683</v>
      </c>
      <c r="M37" s="39" t="s">
        <v>61</v>
      </c>
      <c r="N37" s="37">
        <v>12</v>
      </c>
    </row>
    <row r="38" spans="3:14" x14ac:dyDescent="0.3">
      <c r="C38" s="79">
        <v>4</v>
      </c>
      <c r="D38" s="80" t="s">
        <v>62</v>
      </c>
      <c r="E38" s="81">
        <v>37775</v>
      </c>
      <c r="F38" s="82" t="s">
        <v>63</v>
      </c>
      <c r="G38" s="83">
        <v>14</v>
      </c>
      <c r="J38" s="36">
        <v>4</v>
      </c>
      <c r="K38" s="84" t="s">
        <v>62</v>
      </c>
      <c r="L38" s="85">
        <v>37775</v>
      </c>
      <c r="M38" s="39" t="s">
        <v>63</v>
      </c>
      <c r="N38" s="37">
        <v>14</v>
      </c>
    </row>
    <row r="39" spans="3:14" x14ac:dyDescent="0.3">
      <c r="C39" s="79">
        <v>5</v>
      </c>
      <c r="D39" s="80" t="s">
        <v>64</v>
      </c>
      <c r="E39" s="81">
        <v>37624</v>
      </c>
      <c r="F39" s="82" t="s">
        <v>63</v>
      </c>
      <c r="G39" s="83">
        <v>52</v>
      </c>
      <c r="J39" s="36">
        <v>5</v>
      </c>
      <c r="K39" s="84" t="s">
        <v>64</v>
      </c>
      <c r="L39" s="85">
        <v>37624</v>
      </c>
      <c r="M39" s="39" t="s">
        <v>63</v>
      </c>
      <c r="N39" s="37">
        <v>52</v>
      </c>
    </row>
    <row r="40" spans="3:14" x14ac:dyDescent="0.3">
      <c r="C40" s="79">
        <v>6</v>
      </c>
      <c r="D40" s="80" t="s">
        <v>65</v>
      </c>
      <c r="E40" s="81">
        <v>37744</v>
      </c>
      <c r="F40" s="82" t="s">
        <v>61</v>
      </c>
      <c r="G40" s="83">
        <v>10</v>
      </c>
      <c r="J40" s="36">
        <v>6</v>
      </c>
      <c r="K40" s="84" t="s">
        <v>65</v>
      </c>
      <c r="L40" s="85">
        <v>37744</v>
      </c>
      <c r="M40" s="39" t="s">
        <v>61</v>
      </c>
      <c r="N40" s="37">
        <v>10</v>
      </c>
    </row>
    <row r="41" spans="3:14" x14ac:dyDescent="0.3">
      <c r="C41" s="79">
        <v>7</v>
      </c>
      <c r="D41" s="80" t="s">
        <v>66</v>
      </c>
      <c r="E41" s="81">
        <v>37624</v>
      </c>
      <c r="F41" s="82" t="s">
        <v>59</v>
      </c>
      <c r="G41" s="83">
        <v>20</v>
      </c>
      <c r="J41" s="36">
        <v>7</v>
      </c>
      <c r="K41" s="84" t="s">
        <v>66</v>
      </c>
      <c r="L41" s="85">
        <v>37624</v>
      </c>
      <c r="M41" s="39" t="s">
        <v>59</v>
      </c>
      <c r="N41" s="37">
        <v>20</v>
      </c>
    </row>
    <row r="42" spans="3:14" x14ac:dyDescent="0.3">
      <c r="C42" s="79">
        <v>8</v>
      </c>
      <c r="D42" s="80" t="s">
        <v>67</v>
      </c>
      <c r="E42" s="81">
        <v>37775</v>
      </c>
      <c r="F42" s="82" t="s">
        <v>57</v>
      </c>
      <c r="G42" s="83">
        <v>25</v>
      </c>
      <c r="J42" s="36">
        <v>8</v>
      </c>
      <c r="K42" s="84" t="s">
        <v>67</v>
      </c>
      <c r="L42" s="85">
        <v>37775</v>
      </c>
      <c r="M42" s="39" t="s">
        <v>57</v>
      </c>
      <c r="N42" s="37">
        <v>25</v>
      </c>
    </row>
    <row r="43" spans="3:14" x14ac:dyDescent="0.3">
      <c r="C43" s="79">
        <v>9</v>
      </c>
      <c r="D43" s="80" t="s">
        <v>68</v>
      </c>
      <c r="E43" s="81">
        <v>37683</v>
      </c>
      <c r="F43" s="82" t="s">
        <v>61</v>
      </c>
      <c r="G43" s="83">
        <v>45</v>
      </c>
      <c r="J43" s="36">
        <v>9</v>
      </c>
      <c r="K43" s="84" t="s">
        <v>68</v>
      </c>
      <c r="L43" s="85">
        <v>37683</v>
      </c>
      <c r="M43" s="39" t="s">
        <v>61</v>
      </c>
      <c r="N43" s="37">
        <v>45</v>
      </c>
    </row>
    <row r="44" spans="3:14" x14ac:dyDescent="0.3">
      <c r="C44" s="79">
        <v>10</v>
      </c>
      <c r="D44" s="80" t="s">
        <v>69</v>
      </c>
      <c r="E44" s="81">
        <v>37624</v>
      </c>
      <c r="F44" s="82" t="s">
        <v>63</v>
      </c>
      <c r="G44" s="83">
        <v>23</v>
      </c>
      <c r="J44" s="36">
        <v>10</v>
      </c>
      <c r="K44" s="84" t="s">
        <v>69</v>
      </c>
      <c r="L44" s="85">
        <v>37624</v>
      </c>
      <c r="M44" s="39" t="s">
        <v>63</v>
      </c>
      <c r="N44" s="37">
        <v>23</v>
      </c>
    </row>
    <row r="45" spans="3:14" x14ac:dyDescent="0.3">
      <c r="C45" s="79">
        <v>11</v>
      </c>
      <c r="D45" s="80" t="s">
        <v>70</v>
      </c>
      <c r="E45" s="81">
        <v>37624</v>
      </c>
      <c r="F45" s="82" t="s">
        <v>57</v>
      </c>
      <c r="G45" s="83">
        <v>29</v>
      </c>
      <c r="J45" s="36">
        <v>11</v>
      </c>
      <c r="K45" s="84" t="s">
        <v>70</v>
      </c>
      <c r="L45" s="85">
        <v>37624</v>
      </c>
      <c r="M45" s="39" t="s">
        <v>57</v>
      </c>
      <c r="N45" s="37">
        <v>29</v>
      </c>
    </row>
    <row r="46" spans="3:14" x14ac:dyDescent="0.3">
      <c r="C46" s="79">
        <v>12</v>
      </c>
      <c r="D46" s="80" t="s">
        <v>80</v>
      </c>
      <c r="E46" s="81">
        <v>37624</v>
      </c>
      <c r="F46" s="82" t="s">
        <v>59</v>
      </c>
      <c r="G46" s="83">
        <v>17</v>
      </c>
      <c r="J46" s="36">
        <v>12</v>
      </c>
      <c r="K46" s="84" t="s">
        <v>80</v>
      </c>
      <c r="L46" s="85">
        <v>37624</v>
      </c>
      <c r="M46" s="39" t="s">
        <v>59</v>
      </c>
      <c r="N46" s="37">
        <v>17</v>
      </c>
    </row>
    <row r="47" spans="3:14" x14ac:dyDescent="0.3">
      <c r="C47" s="79">
        <v>13</v>
      </c>
      <c r="D47" s="80" t="s">
        <v>71</v>
      </c>
      <c r="E47" s="81">
        <v>37714</v>
      </c>
      <c r="F47" s="82" t="s">
        <v>59</v>
      </c>
      <c r="G47" s="83">
        <v>18</v>
      </c>
      <c r="J47" s="36">
        <v>13</v>
      </c>
      <c r="K47" s="84" t="s">
        <v>71</v>
      </c>
      <c r="L47" s="85">
        <v>37714</v>
      </c>
      <c r="M47" s="39" t="s">
        <v>59</v>
      </c>
      <c r="N47" s="37">
        <v>18</v>
      </c>
    </row>
    <row r="48" spans="3:14" x14ac:dyDescent="0.3">
      <c r="C48" s="79">
        <v>14</v>
      </c>
      <c r="D48" s="80" t="s">
        <v>72</v>
      </c>
      <c r="E48" s="81">
        <v>37714</v>
      </c>
      <c r="F48" s="82" t="s">
        <v>61</v>
      </c>
      <c r="G48" s="83">
        <v>26</v>
      </c>
      <c r="J48" s="36">
        <v>14</v>
      </c>
      <c r="K48" s="84" t="s">
        <v>72</v>
      </c>
      <c r="L48" s="85">
        <v>37714</v>
      </c>
      <c r="M48" s="39" t="s">
        <v>61</v>
      </c>
      <c r="N48" s="37">
        <v>26</v>
      </c>
    </row>
    <row r="49" spans="3:14" ht="15.75" thickBot="1" x14ac:dyDescent="0.35">
      <c r="C49" s="86">
        <v>15</v>
      </c>
      <c r="D49" s="87" t="s">
        <v>73</v>
      </c>
      <c r="E49" s="88">
        <v>37655</v>
      </c>
      <c r="F49" s="89" t="s">
        <v>57</v>
      </c>
      <c r="G49" s="90">
        <v>25</v>
      </c>
      <c r="J49" s="42">
        <v>15</v>
      </c>
      <c r="K49" s="91" t="s">
        <v>73</v>
      </c>
      <c r="L49" s="92">
        <v>37655</v>
      </c>
      <c r="M49" s="45" t="s">
        <v>57</v>
      </c>
      <c r="N49" s="43">
        <v>25</v>
      </c>
    </row>
    <row r="51" spans="3:14" x14ac:dyDescent="0.3">
      <c r="C51" t="s">
        <v>81</v>
      </c>
      <c r="D51" t="s">
        <v>82</v>
      </c>
      <c r="J51" t="s">
        <v>83</v>
      </c>
    </row>
    <row r="52" spans="3:14" x14ac:dyDescent="0.3">
      <c r="J52" t="s">
        <v>84</v>
      </c>
    </row>
    <row r="54" spans="3:14" ht="15.75" thickBot="1" x14ac:dyDescent="0.35"/>
    <row r="55" spans="3:14" ht="18" x14ac:dyDescent="0.35">
      <c r="C55" s="93" t="s">
        <v>0</v>
      </c>
      <c r="D55" s="94" t="s">
        <v>52</v>
      </c>
      <c r="E55" s="94" t="s">
        <v>53</v>
      </c>
      <c r="F55" s="94" t="s">
        <v>54</v>
      </c>
      <c r="G55" s="95" t="s">
        <v>55</v>
      </c>
      <c r="J55" s="96" t="s">
        <v>0</v>
      </c>
      <c r="K55" s="97" t="s">
        <v>52</v>
      </c>
      <c r="L55" s="97" t="s">
        <v>53</v>
      </c>
      <c r="M55" s="97" t="s">
        <v>54</v>
      </c>
      <c r="N55" s="98" t="s">
        <v>55</v>
      </c>
    </row>
    <row r="56" spans="3:14" x14ac:dyDescent="0.3">
      <c r="C56" s="99">
        <v>1</v>
      </c>
      <c r="D56" s="100" t="s">
        <v>56</v>
      </c>
      <c r="E56" s="101">
        <v>37655</v>
      </c>
      <c r="F56" s="102" t="s">
        <v>57</v>
      </c>
      <c r="G56" s="103">
        <v>15</v>
      </c>
      <c r="J56" s="104">
        <v>5</v>
      </c>
      <c r="K56" s="105" t="s">
        <v>64</v>
      </c>
      <c r="L56" s="106">
        <v>37624</v>
      </c>
      <c r="M56" s="107" t="s">
        <v>63</v>
      </c>
      <c r="N56" s="108">
        <v>52</v>
      </c>
    </row>
    <row r="57" spans="3:14" x14ac:dyDescent="0.3">
      <c r="C57" s="99">
        <v>2</v>
      </c>
      <c r="D57" s="100" t="s">
        <v>58</v>
      </c>
      <c r="E57" s="101">
        <v>37655</v>
      </c>
      <c r="F57" s="102" t="s">
        <v>59</v>
      </c>
      <c r="G57" s="103">
        <v>26</v>
      </c>
      <c r="J57" s="104">
        <v>9</v>
      </c>
      <c r="K57" s="105" t="s">
        <v>68</v>
      </c>
      <c r="L57" s="106">
        <v>37683</v>
      </c>
      <c r="M57" s="107" t="s">
        <v>61</v>
      </c>
      <c r="N57" s="108">
        <v>45</v>
      </c>
    </row>
    <row r="58" spans="3:14" x14ac:dyDescent="0.3">
      <c r="C58" s="99">
        <v>3</v>
      </c>
      <c r="D58" s="100" t="s">
        <v>60</v>
      </c>
      <c r="E58" s="101">
        <v>37683</v>
      </c>
      <c r="F58" s="102" t="s">
        <v>61</v>
      </c>
      <c r="G58" s="103">
        <v>12</v>
      </c>
      <c r="J58" s="104">
        <v>11</v>
      </c>
      <c r="K58" s="105" t="s">
        <v>70</v>
      </c>
      <c r="L58" s="106">
        <v>37624</v>
      </c>
      <c r="M58" s="107" t="s">
        <v>57</v>
      </c>
      <c r="N58" s="108">
        <v>29</v>
      </c>
    </row>
    <row r="59" spans="3:14" x14ac:dyDescent="0.3">
      <c r="C59" s="99">
        <v>4</v>
      </c>
      <c r="D59" s="100" t="s">
        <v>62</v>
      </c>
      <c r="E59" s="101">
        <v>37775</v>
      </c>
      <c r="F59" s="102" t="s">
        <v>63</v>
      </c>
      <c r="G59" s="103">
        <v>14</v>
      </c>
      <c r="J59" s="104">
        <v>2</v>
      </c>
      <c r="K59" s="105" t="s">
        <v>58</v>
      </c>
      <c r="L59" s="106">
        <v>37655</v>
      </c>
      <c r="M59" s="107" t="s">
        <v>59</v>
      </c>
      <c r="N59" s="108">
        <v>26</v>
      </c>
    </row>
    <row r="60" spans="3:14" x14ac:dyDescent="0.3">
      <c r="C60" s="99">
        <v>5</v>
      </c>
      <c r="D60" s="100" t="s">
        <v>64</v>
      </c>
      <c r="E60" s="101">
        <v>37624</v>
      </c>
      <c r="F60" s="102" t="s">
        <v>63</v>
      </c>
      <c r="G60" s="103">
        <v>52</v>
      </c>
      <c r="J60" s="104">
        <v>14</v>
      </c>
      <c r="K60" s="105" t="s">
        <v>72</v>
      </c>
      <c r="L60" s="106">
        <v>37714</v>
      </c>
      <c r="M60" s="107" t="s">
        <v>61</v>
      </c>
      <c r="N60" s="108">
        <v>26</v>
      </c>
    </row>
    <row r="61" spans="3:14" x14ac:dyDescent="0.3">
      <c r="C61" s="99">
        <v>6</v>
      </c>
      <c r="D61" s="100" t="s">
        <v>65</v>
      </c>
      <c r="E61" s="101">
        <v>37744</v>
      </c>
      <c r="F61" s="102" t="s">
        <v>61</v>
      </c>
      <c r="G61" s="103">
        <v>10</v>
      </c>
      <c r="J61" s="104">
        <v>8</v>
      </c>
      <c r="K61" s="105" t="s">
        <v>67</v>
      </c>
      <c r="L61" s="106">
        <v>37775</v>
      </c>
      <c r="M61" s="107" t="s">
        <v>57</v>
      </c>
      <c r="N61" s="108">
        <v>25</v>
      </c>
    </row>
    <row r="62" spans="3:14" x14ac:dyDescent="0.3">
      <c r="C62" s="99">
        <v>7</v>
      </c>
      <c r="D62" s="100" t="s">
        <v>66</v>
      </c>
      <c r="E62" s="101">
        <v>37624</v>
      </c>
      <c r="F62" s="102" t="s">
        <v>59</v>
      </c>
      <c r="G62" s="103">
        <v>20</v>
      </c>
      <c r="J62" s="104">
        <v>15</v>
      </c>
      <c r="K62" s="105" t="s">
        <v>73</v>
      </c>
      <c r="L62" s="106">
        <v>37655</v>
      </c>
      <c r="M62" s="107" t="s">
        <v>57</v>
      </c>
      <c r="N62" s="108">
        <v>25</v>
      </c>
    </row>
    <row r="63" spans="3:14" x14ac:dyDescent="0.3">
      <c r="C63" s="99">
        <v>8</v>
      </c>
      <c r="D63" s="100" t="s">
        <v>67</v>
      </c>
      <c r="E63" s="101">
        <v>37775</v>
      </c>
      <c r="F63" s="102" t="s">
        <v>57</v>
      </c>
      <c r="G63" s="103">
        <v>25</v>
      </c>
      <c r="J63" s="104">
        <v>10</v>
      </c>
      <c r="K63" s="105" t="s">
        <v>69</v>
      </c>
      <c r="L63" s="106">
        <v>37624</v>
      </c>
      <c r="M63" s="107" t="s">
        <v>63</v>
      </c>
      <c r="N63" s="108">
        <v>23</v>
      </c>
    </row>
    <row r="64" spans="3:14" x14ac:dyDescent="0.3">
      <c r="C64" s="99">
        <v>9</v>
      </c>
      <c r="D64" s="100" t="s">
        <v>68</v>
      </c>
      <c r="E64" s="101">
        <v>37683</v>
      </c>
      <c r="F64" s="102" t="s">
        <v>61</v>
      </c>
      <c r="G64" s="103">
        <v>45</v>
      </c>
      <c r="J64" s="104">
        <v>7</v>
      </c>
      <c r="K64" s="105" t="s">
        <v>66</v>
      </c>
      <c r="L64" s="106">
        <v>37624</v>
      </c>
      <c r="M64" s="107" t="s">
        <v>59</v>
      </c>
      <c r="N64" s="108">
        <v>20</v>
      </c>
    </row>
    <row r="65" spans="3:14" x14ac:dyDescent="0.3">
      <c r="C65" s="99">
        <v>10</v>
      </c>
      <c r="D65" s="100" t="s">
        <v>69</v>
      </c>
      <c r="E65" s="101">
        <v>37624</v>
      </c>
      <c r="F65" s="102" t="s">
        <v>63</v>
      </c>
      <c r="G65" s="103">
        <v>23</v>
      </c>
      <c r="J65" s="104">
        <v>13</v>
      </c>
      <c r="K65" s="105" t="s">
        <v>71</v>
      </c>
      <c r="L65" s="106">
        <v>37714</v>
      </c>
      <c r="M65" s="107" t="s">
        <v>59</v>
      </c>
      <c r="N65" s="108">
        <v>18</v>
      </c>
    </row>
    <row r="66" spans="3:14" x14ac:dyDescent="0.3">
      <c r="C66" s="99">
        <v>11</v>
      </c>
      <c r="D66" s="100" t="s">
        <v>70</v>
      </c>
      <c r="E66" s="101">
        <v>37624</v>
      </c>
      <c r="F66" s="102" t="s">
        <v>57</v>
      </c>
      <c r="G66" s="103">
        <v>29</v>
      </c>
      <c r="J66" s="104">
        <v>12</v>
      </c>
      <c r="K66" s="105" t="s">
        <v>80</v>
      </c>
      <c r="L66" s="106">
        <v>37624</v>
      </c>
      <c r="M66" s="107" t="s">
        <v>59</v>
      </c>
      <c r="N66" s="108">
        <v>17</v>
      </c>
    </row>
    <row r="67" spans="3:14" x14ac:dyDescent="0.3">
      <c r="C67" s="99">
        <v>12</v>
      </c>
      <c r="D67" s="100" t="s">
        <v>80</v>
      </c>
      <c r="E67" s="101">
        <v>37624</v>
      </c>
      <c r="F67" s="102" t="s">
        <v>59</v>
      </c>
      <c r="G67" s="103">
        <v>17</v>
      </c>
      <c r="J67" s="104">
        <v>1</v>
      </c>
      <c r="K67" s="105" t="s">
        <v>56</v>
      </c>
      <c r="L67" s="106">
        <v>37655</v>
      </c>
      <c r="M67" s="107" t="s">
        <v>57</v>
      </c>
      <c r="N67" s="108">
        <v>15</v>
      </c>
    </row>
    <row r="68" spans="3:14" x14ac:dyDescent="0.3">
      <c r="C68" s="99">
        <v>13</v>
      </c>
      <c r="D68" s="100" t="s">
        <v>71</v>
      </c>
      <c r="E68" s="101">
        <v>37714</v>
      </c>
      <c r="F68" s="102" t="s">
        <v>59</v>
      </c>
      <c r="G68" s="103">
        <v>18</v>
      </c>
      <c r="J68" s="104">
        <v>4</v>
      </c>
      <c r="K68" s="105" t="s">
        <v>62</v>
      </c>
      <c r="L68" s="106">
        <v>37775</v>
      </c>
      <c r="M68" s="107" t="s">
        <v>63</v>
      </c>
      <c r="N68" s="108">
        <v>14</v>
      </c>
    </row>
    <row r="69" spans="3:14" x14ac:dyDescent="0.3">
      <c r="C69" s="99">
        <v>14</v>
      </c>
      <c r="D69" s="100" t="s">
        <v>72</v>
      </c>
      <c r="E69" s="101">
        <v>37714</v>
      </c>
      <c r="F69" s="102" t="s">
        <v>61</v>
      </c>
      <c r="G69" s="103">
        <v>26</v>
      </c>
      <c r="J69" s="104">
        <v>3</v>
      </c>
      <c r="K69" s="105" t="s">
        <v>60</v>
      </c>
      <c r="L69" s="106">
        <v>37683</v>
      </c>
      <c r="M69" s="107" t="s">
        <v>61</v>
      </c>
      <c r="N69" s="108">
        <v>12</v>
      </c>
    </row>
    <row r="70" spans="3:14" ht="15.75" thickBot="1" x14ac:dyDescent="0.35">
      <c r="C70" s="109">
        <v>15</v>
      </c>
      <c r="D70" s="110" t="s">
        <v>73</v>
      </c>
      <c r="E70" s="111">
        <v>37655</v>
      </c>
      <c r="F70" s="112" t="s">
        <v>57</v>
      </c>
      <c r="G70" s="113">
        <v>25</v>
      </c>
      <c r="J70" s="114">
        <v>6</v>
      </c>
      <c r="K70" s="115" t="s">
        <v>65</v>
      </c>
      <c r="L70" s="116">
        <v>37744</v>
      </c>
      <c r="M70" s="117" t="s">
        <v>61</v>
      </c>
      <c r="N70" s="118">
        <v>10</v>
      </c>
    </row>
    <row r="72" spans="3:14" x14ac:dyDescent="0.3">
      <c r="C72" t="s">
        <v>85</v>
      </c>
      <c r="J72" t="s">
        <v>86</v>
      </c>
    </row>
    <row r="73" spans="3:14" x14ac:dyDescent="0.3">
      <c r="C73" t="s">
        <v>87</v>
      </c>
      <c r="J73" t="s">
        <v>88</v>
      </c>
    </row>
  </sheetData>
  <sortState xmlns:xlrd2="http://schemas.microsoft.com/office/spreadsheetml/2017/richdata2" ref="C15:G29">
    <sortCondition ref="D15"/>
  </sortState>
  <mergeCells count="1">
    <mergeCell ref="C3:I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FILTER 2</vt:lpstr>
      <vt:lpstr>SORT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ASUS</cp:lastModifiedBy>
  <dcterms:created xsi:type="dcterms:W3CDTF">2010-07-05T01:54:36Z</dcterms:created>
  <dcterms:modified xsi:type="dcterms:W3CDTF">2023-02-17T01:31:31Z</dcterms:modified>
</cp:coreProperties>
</file>