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healthbc-my.sharepoint.com/personal/guangji_zou_fraserhealth_ca/Documents/Desktop/Microsoft Excel/"/>
    </mc:Choice>
  </mc:AlternateContent>
  <xr:revisionPtr revIDLastSave="160" documentId="8_{A4556179-D575-4D4A-80AA-9921C50031E7}" xr6:coauthVersionLast="47" xr6:coauthVersionMax="47" xr10:uidLastSave="{2D2C6FD1-3EED-4FA3-A085-BE34CD48F552}"/>
  <bookViews>
    <workbookView xWindow="-110" yWindow="-110" windowWidth="19420" windowHeight="10300" activeTab="3" xr2:uid="{00000000-000D-0000-FFFF-FFFF00000000}"/>
  </bookViews>
  <sheets>
    <sheet name="Pivot" sheetId="8" r:id="rId1"/>
    <sheet name="Cleaned_Data" sheetId="5" r:id="rId2"/>
    <sheet name="Country" sheetId="6" r:id="rId3"/>
    <sheet name="Mobility sales data" sheetId="3" r:id="rId4"/>
  </sheet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g6g1Wvb3By2mXyU8rgLWN5nOj7021ml1ndlUaqDWGSg="/>
    </ext>
  </extLst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T8" i="5"/>
  <c r="X8" i="5" s="1"/>
  <c r="T2" i="5"/>
  <c r="X2" i="5" s="1"/>
  <c r="T3" i="5"/>
  <c r="X3" i="5" s="1"/>
  <c r="T4" i="5"/>
  <c r="X4" i="5" s="1"/>
  <c r="T5" i="5"/>
  <c r="X5" i="5" s="1"/>
  <c r="T6" i="5"/>
  <c r="X6" i="5" s="1"/>
  <c r="T7" i="5"/>
  <c r="X7" i="5" s="1"/>
  <c r="T9" i="5"/>
  <c r="X9" i="5" s="1"/>
  <c r="T10" i="5"/>
  <c r="X10" i="5" s="1"/>
  <c r="T11" i="5"/>
  <c r="X11" i="5" s="1"/>
  <c r="T12" i="5"/>
  <c r="X12" i="5" s="1"/>
  <c r="T13" i="5"/>
  <c r="X13" i="5" s="1"/>
  <c r="T14" i="5"/>
  <c r="X14" i="5" s="1"/>
  <c r="T15" i="5"/>
  <c r="X15" i="5" s="1"/>
  <c r="T16" i="5"/>
  <c r="X16" i="5" s="1"/>
  <c r="T17" i="5"/>
  <c r="X17" i="5" s="1"/>
  <c r="T18" i="5"/>
  <c r="X18" i="5" s="1"/>
  <c r="T19" i="5"/>
  <c r="X19" i="5" s="1"/>
  <c r="T20" i="5"/>
  <c r="X20" i="5" s="1"/>
  <c r="T21" i="5"/>
  <c r="X21" i="5" s="1"/>
  <c r="T22" i="5"/>
  <c r="X22" i="5" s="1"/>
  <c r="T23" i="5"/>
  <c r="X23" i="5" s="1"/>
  <c r="T24" i="5"/>
  <c r="X24" i="5" s="1"/>
  <c r="T25" i="5"/>
  <c r="X25" i="5" s="1"/>
  <c r="T26" i="5"/>
  <c r="X26" i="5" s="1"/>
  <c r="T27" i="5"/>
  <c r="X27" i="5" s="1"/>
  <c r="T28" i="5"/>
  <c r="X28" i="5" s="1"/>
  <c r="T29" i="5"/>
  <c r="X29" i="5" s="1"/>
  <c r="T30" i="5"/>
  <c r="X30" i="5" s="1"/>
  <c r="T31" i="5"/>
  <c r="X31" i="5" s="1"/>
  <c r="T32" i="5"/>
  <c r="X32" i="5" s="1"/>
  <c r="T33" i="5"/>
  <c r="X33" i="5" s="1"/>
  <c r="T34" i="5"/>
  <c r="X34" i="5" s="1"/>
  <c r="T35" i="5"/>
  <c r="X35" i="5" s="1"/>
  <c r="T36" i="5"/>
  <c r="X36" i="5" s="1"/>
  <c r="T37" i="5"/>
  <c r="X37" i="5" s="1"/>
  <c r="T38" i="5"/>
  <c r="X38" i="5" s="1"/>
  <c r="T39" i="5"/>
  <c r="X39" i="5" s="1"/>
  <c r="T40" i="5"/>
  <c r="X40" i="5" s="1"/>
  <c r="T41" i="5"/>
  <c r="X41" i="5" s="1"/>
  <c r="T42" i="5"/>
  <c r="X42" i="5" s="1"/>
  <c r="T43" i="5"/>
  <c r="X43" i="5" s="1"/>
  <c r="T44" i="5"/>
  <c r="X44" i="5" s="1"/>
  <c r="T45" i="5"/>
  <c r="X45" i="5" s="1"/>
  <c r="T46" i="5"/>
  <c r="X46" i="5" s="1"/>
  <c r="T47" i="5"/>
  <c r="X47" i="5" s="1"/>
  <c r="T48" i="5"/>
  <c r="X48" i="5" s="1"/>
  <c r="T49" i="5"/>
  <c r="X49" i="5" s="1"/>
  <c r="T50" i="5"/>
  <c r="X50" i="5" s="1"/>
  <c r="T51" i="5"/>
  <c r="X51" i="5" s="1"/>
  <c r="T52" i="5"/>
  <c r="X52" i="5" s="1"/>
  <c r="T53" i="5"/>
  <c r="X53" i="5" s="1"/>
  <c r="T54" i="5"/>
  <c r="X54" i="5" s="1"/>
  <c r="T55" i="5"/>
  <c r="X55" i="5" s="1"/>
  <c r="T56" i="5"/>
  <c r="X56" i="5" s="1"/>
  <c r="T57" i="5"/>
  <c r="X57" i="5" s="1"/>
  <c r="T58" i="5"/>
  <c r="X58" i="5" s="1"/>
  <c r="T59" i="5"/>
  <c r="X59" i="5" s="1"/>
  <c r="T60" i="5"/>
  <c r="X60" i="5" s="1"/>
  <c r="T61" i="5"/>
  <c r="X61" i="5" s="1"/>
  <c r="T62" i="5"/>
  <c r="X62" i="5" s="1"/>
  <c r="T63" i="5"/>
  <c r="X63" i="5" s="1"/>
  <c r="T64" i="5"/>
  <c r="X64" i="5" s="1"/>
  <c r="T65" i="5"/>
  <c r="X65" i="5" s="1"/>
  <c r="T66" i="5"/>
  <c r="X66" i="5" s="1"/>
  <c r="T67" i="5"/>
  <c r="X67" i="5" s="1"/>
  <c r="T68" i="5"/>
  <c r="X68" i="5" s="1"/>
  <c r="T69" i="5"/>
  <c r="X69" i="5" s="1"/>
  <c r="T70" i="5"/>
  <c r="X70" i="5" s="1"/>
  <c r="T71" i="5"/>
  <c r="X71" i="5" s="1"/>
  <c r="T72" i="5"/>
  <c r="X72" i="5" s="1"/>
  <c r="T73" i="5"/>
  <c r="X73" i="5" s="1"/>
  <c r="T74" i="5"/>
  <c r="X74" i="5" s="1"/>
  <c r="T75" i="5"/>
  <c r="X75" i="5" s="1"/>
  <c r="T76" i="5"/>
  <c r="X76" i="5" s="1"/>
  <c r="T77" i="5"/>
  <c r="X77" i="5" s="1"/>
  <c r="T78" i="5"/>
  <c r="X78" i="5" s="1"/>
  <c r="T79" i="5"/>
  <c r="X79" i="5" s="1"/>
  <c r="T80" i="5"/>
  <c r="X80" i="5" s="1"/>
  <c r="T81" i="5"/>
  <c r="X81" i="5" s="1"/>
  <c r="T82" i="5"/>
  <c r="X82" i="5" s="1"/>
  <c r="T83" i="5"/>
  <c r="X83" i="5" s="1"/>
  <c r="T84" i="5"/>
  <c r="X84" i="5" s="1"/>
  <c r="T85" i="5"/>
  <c r="X85" i="5" s="1"/>
  <c r="T86" i="5"/>
  <c r="X86" i="5" s="1"/>
  <c r="T87" i="5"/>
  <c r="X87" i="5" s="1"/>
  <c r="T88" i="5"/>
  <c r="X88" i="5" s="1"/>
  <c r="T89" i="5"/>
  <c r="X89" i="5" s="1"/>
  <c r="T90" i="5"/>
  <c r="X90" i="5" s="1"/>
  <c r="T91" i="5"/>
  <c r="X91" i="5" s="1"/>
  <c r="T92" i="5"/>
  <c r="X92" i="5" s="1"/>
  <c r="T93" i="5"/>
  <c r="X93" i="5" s="1"/>
  <c r="T94" i="5"/>
  <c r="X94" i="5" s="1"/>
  <c r="T95" i="5"/>
  <c r="X95" i="5" s="1"/>
  <c r="T96" i="5"/>
  <c r="X96" i="5" s="1"/>
  <c r="T97" i="5"/>
  <c r="X97" i="5" s="1"/>
  <c r="T98" i="5"/>
  <c r="X98" i="5" s="1"/>
  <c r="T99" i="5"/>
  <c r="X99" i="5" s="1"/>
  <c r="T100" i="5"/>
  <c r="X100" i="5" s="1"/>
  <c r="T101" i="5"/>
  <c r="X101" i="5" s="1"/>
  <c r="T102" i="5"/>
  <c r="X102" i="5" s="1"/>
  <c r="T103" i="5"/>
  <c r="X103" i="5" s="1"/>
  <c r="T104" i="5"/>
  <c r="X104" i="5" s="1"/>
  <c r="T105" i="5"/>
  <c r="X105" i="5" s="1"/>
  <c r="T106" i="5"/>
  <c r="X106" i="5" s="1"/>
  <c r="T107" i="5"/>
  <c r="X107" i="5" s="1"/>
  <c r="T108" i="5"/>
  <c r="X108" i="5" s="1"/>
  <c r="T109" i="5"/>
  <c r="X109" i="5" s="1"/>
  <c r="T110" i="5"/>
  <c r="X110" i="5" s="1"/>
  <c r="T111" i="5"/>
  <c r="X111" i="5" s="1"/>
  <c r="T112" i="5"/>
  <c r="X112" i="5" s="1"/>
  <c r="T113" i="5"/>
  <c r="X113" i="5" s="1"/>
  <c r="T114" i="5"/>
  <c r="X114" i="5" s="1"/>
  <c r="T115" i="5"/>
  <c r="X115" i="5" s="1"/>
  <c r="T116" i="5"/>
  <c r="X116" i="5" s="1"/>
  <c r="T117" i="5"/>
  <c r="X117" i="5" s="1"/>
  <c r="T118" i="5"/>
  <c r="X118" i="5" s="1"/>
  <c r="T119" i="5"/>
  <c r="X119" i="5" s="1"/>
  <c r="T120" i="5"/>
  <c r="X120" i="5" s="1"/>
  <c r="T121" i="5"/>
  <c r="X121" i="5" s="1"/>
  <c r="T122" i="5"/>
  <c r="X122" i="5" s="1"/>
  <c r="T123" i="5"/>
  <c r="X123" i="5" s="1"/>
  <c r="T124" i="5"/>
  <c r="X124" i="5" s="1"/>
  <c r="T125" i="5"/>
  <c r="X125" i="5" s="1"/>
  <c r="T126" i="5"/>
  <c r="X126" i="5" s="1"/>
  <c r="T127" i="5"/>
  <c r="X127" i="5" s="1"/>
  <c r="T128" i="5"/>
  <c r="X128" i="5" s="1"/>
  <c r="T129" i="5"/>
  <c r="X129" i="5" s="1"/>
  <c r="T130" i="5"/>
  <c r="X130" i="5" s="1"/>
  <c r="T131" i="5"/>
  <c r="X131" i="5" s="1"/>
  <c r="T132" i="5"/>
  <c r="X132" i="5" s="1"/>
  <c r="T133" i="5"/>
  <c r="X133" i="5" s="1"/>
  <c r="T134" i="5"/>
  <c r="X134" i="5" s="1"/>
  <c r="T135" i="5"/>
  <c r="X135" i="5" s="1"/>
  <c r="T136" i="5"/>
  <c r="X136" i="5" s="1"/>
  <c r="T137" i="5"/>
  <c r="X137" i="5" s="1"/>
  <c r="T138" i="5"/>
  <c r="X138" i="5" s="1"/>
  <c r="T139" i="5"/>
  <c r="X139" i="5" s="1"/>
  <c r="T140" i="5"/>
  <c r="X140" i="5" s="1"/>
  <c r="T141" i="5"/>
  <c r="X141" i="5" s="1"/>
  <c r="T142" i="5"/>
  <c r="X142" i="5" s="1"/>
  <c r="T143" i="5"/>
  <c r="X143" i="5" s="1"/>
  <c r="T144" i="5"/>
  <c r="X144" i="5" s="1"/>
  <c r="T145" i="5"/>
  <c r="X145" i="5" s="1"/>
  <c r="P2" i="5"/>
  <c r="Q2" i="5" s="1"/>
  <c r="P3" i="5"/>
  <c r="Q3" i="5" s="1"/>
  <c r="P4" i="5"/>
  <c r="Q4" i="5" s="1"/>
  <c r="P5" i="5"/>
  <c r="Q5" i="5" s="1"/>
  <c r="P6" i="5"/>
  <c r="Q6" i="5" s="1"/>
  <c r="P7" i="5"/>
  <c r="Q7" i="5" s="1"/>
  <c r="P8" i="5"/>
  <c r="Q8" i="5" s="1"/>
  <c r="P9" i="5"/>
  <c r="Q9" i="5" s="1"/>
  <c r="P10" i="5"/>
  <c r="Q10" i="5" s="1"/>
  <c r="P11" i="5"/>
  <c r="Q11" i="5" s="1"/>
  <c r="P12" i="5"/>
  <c r="Q12" i="5" s="1"/>
  <c r="P13" i="5"/>
  <c r="Q13" i="5" s="1"/>
  <c r="P14" i="5"/>
  <c r="Q14" i="5" s="1"/>
  <c r="P15" i="5"/>
  <c r="Q15" i="5" s="1"/>
  <c r="P16" i="5"/>
  <c r="Q16" i="5" s="1"/>
  <c r="P17" i="5"/>
  <c r="Q17" i="5" s="1"/>
  <c r="P18" i="5"/>
  <c r="Q18" i="5" s="1"/>
  <c r="P19" i="5"/>
  <c r="Q19" i="5" s="1"/>
  <c r="P20" i="5"/>
  <c r="Q20" i="5" s="1"/>
  <c r="P21" i="5"/>
  <c r="Q21" i="5" s="1"/>
  <c r="P22" i="5"/>
  <c r="Q22" i="5" s="1"/>
  <c r="P23" i="5"/>
  <c r="Q23" i="5" s="1"/>
  <c r="P24" i="5"/>
  <c r="Q24" i="5" s="1"/>
  <c r="P25" i="5"/>
  <c r="Q25" i="5" s="1"/>
  <c r="P26" i="5"/>
  <c r="Q26" i="5" s="1"/>
  <c r="P27" i="5"/>
  <c r="Q27" i="5" s="1"/>
  <c r="P28" i="5"/>
  <c r="Q28" i="5" s="1"/>
  <c r="P29" i="5"/>
  <c r="Q29" i="5" s="1"/>
  <c r="P30" i="5"/>
  <c r="Q30" i="5" s="1"/>
  <c r="P31" i="5"/>
  <c r="Q31" i="5" s="1"/>
  <c r="P32" i="5"/>
  <c r="Q32" i="5" s="1"/>
  <c r="P33" i="5"/>
  <c r="Q33" i="5" s="1"/>
  <c r="P34" i="5"/>
  <c r="Q34" i="5" s="1"/>
  <c r="P35" i="5"/>
  <c r="Q35" i="5" s="1"/>
  <c r="P36" i="5"/>
  <c r="Q36" i="5" s="1"/>
  <c r="P37" i="5"/>
  <c r="Q37" i="5" s="1"/>
  <c r="P38" i="5"/>
  <c r="Q38" i="5" s="1"/>
  <c r="P39" i="5"/>
  <c r="Q39" i="5" s="1"/>
  <c r="P40" i="5"/>
  <c r="Q40" i="5" s="1"/>
  <c r="P41" i="5"/>
  <c r="Q41" i="5" s="1"/>
  <c r="P42" i="5"/>
  <c r="Q42" i="5" s="1"/>
  <c r="P43" i="5"/>
  <c r="Q43" i="5" s="1"/>
  <c r="P44" i="5"/>
  <c r="Q44" i="5" s="1"/>
  <c r="P45" i="5"/>
  <c r="Q45" i="5" s="1"/>
  <c r="P46" i="5"/>
  <c r="Q46" i="5" s="1"/>
  <c r="P47" i="5"/>
  <c r="Q47" i="5" s="1"/>
  <c r="P48" i="5"/>
  <c r="Q48" i="5" s="1"/>
  <c r="P49" i="5"/>
  <c r="Q49" i="5" s="1"/>
  <c r="P50" i="5"/>
  <c r="Q50" i="5" s="1"/>
  <c r="P51" i="5"/>
  <c r="Q51" i="5" s="1"/>
  <c r="P52" i="5"/>
  <c r="Q52" i="5" s="1"/>
  <c r="P53" i="5"/>
  <c r="Q53" i="5" s="1"/>
  <c r="P54" i="5"/>
  <c r="Q54" i="5" s="1"/>
  <c r="P55" i="5"/>
  <c r="Q55" i="5" s="1"/>
  <c r="P56" i="5"/>
  <c r="Q56" i="5" s="1"/>
  <c r="P57" i="5"/>
  <c r="Q57" i="5" s="1"/>
  <c r="P58" i="5"/>
  <c r="Q58" i="5" s="1"/>
  <c r="P59" i="5"/>
  <c r="Q59" i="5" s="1"/>
  <c r="P60" i="5"/>
  <c r="Q60" i="5" s="1"/>
  <c r="P61" i="5"/>
  <c r="Q61" i="5" s="1"/>
  <c r="P62" i="5"/>
  <c r="Q62" i="5" s="1"/>
  <c r="P63" i="5"/>
  <c r="Q63" i="5" s="1"/>
  <c r="P64" i="5"/>
  <c r="Q64" i="5" s="1"/>
  <c r="P65" i="5"/>
  <c r="Q65" i="5" s="1"/>
  <c r="P66" i="5"/>
  <c r="Q66" i="5" s="1"/>
  <c r="P67" i="5"/>
  <c r="Q67" i="5" s="1"/>
  <c r="P68" i="5"/>
  <c r="Q68" i="5" s="1"/>
  <c r="P69" i="5"/>
  <c r="Q69" i="5" s="1"/>
  <c r="P70" i="5"/>
  <c r="Q70" i="5" s="1"/>
  <c r="P71" i="5"/>
  <c r="Q71" i="5" s="1"/>
  <c r="P72" i="5"/>
  <c r="Q72" i="5" s="1"/>
  <c r="P73" i="5"/>
  <c r="Q73" i="5" s="1"/>
  <c r="P74" i="5"/>
  <c r="Q74" i="5" s="1"/>
  <c r="P75" i="5"/>
  <c r="Q75" i="5" s="1"/>
  <c r="P76" i="5"/>
  <c r="Q76" i="5" s="1"/>
  <c r="P77" i="5"/>
  <c r="Q77" i="5" s="1"/>
  <c r="P78" i="5"/>
  <c r="Q78" i="5" s="1"/>
  <c r="P79" i="5"/>
  <c r="Q79" i="5" s="1"/>
  <c r="P80" i="5"/>
  <c r="Q80" i="5" s="1"/>
  <c r="P81" i="5"/>
  <c r="Q81" i="5" s="1"/>
  <c r="P82" i="5"/>
  <c r="Q82" i="5" s="1"/>
  <c r="P83" i="5"/>
  <c r="Q83" i="5" s="1"/>
  <c r="P84" i="5"/>
  <c r="Q84" i="5" s="1"/>
  <c r="P85" i="5"/>
  <c r="Q85" i="5" s="1"/>
  <c r="P86" i="5"/>
  <c r="Q86" i="5" s="1"/>
  <c r="P87" i="5"/>
  <c r="Q87" i="5" s="1"/>
  <c r="P88" i="5"/>
  <c r="Q88" i="5" s="1"/>
  <c r="P89" i="5"/>
  <c r="Q89" i="5" s="1"/>
  <c r="P90" i="5"/>
  <c r="Q90" i="5" s="1"/>
  <c r="P91" i="5"/>
  <c r="Q91" i="5" s="1"/>
  <c r="P92" i="5"/>
  <c r="Q92" i="5" s="1"/>
  <c r="P93" i="5"/>
  <c r="Q93" i="5" s="1"/>
  <c r="P94" i="5"/>
  <c r="Q94" i="5" s="1"/>
  <c r="P95" i="5"/>
  <c r="Q95" i="5" s="1"/>
  <c r="P96" i="5"/>
  <c r="Q96" i="5" s="1"/>
  <c r="P97" i="5"/>
  <c r="Q97" i="5" s="1"/>
  <c r="P98" i="5"/>
  <c r="Q98" i="5" s="1"/>
  <c r="P99" i="5"/>
  <c r="Q99" i="5" s="1"/>
  <c r="P100" i="5"/>
  <c r="Q100" i="5" s="1"/>
  <c r="P101" i="5"/>
  <c r="Q101" i="5" s="1"/>
  <c r="P102" i="5"/>
  <c r="Q102" i="5" s="1"/>
  <c r="P103" i="5"/>
  <c r="Q103" i="5" s="1"/>
  <c r="P104" i="5"/>
  <c r="Q104" i="5" s="1"/>
  <c r="P105" i="5"/>
  <c r="Q105" i="5" s="1"/>
  <c r="P106" i="5"/>
  <c r="Q106" i="5" s="1"/>
  <c r="P107" i="5"/>
  <c r="Q107" i="5" s="1"/>
  <c r="P108" i="5"/>
  <c r="Q108" i="5" s="1"/>
  <c r="P109" i="5"/>
  <c r="Q109" i="5" s="1"/>
  <c r="P110" i="5"/>
  <c r="Q110" i="5" s="1"/>
  <c r="P111" i="5"/>
  <c r="Q111" i="5" s="1"/>
  <c r="P112" i="5"/>
  <c r="Q112" i="5" s="1"/>
  <c r="P113" i="5"/>
  <c r="Q113" i="5" s="1"/>
  <c r="P114" i="5"/>
  <c r="Q114" i="5" s="1"/>
  <c r="P115" i="5"/>
  <c r="Q115" i="5" s="1"/>
  <c r="P116" i="5"/>
  <c r="Q116" i="5" s="1"/>
  <c r="P117" i="5"/>
  <c r="Q117" i="5" s="1"/>
  <c r="P118" i="5"/>
  <c r="Q118" i="5" s="1"/>
  <c r="P119" i="5"/>
  <c r="Q119" i="5" s="1"/>
  <c r="P120" i="5"/>
  <c r="Q120" i="5" s="1"/>
  <c r="P121" i="5"/>
  <c r="Q121" i="5" s="1"/>
  <c r="P122" i="5"/>
  <c r="Q122" i="5" s="1"/>
  <c r="P123" i="5"/>
  <c r="Q123" i="5" s="1"/>
  <c r="P124" i="5"/>
  <c r="Q124" i="5" s="1"/>
  <c r="P125" i="5"/>
  <c r="Q125" i="5" s="1"/>
  <c r="P126" i="5"/>
  <c r="Q126" i="5" s="1"/>
  <c r="P127" i="5"/>
  <c r="Q127" i="5" s="1"/>
  <c r="P128" i="5"/>
  <c r="Q128" i="5" s="1"/>
  <c r="P129" i="5"/>
  <c r="Q129" i="5" s="1"/>
  <c r="P130" i="5"/>
  <c r="Q130" i="5" s="1"/>
  <c r="P131" i="5"/>
  <c r="Q131" i="5" s="1"/>
  <c r="P132" i="5"/>
  <c r="Q132" i="5" s="1"/>
  <c r="P133" i="5"/>
  <c r="Q133" i="5" s="1"/>
  <c r="P134" i="5"/>
  <c r="Q134" i="5" s="1"/>
  <c r="P135" i="5"/>
  <c r="Q135" i="5" s="1"/>
  <c r="P136" i="5"/>
  <c r="Q136" i="5" s="1"/>
  <c r="P137" i="5"/>
  <c r="Q137" i="5" s="1"/>
  <c r="P138" i="5"/>
  <c r="Q138" i="5" s="1"/>
  <c r="P139" i="5"/>
  <c r="Q139" i="5" s="1"/>
  <c r="P140" i="5"/>
  <c r="Q140" i="5" s="1"/>
  <c r="P141" i="5"/>
  <c r="Q141" i="5" s="1"/>
  <c r="P142" i="5"/>
  <c r="Q142" i="5" s="1"/>
  <c r="P143" i="5"/>
  <c r="Q143" i="5" s="1"/>
  <c r="P144" i="5"/>
  <c r="Q144" i="5" s="1"/>
  <c r="P145" i="5"/>
  <c r="Q145" i="5" s="1"/>
  <c r="S2" i="5"/>
  <c r="W2" i="5" s="1"/>
  <c r="S3" i="5"/>
  <c r="W3" i="5" s="1"/>
  <c r="S4" i="5"/>
  <c r="W4" i="5" s="1"/>
  <c r="S5" i="5"/>
  <c r="W5" i="5" s="1"/>
  <c r="S6" i="5"/>
  <c r="W6" i="5" s="1"/>
  <c r="S7" i="5"/>
  <c r="W7" i="5" s="1"/>
  <c r="S8" i="5"/>
  <c r="W8" i="5" s="1"/>
  <c r="S9" i="5"/>
  <c r="W9" i="5" s="1"/>
  <c r="S10" i="5"/>
  <c r="W10" i="5" s="1"/>
  <c r="S11" i="5"/>
  <c r="W11" i="5" s="1"/>
  <c r="S12" i="5"/>
  <c r="W12" i="5" s="1"/>
  <c r="S13" i="5"/>
  <c r="W13" i="5" s="1"/>
  <c r="S14" i="5"/>
  <c r="W14" i="5" s="1"/>
  <c r="S15" i="5"/>
  <c r="W15" i="5" s="1"/>
  <c r="S16" i="5"/>
  <c r="W16" i="5" s="1"/>
  <c r="S17" i="5"/>
  <c r="W17" i="5" s="1"/>
  <c r="S18" i="5"/>
  <c r="W18" i="5" s="1"/>
  <c r="S19" i="5"/>
  <c r="W19" i="5" s="1"/>
  <c r="S20" i="5"/>
  <c r="W20" i="5" s="1"/>
  <c r="S21" i="5"/>
  <c r="W21" i="5" s="1"/>
  <c r="S22" i="5"/>
  <c r="W22" i="5" s="1"/>
  <c r="S23" i="5"/>
  <c r="W23" i="5" s="1"/>
  <c r="S24" i="5"/>
  <c r="W24" i="5" s="1"/>
  <c r="S25" i="5"/>
  <c r="W25" i="5" s="1"/>
  <c r="S26" i="5"/>
  <c r="W26" i="5" s="1"/>
  <c r="S27" i="5"/>
  <c r="W27" i="5" s="1"/>
  <c r="S28" i="5"/>
  <c r="W28" i="5" s="1"/>
  <c r="S29" i="5"/>
  <c r="W29" i="5" s="1"/>
  <c r="S30" i="5"/>
  <c r="W30" i="5" s="1"/>
  <c r="S31" i="5"/>
  <c r="W31" i="5" s="1"/>
  <c r="S32" i="5"/>
  <c r="W32" i="5" s="1"/>
  <c r="S33" i="5"/>
  <c r="W33" i="5" s="1"/>
  <c r="S34" i="5"/>
  <c r="W34" i="5" s="1"/>
  <c r="S35" i="5"/>
  <c r="W35" i="5" s="1"/>
  <c r="S36" i="5"/>
  <c r="W36" i="5" s="1"/>
  <c r="S37" i="5"/>
  <c r="W37" i="5" s="1"/>
  <c r="S38" i="5"/>
  <c r="W38" i="5" s="1"/>
  <c r="S39" i="5"/>
  <c r="W39" i="5" s="1"/>
  <c r="S40" i="5"/>
  <c r="W40" i="5" s="1"/>
  <c r="S41" i="5"/>
  <c r="W41" i="5" s="1"/>
  <c r="S42" i="5"/>
  <c r="W42" i="5" s="1"/>
  <c r="S43" i="5"/>
  <c r="W43" i="5" s="1"/>
  <c r="S44" i="5"/>
  <c r="W44" i="5" s="1"/>
  <c r="S45" i="5"/>
  <c r="W45" i="5" s="1"/>
  <c r="S46" i="5"/>
  <c r="W46" i="5" s="1"/>
  <c r="S47" i="5"/>
  <c r="W47" i="5" s="1"/>
  <c r="S48" i="5"/>
  <c r="W48" i="5" s="1"/>
  <c r="S49" i="5"/>
  <c r="W49" i="5" s="1"/>
  <c r="S50" i="5"/>
  <c r="W50" i="5" s="1"/>
  <c r="S51" i="5"/>
  <c r="W51" i="5" s="1"/>
  <c r="S52" i="5"/>
  <c r="W52" i="5" s="1"/>
  <c r="S53" i="5"/>
  <c r="W53" i="5" s="1"/>
  <c r="S54" i="5"/>
  <c r="W54" i="5" s="1"/>
  <c r="S55" i="5"/>
  <c r="W55" i="5" s="1"/>
  <c r="S56" i="5"/>
  <c r="W56" i="5" s="1"/>
  <c r="S57" i="5"/>
  <c r="W57" i="5" s="1"/>
  <c r="S58" i="5"/>
  <c r="W58" i="5" s="1"/>
  <c r="S59" i="5"/>
  <c r="W59" i="5" s="1"/>
  <c r="S60" i="5"/>
  <c r="W60" i="5" s="1"/>
  <c r="S61" i="5"/>
  <c r="W61" i="5" s="1"/>
  <c r="S62" i="5"/>
  <c r="W62" i="5" s="1"/>
  <c r="S63" i="5"/>
  <c r="W63" i="5" s="1"/>
  <c r="S64" i="5"/>
  <c r="W64" i="5" s="1"/>
  <c r="S65" i="5"/>
  <c r="W65" i="5" s="1"/>
  <c r="S66" i="5"/>
  <c r="W66" i="5" s="1"/>
  <c r="S67" i="5"/>
  <c r="W67" i="5" s="1"/>
  <c r="S68" i="5"/>
  <c r="W68" i="5" s="1"/>
  <c r="S69" i="5"/>
  <c r="W69" i="5" s="1"/>
  <c r="S70" i="5"/>
  <c r="W70" i="5" s="1"/>
  <c r="S71" i="5"/>
  <c r="W71" i="5" s="1"/>
  <c r="S72" i="5"/>
  <c r="W72" i="5" s="1"/>
  <c r="S73" i="5"/>
  <c r="W73" i="5" s="1"/>
  <c r="S74" i="5"/>
  <c r="W74" i="5" s="1"/>
  <c r="S75" i="5"/>
  <c r="W75" i="5" s="1"/>
  <c r="S76" i="5"/>
  <c r="W76" i="5" s="1"/>
  <c r="S77" i="5"/>
  <c r="W77" i="5" s="1"/>
  <c r="S78" i="5"/>
  <c r="W78" i="5" s="1"/>
  <c r="S79" i="5"/>
  <c r="W79" i="5" s="1"/>
  <c r="S80" i="5"/>
  <c r="W80" i="5" s="1"/>
  <c r="S81" i="5"/>
  <c r="W81" i="5" s="1"/>
  <c r="S82" i="5"/>
  <c r="W82" i="5" s="1"/>
  <c r="S83" i="5"/>
  <c r="W83" i="5" s="1"/>
  <c r="S84" i="5"/>
  <c r="W84" i="5" s="1"/>
  <c r="S85" i="5"/>
  <c r="W85" i="5" s="1"/>
  <c r="S86" i="5"/>
  <c r="W86" i="5" s="1"/>
  <c r="S87" i="5"/>
  <c r="W87" i="5" s="1"/>
  <c r="S88" i="5"/>
  <c r="W88" i="5" s="1"/>
  <c r="S89" i="5"/>
  <c r="W89" i="5" s="1"/>
  <c r="S90" i="5"/>
  <c r="W90" i="5" s="1"/>
  <c r="S91" i="5"/>
  <c r="W91" i="5" s="1"/>
  <c r="S92" i="5"/>
  <c r="W92" i="5" s="1"/>
  <c r="S93" i="5"/>
  <c r="W93" i="5" s="1"/>
  <c r="S94" i="5"/>
  <c r="W94" i="5" s="1"/>
  <c r="S95" i="5"/>
  <c r="W95" i="5" s="1"/>
  <c r="S96" i="5"/>
  <c r="W96" i="5" s="1"/>
  <c r="S97" i="5"/>
  <c r="W97" i="5" s="1"/>
  <c r="S98" i="5"/>
  <c r="W98" i="5" s="1"/>
  <c r="S99" i="5"/>
  <c r="W99" i="5" s="1"/>
  <c r="S100" i="5"/>
  <c r="W100" i="5" s="1"/>
  <c r="S101" i="5"/>
  <c r="W101" i="5" s="1"/>
  <c r="S102" i="5"/>
  <c r="W102" i="5" s="1"/>
  <c r="S103" i="5"/>
  <c r="W103" i="5" s="1"/>
  <c r="S104" i="5"/>
  <c r="W104" i="5" s="1"/>
  <c r="S105" i="5"/>
  <c r="W105" i="5" s="1"/>
  <c r="S106" i="5"/>
  <c r="W106" i="5" s="1"/>
  <c r="S107" i="5"/>
  <c r="W107" i="5" s="1"/>
  <c r="S108" i="5"/>
  <c r="W108" i="5" s="1"/>
  <c r="S109" i="5"/>
  <c r="W109" i="5" s="1"/>
  <c r="S110" i="5"/>
  <c r="W110" i="5" s="1"/>
  <c r="S111" i="5"/>
  <c r="W111" i="5" s="1"/>
  <c r="S112" i="5"/>
  <c r="W112" i="5" s="1"/>
  <c r="S113" i="5"/>
  <c r="W113" i="5" s="1"/>
  <c r="S114" i="5"/>
  <c r="W114" i="5" s="1"/>
  <c r="S115" i="5"/>
  <c r="W115" i="5" s="1"/>
  <c r="S116" i="5"/>
  <c r="W116" i="5" s="1"/>
  <c r="S117" i="5"/>
  <c r="W117" i="5" s="1"/>
  <c r="S118" i="5"/>
  <c r="W118" i="5" s="1"/>
  <c r="S119" i="5"/>
  <c r="W119" i="5" s="1"/>
  <c r="S120" i="5"/>
  <c r="W120" i="5" s="1"/>
  <c r="S121" i="5"/>
  <c r="W121" i="5" s="1"/>
  <c r="S122" i="5"/>
  <c r="W122" i="5" s="1"/>
  <c r="S123" i="5"/>
  <c r="W123" i="5" s="1"/>
  <c r="S124" i="5"/>
  <c r="W124" i="5" s="1"/>
  <c r="S125" i="5"/>
  <c r="W125" i="5" s="1"/>
  <c r="S126" i="5"/>
  <c r="W126" i="5" s="1"/>
  <c r="S127" i="5"/>
  <c r="W127" i="5" s="1"/>
  <c r="S128" i="5"/>
  <c r="W128" i="5" s="1"/>
  <c r="S129" i="5"/>
  <c r="W129" i="5" s="1"/>
  <c r="S130" i="5"/>
  <c r="W130" i="5" s="1"/>
  <c r="S131" i="5"/>
  <c r="W131" i="5" s="1"/>
  <c r="S132" i="5"/>
  <c r="W132" i="5" s="1"/>
  <c r="S133" i="5"/>
  <c r="W133" i="5" s="1"/>
  <c r="S134" i="5"/>
  <c r="W134" i="5" s="1"/>
  <c r="S135" i="5"/>
  <c r="W135" i="5" s="1"/>
  <c r="S136" i="5"/>
  <c r="W136" i="5" s="1"/>
  <c r="S137" i="5"/>
  <c r="W137" i="5" s="1"/>
  <c r="S138" i="5"/>
  <c r="W138" i="5" s="1"/>
  <c r="S139" i="5"/>
  <c r="W139" i="5" s="1"/>
  <c r="S140" i="5"/>
  <c r="W140" i="5" s="1"/>
  <c r="S141" i="5"/>
  <c r="W141" i="5" s="1"/>
  <c r="S142" i="5"/>
  <c r="W142" i="5" s="1"/>
  <c r="S143" i="5"/>
  <c r="W143" i="5" s="1"/>
  <c r="S144" i="5"/>
  <c r="W144" i="5" s="1"/>
  <c r="S145" i="5"/>
  <c r="W145" i="5" s="1"/>
</calcChain>
</file>

<file path=xl/sharedStrings.xml><?xml version="1.0" encoding="utf-8"?>
<sst xmlns="http://schemas.openxmlformats.org/spreadsheetml/2006/main" count="3258" uniqueCount="119">
  <si>
    <t>Sales Rep ID</t>
  </si>
  <si>
    <t>Rep First Name</t>
  </si>
  <si>
    <t>Rep Last Name</t>
  </si>
  <si>
    <t>Month</t>
  </si>
  <si>
    <t>Product Type</t>
  </si>
  <si>
    <t>Min Speed</t>
  </si>
  <si>
    <t>Speed</t>
  </si>
  <si>
    <t>Distance</t>
  </si>
  <si>
    <t>Shipping Address</t>
  </si>
  <si>
    <t>Country Code</t>
  </si>
  <si>
    <t>Unit Price</t>
  </si>
  <si>
    <t>Units Sold</t>
  </si>
  <si>
    <t>Discount (%)</t>
  </si>
  <si>
    <t>Sanya</t>
  </si>
  <si>
    <t>Joshi</t>
  </si>
  <si>
    <t>January</t>
  </si>
  <si>
    <t>Electric Unicycle</t>
  </si>
  <si>
    <t>15 mph</t>
  </si>
  <si>
    <t>30 mph</t>
  </si>
  <si>
    <t>30 miles</t>
  </si>
  <si>
    <t>456 Brigade Road, Bengaluru, 560001</t>
  </si>
  <si>
    <t>IN</t>
  </si>
  <si>
    <t>₹30,000</t>
  </si>
  <si>
    <t>Electric Scooter</t>
  </si>
  <si>
    <t>20 mph</t>
  </si>
  <si>
    <t>35 mph</t>
  </si>
  <si>
    <t>40 miles</t>
  </si>
  <si>
    <t>457 Brigade Road, Bengaluru, 560001</t>
  </si>
  <si>
    <t>₹25,000</t>
  </si>
  <si>
    <t>Electric Skateboard</t>
  </si>
  <si>
    <t>18 mph</t>
  </si>
  <si>
    <t>28 mph</t>
  </si>
  <si>
    <t>25 miles</t>
  </si>
  <si>
    <t>458 Brigade Road, Bengaluru, 560001</t>
  </si>
  <si>
    <t>₹22,000</t>
  </si>
  <si>
    <t>Fang</t>
  </si>
  <si>
    <t>Liu</t>
  </si>
  <si>
    <t>99 Nanjing Road, Shanghai, 200001</t>
  </si>
  <si>
    <t>CN</t>
  </si>
  <si>
    <t>¥5,000</t>
  </si>
  <si>
    <t>100 Nanjing Road, Shanghai, 200001</t>
  </si>
  <si>
    <t>¥3,500</t>
  </si>
  <si>
    <t>40,230 meters</t>
  </si>
  <si>
    <t>101 Nanjing Road, Shanghai, 200001</t>
  </si>
  <si>
    <t>¥4,200</t>
  </si>
  <si>
    <t>Jonas</t>
  </si>
  <si>
    <t>Fischer</t>
  </si>
  <si>
    <t>48,280 meters</t>
  </si>
  <si>
    <t>303 Ringstraße, Hamburg, 20095</t>
  </si>
  <si>
    <t>DE</t>
  </si>
  <si>
    <t>€1000</t>
  </si>
  <si>
    <t>304 Ringstraße, Hamburg, 20095</t>
  </si>
  <si>
    <t>€800</t>
  </si>
  <si>
    <t>305 Ringstraße, Hamburg, 20095</t>
  </si>
  <si>
    <t>€950</t>
  </si>
  <si>
    <t>Théo</t>
  </si>
  <si>
    <t>Bernard</t>
  </si>
  <si>
    <t>56 Boulevard Saint-Germain, Paris, 75005</t>
  </si>
  <si>
    <t>FR</t>
  </si>
  <si>
    <t>€1100</t>
  </si>
  <si>
    <t>64,370 meters</t>
  </si>
  <si>
    <t>57 Boulevard Saint-Germain, Paris, 75005</t>
  </si>
  <si>
    <t>€900</t>
  </si>
  <si>
    <t>58 Boulevard Saint-Germain, Paris, 75005</t>
  </si>
  <si>
    <t>€1050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</si>
  <si>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</si>
  <si>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</si>
  <si>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</si>
  <si>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</si>
  <si>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</si>
  <si>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</si>
  <si>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</si>
  <si>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</si>
  <si>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</si>
  <si>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</si>
  <si>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</si>
  <si>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456 Brigade Road</t>
  </si>
  <si>
    <t xml:space="preserve"> Bengaluru</t>
  </si>
  <si>
    <t>457 Brigade Road</t>
  </si>
  <si>
    <t>458 Brigade Road</t>
  </si>
  <si>
    <t>99 Nanjing Road</t>
  </si>
  <si>
    <t xml:space="preserve"> Shanghai</t>
  </si>
  <si>
    <t>100 Nanjing Road</t>
  </si>
  <si>
    <t>101 Nanjing Road</t>
  </si>
  <si>
    <t>303 Ringstraße</t>
  </si>
  <si>
    <t xml:space="preserve"> Hamburg</t>
  </si>
  <si>
    <t>304 Ringstraße</t>
  </si>
  <si>
    <t>305 Ringstraße</t>
  </si>
  <si>
    <t>56 Boulevard Saint-Germain</t>
  </si>
  <si>
    <t xml:space="preserve"> Paris</t>
  </si>
  <si>
    <t>57 Boulevard Saint-Germain</t>
  </si>
  <si>
    <t>58 Boulevard Saint-Germain</t>
  </si>
  <si>
    <t>Postal Code</t>
  </si>
  <si>
    <t>City</t>
  </si>
  <si>
    <t>Unit Price (Unit)</t>
  </si>
  <si>
    <t>Code</t>
  </si>
  <si>
    <t>Country Name</t>
  </si>
  <si>
    <t>India</t>
  </si>
  <si>
    <t>China</t>
  </si>
  <si>
    <t>Germany</t>
  </si>
  <si>
    <t>France</t>
  </si>
  <si>
    <t>Continent</t>
  </si>
  <si>
    <t>Asia</t>
  </si>
  <si>
    <t>Europe</t>
  </si>
  <si>
    <t>Country</t>
  </si>
  <si>
    <t>Net Sales</t>
  </si>
  <si>
    <t>Unit Price (USD)</t>
  </si>
  <si>
    <t>Total Sales (USD)</t>
  </si>
  <si>
    <t>Full Name</t>
  </si>
  <si>
    <t>Speed Range</t>
  </si>
  <si>
    <t>Imputed Min Speed</t>
  </si>
  <si>
    <t>Grand Total</t>
  </si>
  <si>
    <t>Sum of Unit Price (USD)</t>
  </si>
  <si>
    <t>Liu, Fang</t>
  </si>
  <si>
    <t>Bernard, Théo</t>
  </si>
  <si>
    <t>Fischer, Jonas</t>
  </si>
  <si>
    <t>Joshi, Sanya</t>
  </si>
  <si>
    <t>Sum of Total Sales (USD)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</si>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</sst>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5" xfId="0" applyFont="1" applyBorder="1"/>
    <xf numFmtId="0" fontId="2" fillId="0" borderId="8" xfId="0" applyFont="1" applyBorder="1"/>
    <xf numFmtId="0" fontId="2" fillId="0" borderId="6" xfId="0" applyFont="1" applyBorder="1"/>
    <xf numFmtId="0" fontId="2" fillId="0" borderId="9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2" borderId="2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0" xfId="0" pivotButton="1" applyBorder="1"/>
    <xf numFmtId="0" fontId="0" fillId="0" borderId="12" xfId="0" applyBorder="1"/>
    <xf numFmtId="0" fontId="0" fillId="0" borderId="10" xfId="0" applyBorder="1" applyAlignment="1">
      <alignment horizontal="left"/>
    </xf>
    <xf numFmtId="0" fontId="0" fillId="0" borderId="12" xfId="0" applyNumberFormat="1" applyBorder="1"/>
    <xf numFmtId="0" fontId="0" fillId="0" borderId="11" xfId="0" applyBorder="1" applyAlignment="1">
      <alignment horizontal="left"/>
    </xf>
    <xf numFmtId="0" fontId="0" fillId="0" borderId="13" xfId="0" applyNumberFormat="1" applyBorder="1"/>
    <xf numFmtId="0" fontId="0" fillId="0" borderId="15" xfId="0" applyBorder="1" applyAlignment="1">
      <alignment horizontal="left"/>
    </xf>
    <xf numFmtId="0" fontId="0" fillId="0" borderId="14" xfId="0" applyNumberFormat="1" applyBorder="1"/>
  </cellXfs>
  <cellStyles count="1">
    <cellStyle name="Normal" xfId="0" builtinId="0"/>
  </cellStyles>
  <dxfs count="53">
    <dxf>
      <font>
        <name val="Arial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center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</dxf>
    <dxf>
      <font>
        <name val="Arial"/>
      </font>
      <fill>
        <patternFill patternType="solid">
          <fgColor indexed="64"/>
          <bgColor rgb="FF0070C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Arial"/>
      </font>
      <numFmt numFmtId="0" formatCode="General"/>
      <alignment horizontal="left" textRotation="0" wrapText="0" indent="0" justifyLastLine="0" shrinkToFit="0" readingOrder="0"/>
    </dxf>
    <dxf>
      <font>
        <name val="Arial"/>
      </font>
      <numFmt numFmtId="0" formatCode="General"/>
      <alignment horizontal="left" textRotation="0" wrapText="0" indent="0" justifyLastLine="0" shrinkToFit="0" readingOrder="0"/>
    </dxf>
    <dxf>
      <font>
        <name val="Arial"/>
      </font>
      <alignment horizontal="left" textRotation="0" wrapText="0" indent="0" justifyLastLine="0" shrinkToFit="0" readingOrder="0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name val="Arial"/>
      </font>
      <alignment horizontal="left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left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left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  <alignment horizontal="left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  <alignment horizontal="left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  <alignment horizontal="left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  <alignment horizontal="left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left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left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  <alignment horizontal="left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  <alignment horizontal="left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  <alignment horizontal="left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  <alignment horizontal="left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left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  <alignment horizontal="left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  <alignment horizontal="left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  <alignment horizontal="left" textRotation="0" wrapText="0" indent="0" justifyLastLine="0" shrinkToFit="0" readingOrder="0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  <alignment horizontal="left" textRotation="0" wrapText="0" indent="0" justifyLastLine="0" shrinkToFit="0" readingOrder="0"/>
    </dxf>
    <dxf>
      <border>
        <bottom style="thin">
          <color rgb="FF000000"/>
        </bottom>
      </border>
    </dxf>
    <dxf>
      <font>
        <name val="Arial"/>
      </font>
      <fill>
        <patternFill patternType="solid">
          <fgColor indexed="64"/>
          <bgColor rgb="FF0070C0"/>
        </patternFill>
      </fill>
      <alignment horizontal="left" vertical="center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rgb="FF82CAEB"/>
          <bgColor rgb="FF82CAEB"/>
        </patternFill>
      </fill>
    </dxf>
    <dxf>
      <fill>
        <patternFill patternType="solid">
          <fgColor rgb="FFC0E4F5"/>
          <bgColor rgb="FFC0E4F5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82CAEB"/>
          <bgColor rgb="FF82CAEB"/>
        </patternFill>
      </fill>
    </dxf>
    <dxf>
      <fill>
        <patternFill patternType="solid">
          <fgColor rgb="FFC0E4F5"/>
          <bgColor rgb="FFC0E4F5"/>
        </patternFill>
      </fill>
    </dxf>
    <dxf>
      <fill>
        <patternFill patternType="solid">
          <fgColor theme="1"/>
          <bgColor theme="1"/>
        </patternFill>
      </fill>
    </dxf>
  </dxfs>
  <tableStyles count="2">
    <tableStyle name="C2_M5_L2 Rental Data-style" pivot="0" count="3" xr9:uid="{00000000-0011-0000-FFFF-FFFF00000000}">
      <tableStyleElement type="headerRow" dxfId="52"/>
      <tableStyleElement type="firstRowStripe" dxfId="51"/>
      <tableStyleElement type="secondRowStripe" dxfId="50"/>
    </tableStyle>
    <tableStyle name="C2_M5_L2 Mobility Sales Data-style" pivot="0" count="3" xr9:uid="{00000000-0011-0000-FFFF-FFFF01000000}">
      <tableStyleElement type="headerRow" dxfId="49"/>
      <tableStyleElement type="firstRowStripe" dxfId="48"/>
      <tableStyleElement type="secondRowStripe" dxfId="4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u, Guangji [FH]" refreshedDate="45833.751166203707" createdVersion="8" refreshedVersion="8" minRefreshableVersion="3" recordCount="144" xr:uid="{D8B24FBE-CCBF-478E-8D06-35CD4964D908}">
  <cacheSource type="worksheet">
    <worksheetSource name="Table33"/>
  </cacheSource>
  <cacheFields count="24">
    <cacheField name="Sales Rep ID" numFmtId="0">
      <sharedItems containsSemiMixedTypes="0" containsString="0" containsNumber="1" containsInteger="1" minValue="1" maxValue="144"/>
    </cacheField>
    <cacheField name="Rep First Name" numFmtId="0">
      <sharedItems/>
    </cacheField>
    <cacheField name="Rep Last Name" numFmtId="0">
      <sharedItems/>
    </cacheField>
    <cacheField name="Full Name" numFmtId="0">
      <sharedItems count="4">
        <s v="Joshi, Sanya"/>
        <s v="Liu, Fang"/>
        <s v="Fischer, Jonas"/>
        <s v="Bernard, Théo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Product Type" numFmtId="0">
      <sharedItems count="3">
        <s v="Electric Unicycle"/>
        <s v="Electric Scooter"/>
        <s v="Electric Skateboard"/>
      </sharedItems>
    </cacheField>
    <cacheField name="Min Speed" numFmtId="0">
      <sharedItems containsBlank="1"/>
    </cacheField>
    <cacheField name="Speed" numFmtId="0">
      <sharedItems/>
    </cacheField>
    <cacheField name="Speed Range" numFmtId="0">
      <sharedItems/>
    </cacheField>
    <cacheField name="Imputed Min Speed" numFmtId="0">
      <sharedItems/>
    </cacheField>
    <cacheField name="Distance" numFmtId="0">
      <sharedItems/>
    </cacheField>
    <cacheField name="Shipping Address" numFmtId="0">
      <sharedItems/>
    </cacheField>
    <cacheField name="City" numFmtId="0">
      <sharedItems/>
    </cacheField>
    <cacheField name="Postal Code" numFmtId="0">
      <sharedItems containsSemiMixedTypes="0" containsString="0" containsNumber="1" containsInteger="1" minValue="20095" maxValue="560001"/>
    </cacheField>
    <cacheField name="Country Code" numFmtId="0">
      <sharedItems/>
    </cacheField>
    <cacheField name="Country" numFmtId="0">
      <sharedItems count="4">
        <s v="India"/>
        <s v="China"/>
        <s v="Germany"/>
        <s v="France"/>
      </sharedItems>
    </cacheField>
    <cacheField name="Continent" numFmtId="0">
      <sharedItems/>
    </cacheField>
    <cacheField name="Unit Price" numFmtId="0">
      <sharedItems/>
    </cacheField>
    <cacheField name="Unit Price (Unit)" numFmtId="0">
      <sharedItems containsSemiMixedTypes="0" containsString="0" containsNumber="1" containsInteger="1" minValue="800" maxValue="30000"/>
    </cacheField>
    <cacheField name="Unit Price (USD)" numFmtId="0">
      <sharedItems containsSemiMixedTypes="0" containsString="0" containsNumber="1" minValue="264" maxValue="1188" count="12">
        <n v="360"/>
        <n v="300"/>
        <n v="264"/>
        <n v="700.00000000000011"/>
        <n v="490.00000000000006"/>
        <n v="588"/>
        <n v="1080"/>
        <n v="864"/>
        <n v="1026"/>
        <n v="1188"/>
        <n v="972.00000000000011"/>
        <n v="1134"/>
      </sharedItems>
    </cacheField>
    <cacheField name="Units Sold" numFmtId="0">
      <sharedItems containsSemiMixedTypes="0" containsString="0" containsNumber="1" containsInteger="1" minValue="100" maxValue="2000"/>
    </cacheField>
    <cacheField name="Discount (%)" numFmtId="0">
      <sharedItems containsSemiMixedTypes="0" containsString="0" containsNumber="1" containsInteger="1" minValue="0" maxValue="20"/>
    </cacheField>
    <cacheField name="Net Sales" numFmtId="0">
      <sharedItems containsSemiMixedTypes="0" containsString="0" containsNumber="1" containsInteger="1" minValue="99000" maxValue="12500000"/>
    </cacheField>
    <cacheField name="Total Sales (USD)" numFmtId="0">
      <sharedItems containsSemiMixedTypes="0" containsString="0" containsNumber="1" containsInteger="1" minValue="47520" maxValue="93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1"/>
    <s v="Sanya"/>
    <s v="Joshi"/>
    <x v="0"/>
    <x v="0"/>
    <x v="0"/>
    <s v="15 mph"/>
    <s v="30 mph"/>
    <s v="15 mph - 30 mph"/>
    <s v="No"/>
    <s v="30 miles"/>
    <s v="456 Brigade Road"/>
    <s v=" Bengaluru"/>
    <n v="560001"/>
    <s v="IN"/>
    <x v="0"/>
    <s v="Asia"/>
    <s v="₹30,000"/>
    <n v="30000"/>
    <x v="0"/>
    <n v="150"/>
    <n v="10"/>
    <n v="4050000"/>
    <n v="48600"/>
  </r>
  <r>
    <n v="2"/>
    <s v="Sanya"/>
    <s v="Joshi"/>
    <x v="0"/>
    <x v="0"/>
    <x v="1"/>
    <s v="20 mph"/>
    <s v="35 mph"/>
    <s v="20 mph - 35 mph"/>
    <s v="No"/>
    <s v="40 miles"/>
    <s v="457 Brigade Road"/>
    <s v=" Bengaluru"/>
    <n v="560001"/>
    <s v="IN"/>
    <x v="0"/>
    <s v="Asia"/>
    <s v="₹25,000"/>
    <n v="25000"/>
    <x v="1"/>
    <n v="300"/>
    <n v="10"/>
    <n v="6750000"/>
    <n v="81000"/>
  </r>
  <r>
    <n v="3"/>
    <s v="Sanya"/>
    <s v="Joshi"/>
    <x v="0"/>
    <x v="0"/>
    <x v="2"/>
    <s v="18 mph"/>
    <s v="28 mph"/>
    <s v="18 mph - 28 mph"/>
    <s v="No"/>
    <s v="25 miles"/>
    <s v="458 Brigade Road"/>
    <s v=" Bengaluru"/>
    <n v="560001"/>
    <s v="IN"/>
    <x v="0"/>
    <s v="Asia"/>
    <s v="₹22,000"/>
    <n v="22000"/>
    <x v="2"/>
    <n v="200"/>
    <n v="10"/>
    <n v="3960000"/>
    <n v="47520"/>
  </r>
  <r>
    <n v="4"/>
    <s v="Fang"/>
    <s v="Liu"/>
    <x v="1"/>
    <x v="0"/>
    <x v="0"/>
    <s v="15 mph"/>
    <s v="30 mph"/>
    <s v="15 mph - 30 mph"/>
    <s v="No"/>
    <s v="30 miles"/>
    <s v="99 Nanjing Road"/>
    <s v=" Shanghai"/>
    <n v="200001"/>
    <s v="CN"/>
    <x v="1"/>
    <s v="Asia"/>
    <s v="¥5,000"/>
    <n v="5000"/>
    <x v="3"/>
    <n v="500"/>
    <n v="10"/>
    <n v="2250000"/>
    <n v="315000"/>
  </r>
  <r>
    <n v="5"/>
    <s v="Fang"/>
    <s v="Liu"/>
    <x v="1"/>
    <x v="0"/>
    <x v="1"/>
    <s v="20 mph"/>
    <s v="35 mph"/>
    <s v="20 mph - 35 mph"/>
    <s v="No"/>
    <s v="40 miles"/>
    <s v="100 Nanjing Road"/>
    <s v=" Shanghai"/>
    <n v="200001"/>
    <s v="CN"/>
    <x v="1"/>
    <s v="Asia"/>
    <s v="¥3,500"/>
    <n v="3500"/>
    <x v="4"/>
    <n v="1000"/>
    <n v="10"/>
    <n v="3150000"/>
    <n v="441000"/>
  </r>
  <r>
    <n v="6"/>
    <s v="Fang"/>
    <s v="Liu"/>
    <x v="1"/>
    <x v="0"/>
    <x v="2"/>
    <m/>
    <s v="28 mph"/>
    <s v=" - 28 mph"/>
    <s v="Yes"/>
    <s v="25 miles"/>
    <s v="101 Nanjing Road"/>
    <s v=" Shanghai"/>
    <n v="200001"/>
    <s v="CN"/>
    <x v="1"/>
    <s v="Asia"/>
    <s v="¥4,200"/>
    <n v="4200"/>
    <x v="5"/>
    <n v="800"/>
    <n v="10"/>
    <n v="3024000"/>
    <n v="423360"/>
  </r>
  <r>
    <n v="7"/>
    <s v="Jonas"/>
    <s v="Fischer"/>
    <x v="2"/>
    <x v="0"/>
    <x v="0"/>
    <s v="15 mph"/>
    <s v="30 mph"/>
    <s v="15 mph - 30 mph"/>
    <s v="No"/>
    <s v="30 miles"/>
    <s v="303 Ringstraße"/>
    <s v=" Hamburg"/>
    <n v="20095"/>
    <s v="DE"/>
    <x v="2"/>
    <s v="Europe"/>
    <s v="€1000"/>
    <n v="1000"/>
    <x v="6"/>
    <n v="120"/>
    <n v="10"/>
    <n v="108000"/>
    <n v="116640"/>
  </r>
  <r>
    <n v="8"/>
    <s v="Jonas"/>
    <s v="Fischer"/>
    <x v="2"/>
    <x v="0"/>
    <x v="1"/>
    <s v="20 mph"/>
    <s v="35 mph"/>
    <s v="20 mph - 35 mph"/>
    <s v="No"/>
    <s v="40 miles"/>
    <s v="304 Ringstraße"/>
    <s v=" Hamburg"/>
    <n v="20095"/>
    <s v="DE"/>
    <x v="2"/>
    <s v="Europe"/>
    <s v="€800"/>
    <n v="800"/>
    <x v="7"/>
    <n v="200"/>
    <n v="10"/>
    <n v="144000"/>
    <n v="155520"/>
  </r>
  <r>
    <n v="9"/>
    <s v="Jonas"/>
    <s v="Fischer"/>
    <x v="2"/>
    <x v="0"/>
    <x v="2"/>
    <s v="18 mph"/>
    <s v="28 mph"/>
    <s v="18 mph - 28 mph"/>
    <s v="No"/>
    <s v="25 miles"/>
    <s v="305 Ringstraße"/>
    <s v=" Hamburg"/>
    <n v="20095"/>
    <s v="DE"/>
    <x v="2"/>
    <s v="Europe"/>
    <s v="€950"/>
    <n v="950"/>
    <x v="8"/>
    <n v="150"/>
    <n v="10"/>
    <n v="128250"/>
    <n v="138510"/>
  </r>
  <r>
    <n v="10"/>
    <s v="Théo"/>
    <s v="Bernard"/>
    <x v="3"/>
    <x v="0"/>
    <x v="0"/>
    <s v="15 mph"/>
    <s v="30 mph"/>
    <s v="15 mph - 30 mph"/>
    <s v="No"/>
    <s v="30 miles"/>
    <s v="56 Boulevard Saint-Germain"/>
    <s v=" Paris"/>
    <n v="75005"/>
    <s v="FR"/>
    <x v="3"/>
    <s v="Europe"/>
    <s v="€1100"/>
    <n v="1100"/>
    <x v="9"/>
    <n v="100"/>
    <n v="10"/>
    <n v="99000"/>
    <n v="106920"/>
  </r>
  <r>
    <n v="11"/>
    <s v="Théo"/>
    <s v="Bernard"/>
    <x v="3"/>
    <x v="0"/>
    <x v="1"/>
    <s v="20 mph"/>
    <s v="35 mph"/>
    <s v="20 mph - 35 mph"/>
    <s v="No"/>
    <s v="40 miles"/>
    <s v="57 Boulevard Saint-Germain"/>
    <s v=" Paris"/>
    <n v="75005"/>
    <s v="FR"/>
    <x v="3"/>
    <s v="Europe"/>
    <s v="€900"/>
    <n v="900"/>
    <x v="10"/>
    <n v="250"/>
    <n v="10"/>
    <n v="202500"/>
    <n v="218700"/>
  </r>
  <r>
    <n v="12"/>
    <s v="Théo"/>
    <s v="Bernard"/>
    <x v="3"/>
    <x v="0"/>
    <x v="2"/>
    <s v="18 mph"/>
    <s v="28 mph"/>
    <s v="18 mph - 28 mph"/>
    <s v="No"/>
    <s v="25 miles"/>
    <s v="58 Boulevard Saint-Germain"/>
    <s v=" Paris"/>
    <n v="75005"/>
    <s v="FR"/>
    <x v="3"/>
    <s v="Europe"/>
    <s v="€1050"/>
    <n v="1050"/>
    <x v="11"/>
    <n v="180"/>
    <n v="10"/>
    <n v="170100"/>
    <n v="183708"/>
  </r>
  <r>
    <n v="13"/>
    <s v="Sanya"/>
    <s v="Joshi"/>
    <x v="0"/>
    <x v="1"/>
    <x v="0"/>
    <s v="15 mph"/>
    <s v="30 mph"/>
    <s v="15 mph - 30 mph"/>
    <s v="No"/>
    <s v="30 miles"/>
    <s v="456 Brigade Road"/>
    <s v=" Bengaluru"/>
    <n v="560001"/>
    <s v="IN"/>
    <x v="0"/>
    <s v="Asia"/>
    <s v="₹30,000"/>
    <n v="30000"/>
    <x v="0"/>
    <n v="160"/>
    <n v="0"/>
    <n v="4800000"/>
    <n v="57600"/>
  </r>
  <r>
    <n v="14"/>
    <s v="Sanya"/>
    <s v="Joshi"/>
    <x v="0"/>
    <x v="1"/>
    <x v="1"/>
    <m/>
    <s v="35 mph"/>
    <s v=" - 35 mph"/>
    <s v="Yes"/>
    <s v="40 miles"/>
    <s v="457 Brigade Road"/>
    <s v=" Bengaluru"/>
    <n v="560001"/>
    <s v="IN"/>
    <x v="0"/>
    <s v="Asia"/>
    <s v="₹25,000"/>
    <n v="25000"/>
    <x v="1"/>
    <n v="350"/>
    <n v="0"/>
    <n v="8750000"/>
    <n v="105000"/>
  </r>
  <r>
    <n v="15"/>
    <s v="Sanya"/>
    <s v="Joshi"/>
    <x v="0"/>
    <x v="1"/>
    <x v="2"/>
    <s v="18 mph"/>
    <s v="28 mph"/>
    <s v="18 mph - 28 mph"/>
    <s v="No"/>
    <s v="25 miles"/>
    <s v="458 Brigade Road"/>
    <s v=" Bengaluru"/>
    <n v="560001"/>
    <s v="IN"/>
    <x v="0"/>
    <s v="Asia"/>
    <s v="₹22,000"/>
    <n v="22000"/>
    <x v="2"/>
    <n v="220"/>
    <n v="0"/>
    <n v="4840000"/>
    <n v="58080"/>
  </r>
  <r>
    <n v="16"/>
    <s v="Fang"/>
    <s v="Liu"/>
    <x v="1"/>
    <x v="1"/>
    <x v="0"/>
    <s v="15 mph"/>
    <s v="30 mph"/>
    <s v="15 mph - 30 mph"/>
    <s v="No"/>
    <s v="30 miles"/>
    <s v="99 Nanjing Road"/>
    <s v=" Shanghai"/>
    <n v="200001"/>
    <s v="CN"/>
    <x v="1"/>
    <s v="Asia"/>
    <s v="¥5,000"/>
    <n v="5000"/>
    <x v="3"/>
    <n v="550"/>
    <n v="0"/>
    <n v="2750000"/>
    <n v="385000"/>
  </r>
  <r>
    <n v="17"/>
    <s v="Fang"/>
    <s v="Liu"/>
    <x v="1"/>
    <x v="1"/>
    <x v="1"/>
    <s v="20 mph"/>
    <s v="35 mph"/>
    <s v="20 mph - 35 mph"/>
    <s v="No"/>
    <s v="40 miles"/>
    <s v="100 Nanjing Road"/>
    <s v=" Shanghai"/>
    <n v="200001"/>
    <s v="CN"/>
    <x v="1"/>
    <s v="Asia"/>
    <s v="¥3,500"/>
    <n v="3500"/>
    <x v="4"/>
    <n v="1200"/>
    <n v="0"/>
    <n v="4200000"/>
    <n v="588000"/>
  </r>
  <r>
    <n v="18"/>
    <s v="Fang"/>
    <s v="Liu"/>
    <x v="1"/>
    <x v="1"/>
    <x v="2"/>
    <s v="18 mph"/>
    <s v="28 mph"/>
    <s v="18 mph - 28 mph"/>
    <s v="No"/>
    <s v="25 miles"/>
    <s v="101 Nanjing Road"/>
    <s v=" Shanghai"/>
    <n v="200001"/>
    <s v="CN"/>
    <x v="1"/>
    <s v="Asia"/>
    <s v="¥4,200"/>
    <n v="4200"/>
    <x v="5"/>
    <n v="850"/>
    <n v="0"/>
    <n v="3570000"/>
    <n v="499800"/>
  </r>
  <r>
    <n v="19"/>
    <s v="Jonas"/>
    <s v="Fischer"/>
    <x v="2"/>
    <x v="1"/>
    <x v="0"/>
    <s v="15 mph"/>
    <s v="30 mph"/>
    <s v="15 mph - 30 mph"/>
    <s v="No"/>
    <s v="30 miles"/>
    <s v="303 Ringstraße"/>
    <s v=" Hamburg"/>
    <n v="20095"/>
    <s v="DE"/>
    <x v="2"/>
    <s v="Europe"/>
    <s v="€1000"/>
    <n v="1000"/>
    <x v="6"/>
    <n v="130"/>
    <n v="0"/>
    <n v="130000"/>
    <n v="140400"/>
  </r>
  <r>
    <n v="20"/>
    <s v="Jonas"/>
    <s v="Fischer"/>
    <x v="2"/>
    <x v="1"/>
    <x v="1"/>
    <s v="20 mph"/>
    <s v="35 mph"/>
    <s v="20 mph - 35 mph"/>
    <s v="No"/>
    <s v="40 miles"/>
    <s v="304 Ringstraße"/>
    <s v=" Hamburg"/>
    <n v="20095"/>
    <s v="DE"/>
    <x v="2"/>
    <s v="Europe"/>
    <s v="€800"/>
    <n v="800"/>
    <x v="7"/>
    <n v="220"/>
    <n v="0"/>
    <n v="176000"/>
    <n v="190080"/>
  </r>
  <r>
    <n v="21"/>
    <s v="Jonas"/>
    <s v="Fischer"/>
    <x v="2"/>
    <x v="1"/>
    <x v="2"/>
    <s v="18 mph"/>
    <s v="28 mph"/>
    <s v="18 mph - 28 mph"/>
    <s v="No"/>
    <s v="25 miles"/>
    <s v="305 Ringstraße"/>
    <s v=" Hamburg"/>
    <n v="20095"/>
    <s v="DE"/>
    <x v="2"/>
    <s v="Europe"/>
    <s v="€950"/>
    <n v="950"/>
    <x v="8"/>
    <n v="160"/>
    <n v="0"/>
    <n v="152000"/>
    <n v="164160"/>
  </r>
  <r>
    <n v="22"/>
    <s v="Théo"/>
    <s v="Bernard"/>
    <x v="3"/>
    <x v="1"/>
    <x v="0"/>
    <s v="15 mph"/>
    <s v="30 mph"/>
    <s v="15 mph - 30 mph"/>
    <s v="No"/>
    <s v="30 miles"/>
    <s v="56 Boulevard Saint-Germain"/>
    <s v=" Paris"/>
    <n v="75005"/>
    <s v="FR"/>
    <x v="3"/>
    <s v="Europe"/>
    <s v="€1100"/>
    <n v="1100"/>
    <x v="9"/>
    <n v="110"/>
    <n v="0"/>
    <n v="121000"/>
    <n v="130680"/>
  </r>
  <r>
    <n v="23"/>
    <s v="Théo"/>
    <s v="Bernard"/>
    <x v="3"/>
    <x v="1"/>
    <x v="1"/>
    <s v="20 mph"/>
    <s v="35 mph"/>
    <s v="20 mph - 35 mph"/>
    <s v="No"/>
    <s v="40 miles"/>
    <s v="57 Boulevard Saint-Germain"/>
    <s v=" Paris"/>
    <n v="75005"/>
    <s v="FR"/>
    <x v="3"/>
    <s v="Europe"/>
    <s v="€900"/>
    <n v="900"/>
    <x v="10"/>
    <n v="260"/>
    <n v="0"/>
    <n v="234000"/>
    <n v="252720"/>
  </r>
  <r>
    <n v="24"/>
    <s v="Théo"/>
    <s v="Bernard"/>
    <x v="3"/>
    <x v="1"/>
    <x v="2"/>
    <s v="18 mph"/>
    <s v="28 mph"/>
    <s v="18 mph - 28 mph"/>
    <s v="No"/>
    <s v="25 miles"/>
    <s v="58 Boulevard Saint-Germain"/>
    <s v=" Paris"/>
    <n v="75005"/>
    <s v="FR"/>
    <x v="3"/>
    <s v="Europe"/>
    <s v="€1050"/>
    <n v="1050"/>
    <x v="11"/>
    <n v="200"/>
    <n v="0"/>
    <n v="210000"/>
    <n v="226800"/>
  </r>
  <r>
    <n v="25"/>
    <s v="Sanya"/>
    <s v="Joshi"/>
    <x v="0"/>
    <x v="2"/>
    <x v="0"/>
    <s v="15 mph"/>
    <s v="30 mph"/>
    <s v="15 mph - 30 mph"/>
    <s v="No"/>
    <s v="30 miles"/>
    <s v="456 Brigade Road"/>
    <s v=" Bengaluru"/>
    <n v="560001"/>
    <s v="IN"/>
    <x v="0"/>
    <s v="Asia"/>
    <s v="₹30,000"/>
    <n v="30000"/>
    <x v="0"/>
    <n v="160"/>
    <n v="0"/>
    <n v="4800000"/>
    <n v="57600"/>
  </r>
  <r>
    <n v="26"/>
    <s v="Sanya"/>
    <s v="Joshi"/>
    <x v="0"/>
    <x v="2"/>
    <x v="1"/>
    <m/>
    <s v="35 mph"/>
    <s v=" - 35 mph"/>
    <s v="Yes"/>
    <s v="40 miles"/>
    <s v="457 Brigade Road"/>
    <s v=" Bengaluru"/>
    <n v="560001"/>
    <s v="IN"/>
    <x v="0"/>
    <s v="Asia"/>
    <s v="₹25,000"/>
    <n v="25000"/>
    <x v="1"/>
    <n v="350"/>
    <n v="0"/>
    <n v="8750000"/>
    <n v="105000"/>
  </r>
  <r>
    <n v="27"/>
    <s v="Sanya"/>
    <s v="Joshi"/>
    <x v="0"/>
    <x v="2"/>
    <x v="2"/>
    <s v="18 mph"/>
    <s v="28 mph"/>
    <s v="18 mph - 28 mph"/>
    <s v="No"/>
    <s v="25 miles"/>
    <s v="458 Brigade Road"/>
    <s v=" Bengaluru"/>
    <n v="560001"/>
    <s v="IN"/>
    <x v="0"/>
    <s v="Asia"/>
    <s v="₹22,000"/>
    <n v="22000"/>
    <x v="2"/>
    <n v="220"/>
    <n v="0"/>
    <n v="4840000"/>
    <n v="58080"/>
  </r>
  <r>
    <n v="28"/>
    <s v="Fang"/>
    <s v="Liu"/>
    <x v="1"/>
    <x v="2"/>
    <x v="0"/>
    <s v="15 mph"/>
    <s v="30 mph"/>
    <s v="15 mph - 30 mph"/>
    <s v="No"/>
    <s v="30 miles"/>
    <s v="99 Nanjing Road"/>
    <s v=" Shanghai"/>
    <n v="200001"/>
    <s v="CN"/>
    <x v="1"/>
    <s v="Asia"/>
    <s v="¥5,000"/>
    <n v="5000"/>
    <x v="3"/>
    <n v="550"/>
    <n v="0"/>
    <n v="2750000"/>
    <n v="385000"/>
  </r>
  <r>
    <n v="29"/>
    <s v="Fang"/>
    <s v="Liu"/>
    <x v="1"/>
    <x v="2"/>
    <x v="1"/>
    <s v="20 mph"/>
    <s v="35 mph"/>
    <s v="20 mph - 35 mph"/>
    <s v="No"/>
    <s v="40 miles"/>
    <s v="100 Nanjing Road"/>
    <s v=" Shanghai"/>
    <n v="200001"/>
    <s v="CN"/>
    <x v="1"/>
    <s v="Asia"/>
    <s v="¥3,500"/>
    <n v="3500"/>
    <x v="4"/>
    <n v="1200"/>
    <n v="0"/>
    <n v="4200000"/>
    <n v="588000"/>
  </r>
  <r>
    <n v="30"/>
    <s v="Fang"/>
    <s v="Liu"/>
    <x v="1"/>
    <x v="2"/>
    <x v="2"/>
    <s v="18 mph"/>
    <s v="28 mph"/>
    <s v="18 mph - 28 mph"/>
    <s v="No"/>
    <s v="25 miles"/>
    <s v="101 Nanjing Road"/>
    <s v=" Shanghai"/>
    <n v="200001"/>
    <s v="CN"/>
    <x v="1"/>
    <s v="Asia"/>
    <s v="¥4,200"/>
    <n v="4200"/>
    <x v="5"/>
    <n v="850"/>
    <n v="0"/>
    <n v="3570000"/>
    <n v="499800"/>
  </r>
  <r>
    <n v="31"/>
    <s v="Jonas"/>
    <s v="Fischer"/>
    <x v="2"/>
    <x v="2"/>
    <x v="0"/>
    <s v="15 mph"/>
    <s v="30 mph"/>
    <s v="15 mph - 30 mph"/>
    <s v="No"/>
    <s v="30 miles"/>
    <s v="303 Ringstraße"/>
    <s v=" Hamburg"/>
    <n v="20095"/>
    <s v="DE"/>
    <x v="2"/>
    <s v="Europe"/>
    <s v="€1000"/>
    <n v="1000"/>
    <x v="6"/>
    <n v="130"/>
    <n v="0"/>
    <n v="130000"/>
    <n v="140400"/>
  </r>
  <r>
    <n v="32"/>
    <s v="Jonas"/>
    <s v="Fischer"/>
    <x v="2"/>
    <x v="2"/>
    <x v="1"/>
    <s v="20 mph"/>
    <s v="35 mph"/>
    <s v="20 mph - 35 mph"/>
    <s v="No"/>
    <s v="40 miles"/>
    <s v="304 Ringstraße"/>
    <s v=" Hamburg"/>
    <n v="20095"/>
    <s v="DE"/>
    <x v="2"/>
    <s v="Europe"/>
    <s v="€800"/>
    <n v="800"/>
    <x v="7"/>
    <n v="220"/>
    <n v="0"/>
    <n v="176000"/>
    <n v="190080"/>
  </r>
  <r>
    <n v="33"/>
    <s v="Jonas"/>
    <s v="Fischer"/>
    <x v="2"/>
    <x v="2"/>
    <x v="2"/>
    <s v="18 mph"/>
    <s v="28 mph"/>
    <s v="18 mph - 28 mph"/>
    <s v="No"/>
    <s v="25 miles"/>
    <s v="305 Ringstraße"/>
    <s v=" Hamburg"/>
    <n v="20095"/>
    <s v="DE"/>
    <x v="2"/>
    <s v="Europe"/>
    <s v="€950"/>
    <n v="950"/>
    <x v="8"/>
    <n v="160"/>
    <n v="0"/>
    <n v="152000"/>
    <n v="164160"/>
  </r>
  <r>
    <n v="34"/>
    <s v="Théo"/>
    <s v="Bernard"/>
    <x v="3"/>
    <x v="2"/>
    <x v="0"/>
    <s v="15 mph"/>
    <s v="30 mph"/>
    <s v="15 mph - 30 mph"/>
    <s v="No"/>
    <s v="30 miles"/>
    <s v="56 Boulevard Saint-Germain"/>
    <s v=" Paris"/>
    <n v="75005"/>
    <s v="FR"/>
    <x v="3"/>
    <s v="Europe"/>
    <s v="€1100"/>
    <n v="1100"/>
    <x v="9"/>
    <n v="110"/>
    <n v="0"/>
    <n v="121000"/>
    <n v="130680"/>
  </r>
  <r>
    <n v="35"/>
    <s v="Théo"/>
    <s v="Bernard"/>
    <x v="3"/>
    <x v="2"/>
    <x v="1"/>
    <s v="20 mph"/>
    <s v="35 mph"/>
    <s v="20 mph - 35 mph"/>
    <s v="No"/>
    <s v="40 miles"/>
    <s v="57 Boulevard Saint-Germain"/>
    <s v=" Paris"/>
    <n v="75005"/>
    <s v="FR"/>
    <x v="3"/>
    <s v="Europe"/>
    <s v="€900"/>
    <n v="900"/>
    <x v="10"/>
    <n v="260"/>
    <n v="0"/>
    <n v="234000"/>
    <n v="252720"/>
  </r>
  <r>
    <n v="36"/>
    <s v="Théo"/>
    <s v="Bernard"/>
    <x v="3"/>
    <x v="2"/>
    <x v="2"/>
    <s v="18 mph"/>
    <s v="28 mph"/>
    <s v="18 mph - 28 mph"/>
    <s v="No"/>
    <s v="25 miles"/>
    <s v="58 Boulevard Saint-Germain"/>
    <s v=" Paris"/>
    <n v="75005"/>
    <s v="FR"/>
    <x v="3"/>
    <s v="Europe"/>
    <s v="€1050"/>
    <n v="1050"/>
    <x v="11"/>
    <n v="200"/>
    <n v="0"/>
    <n v="210000"/>
    <n v="226800"/>
  </r>
  <r>
    <n v="37"/>
    <s v="Sanya"/>
    <s v="Joshi"/>
    <x v="0"/>
    <x v="3"/>
    <x v="0"/>
    <s v="15 mph"/>
    <s v="30 mph"/>
    <s v="15 mph - 30 mph"/>
    <s v="No"/>
    <s v="30 miles"/>
    <s v="456 Brigade Road"/>
    <s v=" Bengaluru"/>
    <n v="560001"/>
    <s v="IN"/>
    <x v="0"/>
    <s v="Asia"/>
    <s v="₹30,000"/>
    <n v="30000"/>
    <x v="0"/>
    <n v="200"/>
    <n v="0"/>
    <n v="6000000"/>
    <n v="72000"/>
  </r>
  <r>
    <n v="38"/>
    <s v="Sanya"/>
    <s v="Joshi"/>
    <x v="0"/>
    <x v="3"/>
    <x v="1"/>
    <s v="20 mph"/>
    <s v="35 mph"/>
    <s v="20 mph - 35 mph"/>
    <s v="No"/>
    <s v="40 miles"/>
    <s v="457 Brigade Road"/>
    <s v=" Bengaluru"/>
    <n v="560001"/>
    <s v="IN"/>
    <x v="0"/>
    <s v="Asia"/>
    <s v="₹25,000"/>
    <n v="25000"/>
    <x v="1"/>
    <n v="450"/>
    <n v="0"/>
    <n v="11250000"/>
    <n v="135000"/>
  </r>
  <r>
    <n v="39"/>
    <s v="Sanya"/>
    <s v="Joshi"/>
    <x v="0"/>
    <x v="3"/>
    <x v="2"/>
    <s v="18 mph"/>
    <s v="28 mph"/>
    <s v="18 mph - 28 mph"/>
    <s v="No"/>
    <s v="25 miles"/>
    <s v="458 Brigade Road"/>
    <s v=" Bengaluru"/>
    <n v="560001"/>
    <s v="IN"/>
    <x v="0"/>
    <s v="Asia"/>
    <s v="₹22,000"/>
    <n v="22000"/>
    <x v="2"/>
    <n v="300"/>
    <n v="0"/>
    <n v="6600000"/>
    <n v="79200"/>
  </r>
  <r>
    <n v="40"/>
    <s v="Fang"/>
    <s v="Liu"/>
    <x v="1"/>
    <x v="3"/>
    <x v="0"/>
    <m/>
    <s v="30 mph"/>
    <s v=" - 30 mph"/>
    <s v="Yes"/>
    <s v="30 miles"/>
    <s v="99 Nanjing Road"/>
    <s v=" Shanghai"/>
    <n v="200001"/>
    <s v="CN"/>
    <x v="1"/>
    <s v="Asia"/>
    <s v="¥5,000"/>
    <n v="5000"/>
    <x v="3"/>
    <n v="700"/>
    <n v="0"/>
    <n v="3500000"/>
    <n v="490000"/>
  </r>
  <r>
    <n v="41"/>
    <s v="Fang"/>
    <s v="Liu"/>
    <x v="1"/>
    <x v="3"/>
    <x v="1"/>
    <s v="20 mph"/>
    <s v="35 mph"/>
    <s v="20 mph - 35 mph"/>
    <s v="No"/>
    <s v="40 miles"/>
    <s v="100 Nanjing Road"/>
    <s v=" Shanghai"/>
    <n v="200001"/>
    <s v="CN"/>
    <x v="1"/>
    <s v="Asia"/>
    <s v="¥3,500"/>
    <n v="3500"/>
    <x v="4"/>
    <n v="1600"/>
    <n v="0"/>
    <n v="5600000"/>
    <n v="784000"/>
  </r>
  <r>
    <n v="42"/>
    <s v="Fang"/>
    <s v="Liu"/>
    <x v="1"/>
    <x v="3"/>
    <x v="2"/>
    <s v="18 mph"/>
    <s v="28 mph"/>
    <s v="18 mph - 28 mph"/>
    <s v="No"/>
    <s v="25 miles"/>
    <s v="101 Nanjing Road"/>
    <s v=" Shanghai"/>
    <n v="200001"/>
    <s v="CN"/>
    <x v="1"/>
    <s v="Asia"/>
    <s v="¥4,200"/>
    <n v="4200"/>
    <x v="5"/>
    <n v="1000"/>
    <n v="0"/>
    <n v="4200000"/>
    <n v="588000"/>
  </r>
  <r>
    <n v="43"/>
    <s v="Jonas"/>
    <s v="Fischer"/>
    <x v="2"/>
    <x v="3"/>
    <x v="0"/>
    <s v="15 mph"/>
    <s v="30 mph"/>
    <s v="15 mph - 30 mph"/>
    <s v="No"/>
    <s v="30 miles"/>
    <s v="303 Ringstraße"/>
    <s v=" Hamburg"/>
    <n v="20095"/>
    <s v="DE"/>
    <x v="2"/>
    <s v="Europe"/>
    <s v="€1000"/>
    <n v="1000"/>
    <x v="6"/>
    <n v="160"/>
    <n v="0"/>
    <n v="160000"/>
    <n v="172800"/>
  </r>
  <r>
    <n v="44"/>
    <s v="Jonas"/>
    <s v="Fischer"/>
    <x v="2"/>
    <x v="3"/>
    <x v="1"/>
    <s v="20 mph"/>
    <s v="35 mph"/>
    <s v="20 mph - 35 mph"/>
    <s v="No"/>
    <s v="40 miles"/>
    <s v="304 Ringstraße"/>
    <s v=" Hamburg"/>
    <n v="20095"/>
    <s v="DE"/>
    <x v="2"/>
    <s v="Europe"/>
    <s v="€800"/>
    <n v="800"/>
    <x v="7"/>
    <n v="280"/>
    <n v="0"/>
    <n v="224000"/>
    <n v="241920"/>
  </r>
  <r>
    <n v="45"/>
    <s v="Jonas"/>
    <s v="Fischer"/>
    <x v="2"/>
    <x v="3"/>
    <x v="2"/>
    <s v="18 mph"/>
    <s v="28 mph"/>
    <s v="18 mph - 28 mph"/>
    <s v="No"/>
    <s v="25 miles"/>
    <s v="305 Ringstraße"/>
    <s v=" Hamburg"/>
    <n v="20095"/>
    <s v="DE"/>
    <x v="2"/>
    <s v="Europe"/>
    <s v="€950"/>
    <n v="950"/>
    <x v="8"/>
    <n v="200"/>
    <n v="0"/>
    <n v="190000"/>
    <n v="205200"/>
  </r>
  <r>
    <n v="46"/>
    <s v="Théo"/>
    <s v="Bernard"/>
    <x v="3"/>
    <x v="3"/>
    <x v="0"/>
    <s v="15 mph"/>
    <s v="30 mph"/>
    <s v="15 mph - 30 mph"/>
    <s v="No"/>
    <s v="30 miles"/>
    <s v="56 Boulevard Saint-Germain"/>
    <s v=" Paris"/>
    <n v="75005"/>
    <s v="FR"/>
    <x v="3"/>
    <s v="Europe"/>
    <s v="€1100"/>
    <n v="1100"/>
    <x v="9"/>
    <n v="130"/>
    <n v="0"/>
    <n v="143000"/>
    <n v="154440"/>
  </r>
  <r>
    <n v="47"/>
    <s v="Théo"/>
    <s v="Bernard"/>
    <x v="3"/>
    <x v="3"/>
    <x v="1"/>
    <s v="20 mph"/>
    <s v="35 mph"/>
    <s v="20 mph - 35 mph"/>
    <s v="No"/>
    <s v="40 miles"/>
    <s v="57 Boulevard Saint-Germain"/>
    <s v=" Paris"/>
    <n v="75005"/>
    <s v="FR"/>
    <x v="3"/>
    <s v="Europe"/>
    <s v="€900"/>
    <n v="900"/>
    <x v="10"/>
    <n v="300"/>
    <n v="0"/>
    <n v="270000"/>
    <n v="291600"/>
  </r>
  <r>
    <n v="48"/>
    <s v="Théo"/>
    <s v="Bernard"/>
    <x v="3"/>
    <x v="3"/>
    <x v="2"/>
    <m/>
    <s v="28 mph"/>
    <s v=" - 28 mph"/>
    <s v="Yes"/>
    <s v="25 miles"/>
    <s v="58 Boulevard Saint-Germain"/>
    <s v=" Paris"/>
    <n v="75005"/>
    <s v="FR"/>
    <x v="3"/>
    <s v="Europe"/>
    <s v="€1050"/>
    <n v="1050"/>
    <x v="11"/>
    <n v="230"/>
    <n v="0"/>
    <n v="241500"/>
    <n v="260820"/>
  </r>
  <r>
    <n v="49"/>
    <s v="Sanya"/>
    <s v="Joshi"/>
    <x v="0"/>
    <x v="4"/>
    <x v="0"/>
    <s v="15 mph"/>
    <s v="30 mph"/>
    <s v="15 mph - 30 mph"/>
    <s v="No"/>
    <s v="30 miles"/>
    <s v="456 Brigade Road"/>
    <s v=" Bengaluru"/>
    <n v="560001"/>
    <s v="IN"/>
    <x v="0"/>
    <s v="Asia"/>
    <s v="₹30,000"/>
    <n v="30000"/>
    <x v="0"/>
    <n v="200"/>
    <n v="0"/>
    <n v="6000000"/>
    <n v="72000"/>
  </r>
  <r>
    <n v="50"/>
    <s v="Sanya"/>
    <s v="Joshi"/>
    <x v="0"/>
    <x v="4"/>
    <x v="1"/>
    <s v="20 mph"/>
    <s v="35 mph"/>
    <s v="20 mph - 35 mph"/>
    <s v="No"/>
    <s v="40 miles"/>
    <s v="457 Brigade Road"/>
    <s v=" Bengaluru"/>
    <n v="560001"/>
    <s v="IN"/>
    <x v="0"/>
    <s v="Asia"/>
    <s v="₹25,000"/>
    <n v="25000"/>
    <x v="1"/>
    <n v="450"/>
    <n v="0"/>
    <n v="11250000"/>
    <n v="135000"/>
  </r>
  <r>
    <n v="51"/>
    <s v="Sanya"/>
    <s v="Joshi"/>
    <x v="0"/>
    <x v="4"/>
    <x v="2"/>
    <s v="18 mph"/>
    <s v="28 mph"/>
    <s v="18 mph - 28 mph"/>
    <s v="No"/>
    <s v="25 miles"/>
    <s v="458 Brigade Road"/>
    <s v=" Bengaluru"/>
    <n v="560001"/>
    <s v="IN"/>
    <x v="0"/>
    <s v="Asia"/>
    <s v="₹22,000"/>
    <n v="22000"/>
    <x v="2"/>
    <n v="350"/>
    <n v="0"/>
    <n v="7700000"/>
    <n v="92400"/>
  </r>
  <r>
    <n v="52"/>
    <s v="Fang"/>
    <s v="Liu"/>
    <x v="1"/>
    <x v="4"/>
    <x v="0"/>
    <s v="15 mph"/>
    <s v="30 mph"/>
    <s v="15 mph - 30 mph"/>
    <s v="No"/>
    <s v="30 miles"/>
    <s v="99 Nanjing Road"/>
    <s v=" Shanghai"/>
    <n v="200001"/>
    <s v="CN"/>
    <x v="1"/>
    <s v="Asia"/>
    <s v="¥5,000"/>
    <n v="5000"/>
    <x v="3"/>
    <n v="700"/>
    <n v="0"/>
    <n v="3500000"/>
    <n v="490000"/>
  </r>
  <r>
    <n v="53"/>
    <s v="Fang"/>
    <s v="Liu"/>
    <x v="1"/>
    <x v="4"/>
    <x v="1"/>
    <s v="20 mph"/>
    <s v="35 mph"/>
    <s v="20 mph - 35 mph"/>
    <s v="No"/>
    <s v="40 miles"/>
    <s v="100 Nanjing Road"/>
    <s v=" Shanghai"/>
    <n v="200001"/>
    <s v="CN"/>
    <x v="1"/>
    <s v="Asia"/>
    <s v="¥3,500"/>
    <n v="3500"/>
    <x v="4"/>
    <n v="1600"/>
    <n v="0"/>
    <n v="5600000"/>
    <n v="784000"/>
  </r>
  <r>
    <n v="54"/>
    <s v="Fang"/>
    <s v="Liu"/>
    <x v="1"/>
    <x v="4"/>
    <x v="2"/>
    <s v="18 mph"/>
    <s v="28 mph"/>
    <s v="18 mph - 28 mph"/>
    <s v="No"/>
    <s v="25 miles"/>
    <s v="101 Nanjing Road"/>
    <s v=" Shanghai"/>
    <n v="200001"/>
    <s v="CN"/>
    <x v="1"/>
    <s v="Asia"/>
    <s v="¥4,200"/>
    <n v="4200"/>
    <x v="5"/>
    <n v="1000"/>
    <n v="0"/>
    <n v="4200000"/>
    <n v="588000"/>
  </r>
  <r>
    <n v="55"/>
    <s v="Jonas"/>
    <s v="Fischer"/>
    <x v="2"/>
    <x v="4"/>
    <x v="0"/>
    <s v="15 mph"/>
    <s v="30 mph"/>
    <s v="15 mph - 30 mph"/>
    <s v="No"/>
    <s v="30 miles"/>
    <s v="303 Ringstraße"/>
    <s v=" Hamburg"/>
    <n v="20095"/>
    <s v="DE"/>
    <x v="2"/>
    <s v="Europe"/>
    <s v="€1000"/>
    <n v="1000"/>
    <x v="6"/>
    <n v="180"/>
    <n v="0"/>
    <n v="180000"/>
    <n v="194400"/>
  </r>
  <r>
    <n v="56"/>
    <s v="Jonas"/>
    <s v="Fischer"/>
    <x v="2"/>
    <x v="4"/>
    <x v="1"/>
    <s v="20 mph"/>
    <s v="35 mph"/>
    <s v="20 mph - 35 mph"/>
    <s v="No"/>
    <s v="40 miles"/>
    <s v="304 Ringstraße"/>
    <s v=" Hamburg"/>
    <n v="20095"/>
    <s v="DE"/>
    <x v="2"/>
    <s v="Europe"/>
    <s v="€800"/>
    <n v="800"/>
    <x v="7"/>
    <n v="320"/>
    <n v="0"/>
    <n v="256000"/>
    <n v="276480"/>
  </r>
  <r>
    <n v="57"/>
    <s v="Jonas"/>
    <s v="Fischer"/>
    <x v="2"/>
    <x v="4"/>
    <x v="2"/>
    <s v="18 mph"/>
    <s v="28 mph"/>
    <s v="18 mph - 28 mph"/>
    <s v="No"/>
    <s v="25 miles"/>
    <s v="305 Ringstraße"/>
    <s v=" Hamburg"/>
    <n v="20095"/>
    <s v="DE"/>
    <x v="2"/>
    <s v="Europe"/>
    <s v="€950"/>
    <n v="950"/>
    <x v="8"/>
    <n v="220"/>
    <n v="0"/>
    <n v="209000"/>
    <n v="225720"/>
  </r>
  <r>
    <n v="58"/>
    <s v="Théo"/>
    <s v="Bernard"/>
    <x v="3"/>
    <x v="4"/>
    <x v="0"/>
    <s v="15 mph"/>
    <s v="30 mph"/>
    <s v="15 mph - 30 mph"/>
    <s v="No"/>
    <s v="30 miles"/>
    <s v="56 Boulevard Saint-Germain"/>
    <s v=" Paris"/>
    <n v="75005"/>
    <s v="FR"/>
    <x v="3"/>
    <s v="Europe"/>
    <s v="€1100"/>
    <n v="1100"/>
    <x v="9"/>
    <n v="140"/>
    <n v="0"/>
    <n v="154000"/>
    <n v="166320"/>
  </r>
  <r>
    <n v="59"/>
    <s v="Théo"/>
    <s v="Bernard"/>
    <x v="3"/>
    <x v="4"/>
    <x v="1"/>
    <s v="20 mph"/>
    <s v="35 mph"/>
    <s v="20 mph - 35 mph"/>
    <s v="No"/>
    <s v="40 miles"/>
    <s v="57 Boulevard Saint-Germain"/>
    <s v=" Paris"/>
    <n v="75005"/>
    <s v="FR"/>
    <x v="3"/>
    <s v="Europe"/>
    <s v="€900"/>
    <n v="900"/>
    <x v="10"/>
    <n v="300"/>
    <n v="0"/>
    <n v="270000"/>
    <n v="291600"/>
  </r>
  <r>
    <n v="60"/>
    <s v="Théo"/>
    <s v="Bernard"/>
    <x v="3"/>
    <x v="4"/>
    <x v="2"/>
    <s v="18 mph"/>
    <s v="28 mph"/>
    <s v="18 mph - 28 mph"/>
    <s v="No"/>
    <s v="25 miles"/>
    <s v="58 Boulevard Saint-Germain"/>
    <s v=" Paris"/>
    <n v="75005"/>
    <s v="FR"/>
    <x v="3"/>
    <s v="Europe"/>
    <s v="€1050"/>
    <n v="1050"/>
    <x v="11"/>
    <n v="280"/>
    <n v="0"/>
    <n v="294000"/>
    <n v="317520"/>
  </r>
  <r>
    <n v="61"/>
    <s v="Sanya"/>
    <s v="Joshi"/>
    <x v="0"/>
    <x v="5"/>
    <x v="0"/>
    <s v="15 mph"/>
    <s v="30 mph"/>
    <s v="15 mph - 30 mph"/>
    <s v="No"/>
    <s v="30 miles"/>
    <s v="456 Brigade Road"/>
    <s v=" Bengaluru"/>
    <n v="560001"/>
    <s v="IN"/>
    <x v="0"/>
    <s v="Asia"/>
    <s v="₹30,000"/>
    <n v="30000"/>
    <x v="0"/>
    <n v="250"/>
    <n v="0"/>
    <n v="7500000"/>
    <n v="90000"/>
  </r>
  <r>
    <n v="62"/>
    <s v="Sanya"/>
    <s v="Joshi"/>
    <x v="0"/>
    <x v="5"/>
    <x v="1"/>
    <s v="20 mph"/>
    <s v="35 mph"/>
    <s v="20 mph - 35 mph"/>
    <s v="No"/>
    <s v="40 miles"/>
    <s v="457 Brigade Road"/>
    <s v=" Bengaluru"/>
    <n v="560001"/>
    <s v="IN"/>
    <x v="0"/>
    <s v="Asia"/>
    <s v="₹25,000"/>
    <n v="25000"/>
    <x v="1"/>
    <n v="500"/>
    <n v="0"/>
    <n v="12500000"/>
    <n v="150000"/>
  </r>
  <r>
    <n v="63"/>
    <s v="Sanya"/>
    <s v="Joshi"/>
    <x v="0"/>
    <x v="5"/>
    <x v="2"/>
    <m/>
    <s v="28 mph"/>
    <s v=" - 28 mph"/>
    <s v="Yes"/>
    <s v="25 miles"/>
    <s v="458 Brigade Road"/>
    <s v=" Bengaluru"/>
    <n v="560001"/>
    <s v="IN"/>
    <x v="0"/>
    <s v="Asia"/>
    <s v="₹22,000"/>
    <n v="22000"/>
    <x v="2"/>
    <n v="400"/>
    <n v="0"/>
    <n v="8800000"/>
    <n v="105600"/>
  </r>
  <r>
    <n v="64"/>
    <s v="Fang"/>
    <s v="Liu"/>
    <x v="1"/>
    <x v="5"/>
    <x v="0"/>
    <s v="15 mph"/>
    <s v="30 mph"/>
    <s v="15 mph - 30 mph"/>
    <s v="No"/>
    <s v="30 miles"/>
    <s v="99 Nanjing Road"/>
    <s v=" Shanghai"/>
    <n v="200001"/>
    <s v="CN"/>
    <x v="1"/>
    <s v="Asia"/>
    <s v="¥5,000"/>
    <n v="5000"/>
    <x v="3"/>
    <n v="800"/>
    <n v="0"/>
    <n v="4000000"/>
    <n v="560000"/>
  </r>
  <r>
    <n v="65"/>
    <s v="Fang"/>
    <s v="Liu"/>
    <x v="1"/>
    <x v="5"/>
    <x v="1"/>
    <s v="20 mph"/>
    <s v="35 mph"/>
    <s v="20 mph - 35 mph"/>
    <s v="No"/>
    <s v="40 miles"/>
    <s v="100 Nanjing Road"/>
    <s v=" Shanghai"/>
    <n v="200001"/>
    <s v="CN"/>
    <x v="1"/>
    <s v="Asia"/>
    <s v="¥3,500"/>
    <n v="3500"/>
    <x v="4"/>
    <n v="1900"/>
    <n v="0"/>
    <n v="6650000"/>
    <n v="931000"/>
  </r>
  <r>
    <n v="66"/>
    <s v="Fang"/>
    <s v="Liu"/>
    <x v="1"/>
    <x v="5"/>
    <x v="2"/>
    <s v="18 mph"/>
    <s v="28 mph"/>
    <s v="18 mph - 28 mph"/>
    <s v="No"/>
    <s v="25 miles"/>
    <s v="101 Nanjing Road"/>
    <s v=" Shanghai"/>
    <n v="200001"/>
    <s v="CN"/>
    <x v="1"/>
    <s v="Asia"/>
    <s v="¥4,200"/>
    <n v="4200"/>
    <x v="5"/>
    <n v="1200"/>
    <n v="0"/>
    <n v="5040000"/>
    <n v="705600"/>
  </r>
  <r>
    <n v="67"/>
    <s v="Jonas"/>
    <s v="Fischer"/>
    <x v="2"/>
    <x v="5"/>
    <x v="0"/>
    <s v="15 mph"/>
    <s v="30 mph"/>
    <s v="15 mph - 30 mph"/>
    <s v="No"/>
    <s v="30 miles"/>
    <s v="303 Ringstraße"/>
    <s v=" Hamburg"/>
    <n v="20095"/>
    <s v="DE"/>
    <x v="2"/>
    <s v="Europe"/>
    <s v="€1000"/>
    <n v="1000"/>
    <x v="6"/>
    <n v="200"/>
    <n v="0"/>
    <n v="200000"/>
    <n v="216000"/>
  </r>
  <r>
    <n v="68"/>
    <s v="Jonas"/>
    <s v="Fischer"/>
    <x v="2"/>
    <x v="5"/>
    <x v="1"/>
    <s v="20 mph"/>
    <s v="35 mph"/>
    <s v="20 mph - 35 mph"/>
    <s v="No"/>
    <s v="40 miles"/>
    <s v="304 Ringstraße"/>
    <s v=" Hamburg"/>
    <n v="20095"/>
    <s v="DE"/>
    <x v="2"/>
    <s v="Europe"/>
    <s v="€800"/>
    <n v="800"/>
    <x v="7"/>
    <n v="350"/>
    <n v="0"/>
    <n v="280000"/>
    <n v="302400"/>
  </r>
  <r>
    <n v="69"/>
    <s v="Jonas"/>
    <s v="Fischer"/>
    <x v="2"/>
    <x v="5"/>
    <x v="2"/>
    <s v="18 mph"/>
    <s v="28 mph"/>
    <s v="18 mph - 28 mph"/>
    <s v="No"/>
    <s v="25 miles"/>
    <s v="305 Ringstraße"/>
    <s v=" Hamburg"/>
    <n v="20095"/>
    <s v="DE"/>
    <x v="2"/>
    <s v="Europe"/>
    <s v="€950"/>
    <n v="950"/>
    <x v="8"/>
    <n v="250"/>
    <n v="0"/>
    <n v="237500"/>
    <n v="256500"/>
  </r>
  <r>
    <n v="70"/>
    <s v="Théo"/>
    <s v="Bernard"/>
    <x v="3"/>
    <x v="5"/>
    <x v="0"/>
    <m/>
    <s v="30 mph"/>
    <s v=" - 30 mph"/>
    <s v="Yes"/>
    <s v="30 miles"/>
    <s v="56 Boulevard Saint-Germain"/>
    <s v=" Paris"/>
    <n v="75005"/>
    <s v="FR"/>
    <x v="3"/>
    <s v="Europe"/>
    <s v="€1100"/>
    <n v="1100"/>
    <x v="9"/>
    <n v="150"/>
    <n v="0"/>
    <n v="165000"/>
    <n v="178200"/>
  </r>
  <r>
    <n v="71"/>
    <s v="Théo"/>
    <s v="Bernard"/>
    <x v="3"/>
    <x v="5"/>
    <x v="1"/>
    <s v="20 mph"/>
    <s v="35 mph"/>
    <s v="20 mph - 35 mph"/>
    <s v="No"/>
    <s v="40 miles"/>
    <s v="57 Boulevard Saint-Germain"/>
    <s v=" Paris"/>
    <n v="75005"/>
    <s v="FR"/>
    <x v="3"/>
    <s v="Europe"/>
    <s v="€900"/>
    <n v="900"/>
    <x v="10"/>
    <n v="350"/>
    <n v="0"/>
    <n v="315000"/>
    <n v="340200"/>
  </r>
  <r>
    <n v="72"/>
    <s v="Théo"/>
    <s v="Bernard"/>
    <x v="3"/>
    <x v="5"/>
    <x v="2"/>
    <s v="18 mph"/>
    <s v="28 mph"/>
    <s v="18 mph - 28 mph"/>
    <s v="No"/>
    <s v="25 miles"/>
    <s v="58 Boulevard Saint-Germain"/>
    <s v=" Paris"/>
    <n v="75005"/>
    <s v="FR"/>
    <x v="3"/>
    <s v="Europe"/>
    <s v="€1050"/>
    <n v="1050"/>
    <x v="11"/>
    <n v="300"/>
    <n v="0"/>
    <n v="315000"/>
    <n v="340200"/>
  </r>
  <r>
    <n v="73"/>
    <s v="Sanya"/>
    <s v="Joshi"/>
    <x v="0"/>
    <x v="6"/>
    <x v="0"/>
    <s v="15 mph"/>
    <s v="30 mph"/>
    <s v="15 mph - 30 mph"/>
    <s v="No"/>
    <s v="30 miles"/>
    <s v="456 Brigade Road"/>
    <s v=" Bengaluru"/>
    <n v="560001"/>
    <s v="IN"/>
    <x v="0"/>
    <s v="Asia"/>
    <s v="₹30,000"/>
    <n v="30000"/>
    <x v="0"/>
    <n v="250"/>
    <n v="0"/>
    <n v="7500000"/>
    <n v="90000"/>
  </r>
  <r>
    <n v="74"/>
    <s v="Sanya"/>
    <s v="Joshi"/>
    <x v="0"/>
    <x v="6"/>
    <x v="1"/>
    <s v="20 mph"/>
    <s v="35 mph"/>
    <s v="20 mph - 35 mph"/>
    <s v="No"/>
    <s v="40 miles"/>
    <s v="457 Brigade Road"/>
    <s v=" Bengaluru"/>
    <n v="560001"/>
    <s v="IN"/>
    <x v="0"/>
    <s v="Asia"/>
    <s v="₹25,000"/>
    <n v="25000"/>
    <x v="1"/>
    <n v="500"/>
    <n v="0"/>
    <n v="12500000"/>
    <n v="150000"/>
  </r>
  <r>
    <n v="75"/>
    <s v="Sanya"/>
    <s v="Joshi"/>
    <x v="0"/>
    <x v="6"/>
    <x v="2"/>
    <s v="18 mph"/>
    <s v="28 mph"/>
    <s v="18 mph - 28 mph"/>
    <s v="No"/>
    <s v="25 miles"/>
    <s v="458 Brigade Road"/>
    <s v=" Bengaluru"/>
    <n v="560001"/>
    <s v="IN"/>
    <x v="0"/>
    <s v="Asia"/>
    <s v="₹22,000"/>
    <n v="22000"/>
    <x v="2"/>
    <n v="400"/>
    <n v="0"/>
    <n v="8800000"/>
    <n v="105600"/>
  </r>
  <r>
    <n v="76"/>
    <s v="Fang"/>
    <s v="Liu"/>
    <x v="1"/>
    <x v="6"/>
    <x v="0"/>
    <s v="15 mph"/>
    <s v="30 mph"/>
    <s v="15 mph - 30 mph"/>
    <s v="No"/>
    <s v="30 miles"/>
    <s v="99 Nanjing Road"/>
    <s v=" Shanghai"/>
    <n v="200001"/>
    <s v="CN"/>
    <x v="1"/>
    <s v="Asia"/>
    <s v="¥5,000"/>
    <n v="5000"/>
    <x v="3"/>
    <n v="800"/>
    <n v="0"/>
    <n v="4000000"/>
    <n v="560000"/>
  </r>
  <r>
    <n v="77"/>
    <s v="Fang"/>
    <s v="Liu"/>
    <x v="1"/>
    <x v="6"/>
    <x v="1"/>
    <s v="20 mph"/>
    <s v="35 mph"/>
    <s v="20 mph - 35 mph"/>
    <s v="No"/>
    <s v="40 miles"/>
    <s v="100 Nanjing Road"/>
    <s v=" Shanghai"/>
    <n v="200001"/>
    <s v="CN"/>
    <x v="1"/>
    <s v="Asia"/>
    <s v="¥3,500"/>
    <n v="3500"/>
    <x v="4"/>
    <n v="1800"/>
    <n v="0"/>
    <n v="6300000"/>
    <n v="882000"/>
  </r>
  <r>
    <n v="78"/>
    <s v="Fang"/>
    <s v="Liu"/>
    <x v="1"/>
    <x v="6"/>
    <x v="2"/>
    <s v="18 mph"/>
    <s v="28 mph"/>
    <s v="18 mph - 28 mph"/>
    <s v="No"/>
    <s v="25 miles"/>
    <s v="101 Nanjing Road"/>
    <s v=" Shanghai"/>
    <n v="200001"/>
    <s v="CN"/>
    <x v="1"/>
    <s v="Asia"/>
    <s v="¥4,200"/>
    <n v="4200"/>
    <x v="5"/>
    <n v="1200"/>
    <n v="0"/>
    <n v="5040000"/>
    <n v="705600"/>
  </r>
  <r>
    <n v="79"/>
    <s v="Jonas"/>
    <s v="Fischer"/>
    <x v="2"/>
    <x v="6"/>
    <x v="0"/>
    <s v="15 mph"/>
    <s v="30 mph"/>
    <s v="15 mph - 30 mph"/>
    <s v="No"/>
    <s v="30 miles"/>
    <s v="303 Ringstraße"/>
    <s v=" Hamburg"/>
    <n v="20095"/>
    <s v="DE"/>
    <x v="2"/>
    <s v="Europe"/>
    <s v="€1000"/>
    <n v="1000"/>
    <x v="6"/>
    <n v="200"/>
    <n v="0"/>
    <n v="200000"/>
    <n v="216000"/>
  </r>
  <r>
    <n v="80"/>
    <s v="Jonas"/>
    <s v="Fischer"/>
    <x v="2"/>
    <x v="6"/>
    <x v="1"/>
    <s v="20 mph"/>
    <s v="35 mph"/>
    <s v="20 mph - 35 mph"/>
    <s v="No"/>
    <s v="40 miles"/>
    <s v="304 Ringstraße"/>
    <s v=" Hamburg"/>
    <n v="20095"/>
    <s v="DE"/>
    <x v="2"/>
    <s v="Europe"/>
    <s v="€800"/>
    <n v="800"/>
    <x v="7"/>
    <n v="350"/>
    <n v="0"/>
    <n v="280000"/>
    <n v="302400"/>
  </r>
  <r>
    <n v="81"/>
    <s v="Jonas"/>
    <s v="Fischer"/>
    <x v="2"/>
    <x v="6"/>
    <x v="2"/>
    <s v="18 mph"/>
    <s v="28 mph"/>
    <s v="18 mph - 28 mph"/>
    <s v="No"/>
    <s v="25 miles"/>
    <s v="305 Ringstraße"/>
    <s v=" Hamburg"/>
    <n v="20095"/>
    <s v="DE"/>
    <x v="2"/>
    <s v="Europe"/>
    <s v="€950"/>
    <n v="950"/>
    <x v="8"/>
    <n v="250"/>
    <n v="0"/>
    <n v="237500"/>
    <n v="256500"/>
  </r>
  <r>
    <n v="82"/>
    <s v="Théo"/>
    <s v="Bernard"/>
    <x v="3"/>
    <x v="6"/>
    <x v="0"/>
    <s v="15 mph"/>
    <s v="30 mph"/>
    <s v="15 mph - 30 mph"/>
    <s v="No"/>
    <s v="30 miles"/>
    <s v="56 Boulevard Saint-Germain"/>
    <s v=" Paris"/>
    <n v="75005"/>
    <s v="FR"/>
    <x v="3"/>
    <s v="Europe"/>
    <s v="€1100"/>
    <n v="1100"/>
    <x v="9"/>
    <n v="160"/>
    <n v="0"/>
    <n v="176000"/>
    <n v="190080"/>
  </r>
  <r>
    <n v="83"/>
    <s v="Théo"/>
    <s v="Bernard"/>
    <x v="3"/>
    <x v="6"/>
    <x v="1"/>
    <s v="20 mph"/>
    <s v="35 mph"/>
    <s v="20 mph - 35 mph"/>
    <s v="No"/>
    <s v="40 miles"/>
    <s v="57 Boulevard Saint-Germain"/>
    <s v=" Paris"/>
    <n v="75005"/>
    <s v="FR"/>
    <x v="3"/>
    <s v="Europe"/>
    <s v="€900"/>
    <n v="900"/>
    <x v="10"/>
    <n v="320"/>
    <n v="0"/>
    <n v="288000"/>
    <n v="311040"/>
  </r>
  <r>
    <n v="84"/>
    <s v="Théo"/>
    <s v="Bernard"/>
    <x v="3"/>
    <x v="6"/>
    <x v="2"/>
    <s v="18 mph"/>
    <s v="28 mph"/>
    <s v="18 mph - 28 mph"/>
    <s v="No"/>
    <s v="25 miles"/>
    <s v="58 Boulevard Saint-Germain"/>
    <s v=" Paris"/>
    <n v="75005"/>
    <s v="FR"/>
    <x v="3"/>
    <s v="Europe"/>
    <s v="€1050"/>
    <n v="1050"/>
    <x v="11"/>
    <n v="300"/>
    <n v="0"/>
    <n v="315000"/>
    <n v="340200"/>
  </r>
  <r>
    <n v="85"/>
    <s v="Sanya"/>
    <s v="Joshi"/>
    <x v="0"/>
    <x v="7"/>
    <x v="0"/>
    <s v="15 mph"/>
    <s v="30 mph"/>
    <s v="15 mph - 30 mph"/>
    <s v="No"/>
    <s v="30 miles"/>
    <s v="456 Brigade Road"/>
    <s v=" Bengaluru"/>
    <n v="560001"/>
    <s v="IN"/>
    <x v="0"/>
    <s v="Asia"/>
    <s v="₹30,000"/>
    <n v="30000"/>
    <x v="0"/>
    <n v="200"/>
    <n v="0"/>
    <n v="6000000"/>
    <n v="72000"/>
  </r>
  <r>
    <n v="86"/>
    <s v="Sanya"/>
    <s v="Joshi"/>
    <x v="0"/>
    <x v="7"/>
    <x v="1"/>
    <s v="20 mph"/>
    <s v="35 mph"/>
    <s v="20 mph - 35 mph"/>
    <s v="No"/>
    <s v="40 miles"/>
    <s v="457 Brigade Road"/>
    <s v=" Bengaluru"/>
    <n v="560001"/>
    <s v="IN"/>
    <x v="0"/>
    <s v="Asia"/>
    <s v="₹25,000"/>
    <n v="25000"/>
    <x v="1"/>
    <n v="450"/>
    <n v="0"/>
    <n v="11250000"/>
    <n v="135000"/>
  </r>
  <r>
    <n v="87"/>
    <s v="Sanya"/>
    <s v="Joshi"/>
    <x v="0"/>
    <x v="7"/>
    <x v="2"/>
    <s v="18 mph"/>
    <s v="28 mph"/>
    <s v="18 mph - 28 mph"/>
    <s v="No"/>
    <s v="25 miles"/>
    <s v="458 Brigade Road"/>
    <s v=" Bengaluru"/>
    <n v="560001"/>
    <s v="IN"/>
    <x v="0"/>
    <s v="Asia"/>
    <s v="₹22,000"/>
    <n v="22000"/>
    <x v="2"/>
    <n v="350"/>
    <n v="0"/>
    <n v="7700000"/>
    <n v="92400"/>
  </r>
  <r>
    <n v="88"/>
    <s v="Fang"/>
    <s v="Liu"/>
    <x v="1"/>
    <x v="7"/>
    <x v="0"/>
    <m/>
    <s v="30 mph"/>
    <s v=" - 30 mph"/>
    <s v="Yes"/>
    <s v="30 miles"/>
    <s v="99 Nanjing Road"/>
    <s v=" Shanghai"/>
    <n v="200001"/>
    <s v="CN"/>
    <x v="1"/>
    <s v="Asia"/>
    <s v="¥5,000"/>
    <n v="5000"/>
    <x v="3"/>
    <n v="700"/>
    <n v="0"/>
    <n v="3500000"/>
    <n v="490000"/>
  </r>
  <r>
    <n v="89"/>
    <s v="Fang"/>
    <s v="Liu"/>
    <x v="1"/>
    <x v="7"/>
    <x v="1"/>
    <s v="20 mph"/>
    <s v="35 mph"/>
    <s v="20 mph - 35 mph"/>
    <s v="No"/>
    <s v="40 miles"/>
    <s v="100 Nanjing Road"/>
    <s v=" Shanghai"/>
    <n v="200001"/>
    <s v="CN"/>
    <x v="1"/>
    <s v="Asia"/>
    <s v="¥3,500"/>
    <n v="3500"/>
    <x v="4"/>
    <n v="1600"/>
    <n v="0"/>
    <n v="5600000"/>
    <n v="784000"/>
  </r>
  <r>
    <n v="90"/>
    <s v="Fang"/>
    <s v="Liu"/>
    <x v="1"/>
    <x v="7"/>
    <x v="2"/>
    <s v="18 mph"/>
    <s v="28 mph"/>
    <s v="18 mph - 28 mph"/>
    <s v="No"/>
    <s v="25 miles"/>
    <s v="101 Nanjing Road"/>
    <s v=" Shanghai"/>
    <n v="200001"/>
    <s v="CN"/>
    <x v="1"/>
    <s v="Asia"/>
    <s v="¥4,200"/>
    <n v="4200"/>
    <x v="5"/>
    <n v="1000"/>
    <n v="0"/>
    <n v="4200000"/>
    <n v="588000"/>
  </r>
  <r>
    <n v="91"/>
    <s v="Jonas"/>
    <s v="Fischer"/>
    <x v="2"/>
    <x v="7"/>
    <x v="0"/>
    <s v="15 mph"/>
    <s v="30 mph"/>
    <s v="15 mph - 30 mph"/>
    <s v="No"/>
    <s v="30 miles"/>
    <s v="303 Ringstraße"/>
    <s v=" Hamburg"/>
    <n v="20095"/>
    <s v="DE"/>
    <x v="2"/>
    <s v="Europe"/>
    <s v="€1000"/>
    <n v="1000"/>
    <x v="6"/>
    <n v="180"/>
    <n v="0"/>
    <n v="180000"/>
    <n v="194400"/>
  </r>
  <r>
    <n v="92"/>
    <s v="Jonas"/>
    <s v="Fischer"/>
    <x v="2"/>
    <x v="7"/>
    <x v="1"/>
    <s v="20 mph"/>
    <s v="35 mph"/>
    <s v="20 mph - 35 mph"/>
    <s v="No"/>
    <s v="40 miles"/>
    <s v="304 Ringstraße"/>
    <s v=" Hamburg"/>
    <n v="20095"/>
    <s v="DE"/>
    <x v="2"/>
    <s v="Europe"/>
    <s v="€800"/>
    <n v="800"/>
    <x v="7"/>
    <n v="300"/>
    <n v="0"/>
    <n v="240000"/>
    <n v="259200"/>
  </r>
  <r>
    <n v="93"/>
    <s v="Jonas"/>
    <s v="Fischer"/>
    <x v="2"/>
    <x v="7"/>
    <x v="2"/>
    <s v="18 mph"/>
    <s v="28 mph"/>
    <s v="18 mph - 28 mph"/>
    <s v="No"/>
    <s v="25 miles"/>
    <s v="305 Ringstraße"/>
    <s v=" Hamburg"/>
    <n v="20095"/>
    <s v="DE"/>
    <x v="2"/>
    <s v="Europe"/>
    <s v="€950"/>
    <n v="950"/>
    <x v="8"/>
    <n v="230"/>
    <n v="0"/>
    <n v="218500"/>
    <n v="235980"/>
  </r>
  <r>
    <n v="94"/>
    <s v="Théo"/>
    <s v="Bernard"/>
    <x v="3"/>
    <x v="7"/>
    <x v="0"/>
    <s v="15 mph"/>
    <s v="30 mph"/>
    <s v="15 mph - 30 mph"/>
    <s v="No"/>
    <s v="30 miles"/>
    <s v="56 Boulevard Saint-Germain"/>
    <s v=" Paris"/>
    <n v="75005"/>
    <s v="FR"/>
    <x v="3"/>
    <s v="Europe"/>
    <s v="€1100"/>
    <n v="1100"/>
    <x v="9"/>
    <n v="150"/>
    <n v="0"/>
    <n v="165000"/>
    <n v="178200"/>
  </r>
  <r>
    <n v="95"/>
    <s v="Théo"/>
    <s v="Bernard"/>
    <x v="3"/>
    <x v="7"/>
    <x v="1"/>
    <s v="20 mph"/>
    <s v="35 mph"/>
    <s v="20 mph - 35 mph"/>
    <s v="No"/>
    <s v="40 miles"/>
    <s v="57 Boulevard Saint-Germain"/>
    <s v=" Paris"/>
    <n v="75005"/>
    <s v="FR"/>
    <x v="3"/>
    <s v="Europe"/>
    <s v="€900"/>
    <n v="900"/>
    <x v="10"/>
    <n v="280"/>
    <n v="0"/>
    <n v="252000"/>
    <n v="272160"/>
  </r>
  <r>
    <n v="96"/>
    <s v="Théo"/>
    <s v="Bernard"/>
    <x v="3"/>
    <x v="7"/>
    <x v="2"/>
    <s v="18 mph"/>
    <s v="28 mph"/>
    <s v="18 mph - 28 mph"/>
    <s v="No"/>
    <s v="25 miles"/>
    <s v="58 Boulevard Saint-Germain"/>
    <s v=" Paris"/>
    <n v="75005"/>
    <s v="FR"/>
    <x v="3"/>
    <s v="Europe"/>
    <s v="€1050"/>
    <n v="1050"/>
    <x v="11"/>
    <n v="290"/>
    <n v="0"/>
    <n v="304500"/>
    <n v="328860"/>
  </r>
  <r>
    <n v="97"/>
    <s v="Sanya"/>
    <s v="Joshi"/>
    <x v="0"/>
    <x v="8"/>
    <x v="0"/>
    <s v="15 mph"/>
    <s v="30 mph"/>
    <s v="15 mph - 30 mph"/>
    <s v="No"/>
    <s v="30 miles"/>
    <s v="456 Brigade Road"/>
    <s v=" Bengaluru"/>
    <n v="560001"/>
    <s v="IN"/>
    <x v="0"/>
    <s v="Asia"/>
    <s v="₹30,000"/>
    <n v="30000"/>
    <x v="0"/>
    <n v="180"/>
    <n v="0"/>
    <n v="5400000"/>
    <n v="64800"/>
  </r>
  <r>
    <n v="98"/>
    <s v="Sanya"/>
    <s v="Joshi"/>
    <x v="0"/>
    <x v="8"/>
    <x v="1"/>
    <s v="20 mph"/>
    <s v="35 mph"/>
    <s v="20 mph - 35 mph"/>
    <s v="No"/>
    <s v="40 miles"/>
    <s v="457 Brigade Road"/>
    <s v=" Bengaluru"/>
    <n v="560001"/>
    <s v="IN"/>
    <x v="0"/>
    <s v="Asia"/>
    <s v="₹25,000"/>
    <n v="25000"/>
    <x v="1"/>
    <n v="500"/>
    <n v="0"/>
    <n v="12500000"/>
    <n v="150000"/>
  </r>
  <r>
    <n v="99"/>
    <s v="Sanya"/>
    <s v="Joshi"/>
    <x v="0"/>
    <x v="8"/>
    <x v="2"/>
    <s v="18 mph"/>
    <s v="28 mph"/>
    <s v="18 mph - 28 mph"/>
    <s v="No"/>
    <s v="25 miles"/>
    <s v="458 Brigade Road"/>
    <s v=" Bengaluru"/>
    <n v="560001"/>
    <s v="IN"/>
    <x v="0"/>
    <s v="Asia"/>
    <s v="₹22,000"/>
    <n v="22000"/>
    <x v="2"/>
    <n v="300"/>
    <n v="0"/>
    <n v="6600000"/>
    <n v="79200"/>
  </r>
  <r>
    <n v="100"/>
    <s v="Fang"/>
    <s v="Liu"/>
    <x v="1"/>
    <x v="8"/>
    <x v="0"/>
    <s v="15 mph"/>
    <s v="30 mph"/>
    <s v="15 mph - 30 mph"/>
    <s v="No"/>
    <s v="30 miles"/>
    <s v="99 Nanjing Road"/>
    <s v=" Shanghai"/>
    <n v="200001"/>
    <s v="CN"/>
    <x v="1"/>
    <s v="Asia"/>
    <s v="¥5,000"/>
    <n v="5000"/>
    <x v="3"/>
    <n v="600"/>
    <n v="0"/>
    <n v="3000000"/>
    <n v="420000"/>
  </r>
  <r>
    <n v="101"/>
    <s v="Fang"/>
    <s v="Liu"/>
    <x v="1"/>
    <x v="8"/>
    <x v="1"/>
    <s v="20 mph"/>
    <s v="35 mph"/>
    <s v="20 mph - 35 mph"/>
    <s v="No"/>
    <s v="40 miles"/>
    <s v="100 Nanjing Road"/>
    <s v=" Shanghai"/>
    <n v="200001"/>
    <s v="CN"/>
    <x v="1"/>
    <s v="Asia"/>
    <s v="¥3,500"/>
    <n v="3500"/>
    <x v="4"/>
    <n v="1400"/>
    <n v="0"/>
    <n v="4900000"/>
    <n v="686000"/>
  </r>
  <r>
    <n v="102"/>
    <s v="Fang"/>
    <s v="Liu"/>
    <x v="1"/>
    <x v="8"/>
    <x v="2"/>
    <s v="18 mph"/>
    <s v="28 mph"/>
    <s v="18 mph - 28 mph"/>
    <s v="No"/>
    <s v="25 miles"/>
    <s v="101 Nanjing Road"/>
    <s v=" Shanghai"/>
    <n v="200001"/>
    <s v="CN"/>
    <x v="1"/>
    <s v="Asia"/>
    <s v="¥4,200"/>
    <n v="4200"/>
    <x v="5"/>
    <n v="850"/>
    <n v="0"/>
    <n v="3570000"/>
    <n v="499800"/>
  </r>
  <r>
    <n v="103"/>
    <s v="Jonas"/>
    <s v="Fischer"/>
    <x v="2"/>
    <x v="8"/>
    <x v="0"/>
    <s v="15 mph"/>
    <s v="30 mph"/>
    <s v="15 mph - 30 mph"/>
    <s v="No"/>
    <s v="30 miles"/>
    <s v="303 Ringstraße"/>
    <s v=" Hamburg"/>
    <n v="20095"/>
    <s v="DE"/>
    <x v="2"/>
    <s v="Europe"/>
    <s v="€1000"/>
    <n v="1000"/>
    <x v="6"/>
    <n v="160"/>
    <n v="0"/>
    <n v="160000"/>
    <n v="172800"/>
  </r>
  <r>
    <n v="104"/>
    <s v="Jonas"/>
    <s v="Fischer"/>
    <x v="2"/>
    <x v="8"/>
    <x v="1"/>
    <s v="20 mph"/>
    <s v="35 mph"/>
    <s v="20 mph - 35 mph"/>
    <s v="No"/>
    <s v="40 miles"/>
    <s v="304 Ringstraße"/>
    <s v=" Hamburg"/>
    <n v="20095"/>
    <s v="DE"/>
    <x v="2"/>
    <s v="Europe"/>
    <s v="€800"/>
    <n v="800"/>
    <x v="7"/>
    <n v="320"/>
    <n v="0"/>
    <n v="256000"/>
    <n v="276480"/>
  </r>
  <r>
    <n v="105"/>
    <s v="Jonas"/>
    <s v="Fischer"/>
    <x v="2"/>
    <x v="8"/>
    <x v="2"/>
    <s v="18 mph"/>
    <s v="28 mph"/>
    <s v="18 mph - 28 mph"/>
    <s v="No"/>
    <s v="25 miles"/>
    <s v="305 Ringstraße"/>
    <s v=" Hamburg"/>
    <n v="20095"/>
    <s v="DE"/>
    <x v="2"/>
    <s v="Europe"/>
    <s v="€950"/>
    <n v="950"/>
    <x v="8"/>
    <n v="250"/>
    <n v="0"/>
    <n v="237500"/>
    <n v="256500"/>
  </r>
  <r>
    <n v="106"/>
    <s v="Théo"/>
    <s v="Bernard"/>
    <x v="3"/>
    <x v="8"/>
    <x v="0"/>
    <s v="15 mph"/>
    <s v="30 mph"/>
    <s v="15 mph - 30 mph"/>
    <s v="No"/>
    <s v="30 miles"/>
    <s v="56 Boulevard Saint-Germain"/>
    <s v=" Paris"/>
    <n v="75005"/>
    <s v="FR"/>
    <x v="3"/>
    <s v="Europe"/>
    <s v="€1100"/>
    <n v="1100"/>
    <x v="9"/>
    <n v="140"/>
    <n v="0"/>
    <n v="154000"/>
    <n v="166320"/>
  </r>
  <r>
    <n v="107"/>
    <s v="Théo"/>
    <s v="Bernard"/>
    <x v="3"/>
    <x v="8"/>
    <x v="1"/>
    <s v="20 mph"/>
    <s v="35 mph"/>
    <s v="20 mph - 35 mph"/>
    <s v="No"/>
    <s v="40 miles"/>
    <s v="57 Boulevard Saint-Germain"/>
    <s v=" Paris"/>
    <n v="75005"/>
    <s v="FR"/>
    <x v="3"/>
    <s v="Europe"/>
    <s v="€900"/>
    <n v="900"/>
    <x v="10"/>
    <n v="310"/>
    <n v="0"/>
    <n v="279000"/>
    <n v="301320"/>
  </r>
  <r>
    <n v="108"/>
    <s v="Théo"/>
    <s v="Bernard"/>
    <x v="3"/>
    <x v="8"/>
    <x v="2"/>
    <s v="18 mph"/>
    <s v="28 mph"/>
    <s v="18 mph - 28 mph"/>
    <s v="No"/>
    <s v="25 miles"/>
    <s v="58 Boulevard Saint-Germain"/>
    <s v=" Paris"/>
    <n v="75005"/>
    <s v="FR"/>
    <x v="3"/>
    <s v="Europe"/>
    <s v="€1050"/>
    <n v="1050"/>
    <x v="11"/>
    <n v="280"/>
    <n v="0"/>
    <n v="294000"/>
    <n v="317520"/>
  </r>
  <r>
    <n v="109"/>
    <s v="Sanya"/>
    <s v="Joshi"/>
    <x v="0"/>
    <x v="9"/>
    <x v="0"/>
    <s v="15 mph"/>
    <s v="30 mph"/>
    <s v="15 mph - 30 mph"/>
    <s v="No"/>
    <s v="30 miles"/>
    <s v="456 Brigade Road"/>
    <s v=" Bengaluru"/>
    <n v="560001"/>
    <s v="IN"/>
    <x v="0"/>
    <s v="Asia"/>
    <s v="₹30,000"/>
    <n v="30000"/>
    <x v="0"/>
    <n v="150"/>
    <n v="0"/>
    <n v="4500000"/>
    <n v="54000"/>
  </r>
  <r>
    <n v="110"/>
    <s v="Sanya"/>
    <s v="Joshi"/>
    <x v="0"/>
    <x v="9"/>
    <x v="1"/>
    <s v="20 mph"/>
    <s v="35 mph"/>
    <s v="20 mph - 35 mph"/>
    <s v="No"/>
    <s v="40 miles"/>
    <s v="457 Brigade Road"/>
    <s v=" Bengaluru"/>
    <n v="560001"/>
    <s v="IN"/>
    <x v="0"/>
    <s v="Asia"/>
    <s v="₹25,000"/>
    <n v="25000"/>
    <x v="1"/>
    <n v="400"/>
    <n v="0"/>
    <n v="10000000"/>
    <n v="120000"/>
  </r>
  <r>
    <n v="111"/>
    <s v="Sanya"/>
    <s v="Joshi"/>
    <x v="0"/>
    <x v="9"/>
    <x v="2"/>
    <s v="18 mph"/>
    <s v="28 mph"/>
    <s v="18 mph - 28 mph"/>
    <s v="No"/>
    <s v="25 miles"/>
    <s v="458 Brigade Road"/>
    <s v=" Bengaluru"/>
    <n v="560001"/>
    <s v="IN"/>
    <x v="0"/>
    <s v="Asia"/>
    <s v="₹22,000"/>
    <n v="22000"/>
    <x v="2"/>
    <n v="280"/>
    <n v="0"/>
    <n v="6160000"/>
    <n v="73920"/>
  </r>
  <r>
    <n v="112"/>
    <s v="Fang"/>
    <s v="Liu"/>
    <x v="1"/>
    <x v="9"/>
    <x v="0"/>
    <s v="15 mph"/>
    <s v="30 mph"/>
    <s v="15 mph - 30 mph"/>
    <s v="No"/>
    <s v="30 miles"/>
    <s v="99 Nanjing Road"/>
    <s v=" Shanghai"/>
    <n v="200001"/>
    <s v="CN"/>
    <x v="1"/>
    <s v="Asia"/>
    <s v="¥5,000"/>
    <n v="5000"/>
    <x v="3"/>
    <n v="550"/>
    <n v="0"/>
    <n v="2750000"/>
    <n v="385000"/>
  </r>
  <r>
    <n v="113"/>
    <s v="Fang"/>
    <s v="Liu"/>
    <x v="1"/>
    <x v="9"/>
    <x v="1"/>
    <s v="20 mph"/>
    <s v="35 mph"/>
    <s v="20 mph - 35 mph"/>
    <s v="No"/>
    <s v="40 miles"/>
    <s v="100 Nanjing Road"/>
    <s v=" Shanghai"/>
    <n v="200001"/>
    <s v="CN"/>
    <x v="1"/>
    <s v="Asia"/>
    <s v="¥3,500"/>
    <n v="3500"/>
    <x v="4"/>
    <n v="1300"/>
    <n v="0"/>
    <n v="4550000"/>
    <n v="637000"/>
  </r>
  <r>
    <n v="114"/>
    <s v="Fang"/>
    <s v="Liu"/>
    <x v="1"/>
    <x v="9"/>
    <x v="2"/>
    <s v="18 mph"/>
    <s v="28 mph"/>
    <s v="18 mph - 28 mph"/>
    <s v="No"/>
    <s v="25 miles"/>
    <s v="101 Nanjing Road"/>
    <s v=" Shanghai"/>
    <n v="200001"/>
    <s v="CN"/>
    <x v="1"/>
    <s v="Asia"/>
    <s v="¥4,200"/>
    <n v="4200"/>
    <x v="5"/>
    <n v="750"/>
    <n v="0"/>
    <n v="3150000"/>
    <n v="441000"/>
  </r>
  <r>
    <n v="115"/>
    <s v="Jonas"/>
    <s v="Fischer"/>
    <x v="2"/>
    <x v="9"/>
    <x v="0"/>
    <s v="15 mph"/>
    <s v="30 mph"/>
    <s v="15 mph - 30 mph"/>
    <s v="No"/>
    <s v="30 miles"/>
    <s v="303 Ringstraße"/>
    <s v=" Hamburg"/>
    <n v="20095"/>
    <s v="DE"/>
    <x v="2"/>
    <s v="Europe"/>
    <s v="€1000"/>
    <n v="1000"/>
    <x v="6"/>
    <n v="140"/>
    <n v="0"/>
    <n v="140000"/>
    <n v="151200"/>
  </r>
  <r>
    <n v="116"/>
    <s v="Jonas"/>
    <s v="Fischer"/>
    <x v="2"/>
    <x v="9"/>
    <x v="1"/>
    <m/>
    <s v="35 mph"/>
    <s v=" - 35 mph"/>
    <s v="Yes"/>
    <s v="40 miles"/>
    <s v="304 Ringstraße"/>
    <s v=" Hamburg"/>
    <n v="20095"/>
    <s v="DE"/>
    <x v="2"/>
    <s v="Europe"/>
    <s v="€800"/>
    <n v="800"/>
    <x v="7"/>
    <n v="300"/>
    <n v="0"/>
    <n v="240000"/>
    <n v="259200"/>
  </r>
  <r>
    <n v="117"/>
    <s v="Jonas"/>
    <s v="Fischer"/>
    <x v="2"/>
    <x v="9"/>
    <x v="2"/>
    <s v="18 mph"/>
    <s v="28 mph"/>
    <s v="18 mph - 28 mph"/>
    <s v="No"/>
    <s v="25 miles"/>
    <s v="305 Ringstraße"/>
    <s v=" Hamburg"/>
    <n v="20095"/>
    <s v="DE"/>
    <x v="2"/>
    <s v="Europe"/>
    <s v="€950"/>
    <n v="950"/>
    <x v="8"/>
    <n v="220"/>
    <n v="0"/>
    <n v="209000"/>
    <n v="225720"/>
  </r>
  <r>
    <n v="118"/>
    <s v="Théo"/>
    <s v="Bernard"/>
    <x v="3"/>
    <x v="9"/>
    <x v="0"/>
    <s v="15 mph"/>
    <s v="30 mph"/>
    <s v="15 mph - 30 mph"/>
    <s v="No"/>
    <s v="30 miles"/>
    <s v="56 Boulevard Saint-Germain"/>
    <s v=" Paris"/>
    <n v="75005"/>
    <s v="FR"/>
    <x v="3"/>
    <s v="Europe"/>
    <s v="€1100"/>
    <n v="1100"/>
    <x v="9"/>
    <n v="130"/>
    <n v="0"/>
    <n v="143000"/>
    <n v="154440"/>
  </r>
  <r>
    <n v="119"/>
    <s v="Théo"/>
    <s v="Bernard"/>
    <x v="3"/>
    <x v="9"/>
    <x v="1"/>
    <s v="20 mph"/>
    <s v="35 mph"/>
    <s v="20 mph - 35 mph"/>
    <s v="No"/>
    <s v="40 miles"/>
    <s v="57 Boulevard Saint-Germain"/>
    <s v=" Paris"/>
    <n v="75005"/>
    <s v="FR"/>
    <x v="3"/>
    <s v="Europe"/>
    <s v="€900"/>
    <n v="900"/>
    <x v="10"/>
    <n v="290"/>
    <n v="0"/>
    <n v="261000"/>
    <n v="281880"/>
  </r>
  <r>
    <n v="120"/>
    <s v="Théo"/>
    <s v="Bernard"/>
    <x v="3"/>
    <x v="9"/>
    <x v="2"/>
    <s v="18 mph"/>
    <s v="28 mph"/>
    <s v="18 mph - 28 mph"/>
    <s v="No"/>
    <s v="25 miles"/>
    <s v="58 Boulevard Saint-Germain"/>
    <s v=" Paris"/>
    <n v="75005"/>
    <s v="FR"/>
    <x v="3"/>
    <s v="Europe"/>
    <s v="€1050"/>
    <n v="1050"/>
    <x v="11"/>
    <n v="270"/>
    <n v="0"/>
    <n v="283500"/>
    <n v="306180"/>
  </r>
  <r>
    <n v="121"/>
    <s v="Sanya"/>
    <s v="Joshi"/>
    <x v="0"/>
    <x v="10"/>
    <x v="0"/>
    <s v="15 mph"/>
    <s v="30 mph"/>
    <s v="15 mph - 30 mph"/>
    <s v="No"/>
    <s v="30 miles"/>
    <s v="456 Brigade Road"/>
    <s v=" Bengaluru"/>
    <n v="560001"/>
    <s v="IN"/>
    <x v="0"/>
    <s v="Asia"/>
    <s v="₹30,000"/>
    <n v="30000"/>
    <x v="0"/>
    <n v="180"/>
    <n v="15"/>
    <n v="4590000"/>
    <n v="55080"/>
  </r>
  <r>
    <n v="122"/>
    <s v="Sanya"/>
    <s v="Joshi"/>
    <x v="0"/>
    <x v="10"/>
    <x v="1"/>
    <s v="20 mph"/>
    <s v="35 mph"/>
    <s v="20 mph - 35 mph"/>
    <s v="No"/>
    <s v="40 miles"/>
    <s v="457 Brigade Road"/>
    <s v=" Bengaluru"/>
    <n v="560001"/>
    <s v="IN"/>
    <x v="0"/>
    <s v="Asia"/>
    <s v="₹25,000"/>
    <n v="25000"/>
    <x v="1"/>
    <n v="450"/>
    <n v="15"/>
    <n v="9562500"/>
    <n v="114750"/>
  </r>
  <r>
    <n v="123"/>
    <s v="Sanya"/>
    <s v="Joshi"/>
    <x v="0"/>
    <x v="10"/>
    <x v="2"/>
    <s v="18 mph"/>
    <s v="28 mph"/>
    <s v="18 mph - 28 mph"/>
    <s v="No"/>
    <s v="25 miles"/>
    <s v="458 Brigade Road"/>
    <s v=" Bengaluru"/>
    <n v="560001"/>
    <s v="IN"/>
    <x v="0"/>
    <s v="Asia"/>
    <s v="₹22,000"/>
    <n v="22000"/>
    <x v="2"/>
    <n v="300"/>
    <n v="15"/>
    <n v="5610000"/>
    <n v="67320"/>
  </r>
  <r>
    <n v="124"/>
    <s v="Fang"/>
    <s v="Liu"/>
    <x v="1"/>
    <x v="10"/>
    <x v="0"/>
    <s v="15 mph"/>
    <s v="30 mph"/>
    <s v="15 mph - 30 mph"/>
    <s v="No"/>
    <s v="30 miles"/>
    <s v="99 Nanjing Road"/>
    <s v=" Shanghai"/>
    <n v="200001"/>
    <s v="CN"/>
    <x v="1"/>
    <s v="Asia"/>
    <s v="¥5,000"/>
    <n v="5000"/>
    <x v="3"/>
    <n v="600"/>
    <n v="15"/>
    <n v="2550000"/>
    <n v="357000"/>
  </r>
  <r>
    <n v="125"/>
    <s v="Fang"/>
    <s v="Liu"/>
    <x v="1"/>
    <x v="10"/>
    <x v="1"/>
    <s v="20 mph"/>
    <s v="35 mph"/>
    <s v="20 mph - 35 mph"/>
    <s v="No"/>
    <s v="40 miles"/>
    <s v="100 Nanjing Road"/>
    <s v=" Shanghai"/>
    <n v="200001"/>
    <s v="CN"/>
    <x v="1"/>
    <s v="Asia"/>
    <s v="¥3,500"/>
    <n v="3500"/>
    <x v="4"/>
    <n v="1500"/>
    <n v="15"/>
    <n v="4462500"/>
    <n v="624750"/>
  </r>
  <r>
    <n v="126"/>
    <s v="Fang"/>
    <s v="Liu"/>
    <x v="1"/>
    <x v="10"/>
    <x v="2"/>
    <s v="18 mph"/>
    <s v="28 mph"/>
    <s v="18 mph - 28 mph"/>
    <s v="No"/>
    <s v="25 miles"/>
    <s v="101 Nanjing Road"/>
    <s v=" Shanghai"/>
    <n v="200001"/>
    <s v="CN"/>
    <x v="1"/>
    <s v="Asia"/>
    <s v="¥4,200"/>
    <n v="4200"/>
    <x v="5"/>
    <n v="800"/>
    <n v="15"/>
    <n v="2856000"/>
    <n v="399840"/>
  </r>
  <r>
    <n v="127"/>
    <s v="Jonas"/>
    <s v="Fischer"/>
    <x v="2"/>
    <x v="10"/>
    <x v="0"/>
    <s v="15 mph"/>
    <s v="30 mph"/>
    <s v="15 mph - 30 mph"/>
    <s v="No"/>
    <s v="30 miles"/>
    <s v="303 Ringstraße"/>
    <s v=" Hamburg"/>
    <n v="20095"/>
    <s v="DE"/>
    <x v="2"/>
    <s v="Europe"/>
    <s v="€1000"/>
    <n v="1000"/>
    <x v="6"/>
    <n v="160"/>
    <n v="15"/>
    <n v="136000"/>
    <n v="146880"/>
  </r>
  <r>
    <n v="128"/>
    <s v="Jonas"/>
    <s v="Fischer"/>
    <x v="2"/>
    <x v="10"/>
    <x v="1"/>
    <s v="20 mph"/>
    <s v="35 mph"/>
    <s v="20 mph - 35 mph"/>
    <s v="No"/>
    <s v="40 miles"/>
    <s v="304 Ringstraße"/>
    <s v=" Hamburg"/>
    <n v="20095"/>
    <s v="DE"/>
    <x v="2"/>
    <s v="Europe"/>
    <s v="€800"/>
    <n v="800"/>
    <x v="7"/>
    <n v="320"/>
    <n v="15"/>
    <n v="217600"/>
    <n v="235008"/>
  </r>
  <r>
    <n v="129"/>
    <s v="Jonas"/>
    <s v="Fischer"/>
    <x v="2"/>
    <x v="10"/>
    <x v="2"/>
    <s v="18 mph"/>
    <s v="28 mph"/>
    <s v="18 mph - 28 mph"/>
    <s v="No"/>
    <s v="25 miles"/>
    <s v="305 Ringstraße"/>
    <s v=" Hamburg"/>
    <n v="20095"/>
    <s v="DE"/>
    <x v="2"/>
    <s v="Europe"/>
    <s v="€950"/>
    <n v="950"/>
    <x v="8"/>
    <n v="250"/>
    <n v="15"/>
    <n v="201875"/>
    <n v="218025"/>
  </r>
  <r>
    <n v="130"/>
    <s v="Théo"/>
    <s v="Bernard"/>
    <x v="3"/>
    <x v="10"/>
    <x v="0"/>
    <s v="15 mph"/>
    <s v="30 mph"/>
    <s v="15 mph - 30 mph"/>
    <s v="No"/>
    <s v="30 miles"/>
    <s v="56 Boulevard Saint-Germain"/>
    <s v=" Paris"/>
    <n v="75005"/>
    <s v="FR"/>
    <x v="3"/>
    <s v="Europe"/>
    <s v="€1100"/>
    <n v="1100"/>
    <x v="9"/>
    <n v="140"/>
    <n v="15"/>
    <n v="130900"/>
    <n v="141372"/>
  </r>
  <r>
    <n v="131"/>
    <s v="Théo"/>
    <s v="Bernard"/>
    <x v="3"/>
    <x v="10"/>
    <x v="1"/>
    <s v="20 mph"/>
    <s v="35 mph"/>
    <s v="20 mph - 35 mph"/>
    <s v="No"/>
    <s v="40 miles"/>
    <s v="57 Boulevard Saint-Germain"/>
    <s v=" Paris"/>
    <n v="75005"/>
    <s v="FR"/>
    <x v="3"/>
    <s v="Europe"/>
    <s v="€900"/>
    <n v="900"/>
    <x v="10"/>
    <n v="310"/>
    <n v="15"/>
    <n v="237150"/>
    <n v="256122"/>
  </r>
  <r>
    <n v="132"/>
    <s v="Théo"/>
    <s v="Bernard"/>
    <x v="3"/>
    <x v="10"/>
    <x v="2"/>
    <s v="18 mph"/>
    <s v="28 mph"/>
    <s v="18 mph - 28 mph"/>
    <s v="No"/>
    <s v="25 miles"/>
    <s v="58 Boulevard Saint-Germain"/>
    <s v=" Paris"/>
    <n v="75005"/>
    <s v="FR"/>
    <x v="3"/>
    <s v="Europe"/>
    <s v="€1050"/>
    <n v="1050"/>
    <x v="11"/>
    <n v="290"/>
    <n v="15"/>
    <n v="258825"/>
    <n v="279531"/>
  </r>
  <r>
    <n v="133"/>
    <s v="Sanya"/>
    <s v="Joshi"/>
    <x v="0"/>
    <x v="11"/>
    <x v="0"/>
    <s v="15 mph"/>
    <s v="30 mph"/>
    <s v="15 mph - 30 mph"/>
    <s v="No"/>
    <s v="30 miles"/>
    <s v="456 Brigade Road"/>
    <s v=" Bengaluru"/>
    <n v="560001"/>
    <s v="IN"/>
    <x v="0"/>
    <s v="Asia"/>
    <s v="₹30,000"/>
    <n v="30000"/>
    <x v="0"/>
    <n v="250"/>
    <n v="20"/>
    <n v="6000000"/>
    <n v="72000"/>
  </r>
  <r>
    <n v="134"/>
    <s v="Sanya"/>
    <s v="Joshi"/>
    <x v="0"/>
    <x v="11"/>
    <x v="1"/>
    <s v="20 mph"/>
    <s v="35 mph"/>
    <s v="20 mph - 35 mph"/>
    <s v="No"/>
    <s v="40 miles"/>
    <s v="457 Brigade Road"/>
    <s v=" Bengaluru"/>
    <n v="560001"/>
    <s v="IN"/>
    <x v="0"/>
    <s v="Asia"/>
    <s v="₹25,000"/>
    <n v="25000"/>
    <x v="1"/>
    <n v="600"/>
    <n v="20"/>
    <n v="12000000"/>
    <n v="144000"/>
  </r>
  <r>
    <n v="135"/>
    <s v="Sanya"/>
    <s v="Joshi"/>
    <x v="0"/>
    <x v="11"/>
    <x v="2"/>
    <s v="18 mph"/>
    <s v="28 mph"/>
    <s v="18 mph - 28 mph"/>
    <s v="No"/>
    <s v="25 miles"/>
    <s v="458 Brigade Road"/>
    <s v=" Bengaluru"/>
    <n v="560001"/>
    <s v="IN"/>
    <x v="0"/>
    <s v="Asia"/>
    <s v="₹22,000"/>
    <n v="22000"/>
    <x v="2"/>
    <n v="400"/>
    <n v="20"/>
    <n v="7040000"/>
    <n v="84480"/>
  </r>
  <r>
    <n v="136"/>
    <s v="Fang"/>
    <s v="Liu"/>
    <x v="1"/>
    <x v="11"/>
    <x v="0"/>
    <s v="15 mph"/>
    <s v="30 mph"/>
    <s v="15 mph - 30 mph"/>
    <s v="No"/>
    <s v="30 miles"/>
    <s v="99 Nanjing Road"/>
    <s v=" Shanghai"/>
    <n v="200001"/>
    <s v="CN"/>
    <x v="1"/>
    <s v="Asia"/>
    <s v="¥5,000"/>
    <n v="5000"/>
    <x v="3"/>
    <n v="800"/>
    <n v="20"/>
    <n v="3200000"/>
    <n v="448000"/>
  </r>
  <r>
    <n v="137"/>
    <s v="Fang"/>
    <s v="Liu"/>
    <x v="1"/>
    <x v="11"/>
    <x v="1"/>
    <m/>
    <s v="35 mph"/>
    <s v=" - 35 mph"/>
    <s v="Yes"/>
    <s v="40 miles"/>
    <s v="100 Nanjing Road"/>
    <s v=" Shanghai"/>
    <n v="200001"/>
    <s v="CN"/>
    <x v="1"/>
    <s v="Asia"/>
    <s v="¥3,500"/>
    <n v="3500"/>
    <x v="4"/>
    <n v="2000"/>
    <n v="20"/>
    <n v="5600000"/>
    <n v="784000"/>
  </r>
  <r>
    <n v="138"/>
    <s v="Fang"/>
    <s v="Liu"/>
    <x v="1"/>
    <x v="11"/>
    <x v="2"/>
    <s v="18 mph"/>
    <s v="28 mph"/>
    <s v="18 mph - 28 mph"/>
    <s v="No"/>
    <s v="25 miles"/>
    <s v="101 Nanjing Road"/>
    <s v=" Shanghai"/>
    <n v="200001"/>
    <s v="CN"/>
    <x v="1"/>
    <s v="Asia"/>
    <s v="¥4,200"/>
    <n v="4200"/>
    <x v="5"/>
    <n v="1200"/>
    <n v="20"/>
    <n v="4032000"/>
    <n v="564480"/>
  </r>
  <r>
    <n v="139"/>
    <s v="Jonas"/>
    <s v="Fischer"/>
    <x v="2"/>
    <x v="11"/>
    <x v="0"/>
    <s v="15 mph"/>
    <s v="30 mph"/>
    <s v="15 mph - 30 mph"/>
    <s v="No"/>
    <s v="30 miles"/>
    <s v="303 Ringstraße"/>
    <s v=" Hamburg"/>
    <n v="20095"/>
    <s v="DE"/>
    <x v="2"/>
    <s v="Europe"/>
    <s v="€1000"/>
    <n v="1000"/>
    <x v="6"/>
    <n v="200"/>
    <n v="20"/>
    <n v="160000"/>
    <n v="172800"/>
  </r>
  <r>
    <n v="140"/>
    <s v="Jonas"/>
    <s v="Fischer"/>
    <x v="2"/>
    <x v="11"/>
    <x v="1"/>
    <s v="20 mph"/>
    <s v="35 mph"/>
    <s v="20 mph - 35 mph"/>
    <s v="No"/>
    <s v="40 miles"/>
    <s v="304 Ringstraße"/>
    <s v=" Hamburg"/>
    <n v="20095"/>
    <s v="DE"/>
    <x v="2"/>
    <s v="Europe"/>
    <s v="€800"/>
    <n v="800"/>
    <x v="7"/>
    <n v="400"/>
    <n v="20"/>
    <n v="256000"/>
    <n v="276480"/>
  </r>
  <r>
    <n v="141"/>
    <s v="Jonas"/>
    <s v="Fischer"/>
    <x v="2"/>
    <x v="11"/>
    <x v="2"/>
    <m/>
    <s v="28 mph"/>
    <s v=" - 28 mph"/>
    <s v="Yes"/>
    <s v="25 miles"/>
    <s v="305 Ringstraße"/>
    <s v=" Hamburg"/>
    <n v="20095"/>
    <s v="DE"/>
    <x v="2"/>
    <s v="Europe"/>
    <s v="€950"/>
    <n v="950"/>
    <x v="8"/>
    <n v="350"/>
    <n v="20"/>
    <n v="266000"/>
    <n v="287280"/>
  </r>
  <r>
    <n v="142"/>
    <s v="Théo"/>
    <s v="Bernard"/>
    <x v="3"/>
    <x v="11"/>
    <x v="0"/>
    <s v="15 mph"/>
    <s v="30 mph"/>
    <s v="15 mph - 30 mph"/>
    <s v="No"/>
    <s v="30 miles"/>
    <s v="56 Boulevard Saint-Germain"/>
    <s v=" Paris"/>
    <n v="75005"/>
    <s v="FR"/>
    <x v="3"/>
    <s v="Europe"/>
    <s v="€1100"/>
    <n v="1100"/>
    <x v="9"/>
    <n v="180"/>
    <n v="20"/>
    <n v="158400"/>
    <n v="171072"/>
  </r>
  <r>
    <n v="143"/>
    <s v="Théo"/>
    <s v="Bernard"/>
    <x v="3"/>
    <x v="11"/>
    <x v="1"/>
    <s v="20 mph"/>
    <s v="35 mph"/>
    <s v="20 mph - 35 mph"/>
    <s v="No"/>
    <s v="40 miles"/>
    <s v="57 Boulevard Saint-Germain"/>
    <s v=" Paris"/>
    <n v="75005"/>
    <s v="FR"/>
    <x v="3"/>
    <s v="Europe"/>
    <s v="€900"/>
    <n v="900"/>
    <x v="10"/>
    <n v="400"/>
    <n v="20"/>
    <n v="288000"/>
    <n v="311040"/>
  </r>
  <r>
    <n v="144"/>
    <s v="Théo"/>
    <s v="Bernard"/>
    <x v="3"/>
    <x v="11"/>
    <x v="2"/>
    <s v="18 mph"/>
    <s v="28 mph"/>
    <s v="18 mph - 28 mph"/>
    <s v="No"/>
    <s v="25 miles"/>
    <s v="58 Boulevard Saint-Germain"/>
    <s v=" Paris"/>
    <n v="75005"/>
    <s v="FR"/>
    <x v="3"/>
    <s v="Europe"/>
    <s v="€1050"/>
    <n v="1050"/>
    <x v="11"/>
    <n v="360"/>
    <n v="20"/>
    <n v="302400"/>
    <n v="3265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A9A32-DF78-473A-96AD-77D2464FCFBE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ull Name">
  <location ref="J3:K8" firstHeaderRow="1" firstDataRow="1" firstDataCol="1"/>
  <pivotFields count="24"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USD)" fld="23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339A5-6DEF-4432-9746-294B991AF013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Type">
  <location ref="G3:H7" firstHeaderRow="1" firstDataRow="1" firstDataCol="1"/>
  <pivotFields count="24"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Sales (USD)" fld="23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ABCAC-1325-4967-A4ED-3F915CE03457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D3:E16" firstHeaderRow="1" firstDataRow="1" firstDataCol="1"/>
  <pivotFields count="24"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Sales (USD)" fld="23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B5D2B6-38DE-4AD1-82E2-D19AA0E6553E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3:B8" firstHeaderRow="1" firstDataRow="1" firstDataCol="1"/>
  <pivotFields count="24">
    <pivotField showAll="0"/>
    <pivotField showAll="0"/>
    <pivotField showAll="0"/>
    <pivotField showAll="0">
      <items count="5">
        <item x="3"/>
        <item x="2"/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dataField="1" showAll="0">
      <items count="13">
        <item x="2"/>
        <item x="1"/>
        <item x="0"/>
        <item x="4"/>
        <item x="5"/>
        <item x="3"/>
        <item x="7"/>
        <item x="10"/>
        <item x="8"/>
        <item x="6"/>
        <item x="11"/>
        <item x="9"/>
        <item t="default"/>
      </items>
    </pivotField>
    <pivotField showAll="0"/>
    <pivotField showAll="0"/>
    <pivotField showAll="0"/>
    <pivotField showAll="0"/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 Price (USD)" fld="19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D01108-98E7-48B6-863A-ADB2E61DBD4B}" name="Table33" displayName="Table33" ref="A1:X145" totalsRowShown="0" headerRowDxfId="46" dataDxfId="44" headerRowBorderDxfId="45" tableBorderDxfId="43" totalsRowBorderDxfId="42">
  <autoFilter ref="A1:X145" xr:uid="{4319132C-C8AD-4CBE-95F4-5FAFAE432190}"/>
  <tableColumns count="24">
    <tableColumn id="1" xr3:uid="{39B15CC9-B2B3-4B80-9FBD-324D4A17A225}" name="Sales Rep ID" dataDxfId="41"/>
    <tableColumn id="2" xr3:uid="{748E9DE6-57D3-4E08-BCB6-B803718845BF}" name="Rep First Name" dataDxfId="40"/>
    <tableColumn id="3" xr3:uid="{A2587154-1762-4060-9EDD-A13218465D1B}" name="Rep Last Name" dataDxfId="39"/>
    <tableColumn id="23" xr3:uid="{898F8DEA-7390-487B-9678-C2FD004BA9FC}" name="Full Name" dataDxfId="38">
      <calculatedColumnFormula>C2 &amp; ", " &amp; B2</calculatedColumnFormula>
    </tableColumn>
    <tableColumn id="4" xr3:uid="{6DD468DF-0698-40D4-A5C1-E3540831E423}" name="Month" dataDxfId="37"/>
    <tableColumn id="5" xr3:uid="{B54E4267-F1CA-4EB5-A1BA-4786871EA7C6}" name="Product Type" dataDxfId="36"/>
    <tableColumn id="6" xr3:uid="{681AF429-702C-4600-B08E-7BB453108087}" name="Min Speed" dataDxfId="35"/>
    <tableColumn id="7" xr3:uid="{FBEB30CE-153D-48F6-B3C3-C4D80056759E}" name="Speed" dataDxfId="34"/>
    <tableColumn id="24" xr3:uid="{4E825725-FF09-4FB2-9DEE-9959241F00AD}" name="Speed Range" dataDxfId="33">
      <calculatedColumnFormula>G2 &amp; " - " &amp; H2</calculatedColumnFormula>
    </tableColumn>
    <tableColumn id="25" xr3:uid="{8AB56EE2-FD1B-4882-B83C-37F8A2D6423D}" name="Imputed Min Speed" dataDxfId="32">
      <calculatedColumnFormula>IF(ISBLANK(G2), "Yes", "No")</calculatedColumnFormula>
    </tableColumn>
    <tableColumn id="8" xr3:uid="{4BC637FA-5826-480D-A2FB-0AF842783F9F}" name="Distance" dataDxfId="31"/>
    <tableColumn id="9" xr3:uid="{D1739301-3DFC-4FF5-B1C9-05339CC9437C}" name="Shipping Address" dataDxfId="30"/>
    <tableColumn id="15" xr3:uid="{A0B14AF9-2035-46EB-B635-828E17027CCB}" name="City" dataDxfId="29"/>
    <tableColumn id="14" xr3:uid="{853AA845-A65E-43F3-AB54-14C0741D4AEC}" name="Postal Code" dataDxfId="28"/>
    <tableColumn id="10" xr3:uid="{6D13019C-21AB-453C-B27D-7F64CF9F38D7}" name="Country Code" dataDxfId="27"/>
    <tableColumn id="17" xr3:uid="{F2692DF7-138F-49AF-9F71-CCAD22E42D98}" name="Country" dataDxfId="26">
      <calculatedColumnFormula>VLOOKUP(O2,Country!$A$2:$B$6,2,FALSE)</calculatedColumnFormula>
    </tableColumn>
    <tableColumn id="18" xr3:uid="{96C3A515-D3EC-4423-9073-98E49A04726B}" name="Continent" dataDxfId="25">
      <calculatedColumnFormula>VLOOKUP(P2,Country!$B$1:$C$5,2,FALSE)</calculatedColumnFormula>
    </tableColumn>
    <tableColumn id="11" xr3:uid="{A9EE5AC3-8368-4525-9A94-9093A329C009}" name="Unit Price" dataDxfId="24"/>
    <tableColumn id="16" xr3:uid="{B863C2D1-2824-4371-BF24-36430CD1DDBB}" name="Unit Price (Unit)" dataDxfId="23">
      <calculatedColumnFormula>VALUE(SUBSTITUTE(SUBSTITUTE(R2,"₹",""),"¥",""))</calculatedColumnFormula>
    </tableColumn>
    <tableColumn id="21" xr3:uid="{253D83CB-1D1B-483B-B733-33AAF2F3A009}" name="Unit Price (USD)" dataDxfId="22">
      <calculatedColumnFormula>IF(LEFT(R2,1)="₹", VALUE(SUBSTITUTE(R2,"₹",""))*0.012,
 IF(LEFT(R2,1)="¥", VALUE(SUBSTITUTE(R2,"¥",""))*0.14,
 IF(LEFT(R2,1)="€", VALUE(SUBSTITUTE(R2,"€",""))*1.08, "")))</calculatedColumnFormula>
    </tableColumn>
    <tableColumn id="12" xr3:uid="{71864D6A-5582-407F-92ED-D99C4DE216E4}" name="Units Sold" dataDxfId="21"/>
    <tableColumn id="13" xr3:uid="{AD70FCCB-BD65-4F7E-A8A2-6A7165ACDCB4}" name="Discount (%)" dataDxfId="20"/>
    <tableColumn id="19" xr3:uid="{89D0A141-40B0-4D1F-80DF-0D921C954E83}" name="Net Sales" dataDxfId="19">
      <calculatedColumnFormula>S2*U2*(1-V2/100)</calculatedColumnFormula>
    </tableColumn>
    <tableColumn id="22" xr3:uid="{B64388A7-4BBA-416D-8617-955C79200765}" name="Total Sales (USD)" dataDxfId="18">
      <calculatedColumnFormula>ROUND(T2 * U2 * (1 - V2 / 100), 0)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19132C-C8AD-4CBE-95F4-5FAFAE432190}" name="Table3" displayName="Table3" ref="A1:M162" totalsRowShown="0" headerRowDxfId="17" dataDxfId="16" headerRowBorderDxfId="14" tableBorderDxfId="15" totalsRowBorderDxfId="13">
  <autoFilter ref="A1:M162" xr:uid="{4319132C-C8AD-4CBE-95F4-5FAFAE432190}"/>
  <tableColumns count="13">
    <tableColumn id="1" xr3:uid="{9DC57B01-823B-4AB9-ADD7-45D3E4F3FB51}" name="Sales Rep ID" dataDxfId="12"/>
    <tableColumn id="2" xr3:uid="{BAED6763-ACE5-4E18-94A9-15998CFE8953}" name="Rep First Name" dataDxfId="11"/>
    <tableColumn id="3" xr3:uid="{9336D3B4-62A9-4A90-87AF-96511F7FD75B}" name="Rep Last Name" dataDxfId="10"/>
    <tableColumn id="4" xr3:uid="{6DD6B08C-7DEF-4DC4-A5B9-E407BA3EFA3D}" name="Month" dataDxfId="9"/>
    <tableColumn id="5" xr3:uid="{144E8BFF-431A-49CE-9792-002F4BF6F1F8}" name="Product Type" dataDxfId="8"/>
    <tableColumn id="6" xr3:uid="{2090DFBE-D498-4DED-BF10-220896719E24}" name="Min Speed" dataDxfId="7"/>
    <tableColumn id="7" xr3:uid="{0E20C3B8-3AAD-450C-AE11-12821B4DA8BA}" name="Speed" dataDxfId="6"/>
    <tableColumn id="8" xr3:uid="{9187CAE4-31FB-4DF1-A2BE-18533CAC7224}" name="Distance" dataDxfId="5"/>
    <tableColumn id="9" xr3:uid="{AD71B897-3C10-4D73-A473-15A3A1F66B70}" name="Shipping Address" dataDxfId="4"/>
    <tableColumn id="10" xr3:uid="{78BAF127-A68C-43F5-AF55-B93A54E1D93A}" name="Country Code" dataDxfId="3"/>
    <tableColumn id="11" xr3:uid="{AAB8CFDD-59D0-4B6C-BB39-D2F084E45F62}" name="Unit Price" dataDxfId="2"/>
    <tableColumn id="12" xr3:uid="{BAFFA887-9FE8-4A9D-AAD1-CA4B36D44658}" name="Units Sold" dataDxfId="1"/>
    <tableColumn id="13" xr3:uid="{AFDC9BD5-86DC-41D7-850C-D3B0BAA9C97E}" name="Discount (%)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3F3D-58C3-4C99-A7F4-35C92C7AE54D}">
  <dimension ref="A3:K16"/>
  <sheetViews>
    <sheetView workbookViewId="0">
      <selection activeCell="C9" sqref="C9"/>
    </sheetView>
  </sheetViews>
  <sheetFormatPr defaultRowHeight="14.5" x14ac:dyDescent="0.35"/>
  <cols>
    <col min="1" max="1" width="13.1796875" bestFit="1" customWidth="1"/>
    <col min="2" max="2" width="21.7265625" bestFit="1" customWidth="1"/>
    <col min="4" max="4" width="13.1796875" bestFit="1" customWidth="1"/>
    <col min="5" max="5" width="22.81640625" bestFit="1" customWidth="1"/>
    <col min="7" max="7" width="18.1796875" bestFit="1" customWidth="1"/>
    <col min="8" max="8" width="22.81640625" bestFit="1" customWidth="1"/>
    <col min="10" max="10" width="13.7265625" bestFit="1" customWidth="1"/>
    <col min="11" max="11" width="22.81640625" bestFit="1" customWidth="1"/>
  </cols>
  <sheetData>
    <row r="3" spans="1:11" x14ac:dyDescent="0.35">
      <c r="A3" s="24" t="s">
        <v>118</v>
      </c>
      <c r="B3" s="25" t="s">
        <v>112</v>
      </c>
      <c r="D3" s="24" t="s">
        <v>3</v>
      </c>
      <c r="E3" s="25" t="s">
        <v>117</v>
      </c>
      <c r="G3" s="24" t="s">
        <v>4</v>
      </c>
      <c r="H3" s="25" t="s">
        <v>117</v>
      </c>
      <c r="J3" s="24" t="s">
        <v>108</v>
      </c>
      <c r="K3" s="25" t="s">
        <v>117</v>
      </c>
    </row>
    <row r="4" spans="1:11" x14ac:dyDescent="0.35">
      <c r="A4" s="26" t="s">
        <v>98</v>
      </c>
      <c r="B4" s="27">
        <v>21336.000000000004</v>
      </c>
      <c r="D4" s="26" t="s">
        <v>15</v>
      </c>
      <c r="E4" s="27">
        <v>2276478</v>
      </c>
      <c r="G4" s="26" t="s">
        <v>23</v>
      </c>
      <c r="H4" s="27">
        <v>16384850</v>
      </c>
      <c r="J4" s="26" t="s">
        <v>114</v>
      </c>
      <c r="K4" s="27">
        <v>8704557</v>
      </c>
    </row>
    <row r="5" spans="1:11" x14ac:dyDescent="0.35">
      <c r="A5" s="28" t="s">
        <v>100</v>
      </c>
      <c r="B5" s="29">
        <v>39528</v>
      </c>
      <c r="D5" s="28" t="s">
        <v>65</v>
      </c>
      <c r="E5" s="29">
        <v>2798320</v>
      </c>
      <c r="G5" s="28" t="s">
        <v>29</v>
      </c>
      <c r="H5" s="29">
        <v>13536066</v>
      </c>
      <c r="J5" s="28" t="s">
        <v>115</v>
      </c>
      <c r="K5" s="29">
        <v>7634223</v>
      </c>
    </row>
    <row r="6" spans="1:11" x14ac:dyDescent="0.35">
      <c r="A6" s="28" t="s">
        <v>99</v>
      </c>
      <c r="B6" s="29">
        <v>35640</v>
      </c>
      <c r="D6" s="28" t="s">
        <v>66</v>
      </c>
      <c r="E6" s="29">
        <v>2798320</v>
      </c>
      <c r="G6" s="28" t="s">
        <v>16</v>
      </c>
      <c r="H6" s="29">
        <v>9994124</v>
      </c>
      <c r="J6" s="28" t="s">
        <v>116</v>
      </c>
      <c r="K6" s="29">
        <v>3274230</v>
      </c>
    </row>
    <row r="7" spans="1:11" x14ac:dyDescent="0.35">
      <c r="A7" s="28" t="s">
        <v>97</v>
      </c>
      <c r="B7" s="29">
        <v>11088</v>
      </c>
      <c r="D7" s="28" t="s">
        <v>67</v>
      </c>
      <c r="E7" s="29">
        <v>3474980</v>
      </c>
      <c r="G7" s="30" t="s">
        <v>111</v>
      </c>
      <c r="H7" s="31">
        <v>39915040</v>
      </c>
      <c r="J7" s="28" t="s">
        <v>113</v>
      </c>
      <c r="K7" s="29">
        <v>20302030</v>
      </c>
    </row>
    <row r="8" spans="1:11" x14ac:dyDescent="0.35">
      <c r="A8" s="30" t="s">
        <v>111</v>
      </c>
      <c r="B8" s="31">
        <v>107592</v>
      </c>
      <c r="D8" s="28" t="s">
        <v>68</v>
      </c>
      <c r="E8" s="29">
        <v>3633440</v>
      </c>
      <c r="J8" s="30" t="s">
        <v>111</v>
      </c>
      <c r="K8" s="31">
        <v>39915040</v>
      </c>
    </row>
    <row r="9" spans="1:11" x14ac:dyDescent="0.35">
      <c r="D9" s="28" t="s">
        <v>69</v>
      </c>
      <c r="E9" s="29">
        <v>4175700</v>
      </c>
    </row>
    <row r="10" spans="1:11" x14ac:dyDescent="0.35">
      <c r="D10" s="28" t="s">
        <v>70</v>
      </c>
      <c r="E10" s="29">
        <v>4109420</v>
      </c>
    </row>
    <row r="11" spans="1:11" x14ac:dyDescent="0.35">
      <c r="D11" s="28" t="s">
        <v>71</v>
      </c>
      <c r="E11" s="29">
        <v>3630200</v>
      </c>
    </row>
    <row r="12" spans="1:11" x14ac:dyDescent="0.35">
      <c r="D12" s="28" t="s">
        <v>72</v>
      </c>
      <c r="E12" s="29">
        <v>3390740</v>
      </c>
    </row>
    <row r="13" spans="1:11" x14ac:dyDescent="0.35">
      <c r="D13" s="28" t="s">
        <v>73</v>
      </c>
      <c r="E13" s="29">
        <v>3089540</v>
      </c>
    </row>
    <row r="14" spans="1:11" x14ac:dyDescent="0.35">
      <c r="D14" s="28" t="s">
        <v>74</v>
      </c>
      <c r="E14" s="29">
        <v>2895678</v>
      </c>
    </row>
    <row r="15" spans="1:11" x14ac:dyDescent="0.35">
      <c r="D15" s="28" t="s">
        <v>75</v>
      </c>
      <c r="E15" s="29">
        <v>3642224</v>
      </c>
    </row>
    <row r="16" spans="1:11" x14ac:dyDescent="0.35">
      <c r="D16" s="30" t="s">
        <v>111</v>
      </c>
      <c r="E16" s="31">
        <v>39915040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7521F-15B1-4193-829E-5AFA7F36C4F5}">
  <dimension ref="A1:X145"/>
  <sheetViews>
    <sheetView workbookViewId="0">
      <selection activeCell="A3" sqref="A3"/>
    </sheetView>
  </sheetViews>
  <sheetFormatPr defaultColWidth="9.1796875" defaultRowHeight="14.5" x14ac:dyDescent="0.35"/>
  <cols>
    <col min="1" max="1" width="23.453125" style="18" customWidth="1"/>
    <col min="2" max="2" width="24.54296875" style="18" hidden="1" customWidth="1"/>
    <col min="3" max="3" width="26" style="18" hidden="1" customWidth="1"/>
    <col min="4" max="4" width="26" style="18" customWidth="1"/>
    <col min="5" max="5" width="18.7265625" style="18" customWidth="1"/>
    <col min="6" max="6" width="26.54296875" style="18" customWidth="1"/>
    <col min="7" max="7" width="24.81640625" style="18" hidden="1" customWidth="1"/>
    <col min="8" max="8" width="12.1796875" style="18" hidden="1" customWidth="1"/>
    <col min="9" max="10" width="20" style="18" customWidth="1"/>
    <col min="11" max="11" width="23.54296875" style="18" customWidth="1"/>
    <col min="12" max="12" width="46.54296875" style="18" customWidth="1"/>
    <col min="13" max="13" width="33.26953125" style="18" customWidth="1"/>
    <col min="14" max="14" width="29.81640625" style="18" customWidth="1"/>
    <col min="15" max="15" width="27" style="18" hidden="1" customWidth="1"/>
    <col min="16" max="17" width="27" style="18" customWidth="1"/>
    <col min="18" max="19" width="24.7265625" style="18" hidden="1" customWidth="1"/>
    <col min="20" max="20" width="24.7265625" style="18" customWidth="1"/>
    <col min="21" max="21" width="23.1796875" style="18" customWidth="1"/>
    <col min="22" max="22" width="28" style="18" customWidth="1"/>
    <col min="23" max="23" width="15.26953125" style="18" bestFit="1" customWidth="1"/>
    <col min="24" max="24" width="23.7265625" style="18" bestFit="1" customWidth="1"/>
    <col min="25" max="16384" width="9.1796875" style="18"/>
  </cols>
  <sheetData>
    <row r="1" spans="1:24" ht="37.5" customHeight="1" x14ac:dyDescent="0.35">
      <c r="A1" s="21" t="s">
        <v>0</v>
      </c>
      <c r="B1" s="16" t="s">
        <v>1</v>
      </c>
      <c r="C1" s="16" t="s">
        <v>2</v>
      </c>
      <c r="D1" s="16" t="s">
        <v>108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109</v>
      </c>
      <c r="J1" s="16" t="s">
        <v>110</v>
      </c>
      <c r="K1" s="16" t="s">
        <v>7</v>
      </c>
      <c r="L1" s="16" t="s">
        <v>8</v>
      </c>
      <c r="M1" s="16" t="s">
        <v>93</v>
      </c>
      <c r="N1" s="16" t="s">
        <v>92</v>
      </c>
      <c r="O1" s="16" t="s">
        <v>9</v>
      </c>
      <c r="P1" s="16" t="s">
        <v>104</v>
      </c>
      <c r="Q1" s="16" t="s">
        <v>101</v>
      </c>
      <c r="R1" s="16" t="s">
        <v>10</v>
      </c>
      <c r="S1" s="16" t="s">
        <v>94</v>
      </c>
      <c r="T1" s="16" t="s">
        <v>106</v>
      </c>
      <c r="U1" s="16" t="s">
        <v>11</v>
      </c>
      <c r="V1" s="19" t="s">
        <v>12</v>
      </c>
      <c r="W1" s="16" t="s">
        <v>105</v>
      </c>
      <c r="X1" s="16" t="s">
        <v>107</v>
      </c>
    </row>
    <row r="2" spans="1:24" x14ac:dyDescent="0.35">
      <c r="A2" s="22">
        <v>1</v>
      </c>
      <c r="B2" s="17" t="s">
        <v>13</v>
      </c>
      <c r="C2" s="17" t="s">
        <v>14</v>
      </c>
      <c r="D2" s="17" t="str">
        <f t="shared" ref="D2:D33" si="0">C2 &amp; ", " &amp; B2</f>
        <v>Joshi, Sanya</v>
      </c>
      <c r="E2" s="17" t="s">
        <v>15</v>
      </c>
      <c r="F2" s="17" t="s">
        <v>16</v>
      </c>
      <c r="G2" s="17" t="s">
        <v>17</v>
      </c>
      <c r="H2" s="17" t="s">
        <v>18</v>
      </c>
      <c r="I2" s="17" t="str">
        <f t="shared" ref="I2:I33" si="1">G2 &amp; " - " &amp; H2</f>
        <v>15 mph - 30 mph</v>
      </c>
      <c r="J2" s="17" t="str">
        <f t="shared" ref="J2:J33" si="2">IF(ISBLANK(G2), "Yes", "No")</f>
        <v>No</v>
      </c>
      <c r="K2" s="17" t="s">
        <v>19</v>
      </c>
      <c r="L2" s="17" t="s">
        <v>76</v>
      </c>
      <c r="M2" s="17" t="s">
        <v>77</v>
      </c>
      <c r="N2" s="17">
        <v>560001</v>
      </c>
      <c r="O2" s="17" t="s">
        <v>21</v>
      </c>
      <c r="P2" s="17" t="str">
        <f>VLOOKUP(O2,Country!$A$2:$B$6,2,FALSE)</f>
        <v>India</v>
      </c>
      <c r="Q2" s="17" t="str">
        <f>VLOOKUP(P2,Country!$B$1:$C$5,2,FALSE)</f>
        <v>Asia</v>
      </c>
      <c r="R2" s="17" t="s">
        <v>22</v>
      </c>
      <c r="S2" s="17">
        <f t="shared" ref="S2:S33" si="3">VALUE(SUBSTITUTE(SUBSTITUTE(R2,"₹",""),"¥",""))</f>
        <v>30000</v>
      </c>
      <c r="T2" s="17">
        <f t="shared" ref="T2:T33" si="4">IF(LEFT(R2,1)="₹", VALUE(SUBSTITUTE(R2,"₹",""))*0.012,
 IF(LEFT(R2,1)="¥", VALUE(SUBSTITUTE(R2,"¥",""))*0.14,
 IF(LEFT(R2,1)="€", VALUE(SUBSTITUTE(R2,"€",""))*1.08, "")))</f>
        <v>360</v>
      </c>
      <c r="U2" s="17">
        <v>150</v>
      </c>
      <c r="V2" s="20">
        <v>10</v>
      </c>
      <c r="W2" s="23">
        <f t="shared" ref="W2:W33" si="5">S2*U2*(1-V2/100)</f>
        <v>4050000</v>
      </c>
      <c r="X2" s="23">
        <f t="shared" ref="X2:X33" si="6">ROUND(T2 * U2 * (1 - V2 / 100), 0)</f>
        <v>48600</v>
      </c>
    </row>
    <row r="3" spans="1:24" x14ac:dyDescent="0.35">
      <c r="A3" s="22">
        <v>2</v>
      </c>
      <c r="B3" s="17" t="s">
        <v>13</v>
      </c>
      <c r="C3" s="17" t="s">
        <v>14</v>
      </c>
      <c r="D3" s="17" t="str">
        <f t="shared" si="0"/>
        <v>Joshi, Sanya</v>
      </c>
      <c r="E3" s="17" t="s">
        <v>15</v>
      </c>
      <c r="F3" s="17" t="s">
        <v>23</v>
      </c>
      <c r="G3" s="17" t="s">
        <v>24</v>
      </c>
      <c r="H3" s="17" t="s">
        <v>25</v>
      </c>
      <c r="I3" s="17" t="str">
        <f t="shared" si="1"/>
        <v>20 mph - 35 mph</v>
      </c>
      <c r="J3" s="17" t="str">
        <f t="shared" si="2"/>
        <v>No</v>
      </c>
      <c r="K3" s="17" t="s">
        <v>26</v>
      </c>
      <c r="L3" s="17" t="s">
        <v>78</v>
      </c>
      <c r="M3" s="17" t="s">
        <v>77</v>
      </c>
      <c r="N3" s="17">
        <v>560001</v>
      </c>
      <c r="O3" s="17" t="s">
        <v>21</v>
      </c>
      <c r="P3" s="17" t="str">
        <f>VLOOKUP(O3,Country!$A$2:$B$6,2,FALSE)</f>
        <v>India</v>
      </c>
      <c r="Q3" s="17" t="str">
        <f>VLOOKUP(P3,Country!$B$1:$C$5,2,FALSE)</f>
        <v>Asia</v>
      </c>
      <c r="R3" s="17" t="s">
        <v>28</v>
      </c>
      <c r="S3" s="17">
        <f t="shared" si="3"/>
        <v>25000</v>
      </c>
      <c r="T3" s="17">
        <f t="shared" si="4"/>
        <v>300</v>
      </c>
      <c r="U3" s="17">
        <v>300</v>
      </c>
      <c r="V3" s="20">
        <v>10</v>
      </c>
      <c r="W3" s="23">
        <f t="shared" si="5"/>
        <v>6750000</v>
      </c>
      <c r="X3" s="23">
        <f t="shared" si="6"/>
        <v>81000</v>
      </c>
    </row>
    <row r="4" spans="1:24" x14ac:dyDescent="0.35">
      <c r="A4" s="22">
        <v>3</v>
      </c>
      <c r="B4" s="17" t="s">
        <v>13</v>
      </c>
      <c r="C4" s="17" t="s">
        <v>14</v>
      </c>
      <c r="D4" s="17" t="str">
        <f t="shared" si="0"/>
        <v>Joshi, Sanya</v>
      </c>
      <c r="E4" s="17" t="s">
        <v>15</v>
      </c>
      <c r="F4" s="17" t="s">
        <v>29</v>
      </c>
      <c r="G4" s="17" t="s">
        <v>30</v>
      </c>
      <c r="H4" s="17" t="s">
        <v>31</v>
      </c>
      <c r="I4" s="17" t="str">
        <f t="shared" si="1"/>
        <v>18 mph - 28 mph</v>
      </c>
      <c r="J4" s="17" t="str">
        <f t="shared" si="2"/>
        <v>No</v>
      </c>
      <c r="K4" s="17" t="s">
        <v>32</v>
      </c>
      <c r="L4" s="17" t="s">
        <v>79</v>
      </c>
      <c r="M4" s="17" t="s">
        <v>77</v>
      </c>
      <c r="N4" s="17">
        <v>560001</v>
      </c>
      <c r="O4" s="17" t="s">
        <v>21</v>
      </c>
      <c r="P4" s="17" t="str">
        <f>VLOOKUP(O4,Country!$A$2:$B$6,2,FALSE)</f>
        <v>India</v>
      </c>
      <c r="Q4" s="17" t="str">
        <f>VLOOKUP(P4,Country!$B$1:$C$5,2,FALSE)</f>
        <v>Asia</v>
      </c>
      <c r="R4" s="17" t="s">
        <v>34</v>
      </c>
      <c r="S4" s="17">
        <f t="shared" si="3"/>
        <v>22000</v>
      </c>
      <c r="T4" s="17">
        <f t="shared" si="4"/>
        <v>264</v>
      </c>
      <c r="U4" s="17">
        <v>200</v>
      </c>
      <c r="V4" s="20">
        <v>10</v>
      </c>
      <c r="W4" s="23">
        <f t="shared" si="5"/>
        <v>3960000</v>
      </c>
      <c r="X4" s="23">
        <f t="shared" si="6"/>
        <v>47520</v>
      </c>
    </row>
    <row r="5" spans="1:24" x14ac:dyDescent="0.35">
      <c r="A5" s="22">
        <v>4</v>
      </c>
      <c r="B5" s="17" t="s">
        <v>35</v>
      </c>
      <c r="C5" s="17" t="s">
        <v>36</v>
      </c>
      <c r="D5" s="17" t="str">
        <f t="shared" si="0"/>
        <v>Liu, Fang</v>
      </c>
      <c r="E5" s="17" t="s">
        <v>15</v>
      </c>
      <c r="F5" s="17" t="s">
        <v>16</v>
      </c>
      <c r="G5" s="17" t="s">
        <v>17</v>
      </c>
      <c r="H5" s="17" t="s">
        <v>18</v>
      </c>
      <c r="I5" s="17" t="str">
        <f t="shared" si="1"/>
        <v>15 mph - 30 mph</v>
      </c>
      <c r="J5" s="17" t="str">
        <f t="shared" si="2"/>
        <v>No</v>
      </c>
      <c r="K5" s="17" t="s">
        <v>19</v>
      </c>
      <c r="L5" s="17" t="s">
        <v>80</v>
      </c>
      <c r="M5" s="17" t="s">
        <v>81</v>
      </c>
      <c r="N5" s="17">
        <v>200001</v>
      </c>
      <c r="O5" s="17" t="s">
        <v>38</v>
      </c>
      <c r="P5" s="17" t="str">
        <f>VLOOKUP(O5,Country!$A$2:$B$6,2,FALSE)</f>
        <v>China</v>
      </c>
      <c r="Q5" s="17" t="str">
        <f>VLOOKUP(P5,Country!$B$1:$C$5,2,FALSE)</f>
        <v>Asia</v>
      </c>
      <c r="R5" s="17" t="s">
        <v>39</v>
      </c>
      <c r="S5" s="17">
        <f t="shared" si="3"/>
        <v>5000</v>
      </c>
      <c r="T5" s="17">
        <f t="shared" si="4"/>
        <v>700.00000000000011</v>
      </c>
      <c r="U5" s="17">
        <v>500</v>
      </c>
      <c r="V5" s="20">
        <v>10</v>
      </c>
      <c r="W5" s="23">
        <f t="shared" si="5"/>
        <v>2250000</v>
      </c>
      <c r="X5" s="23">
        <f t="shared" si="6"/>
        <v>315000</v>
      </c>
    </row>
    <row r="6" spans="1:24" x14ac:dyDescent="0.35">
      <c r="A6" s="22">
        <v>5</v>
      </c>
      <c r="B6" s="17" t="s">
        <v>35</v>
      </c>
      <c r="C6" s="17" t="s">
        <v>36</v>
      </c>
      <c r="D6" s="17" t="str">
        <f t="shared" si="0"/>
        <v>Liu, Fang</v>
      </c>
      <c r="E6" s="17" t="s">
        <v>15</v>
      </c>
      <c r="F6" s="17" t="s">
        <v>23</v>
      </c>
      <c r="G6" s="17" t="s">
        <v>24</v>
      </c>
      <c r="H6" s="17" t="s">
        <v>25</v>
      </c>
      <c r="I6" s="17" t="str">
        <f t="shared" si="1"/>
        <v>20 mph - 35 mph</v>
      </c>
      <c r="J6" s="17" t="str">
        <f t="shared" si="2"/>
        <v>No</v>
      </c>
      <c r="K6" s="17" t="s">
        <v>26</v>
      </c>
      <c r="L6" s="17" t="s">
        <v>82</v>
      </c>
      <c r="M6" s="17" t="s">
        <v>81</v>
      </c>
      <c r="N6" s="17">
        <v>200001</v>
      </c>
      <c r="O6" s="17" t="s">
        <v>38</v>
      </c>
      <c r="P6" s="17" t="str">
        <f>VLOOKUP(O6,Country!$A$2:$B$6,2,FALSE)</f>
        <v>China</v>
      </c>
      <c r="Q6" s="17" t="str">
        <f>VLOOKUP(P6,Country!$B$1:$C$5,2,FALSE)</f>
        <v>Asia</v>
      </c>
      <c r="R6" s="17" t="s">
        <v>41</v>
      </c>
      <c r="S6" s="17">
        <f t="shared" si="3"/>
        <v>3500</v>
      </c>
      <c r="T6" s="17">
        <f t="shared" si="4"/>
        <v>490.00000000000006</v>
      </c>
      <c r="U6" s="17">
        <v>1000</v>
      </c>
      <c r="V6" s="20">
        <v>10</v>
      </c>
      <c r="W6" s="23">
        <f t="shared" si="5"/>
        <v>3150000</v>
      </c>
      <c r="X6" s="23">
        <f t="shared" si="6"/>
        <v>441000</v>
      </c>
    </row>
    <row r="7" spans="1:24" x14ac:dyDescent="0.35">
      <c r="A7" s="22">
        <v>6</v>
      </c>
      <c r="B7" s="17" t="s">
        <v>35</v>
      </c>
      <c r="C7" s="17" t="s">
        <v>36</v>
      </c>
      <c r="D7" s="17" t="str">
        <f t="shared" si="0"/>
        <v>Liu, Fang</v>
      </c>
      <c r="E7" s="17" t="s">
        <v>15</v>
      </c>
      <c r="F7" s="17" t="s">
        <v>29</v>
      </c>
      <c r="G7" s="17"/>
      <c r="H7" s="17" t="s">
        <v>31</v>
      </c>
      <c r="I7" s="17" t="str">
        <f t="shared" si="1"/>
        <v xml:space="preserve"> - 28 mph</v>
      </c>
      <c r="J7" s="17" t="str">
        <f t="shared" si="2"/>
        <v>Yes</v>
      </c>
      <c r="K7" s="17" t="s">
        <v>32</v>
      </c>
      <c r="L7" s="17" t="s">
        <v>83</v>
      </c>
      <c r="M7" s="17" t="s">
        <v>81</v>
      </c>
      <c r="N7" s="17">
        <v>200001</v>
      </c>
      <c r="O7" s="17" t="s">
        <v>38</v>
      </c>
      <c r="P7" s="17" t="str">
        <f>VLOOKUP(O7,Country!$A$2:$B$6,2,FALSE)</f>
        <v>China</v>
      </c>
      <c r="Q7" s="17" t="str">
        <f>VLOOKUP(P7,Country!$B$1:$C$5,2,FALSE)</f>
        <v>Asia</v>
      </c>
      <c r="R7" s="17" t="s">
        <v>44</v>
      </c>
      <c r="S7" s="17">
        <f t="shared" si="3"/>
        <v>4200</v>
      </c>
      <c r="T7" s="17">
        <f t="shared" si="4"/>
        <v>588</v>
      </c>
      <c r="U7" s="17">
        <v>800</v>
      </c>
      <c r="V7" s="20">
        <v>10</v>
      </c>
      <c r="W7" s="23">
        <f t="shared" si="5"/>
        <v>3024000</v>
      </c>
      <c r="X7" s="23">
        <f t="shared" si="6"/>
        <v>423360</v>
      </c>
    </row>
    <row r="8" spans="1:24" x14ac:dyDescent="0.35">
      <c r="A8" s="22">
        <v>7</v>
      </c>
      <c r="B8" s="17" t="s">
        <v>45</v>
      </c>
      <c r="C8" s="17" t="s">
        <v>46</v>
      </c>
      <c r="D8" s="17" t="str">
        <f t="shared" si="0"/>
        <v>Fischer, Jonas</v>
      </c>
      <c r="E8" s="17" t="s">
        <v>15</v>
      </c>
      <c r="F8" s="17" t="s">
        <v>16</v>
      </c>
      <c r="G8" s="17" t="s">
        <v>17</v>
      </c>
      <c r="H8" s="17" t="s">
        <v>18</v>
      </c>
      <c r="I8" s="17" t="str">
        <f t="shared" si="1"/>
        <v>15 mph - 30 mph</v>
      </c>
      <c r="J8" s="17" t="str">
        <f t="shared" si="2"/>
        <v>No</v>
      </c>
      <c r="K8" s="17" t="s">
        <v>19</v>
      </c>
      <c r="L8" s="17" t="s">
        <v>84</v>
      </c>
      <c r="M8" s="17" t="s">
        <v>85</v>
      </c>
      <c r="N8" s="17">
        <v>20095</v>
      </c>
      <c r="O8" s="17" t="s">
        <v>49</v>
      </c>
      <c r="P8" s="17" t="str">
        <f>VLOOKUP(O8,Country!$A$2:$B$6,2,FALSE)</f>
        <v>Germany</v>
      </c>
      <c r="Q8" s="17" t="str">
        <f>VLOOKUP(P8,Country!$B$1:$C$5,2,FALSE)</f>
        <v>Europe</v>
      </c>
      <c r="R8" s="17" t="s">
        <v>50</v>
      </c>
      <c r="S8" s="17">
        <f t="shared" si="3"/>
        <v>1000</v>
      </c>
      <c r="T8" s="17">
        <f>IF(LEFT(R8,1)="₹", VALUE(SUBSTITUTE(R8,"₹",""))*0.012,
 IF(LEFT(R8,1)="¥", VALUE(SUBSTITUTE(R8,"¥",""))*0.14,
 IF(LEFT(R8,1)="€", VALUE(SUBSTITUTE(R8,"€",""))*1.08, "")))</f>
        <v>1080</v>
      </c>
      <c r="U8" s="17">
        <v>120</v>
      </c>
      <c r="V8" s="20">
        <v>10</v>
      </c>
      <c r="W8" s="23">
        <f t="shared" si="5"/>
        <v>108000</v>
      </c>
      <c r="X8" s="23">
        <f t="shared" si="6"/>
        <v>116640</v>
      </c>
    </row>
    <row r="9" spans="1:24" x14ac:dyDescent="0.35">
      <c r="A9" s="22">
        <v>8</v>
      </c>
      <c r="B9" s="17" t="s">
        <v>45</v>
      </c>
      <c r="C9" s="17" t="s">
        <v>46</v>
      </c>
      <c r="D9" s="17" t="str">
        <f t="shared" si="0"/>
        <v>Fischer, Jonas</v>
      </c>
      <c r="E9" s="17" t="s">
        <v>15</v>
      </c>
      <c r="F9" s="17" t="s">
        <v>23</v>
      </c>
      <c r="G9" s="17" t="s">
        <v>24</v>
      </c>
      <c r="H9" s="17" t="s">
        <v>25</v>
      </c>
      <c r="I9" s="17" t="str">
        <f t="shared" si="1"/>
        <v>20 mph - 35 mph</v>
      </c>
      <c r="J9" s="17" t="str">
        <f t="shared" si="2"/>
        <v>No</v>
      </c>
      <c r="K9" s="17" t="s">
        <v>26</v>
      </c>
      <c r="L9" s="17" t="s">
        <v>86</v>
      </c>
      <c r="M9" s="17" t="s">
        <v>85</v>
      </c>
      <c r="N9" s="17">
        <v>20095</v>
      </c>
      <c r="O9" s="17" t="s">
        <v>49</v>
      </c>
      <c r="P9" s="17" t="str">
        <f>VLOOKUP(O9,Country!$A$2:$B$6,2,FALSE)</f>
        <v>Germany</v>
      </c>
      <c r="Q9" s="17" t="str">
        <f>VLOOKUP(P9,Country!$B$1:$C$5,2,FALSE)</f>
        <v>Europe</v>
      </c>
      <c r="R9" s="17" t="s">
        <v>52</v>
      </c>
      <c r="S9" s="17">
        <f t="shared" si="3"/>
        <v>800</v>
      </c>
      <c r="T9" s="17">
        <f t="shared" si="4"/>
        <v>864</v>
      </c>
      <c r="U9" s="17">
        <v>200</v>
      </c>
      <c r="V9" s="20">
        <v>10</v>
      </c>
      <c r="W9" s="23">
        <f t="shared" si="5"/>
        <v>144000</v>
      </c>
      <c r="X9" s="23">
        <f t="shared" si="6"/>
        <v>155520</v>
      </c>
    </row>
    <row r="10" spans="1:24" x14ac:dyDescent="0.35">
      <c r="A10" s="22">
        <v>9</v>
      </c>
      <c r="B10" s="17" t="s">
        <v>45</v>
      </c>
      <c r="C10" s="17" t="s">
        <v>46</v>
      </c>
      <c r="D10" s="17" t="str">
        <f t="shared" si="0"/>
        <v>Fischer, Jonas</v>
      </c>
      <c r="E10" s="17" t="s">
        <v>15</v>
      </c>
      <c r="F10" s="17" t="s">
        <v>29</v>
      </c>
      <c r="G10" s="17" t="s">
        <v>30</v>
      </c>
      <c r="H10" s="17" t="s">
        <v>31</v>
      </c>
      <c r="I10" s="17" t="str">
        <f t="shared" si="1"/>
        <v>18 mph - 28 mph</v>
      </c>
      <c r="J10" s="17" t="str">
        <f t="shared" si="2"/>
        <v>No</v>
      </c>
      <c r="K10" s="17" t="s">
        <v>32</v>
      </c>
      <c r="L10" s="17" t="s">
        <v>87</v>
      </c>
      <c r="M10" s="17" t="s">
        <v>85</v>
      </c>
      <c r="N10" s="17">
        <v>20095</v>
      </c>
      <c r="O10" s="17" t="s">
        <v>49</v>
      </c>
      <c r="P10" s="17" t="str">
        <f>VLOOKUP(O10,Country!$A$2:$B$6,2,FALSE)</f>
        <v>Germany</v>
      </c>
      <c r="Q10" s="17" t="str">
        <f>VLOOKUP(P10,Country!$B$1:$C$5,2,FALSE)</f>
        <v>Europe</v>
      </c>
      <c r="R10" s="17" t="s">
        <v>54</v>
      </c>
      <c r="S10" s="17">
        <f t="shared" si="3"/>
        <v>950</v>
      </c>
      <c r="T10" s="17">
        <f t="shared" si="4"/>
        <v>1026</v>
      </c>
      <c r="U10" s="17">
        <v>150</v>
      </c>
      <c r="V10" s="20">
        <v>10</v>
      </c>
      <c r="W10" s="23">
        <f t="shared" si="5"/>
        <v>128250</v>
      </c>
      <c r="X10" s="23">
        <f t="shared" si="6"/>
        <v>138510</v>
      </c>
    </row>
    <row r="11" spans="1:24" x14ac:dyDescent="0.35">
      <c r="A11" s="22">
        <v>10</v>
      </c>
      <c r="B11" s="17" t="s">
        <v>55</v>
      </c>
      <c r="C11" s="17" t="s">
        <v>56</v>
      </c>
      <c r="D11" s="17" t="str">
        <f t="shared" si="0"/>
        <v>Bernard, Théo</v>
      </c>
      <c r="E11" s="17" t="s">
        <v>15</v>
      </c>
      <c r="F11" s="17" t="s">
        <v>16</v>
      </c>
      <c r="G11" s="17" t="s">
        <v>17</v>
      </c>
      <c r="H11" s="17" t="s">
        <v>18</v>
      </c>
      <c r="I11" s="17" t="str">
        <f t="shared" si="1"/>
        <v>15 mph - 30 mph</v>
      </c>
      <c r="J11" s="17" t="str">
        <f t="shared" si="2"/>
        <v>No</v>
      </c>
      <c r="K11" s="17" t="s">
        <v>19</v>
      </c>
      <c r="L11" s="17" t="s">
        <v>88</v>
      </c>
      <c r="M11" s="17" t="s">
        <v>89</v>
      </c>
      <c r="N11" s="17">
        <v>75005</v>
      </c>
      <c r="O11" s="17" t="s">
        <v>58</v>
      </c>
      <c r="P11" s="17" t="str">
        <f>VLOOKUP(O11,Country!$A$2:$B$6,2,FALSE)</f>
        <v>France</v>
      </c>
      <c r="Q11" s="17" t="str">
        <f>VLOOKUP(P11,Country!$B$1:$C$5,2,FALSE)</f>
        <v>Europe</v>
      </c>
      <c r="R11" s="17" t="s">
        <v>59</v>
      </c>
      <c r="S11" s="17">
        <f t="shared" si="3"/>
        <v>1100</v>
      </c>
      <c r="T11" s="17">
        <f t="shared" si="4"/>
        <v>1188</v>
      </c>
      <c r="U11" s="17">
        <v>100</v>
      </c>
      <c r="V11" s="20">
        <v>10</v>
      </c>
      <c r="W11" s="23">
        <f t="shared" si="5"/>
        <v>99000</v>
      </c>
      <c r="X11" s="23">
        <f t="shared" si="6"/>
        <v>106920</v>
      </c>
    </row>
    <row r="12" spans="1:24" x14ac:dyDescent="0.35">
      <c r="A12" s="22">
        <v>11</v>
      </c>
      <c r="B12" s="17" t="s">
        <v>55</v>
      </c>
      <c r="C12" s="17" t="s">
        <v>56</v>
      </c>
      <c r="D12" s="17" t="str">
        <f t="shared" si="0"/>
        <v>Bernard, Théo</v>
      </c>
      <c r="E12" s="17" t="s">
        <v>15</v>
      </c>
      <c r="F12" s="17" t="s">
        <v>23</v>
      </c>
      <c r="G12" s="17" t="s">
        <v>24</v>
      </c>
      <c r="H12" s="17" t="s">
        <v>25</v>
      </c>
      <c r="I12" s="17" t="str">
        <f t="shared" si="1"/>
        <v>20 mph - 35 mph</v>
      </c>
      <c r="J12" s="17" t="str">
        <f t="shared" si="2"/>
        <v>No</v>
      </c>
      <c r="K12" s="17" t="s">
        <v>26</v>
      </c>
      <c r="L12" s="17" t="s">
        <v>90</v>
      </c>
      <c r="M12" s="17" t="s">
        <v>89</v>
      </c>
      <c r="N12" s="17">
        <v>75005</v>
      </c>
      <c r="O12" s="17" t="s">
        <v>58</v>
      </c>
      <c r="P12" s="17" t="str">
        <f>VLOOKUP(O12,Country!$A$2:$B$6,2,FALSE)</f>
        <v>France</v>
      </c>
      <c r="Q12" s="17" t="str">
        <f>VLOOKUP(P12,Country!$B$1:$C$5,2,FALSE)</f>
        <v>Europe</v>
      </c>
      <c r="R12" s="17" t="s">
        <v>62</v>
      </c>
      <c r="S12" s="17">
        <f t="shared" si="3"/>
        <v>900</v>
      </c>
      <c r="T12" s="17">
        <f t="shared" si="4"/>
        <v>972.00000000000011</v>
      </c>
      <c r="U12" s="17">
        <v>250</v>
      </c>
      <c r="V12" s="20">
        <v>10</v>
      </c>
      <c r="W12" s="23">
        <f t="shared" si="5"/>
        <v>202500</v>
      </c>
      <c r="X12" s="23">
        <f t="shared" si="6"/>
        <v>218700</v>
      </c>
    </row>
    <row r="13" spans="1:24" x14ac:dyDescent="0.35">
      <c r="A13" s="22">
        <v>12</v>
      </c>
      <c r="B13" s="17" t="s">
        <v>55</v>
      </c>
      <c r="C13" s="17" t="s">
        <v>56</v>
      </c>
      <c r="D13" s="17" t="str">
        <f t="shared" si="0"/>
        <v>Bernard, Théo</v>
      </c>
      <c r="E13" s="17" t="s">
        <v>15</v>
      </c>
      <c r="F13" s="17" t="s">
        <v>29</v>
      </c>
      <c r="G13" s="17" t="s">
        <v>30</v>
      </c>
      <c r="H13" s="17" t="s">
        <v>31</v>
      </c>
      <c r="I13" s="17" t="str">
        <f t="shared" si="1"/>
        <v>18 mph - 28 mph</v>
      </c>
      <c r="J13" s="17" t="str">
        <f t="shared" si="2"/>
        <v>No</v>
      </c>
      <c r="K13" s="17" t="s">
        <v>32</v>
      </c>
      <c r="L13" s="17" t="s">
        <v>91</v>
      </c>
      <c r="M13" s="17" t="s">
        <v>89</v>
      </c>
      <c r="N13" s="17">
        <v>75005</v>
      </c>
      <c r="O13" s="17" t="s">
        <v>58</v>
      </c>
      <c r="P13" s="17" t="str">
        <f>VLOOKUP(O13,Country!$A$2:$B$6,2,FALSE)</f>
        <v>France</v>
      </c>
      <c r="Q13" s="17" t="str">
        <f>VLOOKUP(P13,Country!$B$1:$C$5,2,FALSE)</f>
        <v>Europe</v>
      </c>
      <c r="R13" s="17" t="s">
        <v>64</v>
      </c>
      <c r="S13" s="17">
        <f t="shared" si="3"/>
        <v>1050</v>
      </c>
      <c r="T13" s="17">
        <f t="shared" si="4"/>
        <v>1134</v>
      </c>
      <c r="U13" s="17">
        <v>180</v>
      </c>
      <c r="V13" s="20">
        <v>10</v>
      </c>
      <c r="W13" s="23">
        <f t="shared" si="5"/>
        <v>170100</v>
      </c>
      <c r="X13" s="23">
        <f t="shared" si="6"/>
        <v>183708</v>
      </c>
    </row>
    <row r="14" spans="1:24" x14ac:dyDescent="0.35">
      <c r="A14" s="22">
        <v>13</v>
      </c>
      <c r="B14" s="17" t="s">
        <v>13</v>
      </c>
      <c r="C14" s="17" t="s">
        <v>14</v>
      </c>
      <c r="D14" s="17" t="str">
        <f t="shared" si="0"/>
        <v>Joshi, Sanya</v>
      </c>
      <c r="E14" s="17" t="s">
        <v>65</v>
      </c>
      <c r="F14" s="17" t="s">
        <v>16</v>
      </c>
      <c r="G14" s="17" t="s">
        <v>17</v>
      </c>
      <c r="H14" s="17" t="s">
        <v>18</v>
      </c>
      <c r="I14" s="17" t="str">
        <f t="shared" si="1"/>
        <v>15 mph - 30 mph</v>
      </c>
      <c r="J14" s="17" t="str">
        <f t="shared" si="2"/>
        <v>No</v>
      </c>
      <c r="K14" s="17" t="s">
        <v>19</v>
      </c>
      <c r="L14" s="17" t="s">
        <v>76</v>
      </c>
      <c r="M14" s="17" t="s">
        <v>77</v>
      </c>
      <c r="N14" s="17">
        <v>560001</v>
      </c>
      <c r="O14" s="17" t="s">
        <v>21</v>
      </c>
      <c r="P14" s="17" t="str">
        <f>VLOOKUP(O14,Country!$A$2:$B$6,2,FALSE)</f>
        <v>India</v>
      </c>
      <c r="Q14" s="17" t="str">
        <f>VLOOKUP(P14,Country!$B$1:$C$5,2,FALSE)</f>
        <v>Asia</v>
      </c>
      <c r="R14" s="17" t="s">
        <v>22</v>
      </c>
      <c r="S14" s="17">
        <f t="shared" si="3"/>
        <v>30000</v>
      </c>
      <c r="T14" s="17">
        <f t="shared" si="4"/>
        <v>360</v>
      </c>
      <c r="U14" s="17">
        <v>160</v>
      </c>
      <c r="V14" s="20">
        <v>0</v>
      </c>
      <c r="W14" s="23">
        <f t="shared" si="5"/>
        <v>4800000</v>
      </c>
      <c r="X14" s="23">
        <f t="shared" si="6"/>
        <v>57600</v>
      </c>
    </row>
    <row r="15" spans="1:24" x14ac:dyDescent="0.35">
      <c r="A15" s="22">
        <v>14</v>
      </c>
      <c r="B15" s="17" t="s">
        <v>13</v>
      </c>
      <c r="C15" s="17" t="s">
        <v>14</v>
      </c>
      <c r="D15" s="17" t="str">
        <f t="shared" si="0"/>
        <v>Joshi, Sanya</v>
      </c>
      <c r="E15" s="17" t="s">
        <v>65</v>
      </c>
      <c r="F15" s="17" t="s">
        <v>23</v>
      </c>
      <c r="G15" s="17"/>
      <c r="H15" s="17" t="s">
        <v>25</v>
      </c>
      <c r="I15" s="17" t="str">
        <f t="shared" si="1"/>
        <v xml:space="preserve"> - 35 mph</v>
      </c>
      <c r="J15" s="17" t="str">
        <f t="shared" si="2"/>
        <v>Yes</v>
      </c>
      <c r="K15" s="17" t="s">
        <v>26</v>
      </c>
      <c r="L15" s="17" t="s">
        <v>78</v>
      </c>
      <c r="M15" s="17" t="s">
        <v>77</v>
      </c>
      <c r="N15" s="17">
        <v>560001</v>
      </c>
      <c r="O15" s="17" t="s">
        <v>21</v>
      </c>
      <c r="P15" s="17" t="str">
        <f>VLOOKUP(O15,Country!$A$2:$B$6,2,FALSE)</f>
        <v>India</v>
      </c>
      <c r="Q15" s="17" t="str">
        <f>VLOOKUP(P15,Country!$B$1:$C$5,2,FALSE)</f>
        <v>Asia</v>
      </c>
      <c r="R15" s="17" t="s">
        <v>28</v>
      </c>
      <c r="S15" s="17">
        <f t="shared" si="3"/>
        <v>25000</v>
      </c>
      <c r="T15" s="17">
        <f t="shared" si="4"/>
        <v>300</v>
      </c>
      <c r="U15" s="17">
        <v>350</v>
      </c>
      <c r="V15" s="20">
        <v>0</v>
      </c>
      <c r="W15" s="23">
        <f t="shared" si="5"/>
        <v>8750000</v>
      </c>
      <c r="X15" s="23">
        <f t="shared" si="6"/>
        <v>105000</v>
      </c>
    </row>
    <row r="16" spans="1:24" x14ac:dyDescent="0.35">
      <c r="A16" s="22">
        <v>15</v>
      </c>
      <c r="B16" s="17" t="s">
        <v>13</v>
      </c>
      <c r="C16" s="17" t="s">
        <v>14</v>
      </c>
      <c r="D16" s="17" t="str">
        <f t="shared" si="0"/>
        <v>Joshi, Sanya</v>
      </c>
      <c r="E16" s="17" t="s">
        <v>65</v>
      </c>
      <c r="F16" s="17" t="s">
        <v>29</v>
      </c>
      <c r="G16" s="17" t="s">
        <v>30</v>
      </c>
      <c r="H16" s="17" t="s">
        <v>31</v>
      </c>
      <c r="I16" s="17" t="str">
        <f t="shared" si="1"/>
        <v>18 mph - 28 mph</v>
      </c>
      <c r="J16" s="17" t="str">
        <f t="shared" si="2"/>
        <v>No</v>
      </c>
      <c r="K16" s="17" t="s">
        <v>32</v>
      </c>
      <c r="L16" s="17" t="s">
        <v>79</v>
      </c>
      <c r="M16" s="17" t="s">
        <v>77</v>
      </c>
      <c r="N16" s="17">
        <v>560001</v>
      </c>
      <c r="O16" s="17" t="s">
        <v>21</v>
      </c>
      <c r="P16" s="17" t="str">
        <f>VLOOKUP(O16,Country!$A$2:$B$6,2,FALSE)</f>
        <v>India</v>
      </c>
      <c r="Q16" s="17" t="str">
        <f>VLOOKUP(P16,Country!$B$1:$C$5,2,FALSE)</f>
        <v>Asia</v>
      </c>
      <c r="R16" s="17" t="s">
        <v>34</v>
      </c>
      <c r="S16" s="17">
        <f t="shared" si="3"/>
        <v>22000</v>
      </c>
      <c r="T16" s="17">
        <f t="shared" si="4"/>
        <v>264</v>
      </c>
      <c r="U16" s="17">
        <v>220</v>
      </c>
      <c r="V16" s="20">
        <v>0</v>
      </c>
      <c r="W16" s="23">
        <f t="shared" si="5"/>
        <v>4840000</v>
      </c>
      <c r="X16" s="23">
        <f t="shared" si="6"/>
        <v>58080</v>
      </c>
    </row>
    <row r="17" spans="1:24" x14ac:dyDescent="0.35">
      <c r="A17" s="22">
        <v>16</v>
      </c>
      <c r="B17" s="17" t="s">
        <v>35</v>
      </c>
      <c r="C17" s="17" t="s">
        <v>36</v>
      </c>
      <c r="D17" s="17" t="str">
        <f t="shared" si="0"/>
        <v>Liu, Fang</v>
      </c>
      <c r="E17" s="17" t="s">
        <v>65</v>
      </c>
      <c r="F17" s="17" t="s">
        <v>16</v>
      </c>
      <c r="G17" s="17" t="s">
        <v>17</v>
      </c>
      <c r="H17" s="17" t="s">
        <v>18</v>
      </c>
      <c r="I17" s="17" t="str">
        <f t="shared" si="1"/>
        <v>15 mph - 30 mph</v>
      </c>
      <c r="J17" s="17" t="str">
        <f t="shared" si="2"/>
        <v>No</v>
      </c>
      <c r="K17" s="17" t="s">
        <v>19</v>
      </c>
      <c r="L17" s="17" t="s">
        <v>80</v>
      </c>
      <c r="M17" s="17" t="s">
        <v>81</v>
      </c>
      <c r="N17" s="17">
        <v>200001</v>
      </c>
      <c r="O17" s="17" t="s">
        <v>38</v>
      </c>
      <c r="P17" s="17" t="str">
        <f>VLOOKUP(O17,Country!$A$2:$B$6,2,FALSE)</f>
        <v>China</v>
      </c>
      <c r="Q17" s="17" t="str">
        <f>VLOOKUP(P17,Country!$B$1:$C$5,2,FALSE)</f>
        <v>Asia</v>
      </c>
      <c r="R17" s="17" t="s">
        <v>39</v>
      </c>
      <c r="S17" s="17">
        <f t="shared" si="3"/>
        <v>5000</v>
      </c>
      <c r="T17" s="17">
        <f t="shared" si="4"/>
        <v>700.00000000000011</v>
      </c>
      <c r="U17" s="17">
        <v>550</v>
      </c>
      <c r="V17" s="20">
        <v>0</v>
      </c>
      <c r="W17" s="23">
        <f t="shared" si="5"/>
        <v>2750000</v>
      </c>
      <c r="X17" s="23">
        <f t="shared" si="6"/>
        <v>385000</v>
      </c>
    </row>
    <row r="18" spans="1:24" x14ac:dyDescent="0.35">
      <c r="A18" s="22">
        <v>17</v>
      </c>
      <c r="B18" s="17" t="s">
        <v>35</v>
      </c>
      <c r="C18" s="17" t="s">
        <v>36</v>
      </c>
      <c r="D18" s="17" t="str">
        <f t="shared" si="0"/>
        <v>Liu, Fang</v>
      </c>
      <c r="E18" s="17" t="s">
        <v>65</v>
      </c>
      <c r="F18" s="17" t="s">
        <v>23</v>
      </c>
      <c r="G18" s="17" t="s">
        <v>24</v>
      </c>
      <c r="H18" s="17" t="s">
        <v>25</v>
      </c>
      <c r="I18" s="17" t="str">
        <f t="shared" si="1"/>
        <v>20 mph - 35 mph</v>
      </c>
      <c r="J18" s="17" t="str">
        <f t="shared" si="2"/>
        <v>No</v>
      </c>
      <c r="K18" s="17" t="s">
        <v>26</v>
      </c>
      <c r="L18" s="17" t="s">
        <v>82</v>
      </c>
      <c r="M18" s="17" t="s">
        <v>81</v>
      </c>
      <c r="N18" s="17">
        <v>200001</v>
      </c>
      <c r="O18" s="17" t="s">
        <v>38</v>
      </c>
      <c r="P18" s="17" t="str">
        <f>VLOOKUP(O18,Country!$A$2:$B$6,2,FALSE)</f>
        <v>China</v>
      </c>
      <c r="Q18" s="17" t="str">
        <f>VLOOKUP(P18,Country!$B$1:$C$5,2,FALSE)</f>
        <v>Asia</v>
      </c>
      <c r="R18" s="17" t="s">
        <v>41</v>
      </c>
      <c r="S18" s="17">
        <f t="shared" si="3"/>
        <v>3500</v>
      </c>
      <c r="T18" s="17">
        <f t="shared" si="4"/>
        <v>490.00000000000006</v>
      </c>
      <c r="U18" s="17">
        <v>1200</v>
      </c>
      <c r="V18" s="20">
        <v>0</v>
      </c>
      <c r="W18" s="23">
        <f t="shared" si="5"/>
        <v>4200000</v>
      </c>
      <c r="X18" s="23">
        <f t="shared" si="6"/>
        <v>588000</v>
      </c>
    </row>
    <row r="19" spans="1:24" x14ac:dyDescent="0.35">
      <c r="A19" s="22">
        <v>18</v>
      </c>
      <c r="B19" s="17" t="s">
        <v>35</v>
      </c>
      <c r="C19" s="17" t="s">
        <v>36</v>
      </c>
      <c r="D19" s="17" t="str">
        <f t="shared" si="0"/>
        <v>Liu, Fang</v>
      </c>
      <c r="E19" s="17" t="s">
        <v>65</v>
      </c>
      <c r="F19" s="17" t="s">
        <v>29</v>
      </c>
      <c r="G19" s="17" t="s">
        <v>30</v>
      </c>
      <c r="H19" s="17" t="s">
        <v>31</v>
      </c>
      <c r="I19" s="17" t="str">
        <f t="shared" si="1"/>
        <v>18 mph - 28 mph</v>
      </c>
      <c r="J19" s="17" t="str">
        <f t="shared" si="2"/>
        <v>No</v>
      </c>
      <c r="K19" s="17" t="s">
        <v>32</v>
      </c>
      <c r="L19" s="17" t="s">
        <v>83</v>
      </c>
      <c r="M19" s="17" t="s">
        <v>81</v>
      </c>
      <c r="N19" s="17">
        <v>200001</v>
      </c>
      <c r="O19" s="17" t="s">
        <v>38</v>
      </c>
      <c r="P19" s="17" t="str">
        <f>VLOOKUP(O19,Country!$A$2:$B$6,2,FALSE)</f>
        <v>China</v>
      </c>
      <c r="Q19" s="17" t="str">
        <f>VLOOKUP(P19,Country!$B$1:$C$5,2,FALSE)</f>
        <v>Asia</v>
      </c>
      <c r="R19" s="17" t="s">
        <v>44</v>
      </c>
      <c r="S19" s="17">
        <f t="shared" si="3"/>
        <v>4200</v>
      </c>
      <c r="T19" s="17">
        <f t="shared" si="4"/>
        <v>588</v>
      </c>
      <c r="U19" s="17">
        <v>850</v>
      </c>
      <c r="V19" s="20">
        <v>0</v>
      </c>
      <c r="W19" s="23">
        <f t="shared" si="5"/>
        <v>3570000</v>
      </c>
      <c r="X19" s="23">
        <f t="shared" si="6"/>
        <v>499800</v>
      </c>
    </row>
    <row r="20" spans="1:24" x14ac:dyDescent="0.35">
      <c r="A20" s="22">
        <v>19</v>
      </c>
      <c r="B20" s="17" t="s">
        <v>45</v>
      </c>
      <c r="C20" s="17" t="s">
        <v>46</v>
      </c>
      <c r="D20" s="17" t="str">
        <f t="shared" si="0"/>
        <v>Fischer, Jonas</v>
      </c>
      <c r="E20" s="17" t="s">
        <v>65</v>
      </c>
      <c r="F20" s="17" t="s">
        <v>16</v>
      </c>
      <c r="G20" s="17" t="s">
        <v>17</v>
      </c>
      <c r="H20" s="17" t="s">
        <v>18</v>
      </c>
      <c r="I20" s="17" t="str">
        <f t="shared" si="1"/>
        <v>15 mph - 30 mph</v>
      </c>
      <c r="J20" s="17" t="str">
        <f t="shared" si="2"/>
        <v>No</v>
      </c>
      <c r="K20" s="17" t="s">
        <v>19</v>
      </c>
      <c r="L20" s="17" t="s">
        <v>84</v>
      </c>
      <c r="M20" s="17" t="s">
        <v>85</v>
      </c>
      <c r="N20" s="17">
        <v>20095</v>
      </c>
      <c r="O20" s="17" t="s">
        <v>49</v>
      </c>
      <c r="P20" s="17" t="str">
        <f>VLOOKUP(O20,Country!$A$2:$B$6,2,FALSE)</f>
        <v>Germany</v>
      </c>
      <c r="Q20" s="17" t="str">
        <f>VLOOKUP(P20,Country!$B$1:$C$5,2,FALSE)</f>
        <v>Europe</v>
      </c>
      <c r="R20" s="17" t="s">
        <v>50</v>
      </c>
      <c r="S20" s="17">
        <f t="shared" si="3"/>
        <v>1000</v>
      </c>
      <c r="T20" s="17">
        <f t="shared" si="4"/>
        <v>1080</v>
      </c>
      <c r="U20" s="17">
        <v>130</v>
      </c>
      <c r="V20" s="20">
        <v>0</v>
      </c>
      <c r="W20" s="23">
        <f t="shared" si="5"/>
        <v>130000</v>
      </c>
      <c r="X20" s="23">
        <f t="shared" si="6"/>
        <v>140400</v>
      </c>
    </row>
    <row r="21" spans="1:24" x14ac:dyDescent="0.35">
      <c r="A21" s="22">
        <v>20</v>
      </c>
      <c r="B21" s="17" t="s">
        <v>45</v>
      </c>
      <c r="C21" s="17" t="s">
        <v>46</v>
      </c>
      <c r="D21" s="17" t="str">
        <f t="shared" si="0"/>
        <v>Fischer, Jonas</v>
      </c>
      <c r="E21" s="17" t="s">
        <v>65</v>
      </c>
      <c r="F21" s="17" t="s">
        <v>23</v>
      </c>
      <c r="G21" s="17" t="s">
        <v>24</v>
      </c>
      <c r="H21" s="17" t="s">
        <v>25</v>
      </c>
      <c r="I21" s="17" t="str">
        <f t="shared" si="1"/>
        <v>20 mph - 35 mph</v>
      </c>
      <c r="J21" s="17" t="str">
        <f t="shared" si="2"/>
        <v>No</v>
      </c>
      <c r="K21" s="17" t="s">
        <v>26</v>
      </c>
      <c r="L21" s="17" t="s">
        <v>86</v>
      </c>
      <c r="M21" s="17" t="s">
        <v>85</v>
      </c>
      <c r="N21" s="17">
        <v>20095</v>
      </c>
      <c r="O21" s="17" t="s">
        <v>49</v>
      </c>
      <c r="P21" s="17" t="str">
        <f>VLOOKUP(O21,Country!$A$2:$B$6,2,FALSE)</f>
        <v>Germany</v>
      </c>
      <c r="Q21" s="17" t="str">
        <f>VLOOKUP(P21,Country!$B$1:$C$5,2,FALSE)</f>
        <v>Europe</v>
      </c>
      <c r="R21" s="17" t="s">
        <v>52</v>
      </c>
      <c r="S21" s="17">
        <f t="shared" si="3"/>
        <v>800</v>
      </c>
      <c r="T21" s="17">
        <f t="shared" si="4"/>
        <v>864</v>
      </c>
      <c r="U21" s="17">
        <v>220</v>
      </c>
      <c r="V21" s="20">
        <v>0</v>
      </c>
      <c r="W21" s="23">
        <f t="shared" si="5"/>
        <v>176000</v>
      </c>
      <c r="X21" s="23">
        <f t="shared" si="6"/>
        <v>190080</v>
      </c>
    </row>
    <row r="22" spans="1:24" x14ac:dyDescent="0.35">
      <c r="A22" s="22">
        <v>21</v>
      </c>
      <c r="B22" s="17" t="s">
        <v>45</v>
      </c>
      <c r="C22" s="17" t="s">
        <v>46</v>
      </c>
      <c r="D22" s="17" t="str">
        <f t="shared" si="0"/>
        <v>Fischer, Jonas</v>
      </c>
      <c r="E22" s="17" t="s">
        <v>65</v>
      </c>
      <c r="F22" s="17" t="s">
        <v>29</v>
      </c>
      <c r="G22" s="17" t="s">
        <v>30</v>
      </c>
      <c r="H22" s="17" t="s">
        <v>31</v>
      </c>
      <c r="I22" s="17" t="str">
        <f t="shared" si="1"/>
        <v>18 mph - 28 mph</v>
      </c>
      <c r="J22" s="17" t="str">
        <f t="shared" si="2"/>
        <v>No</v>
      </c>
      <c r="K22" s="17" t="s">
        <v>32</v>
      </c>
      <c r="L22" s="17" t="s">
        <v>87</v>
      </c>
      <c r="M22" s="17" t="s">
        <v>85</v>
      </c>
      <c r="N22" s="17">
        <v>20095</v>
      </c>
      <c r="O22" s="17" t="s">
        <v>49</v>
      </c>
      <c r="P22" s="17" t="str">
        <f>VLOOKUP(O22,Country!$A$2:$B$6,2,FALSE)</f>
        <v>Germany</v>
      </c>
      <c r="Q22" s="17" t="str">
        <f>VLOOKUP(P22,Country!$B$1:$C$5,2,FALSE)</f>
        <v>Europe</v>
      </c>
      <c r="R22" s="17" t="s">
        <v>54</v>
      </c>
      <c r="S22" s="17">
        <f t="shared" si="3"/>
        <v>950</v>
      </c>
      <c r="T22" s="17">
        <f t="shared" si="4"/>
        <v>1026</v>
      </c>
      <c r="U22" s="17">
        <v>160</v>
      </c>
      <c r="V22" s="20">
        <v>0</v>
      </c>
      <c r="W22" s="23">
        <f t="shared" si="5"/>
        <v>152000</v>
      </c>
      <c r="X22" s="23">
        <f t="shared" si="6"/>
        <v>164160</v>
      </c>
    </row>
    <row r="23" spans="1:24" x14ac:dyDescent="0.35">
      <c r="A23" s="22">
        <v>22</v>
      </c>
      <c r="B23" s="17" t="s">
        <v>55</v>
      </c>
      <c r="C23" s="17" t="s">
        <v>56</v>
      </c>
      <c r="D23" s="17" t="str">
        <f t="shared" si="0"/>
        <v>Bernard, Théo</v>
      </c>
      <c r="E23" s="17" t="s">
        <v>65</v>
      </c>
      <c r="F23" s="17" t="s">
        <v>16</v>
      </c>
      <c r="G23" s="17" t="s">
        <v>17</v>
      </c>
      <c r="H23" s="17" t="s">
        <v>18</v>
      </c>
      <c r="I23" s="17" t="str">
        <f t="shared" si="1"/>
        <v>15 mph - 30 mph</v>
      </c>
      <c r="J23" s="17" t="str">
        <f t="shared" si="2"/>
        <v>No</v>
      </c>
      <c r="K23" s="17" t="s">
        <v>19</v>
      </c>
      <c r="L23" s="17" t="s">
        <v>88</v>
      </c>
      <c r="M23" s="17" t="s">
        <v>89</v>
      </c>
      <c r="N23" s="17">
        <v>75005</v>
      </c>
      <c r="O23" s="17" t="s">
        <v>58</v>
      </c>
      <c r="P23" s="17" t="str">
        <f>VLOOKUP(O23,Country!$A$2:$B$6,2,FALSE)</f>
        <v>France</v>
      </c>
      <c r="Q23" s="17" t="str">
        <f>VLOOKUP(P23,Country!$B$1:$C$5,2,FALSE)</f>
        <v>Europe</v>
      </c>
      <c r="R23" s="17" t="s">
        <v>59</v>
      </c>
      <c r="S23" s="17">
        <f t="shared" si="3"/>
        <v>1100</v>
      </c>
      <c r="T23" s="17">
        <f t="shared" si="4"/>
        <v>1188</v>
      </c>
      <c r="U23" s="17">
        <v>110</v>
      </c>
      <c r="V23" s="20">
        <v>0</v>
      </c>
      <c r="W23" s="23">
        <f t="shared" si="5"/>
        <v>121000</v>
      </c>
      <c r="X23" s="23">
        <f t="shared" si="6"/>
        <v>130680</v>
      </c>
    </row>
    <row r="24" spans="1:24" x14ac:dyDescent="0.35">
      <c r="A24" s="22">
        <v>23</v>
      </c>
      <c r="B24" s="17" t="s">
        <v>55</v>
      </c>
      <c r="C24" s="17" t="s">
        <v>56</v>
      </c>
      <c r="D24" s="17" t="str">
        <f t="shared" si="0"/>
        <v>Bernard, Théo</v>
      </c>
      <c r="E24" s="17" t="s">
        <v>65</v>
      </c>
      <c r="F24" s="17" t="s">
        <v>23</v>
      </c>
      <c r="G24" s="17" t="s">
        <v>24</v>
      </c>
      <c r="H24" s="17" t="s">
        <v>25</v>
      </c>
      <c r="I24" s="17" t="str">
        <f t="shared" si="1"/>
        <v>20 mph - 35 mph</v>
      </c>
      <c r="J24" s="17" t="str">
        <f t="shared" si="2"/>
        <v>No</v>
      </c>
      <c r="K24" s="17" t="s">
        <v>26</v>
      </c>
      <c r="L24" s="17" t="s">
        <v>90</v>
      </c>
      <c r="M24" s="17" t="s">
        <v>89</v>
      </c>
      <c r="N24" s="17">
        <v>75005</v>
      </c>
      <c r="O24" s="17" t="s">
        <v>58</v>
      </c>
      <c r="P24" s="17" t="str">
        <f>VLOOKUP(O24,Country!$A$2:$B$6,2,FALSE)</f>
        <v>France</v>
      </c>
      <c r="Q24" s="17" t="str">
        <f>VLOOKUP(P24,Country!$B$1:$C$5,2,FALSE)</f>
        <v>Europe</v>
      </c>
      <c r="R24" s="17" t="s">
        <v>62</v>
      </c>
      <c r="S24" s="17">
        <f t="shared" si="3"/>
        <v>900</v>
      </c>
      <c r="T24" s="17">
        <f t="shared" si="4"/>
        <v>972.00000000000011</v>
      </c>
      <c r="U24" s="17">
        <v>260</v>
      </c>
      <c r="V24" s="20">
        <v>0</v>
      </c>
      <c r="W24" s="23">
        <f t="shared" si="5"/>
        <v>234000</v>
      </c>
      <c r="X24" s="23">
        <f t="shared" si="6"/>
        <v>252720</v>
      </c>
    </row>
    <row r="25" spans="1:24" x14ac:dyDescent="0.35">
      <c r="A25" s="22">
        <v>24</v>
      </c>
      <c r="B25" s="17" t="s">
        <v>55</v>
      </c>
      <c r="C25" s="17" t="s">
        <v>56</v>
      </c>
      <c r="D25" s="17" t="str">
        <f t="shared" si="0"/>
        <v>Bernard, Théo</v>
      </c>
      <c r="E25" s="17" t="s">
        <v>65</v>
      </c>
      <c r="F25" s="17" t="s">
        <v>29</v>
      </c>
      <c r="G25" s="17" t="s">
        <v>30</v>
      </c>
      <c r="H25" s="17" t="s">
        <v>31</v>
      </c>
      <c r="I25" s="17" t="str">
        <f t="shared" si="1"/>
        <v>18 mph - 28 mph</v>
      </c>
      <c r="J25" s="17" t="str">
        <f t="shared" si="2"/>
        <v>No</v>
      </c>
      <c r="K25" s="17" t="s">
        <v>32</v>
      </c>
      <c r="L25" s="17" t="s">
        <v>91</v>
      </c>
      <c r="M25" s="17" t="s">
        <v>89</v>
      </c>
      <c r="N25" s="17">
        <v>75005</v>
      </c>
      <c r="O25" s="17" t="s">
        <v>58</v>
      </c>
      <c r="P25" s="17" t="str">
        <f>VLOOKUP(O25,Country!$A$2:$B$6,2,FALSE)</f>
        <v>France</v>
      </c>
      <c r="Q25" s="17" t="str">
        <f>VLOOKUP(P25,Country!$B$1:$C$5,2,FALSE)</f>
        <v>Europe</v>
      </c>
      <c r="R25" s="17" t="s">
        <v>64</v>
      </c>
      <c r="S25" s="17">
        <f t="shared" si="3"/>
        <v>1050</v>
      </c>
      <c r="T25" s="17">
        <f t="shared" si="4"/>
        <v>1134</v>
      </c>
      <c r="U25" s="17">
        <v>200</v>
      </c>
      <c r="V25" s="20">
        <v>0</v>
      </c>
      <c r="W25" s="23">
        <f t="shared" si="5"/>
        <v>210000</v>
      </c>
      <c r="X25" s="23">
        <f t="shared" si="6"/>
        <v>226800</v>
      </c>
    </row>
    <row r="26" spans="1:24" x14ac:dyDescent="0.35">
      <c r="A26" s="22">
        <v>25</v>
      </c>
      <c r="B26" s="17" t="s">
        <v>13</v>
      </c>
      <c r="C26" s="17" t="s">
        <v>14</v>
      </c>
      <c r="D26" s="17" t="str">
        <f t="shared" si="0"/>
        <v>Joshi, Sanya</v>
      </c>
      <c r="E26" s="17" t="s">
        <v>66</v>
      </c>
      <c r="F26" s="17" t="s">
        <v>16</v>
      </c>
      <c r="G26" s="17" t="s">
        <v>17</v>
      </c>
      <c r="H26" s="17" t="s">
        <v>18</v>
      </c>
      <c r="I26" s="17" t="str">
        <f t="shared" si="1"/>
        <v>15 mph - 30 mph</v>
      </c>
      <c r="J26" s="17" t="str">
        <f t="shared" si="2"/>
        <v>No</v>
      </c>
      <c r="K26" s="17" t="s">
        <v>19</v>
      </c>
      <c r="L26" s="17" t="s">
        <v>76</v>
      </c>
      <c r="M26" s="17" t="s">
        <v>77</v>
      </c>
      <c r="N26" s="17">
        <v>560001</v>
      </c>
      <c r="O26" s="17" t="s">
        <v>21</v>
      </c>
      <c r="P26" s="17" t="str">
        <f>VLOOKUP(O26,Country!$A$2:$B$6,2,FALSE)</f>
        <v>India</v>
      </c>
      <c r="Q26" s="17" t="str">
        <f>VLOOKUP(P26,Country!$B$1:$C$5,2,FALSE)</f>
        <v>Asia</v>
      </c>
      <c r="R26" s="17" t="s">
        <v>22</v>
      </c>
      <c r="S26" s="17">
        <f t="shared" si="3"/>
        <v>30000</v>
      </c>
      <c r="T26" s="17">
        <f t="shared" si="4"/>
        <v>360</v>
      </c>
      <c r="U26" s="17">
        <v>160</v>
      </c>
      <c r="V26" s="20">
        <v>0</v>
      </c>
      <c r="W26" s="23">
        <f t="shared" si="5"/>
        <v>4800000</v>
      </c>
      <c r="X26" s="23">
        <f t="shared" si="6"/>
        <v>57600</v>
      </c>
    </row>
    <row r="27" spans="1:24" x14ac:dyDescent="0.35">
      <c r="A27" s="22">
        <v>26</v>
      </c>
      <c r="B27" s="17" t="s">
        <v>13</v>
      </c>
      <c r="C27" s="17" t="s">
        <v>14</v>
      </c>
      <c r="D27" s="17" t="str">
        <f t="shared" si="0"/>
        <v>Joshi, Sanya</v>
      </c>
      <c r="E27" s="17" t="s">
        <v>66</v>
      </c>
      <c r="F27" s="17" t="s">
        <v>23</v>
      </c>
      <c r="G27" s="17"/>
      <c r="H27" s="17" t="s">
        <v>25</v>
      </c>
      <c r="I27" s="17" t="str">
        <f t="shared" si="1"/>
        <v xml:space="preserve"> - 35 mph</v>
      </c>
      <c r="J27" s="17" t="str">
        <f t="shared" si="2"/>
        <v>Yes</v>
      </c>
      <c r="K27" s="17" t="s">
        <v>26</v>
      </c>
      <c r="L27" s="17" t="s">
        <v>78</v>
      </c>
      <c r="M27" s="17" t="s">
        <v>77</v>
      </c>
      <c r="N27" s="17">
        <v>560001</v>
      </c>
      <c r="O27" s="17" t="s">
        <v>21</v>
      </c>
      <c r="P27" s="17" t="str">
        <f>VLOOKUP(O27,Country!$A$2:$B$6,2,FALSE)</f>
        <v>India</v>
      </c>
      <c r="Q27" s="17" t="str">
        <f>VLOOKUP(P27,Country!$B$1:$C$5,2,FALSE)</f>
        <v>Asia</v>
      </c>
      <c r="R27" s="17" t="s">
        <v>28</v>
      </c>
      <c r="S27" s="17">
        <f t="shared" si="3"/>
        <v>25000</v>
      </c>
      <c r="T27" s="17">
        <f t="shared" si="4"/>
        <v>300</v>
      </c>
      <c r="U27" s="17">
        <v>350</v>
      </c>
      <c r="V27" s="20">
        <v>0</v>
      </c>
      <c r="W27" s="23">
        <f t="shared" si="5"/>
        <v>8750000</v>
      </c>
      <c r="X27" s="23">
        <f t="shared" si="6"/>
        <v>105000</v>
      </c>
    </row>
    <row r="28" spans="1:24" x14ac:dyDescent="0.35">
      <c r="A28" s="22">
        <v>27</v>
      </c>
      <c r="B28" s="17" t="s">
        <v>13</v>
      </c>
      <c r="C28" s="17" t="s">
        <v>14</v>
      </c>
      <c r="D28" s="17" t="str">
        <f t="shared" si="0"/>
        <v>Joshi, Sanya</v>
      </c>
      <c r="E28" s="17" t="s">
        <v>66</v>
      </c>
      <c r="F28" s="17" t="s">
        <v>29</v>
      </c>
      <c r="G28" s="17" t="s">
        <v>30</v>
      </c>
      <c r="H28" s="17" t="s">
        <v>31</v>
      </c>
      <c r="I28" s="17" t="str">
        <f t="shared" si="1"/>
        <v>18 mph - 28 mph</v>
      </c>
      <c r="J28" s="17" t="str">
        <f t="shared" si="2"/>
        <v>No</v>
      </c>
      <c r="K28" s="17" t="s">
        <v>32</v>
      </c>
      <c r="L28" s="17" t="s">
        <v>79</v>
      </c>
      <c r="M28" s="17" t="s">
        <v>77</v>
      </c>
      <c r="N28" s="17">
        <v>560001</v>
      </c>
      <c r="O28" s="17" t="s">
        <v>21</v>
      </c>
      <c r="P28" s="17" t="str">
        <f>VLOOKUP(O28,Country!$A$2:$B$6,2,FALSE)</f>
        <v>India</v>
      </c>
      <c r="Q28" s="17" t="str">
        <f>VLOOKUP(P28,Country!$B$1:$C$5,2,FALSE)</f>
        <v>Asia</v>
      </c>
      <c r="R28" s="17" t="s">
        <v>34</v>
      </c>
      <c r="S28" s="17">
        <f t="shared" si="3"/>
        <v>22000</v>
      </c>
      <c r="T28" s="17">
        <f t="shared" si="4"/>
        <v>264</v>
      </c>
      <c r="U28" s="17">
        <v>220</v>
      </c>
      <c r="V28" s="20">
        <v>0</v>
      </c>
      <c r="W28" s="23">
        <f t="shared" si="5"/>
        <v>4840000</v>
      </c>
      <c r="X28" s="23">
        <f t="shared" si="6"/>
        <v>58080</v>
      </c>
    </row>
    <row r="29" spans="1:24" x14ac:dyDescent="0.35">
      <c r="A29" s="22">
        <v>28</v>
      </c>
      <c r="B29" s="17" t="s">
        <v>35</v>
      </c>
      <c r="C29" s="17" t="s">
        <v>36</v>
      </c>
      <c r="D29" s="17" t="str">
        <f t="shared" si="0"/>
        <v>Liu, Fang</v>
      </c>
      <c r="E29" s="17" t="s">
        <v>66</v>
      </c>
      <c r="F29" s="17" t="s">
        <v>16</v>
      </c>
      <c r="G29" s="17" t="s">
        <v>17</v>
      </c>
      <c r="H29" s="17" t="s">
        <v>18</v>
      </c>
      <c r="I29" s="17" t="str">
        <f t="shared" si="1"/>
        <v>15 mph - 30 mph</v>
      </c>
      <c r="J29" s="17" t="str">
        <f t="shared" si="2"/>
        <v>No</v>
      </c>
      <c r="K29" s="17" t="s">
        <v>19</v>
      </c>
      <c r="L29" s="17" t="s">
        <v>80</v>
      </c>
      <c r="M29" s="17" t="s">
        <v>81</v>
      </c>
      <c r="N29" s="17">
        <v>200001</v>
      </c>
      <c r="O29" s="17" t="s">
        <v>38</v>
      </c>
      <c r="P29" s="17" t="str">
        <f>VLOOKUP(O29,Country!$A$2:$B$6,2,FALSE)</f>
        <v>China</v>
      </c>
      <c r="Q29" s="17" t="str">
        <f>VLOOKUP(P29,Country!$B$1:$C$5,2,FALSE)</f>
        <v>Asia</v>
      </c>
      <c r="R29" s="17" t="s">
        <v>39</v>
      </c>
      <c r="S29" s="17">
        <f t="shared" si="3"/>
        <v>5000</v>
      </c>
      <c r="T29" s="17">
        <f t="shared" si="4"/>
        <v>700.00000000000011</v>
      </c>
      <c r="U29" s="17">
        <v>550</v>
      </c>
      <c r="V29" s="20">
        <v>0</v>
      </c>
      <c r="W29" s="23">
        <f t="shared" si="5"/>
        <v>2750000</v>
      </c>
      <c r="X29" s="23">
        <f t="shared" si="6"/>
        <v>385000</v>
      </c>
    </row>
    <row r="30" spans="1:24" x14ac:dyDescent="0.35">
      <c r="A30" s="22">
        <v>29</v>
      </c>
      <c r="B30" s="17" t="s">
        <v>35</v>
      </c>
      <c r="C30" s="17" t="s">
        <v>36</v>
      </c>
      <c r="D30" s="17" t="str">
        <f t="shared" si="0"/>
        <v>Liu, Fang</v>
      </c>
      <c r="E30" s="17" t="s">
        <v>66</v>
      </c>
      <c r="F30" s="17" t="s">
        <v>23</v>
      </c>
      <c r="G30" s="17" t="s">
        <v>24</v>
      </c>
      <c r="H30" s="17" t="s">
        <v>25</v>
      </c>
      <c r="I30" s="17" t="str">
        <f t="shared" si="1"/>
        <v>20 mph - 35 mph</v>
      </c>
      <c r="J30" s="17" t="str">
        <f t="shared" si="2"/>
        <v>No</v>
      </c>
      <c r="K30" s="17" t="s">
        <v>26</v>
      </c>
      <c r="L30" s="17" t="s">
        <v>82</v>
      </c>
      <c r="M30" s="17" t="s">
        <v>81</v>
      </c>
      <c r="N30" s="17">
        <v>200001</v>
      </c>
      <c r="O30" s="17" t="s">
        <v>38</v>
      </c>
      <c r="P30" s="17" t="str">
        <f>VLOOKUP(O30,Country!$A$2:$B$6,2,FALSE)</f>
        <v>China</v>
      </c>
      <c r="Q30" s="17" t="str">
        <f>VLOOKUP(P30,Country!$B$1:$C$5,2,FALSE)</f>
        <v>Asia</v>
      </c>
      <c r="R30" s="17" t="s">
        <v>41</v>
      </c>
      <c r="S30" s="17">
        <f t="shared" si="3"/>
        <v>3500</v>
      </c>
      <c r="T30" s="17">
        <f t="shared" si="4"/>
        <v>490.00000000000006</v>
      </c>
      <c r="U30" s="17">
        <v>1200</v>
      </c>
      <c r="V30" s="20">
        <v>0</v>
      </c>
      <c r="W30" s="23">
        <f t="shared" si="5"/>
        <v>4200000</v>
      </c>
      <c r="X30" s="23">
        <f t="shared" si="6"/>
        <v>588000</v>
      </c>
    </row>
    <row r="31" spans="1:24" x14ac:dyDescent="0.35">
      <c r="A31" s="22">
        <v>30</v>
      </c>
      <c r="B31" s="17" t="s">
        <v>35</v>
      </c>
      <c r="C31" s="17" t="s">
        <v>36</v>
      </c>
      <c r="D31" s="17" t="str">
        <f t="shared" si="0"/>
        <v>Liu, Fang</v>
      </c>
      <c r="E31" s="17" t="s">
        <v>66</v>
      </c>
      <c r="F31" s="17" t="s">
        <v>29</v>
      </c>
      <c r="G31" s="17" t="s">
        <v>30</v>
      </c>
      <c r="H31" s="17" t="s">
        <v>31</v>
      </c>
      <c r="I31" s="17" t="str">
        <f t="shared" si="1"/>
        <v>18 mph - 28 mph</v>
      </c>
      <c r="J31" s="17" t="str">
        <f t="shared" si="2"/>
        <v>No</v>
      </c>
      <c r="K31" s="17" t="s">
        <v>32</v>
      </c>
      <c r="L31" s="17" t="s">
        <v>83</v>
      </c>
      <c r="M31" s="17" t="s">
        <v>81</v>
      </c>
      <c r="N31" s="17">
        <v>200001</v>
      </c>
      <c r="O31" s="17" t="s">
        <v>38</v>
      </c>
      <c r="P31" s="17" t="str">
        <f>VLOOKUP(O31,Country!$A$2:$B$6,2,FALSE)</f>
        <v>China</v>
      </c>
      <c r="Q31" s="17" t="str">
        <f>VLOOKUP(P31,Country!$B$1:$C$5,2,FALSE)</f>
        <v>Asia</v>
      </c>
      <c r="R31" s="17" t="s">
        <v>44</v>
      </c>
      <c r="S31" s="17">
        <f t="shared" si="3"/>
        <v>4200</v>
      </c>
      <c r="T31" s="17">
        <f t="shared" si="4"/>
        <v>588</v>
      </c>
      <c r="U31" s="17">
        <v>850</v>
      </c>
      <c r="V31" s="20">
        <v>0</v>
      </c>
      <c r="W31" s="23">
        <f t="shared" si="5"/>
        <v>3570000</v>
      </c>
      <c r="X31" s="23">
        <f t="shared" si="6"/>
        <v>499800</v>
      </c>
    </row>
    <row r="32" spans="1:24" x14ac:dyDescent="0.35">
      <c r="A32" s="22">
        <v>31</v>
      </c>
      <c r="B32" s="17" t="s">
        <v>45</v>
      </c>
      <c r="C32" s="17" t="s">
        <v>46</v>
      </c>
      <c r="D32" s="17" t="str">
        <f t="shared" si="0"/>
        <v>Fischer, Jonas</v>
      </c>
      <c r="E32" s="17" t="s">
        <v>66</v>
      </c>
      <c r="F32" s="17" t="s">
        <v>16</v>
      </c>
      <c r="G32" s="17" t="s">
        <v>17</v>
      </c>
      <c r="H32" s="17" t="s">
        <v>18</v>
      </c>
      <c r="I32" s="17" t="str">
        <f t="shared" si="1"/>
        <v>15 mph - 30 mph</v>
      </c>
      <c r="J32" s="17" t="str">
        <f t="shared" si="2"/>
        <v>No</v>
      </c>
      <c r="K32" s="17" t="s">
        <v>19</v>
      </c>
      <c r="L32" s="17" t="s">
        <v>84</v>
      </c>
      <c r="M32" s="17" t="s">
        <v>85</v>
      </c>
      <c r="N32" s="17">
        <v>20095</v>
      </c>
      <c r="O32" s="17" t="s">
        <v>49</v>
      </c>
      <c r="P32" s="17" t="str">
        <f>VLOOKUP(O32,Country!$A$2:$B$6,2,FALSE)</f>
        <v>Germany</v>
      </c>
      <c r="Q32" s="17" t="str">
        <f>VLOOKUP(P32,Country!$B$1:$C$5,2,FALSE)</f>
        <v>Europe</v>
      </c>
      <c r="R32" s="17" t="s">
        <v>50</v>
      </c>
      <c r="S32" s="17">
        <f t="shared" si="3"/>
        <v>1000</v>
      </c>
      <c r="T32" s="17">
        <f t="shared" si="4"/>
        <v>1080</v>
      </c>
      <c r="U32" s="17">
        <v>130</v>
      </c>
      <c r="V32" s="20">
        <v>0</v>
      </c>
      <c r="W32" s="23">
        <f t="shared" si="5"/>
        <v>130000</v>
      </c>
      <c r="X32" s="23">
        <f t="shared" si="6"/>
        <v>140400</v>
      </c>
    </row>
    <row r="33" spans="1:24" x14ac:dyDescent="0.35">
      <c r="A33" s="22">
        <v>32</v>
      </c>
      <c r="B33" s="17" t="s">
        <v>45</v>
      </c>
      <c r="C33" s="17" t="s">
        <v>46</v>
      </c>
      <c r="D33" s="17" t="str">
        <f t="shared" si="0"/>
        <v>Fischer, Jonas</v>
      </c>
      <c r="E33" s="17" t="s">
        <v>66</v>
      </c>
      <c r="F33" s="17" t="s">
        <v>23</v>
      </c>
      <c r="G33" s="17" t="s">
        <v>24</v>
      </c>
      <c r="H33" s="17" t="s">
        <v>25</v>
      </c>
      <c r="I33" s="17" t="str">
        <f t="shared" si="1"/>
        <v>20 mph - 35 mph</v>
      </c>
      <c r="J33" s="17" t="str">
        <f t="shared" si="2"/>
        <v>No</v>
      </c>
      <c r="K33" s="17" t="s">
        <v>26</v>
      </c>
      <c r="L33" s="17" t="s">
        <v>86</v>
      </c>
      <c r="M33" s="17" t="s">
        <v>85</v>
      </c>
      <c r="N33" s="17">
        <v>20095</v>
      </c>
      <c r="O33" s="17" t="s">
        <v>49</v>
      </c>
      <c r="P33" s="17" t="str">
        <f>VLOOKUP(O33,Country!$A$2:$B$6,2,FALSE)</f>
        <v>Germany</v>
      </c>
      <c r="Q33" s="17" t="str">
        <f>VLOOKUP(P33,Country!$B$1:$C$5,2,FALSE)</f>
        <v>Europe</v>
      </c>
      <c r="R33" s="17" t="s">
        <v>52</v>
      </c>
      <c r="S33" s="17">
        <f t="shared" si="3"/>
        <v>800</v>
      </c>
      <c r="T33" s="17">
        <f t="shared" si="4"/>
        <v>864</v>
      </c>
      <c r="U33" s="17">
        <v>220</v>
      </c>
      <c r="V33" s="20">
        <v>0</v>
      </c>
      <c r="W33" s="23">
        <f t="shared" si="5"/>
        <v>176000</v>
      </c>
      <c r="X33" s="23">
        <f t="shared" si="6"/>
        <v>190080</v>
      </c>
    </row>
    <row r="34" spans="1:24" x14ac:dyDescent="0.35">
      <c r="A34" s="22">
        <v>33</v>
      </c>
      <c r="B34" s="17" t="s">
        <v>45</v>
      </c>
      <c r="C34" s="17" t="s">
        <v>46</v>
      </c>
      <c r="D34" s="17" t="str">
        <f t="shared" ref="D34:D65" si="7">C34 &amp; ", " &amp; B34</f>
        <v>Fischer, Jonas</v>
      </c>
      <c r="E34" s="17" t="s">
        <v>66</v>
      </c>
      <c r="F34" s="17" t="s">
        <v>29</v>
      </c>
      <c r="G34" s="17" t="s">
        <v>30</v>
      </c>
      <c r="H34" s="17" t="s">
        <v>31</v>
      </c>
      <c r="I34" s="17" t="str">
        <f t="shared" ref="I34:I65" si="8">G34 &amp; " - " &amp; H34</f>
        <v>18 mph - 28 mph</v>
      </c>
      <c r="J34" s="17" t="str">
        <f t="shared" ref="J34:J65" si="9">IF(ISBLANK(G34), "Yes", "No")</f>
        <v>No</v>
      </c>
      <c r="K34" s="17" t="s">
        <v>32</v>
      </c>
      <c r="L34" s="17" t="s">
        <v>87</v>
      </c>
      <c r="M34" s="17" t="s">
        <v>85</v>
      </c>
      <c r="N34" s="17">
        <v>20095</v>
      </c>
      <c r="O34" s="17" t="s">
        <v>49</v>
      </c>
      <c r="P34" s="17" t="str">
        <f>VLOOKUP(O34,Country!$A$2:$B$6,2,FALSE)</f>
        <v>Germany</v>
      </c>
      <c r="Q34" s="17" t="str">
        <f>VLOOKUP(P34,Country!$B$1:$C$5,2,FALSE)</f>
        <v>Europe</v>
      </c>
      <c r="R34" s="17" t="s">
        <v>54</v>
      </c>
      <c r="S34" s="17">
        <f t="shared" ref="S34:S65" si="10">VALUE(SUBSTITUTE(SUBSTITUTE(R34,"₹",""),"¥",""))</f>
        <v>950</v>
      </c>
      <c r="T34" s="17">
        <f t="shared" ref="T34:T65" si="11">IF(LEFT(R34,1)="₹", VALUE(SUBSTITUTE(R34,"₹",""))*0.012,
 IF(LEFT(R34,1)="¥", VALUE(SUBSTITUTE(R34,"¥",""))*0.14,
 IF(LEFT(R34,1)="€", VALUE(SUBSTITUTE(R34,"€",""))*1.08, "")))</f>
        <v>1026</v>
      </c>
      <c r="U34" s="17">
        <v>160</v>
      </c>
      <c r="V34" s="20">
        <v>0</v>
      </c>
      <c r="W34" s="23">
        <f t="shared" ref="W34:W65" si="12">S34*U34*(1-V34/100)</f>
        <v>152000</v>
      </c>
      <c r="X34" s="23">
        <f t="shared" ref="X34:X65" si="13">ROUND(T34 * U34 * (1 - V34 / 100), 0)</f>
        <v>164160</v>
      </c>
    </row>
    <row r="35" spans="1:24" x14ac:dyDescent="0.35">
      <c r="A35" s="22">
        <v>34</v>
      </c>
      <c r="B35" s="17" t="s">
        <v>55</v>
      </c>
      <c r="C35" s="17" t="s">
        <v>56</v>
      </c>
      <c r="D35" s="17" t="str">
        <f t="shared" si="7"/>
        <v>Bernard, Théo</v>
      </c>
      <c r="E35" s="17" t="s">
        <v>66</v>
      </c>
      <c r="F35" s="17" t="s">
        <v>16</v>
      </c>
      <c r="G35" s="17" t="s">
        <v>17</v>
      </c>
      <c r="H35" s="17" t="s">
        <v>18</v>
      </c>
      <c r="I35" s="17" t="str">
        <f t="shared" si="8"/>
        <v>15 mph - 30 mph</v>
      </c>
      <c r="J35" s="17" t="str">
        <f t="shared" si="9"/>
        <v>No</v>
      </c>
      <c r="K35" s="17" t="s">
        <v>19</v>
      </c>
      <c r="L35" s="17" t="s">
        <v>88</v>
      </c>
      <c r="M35" s="17" t="s">
        <v>89</v>
      </c>
      <c r="N35" s="17">
        <v>75005</v>
      </c>
      <c r="O35" s="17" t="s">
        <v>58</v>
      </c>
      <c r="P35" s="17" t="str">
        <f>VLOOKUP(O35,Country!$A$2:$B$6,2,FALSE)</f>
        <v>France</v>
      </c>
      <c r="Q35" s="17" t="str">
        <f>VLOOKUP(P35,Country!$B$1:$C$5,2,FALSE)</f>
        <v>Europe</v>
      </c>
      <c r="R35" s="17" t="s">
        <v>59</v>
      </c>
      <c r="S35" s="17">
        <f t="shared" si="10"/>
        <v>1100</v>
      </c>
      <c r="T35" s="17">
        <f t="shared" si="11"/>
        <v>1188</v>
      </c>
      <c r="U35" s="17">
        <v>110</v>
      </c>
      <c r="V35" s="20">
        <v>0</v>
      </c>
      <c r="W35" s="23">
        <f t="shared" si="12"/>
        <v>121000</v>
      </c>
      <c r="X35" s="23">
        <f t="shared" si="13"/>
        <v>130680</v>
      </c>
    </row>
    <row r="36" spans="1:24" x14ac:dyDescent="0.35">
      <c r="A36" s="22">
        <v>35</v>
      </c>
      <c r="B36" s="17" t="s">
        <v>55</v>
      </c>
      <c r="C36" s="17" t="s">
        <v>56</v>
      </c>
      <c r="D36" s="17" t="str">
        <f t="shared" si="7"/>
        <v>Bernard, Théo</v>
      </c>
      <c r="E36" s="17" t="s">
        <v>66</v>
      </c>
      <c r="F36" s="17" t="s">
        <v>23</v>
      </c>
      <c r="G36" s="17" t="s">
        <v>24</v>
      </c>
      <c r="H36" s="17" t="s">
        <v>25</v>
      </c>
      <c r="I36" s="17" t="str">
        <f t="shared" si="8"/>
        <v>20 mph - 35 mph</v>
      </c>
      <c r="J36" s="17" t="str">
        <f t="shared" si="9"/>
        <v>No</v>
      </c>
      <c r="K36" s="17" t="s">
        <v>26</v>
      </c>
      <c r="L36" s="17" t="s">
        <v>90</v>
      </c>
      <c r="M36" s="17" t="s">
        <v>89</v>
      </c>
      <c r="N36" s="17">
        <v>75005</v>
      </c>
      <c r="O36" s="17" t="s">
        <v>58</v>
      </c>
      <c r="P36" s="17" t="str">
        <f>VLOOKUP(O36,Country!$A$2:$B$6,2,FALSE)</f>
        <v>France</v>
      </c>
      <c r="Q36" s="17" t="str">
        <f>VLOOKUP(P36,Country!$B$1:$C$5,2,FALSE)</f>
        <v>Europe</v>
      </c>
      <c r="R36" s="17" t="s">
        <v>62</v>
      </c>
      <c r="S36" s="17">
        <f t="shared" si="10"/>
        <v>900</v>
      </c>
      <c r="T36" s="17">
        <f t="shared" si="11"/>
        <v>972.00000000000011</v>
      </c>
      <c r="U36" s="17">
        <v>260</v>
      </c>
      <c r="V36" s="20">
        <v>0</v>
      </c>
      <c r="W36" s="23">
        <f t="shared" si="12"/>
        <v>234000</v>
      </c>
      <c r="X36" s="23">
        <f t="shared" si="13"/>
        <v>252720</v>
      </c>
    </row>
    <row r="37" spans="1:24" x14ac:dyDescent="0.35">
      <c r="A37" s="22">
        <v>36</v>
      </c>
      <c r="B37" s="17" t="s">
        <v>55</v>
      </c>
      <c r="C37" s="17" t="s">
        <v>56</v>
      </c>
      <c r="D37" s="17" t="str">
        <f t="shared" si="7"/>
        <v>Bernard, Théo</v>
      </c>
      <c r="E37" s="17" t="s">
        <v>66</v>
      </c>
      <c r="F37" s="17" t="s">
        <v>29</v>
      </c>
      <c r="G37" s="17" t="s">
        <v>30</v>
      </c>
      <c r="H37" s="17" t="s">
        <v>31</v>
      </c>
      <c r="I37" s="17" t="str">
        <f t="shared" si="8"/>
        <v>18 mph - 28 mph</v>
      </c>
      <c r="J37" s="17" t="str">
        <f t="shared" si="9"/>
        <v>No</v>
      </c>
      <c r="K37" s="17" t="s">
        <v>32</v>
      </c>
      <c r="L37" s="17" t="s">
        <v>91</v>
      </c>
      <c r="M37" s="17" t="s">
        <v>89</v>
      </c>
      <c r="N37" s="17">
        <v>75005</v>
      </c>
      <c r="O37" s="17" t="s">
        <v>58</v>
      </c>
      <c r="P37" s="17" t="str">
        <f>VLOOKUP(O37,Country!$A$2:$B$6,2,FALSE)</f>
        <v>France</v>
      </c>
      <c r="Q37" s="17" t="str">
        <f>VLOOKUP(P37,Country!$B$1:$C$5,2,FALSE)</f>
        <v>Europe</v>
      </c>
      <c r="R37" s="17" t="s">
        <v>64</v>
      </c>
      <c r="S37" s="17">
        <f t="shared" si="10"/>
        <v>1050</v>
      </c>
      <c r="T37" s="17">
        <f t="shared" si="11"/>
        <v>1134</v>
      </c>
      <c r="U37" s="17">
        <v>200</v>
      </c>
      <c r="V37" s="20">
        <v>0</v>
      </c>
      <c r="W37" s="23">
        <f t="shared" si="12"/>
        <v>210000</v>
      </c>
      <c r="X37" s="23">
        <f t="shared" si="13"/>
        <v>226800</v>
      </c>
    </row>
    <row r="38" spans="1:24" x14ac:dyDescent="0.35">
      <c r="A38" s="22">
        <v>37</v>
      </c>
      <c r="B38" s="17" t="s">
        <v>13</v>
      </c>
      <c r="C38" s="17" t="s">
        <v>14</v>
      </c>
      <c r="D38" s="17" t="str">
        <f t="shared" si="7"/>
        <v>Joshi, Sanya</v>
      </c>
      <c r="E38" s="17" t="s">
        <v>67</v>
      </c>
      <c r="F38" s="17" t="s">
        <v>16</v>
      </c>
      <c r="G38" s="17" t="s">
        <v>17</v>
      </c>
      <c r="H38" s="17" t="s">
        <v>18</v>
      </c>
      <c r="I38" s="17" t="str">
        <f t="shared" si="8"/>
        <v>15 mph - 30 mph</v>
      </c>
      <c r="J38" s="17" t="str">
        <f t="shared" si="9"/>
        <v>No</v>
      </c>
      <c r="K38" s="17" t="s">
        <v>19</v>
      </c>
      <c r="L38" s="17" t="s">
        <v>76</v>
      </c>
      <c r="M38" s="17" t="s">
        <v>77</v>
      </c>
      <c r="N38" s="17">
        <v>560001</v>
      </c>
      <c r="O38" s="17" t="s">
        <v>21</v>
      </c>
      <c r="P38" s="17" t="str">
        <f>VLOOKUP(O38,Country!$A$2:$B$6,2,FALSE)</f>
        <v>India</v>
      </c>
      <c r="Q38" s="17" t="str">
        <f>VLOOKUP(P38,Country!$B$1:$C$5,2,FALSE)</f>
        <v>Asia</v>
      </c>
      <c r="R38" s="17" t="s">
        <v>22</v>
      </c>
      <c r="S38" s="17">
        <f t="shared" si="10"/>
        <v>30000</v>
      </c>
      <c r="T38" s="17">
        <f t="shared" si="11"/>
        <v>360</v>
      </c>
      <c r="U38" s="17">
        <v>200</v>
      </c>
      <c r="V38" s="20">
        <v>0</v>
      </c>
      <c r="W38" s="23">
        <f t="shared" si="12"/>
        <v>6000000</v>
      </c>
      <c r="X38" s="23">
        <f t="shared" si="13"/>
        <v>72000</v>
      </c>
    </row>
    <row r="39" spans="1:24" x14ac:dyDescent="0.35">
      <c r="A39" s="22">
        <v>38</v>
      </c>
      <c r="B39" s="17" t="s">
        <v>13</v>
      </c>
      <c r="C39" s="17" t="s">
        <v>14</v>
      </c>
      <c r="D39" s="17" t="str">
        <f t="shared" si="7"/>
        <v>Joshi, Sanya</v>
      </c>
      <c r="E39" s="17" t="s">
        <v>67</v>
      </c>
      <c r="F39" s="17" t="s">
        <v>23</v>
      </c>
      <c r="G39" s="17" t="s">
        <v>24</v>
      </c>
      <c r="H39" s="17" t="s">
        <v>25</v>
      </c>
      <c r="I39" s="17" t="str">
        <f t="shared" si="8"/>
        <v>20 mph - 35 mph</v>
      </c>
      <c r="J39" s="17" t="str">
        <f t="shared" si="9"/>
        <v>No</v>
      </c>
      <c r="K39" s="17" t="s">
        <v>26</v>
      </c>
      <c r="L39" s="17" t="s">
        <v>78</v>
      </c>
      <c r="M39" s="17" t="s">
        <v>77</v>
      </c>
      <c r="N39" s="17">
        <v>560001</v>
      </c>
      <c r="O39" s="17" t="s">
        <v>21</v>
      </c>
      <c r="P39" s="17" t="str">
        <f>VLOOKUP(O39,Country!$A$2:$B$6,2,FALSE)</f>
        <v>India</v>
      </c>
      <c r="Q39" s="17" t="str">
        <f>VLOOKUP(P39,Country!$B$1:$C$5,2,FALSE)</f>
        <v>Asia</v>
      </c>
      <c r="R39" s="17" t="s">
        <v>28</v>
      </c>
      <c r="S39" s="17">
        <f t="shared" si="10"/>
        <v>25000</v>
      </c>
      <c r="T39" s="17">
        <f t="shared" si="11"/>
        <v>300</v>
      </c>
      <c r="U39" s="17">
        <v>450</v>
      </c>
      <c r="V39" s="20">
        <v>0</v>
      </c>
      <c r="W39" s="23">
        <f t="shared" si="12"/>
        <v>11250000</v>
      </c>
      <c r="X39" s="23">
        <f t="shared" si="13"/>
        <v>135000</v>
      </c>
    </row>
    <row r="40" spans="1:24" x14ac:dyDescent="0.35">
      <c r="A40" s="22">
        <v>39</v>
      </c>
      <c r="B40" s="17" t="s">
        <v>13</v>
      </c>
      <c r="C40" s="17" t="s">
        <v>14</v>
      </c>
      <c r="D40" s="17" t="str">
        <f t="shared" si="7"/>
        <v>Joshi, Sanya</v>
      </c>
      <c r="E40" s="17" t="s">
        <v>67</v>
      </c>
      <c r="F40" s="17" t="s">
        <v>29</v>
      </c>
      <c r="G40" s="17" t="s">
        <v>30</v>
      </c>
      <c r="H40" s="17" t="s">
        <v>31</v>
      </c>
      <c r="I40" s="17" t="str">
        <f t="shared" si="8"/>
        <v>18 mph - 28 mph</v>
      </c>
      <c r="J40" s="17" t="str">
        <f t="shared" si="9"/>
        <v>No</v>
      </c>
      <c r="K40" s="17" t="s">
        <v>32</v>
      </c>
      <c r="L40" s="17" t="s">
        <v>79</v>
      </c>
      <c r="M40" s="17" t="s">
        <v>77</v>
      </c>
      <c r="N40" s="17">
        <v>560001</v>
      </c>
      <c r="O40" s="17" t="s">
        <v>21</v>
      </c>
      <c r="P40" s="17" t="str">
        <f>VLOOKUP(O40,Country!$A$2:$B$6,2,FALSE)</f>
        <v>India</v>
      </c>
      <c r="Q40" s="17" t="str">
        <f>VLOOKUP(P40,Country!$B$1:$C$5,2,FALSE)</f>
        <v>Asia</v>
      </c>
      <c r="R40" s="17" t="s">
        <v>34</v>
      </c>
      <c r="S40" s="17">
        <f t="shared" si="10"/>
        <v>22000</v>
      </c>
      <c r="T40" s="17">
        <f t="shared" si="11"/>
        <v>264</v>
      </c>
      <c r="U40" s="17">
        <v>300</v>
      </c>
      <c r="V40" s="20">
        <v>0</v>
      </c>
      <c r="W40" s="23">
        <f t="shared" si="12"/>
        <v>6600000</v>
      </c>
      <c r="X40" s="23">
        <f t="shared" si="13"/>
        <v>79200</v>
      </c>
    </row>
    <row r="41" spans="1:24" x14ac:dyDescent="0.35">
      <c r="A41" s="22">
        <v>40</v>
      </c>
      <c r="B41" s="17" t="s">
        <v>35</v>
      </c>
      <c r="C41" s="17" t="s">
        <v>36</v>
      </c>
      <c r="D41" s="17" t="str">
        <f t="shared" si="7"/>
        <v>Liu, Fang</v>
      </c>
      <c r="E41" s="17" t="s">
        <v>67</v>
      </c>
      <c r="F41" s="17" t="s">
        <v>16</v>
      </c>
      <c r="G41" s="17"/>
      <c r="H41" s="17" t="s">
        <v>18</v>
      </c>
      <c r="I41" s="17" t="str">
        <f t="shared" si="8"/>
        <v xml:space="preserve"> - 30 mph</v>
      </c>
      <c r="J41" s="17" t="str">
        <f t="shared" si="9"/>
        <v>Yes</v>
      </c>
      <c r="K41" s="17" t="s">
        <v>19</v>
      </c>
      <c r="L41" s="17" t="s">
        <v>80</v>
      </c>
      <c r="M41" s="17" t="s">
        <v>81</v>
      </c>
      <c r="N41" s="17">
        <v>200001</v>
      </c>
      <c r="O41" s="17" t="s">
        <v>38</v>
      </c>
      <c r="P41" s="17" t="str">
        <f>VLOOKUP(O41,Country!$A$2:$B$6,2,FALSE)</f>
        <v>China</v>
      </c>
      <c r="Q41" s="17" t="str">
        <f>VLOOKUP(P41,Country!$B$1:$C$5,2,FALSE)</f>
        <v>Asia</v>
      </c>
      <c r="R41" s="17" t="s">
        <v>39</v>
      </c>
      <c r="S41" s="17">
        <f t="shared" si="10"/>
        <v>5000</v>
      </c>
      <c r="T41" s="17">
        <f t="shared" si="11"/>
        <v>700.00000000000011</v>
      </c>
      <c r="U41" s="17">
        <v>700</v>
      </c>
      <c r="V41" s="20">
        <v>0</v>
      </c>
      <c r="W41" s="23">
        <f t="shared" si="12"/>
        <v>3500000</v>
      </c>
      <c r="X41" s="23">
        <f t="shared" si="13"/>
        <v>490000</v>
      </c>
    </row>
    <row r="42" spans="1:24" x14ac:dyDescent="0.35">
      <c r="A42" s="22">
        <v>41</v>
      </c>
      <c r="B42" s="17" t="s">
        <v>35</v>
      </c>
      <c r="C42" s="17" t="s">
        <v>36</v>
      </c>
      <c r="D42" s="17" t="str">
        <f t="shared" si="7"/>
        <v>Liu, Fang</v>
      </c>
      <c r="E42" s="17" t="s">
        <v>67</v>
      </c>
      <c r="F42" s="17" t="s">
        <v>23</v>
      </c>
      <c r="G42" s="17" t="s">
        <v>24</v>
      </c>
      <c r="H42" s="17" t="s">
        <v>25</v>
      </c>
      <c r="I42" s="17" t="str">
        <f t="shared" si="8"/>
        <v>20 mph - 35 mph</v>
      </c>
      <c r="J42" s="17" t="str">
        <f t="shared" si="9"/>
        <v>No</v>
      </c>
      <c r="K42" s="17" t="s">
        <v>26</v>
      </c>
      <c r="L42" s="17" t="s">
        <v>82</v>
      </c>
      <c r="M42" s="17" t="s">
        <v>81</v>
      </c>
      <c r="N42" s="17">
        <v>200001</v>
      </c>
      <c r="O42" s="17" t="s">
        <v>38</v>
      </c>
      <c r="P42" s="17" t="str">
        <f>VLOOKUP(O42,Country!$A$2:$B$6,2,FALSE)</f>
        <v>China</v>
      </c>
      <c r="Q42" s="17" t="str">
        <f>VLOOKUP(P42,Country!$B$1:$C$5,2,FALSE)</f>
        <v>Asia</v>
      </c>
      <c r="R42" s="17" t="s">
        <v>41</v>
      </c>
      <c r="S42" s="17">
        <f t="shared" si="10"/>
        <v>3500</v>
      </c>
      <c r="T42" s="17">
        <f t="shared" si="11"/>
        <v>490.00000000000006</v>
      </c>
      <c r="U42" s="17">
        <v>1600</v>
      </c>
      <c r="V42" s="20">
        <v>0</v>
      </c>
      <c r="W42" s="23">
        <f t="shared" si="12"/>
        <v>5600000</v>
      </c>
      <c r="X42" s="23">
        <f t="shared" si="13"/>
        <v>784000</v>
      </c>
    </row>
    <row r="43" spans="1:24" x14ac:dyDescent="0.35">
      <c r="A43" s="22">
        <v>42</v>
      </c>
      <c r="B43" s="17" t="s">
        <v>35</v>
      </c>
      <c r="C43" s="17" t="s">
        <v>36</v>
      </c>
      <c r="D43" s="17" t="str">
        <f t="shared" si="7"/>
        <v>Liu, Fang</v>
      </c>
      <c r="E43" s="17" t="s">
        <v>67</v>
      </c>
      <c r="F43" s="17" t="s">
        <v>29</v>
      </c>
      <c r="G43" s="17" t="s">
        <v>30</v>
      </c>
      <c r="H43" s="17" t="s">
        <v>31</v>
      </c>
      <c r="I43" s="17" t="str">
        <f t="shared" si="8"/>
        <v>18 mph - 28 mph</v>
      </c>
      <c r="J43" s="17" t="str">
        <f t="shared" si="9"/>
        <v>No</v>
      </c>
      <c r="K43" s="17" t="s">
        <v>32</v>
      </c>
      <c r="L43" s="17" t="s">
        <v>83</v>
      </c>
      <c r="M43" s="17" t="s">
        <v>81</v>
      </c>
      <c r="N43" s="17">
        <v>200001</v>
      </c>
      <c r="O43" s="17" t="s">
        <v>38</v>
      </c>
      <c r="P43" s="17" t="str">
        <f>VLOOKUP(O43,Country!$A$2:$B$6,2,FALSE)</f>
        <v>China</v>
      </c>
      <c r="Q43" s="17" t="str">
        <f>VLOOKUP(P43,Country!$B$1:$C$5,2,FALSE)</f>
        <v>Asia</v>
      </c>
      <c r="R43" s="17" t="s">
        <v>44</v>
      </c>
      <c r="S43" s="17">
        <f t="shared" si="10"/>
        <v>4200</v>
      </c>
      <c r="T43" s="17">
        <f t="shared" si="11"/>
        <v>588</v>
      </c>
      <c r="U43" s="17">
        <v>1000</v>
      </c>
      <c r="V43" s="20">
        <v>0</v>
      </c>
      <c r="W43" s="23">
        <f t="shared" si="12"/>
        <v>4200000</v>
      </c>
      <c r="X43" s="23">
        <f t="shared" si="13"/>
        <v>588000</v>
      </c>
    </row>
    <row r="44" spans="1:24" x14ac:dyDescent="0.35">
      <c r="A44" s="22">
        <v>43</v>
      </c>
      <c r="B44" s="17" t="s">
        <v>45</v>
      </c>
      <c r="C44" s="17" t="s">
        <v>46</v>
      </c>
      <c r="D44" s="17" t="str">
        <f t="shared" si="7"/>
        <v>Fischer, Jonas</v>
      </c>
      <c r="E44" s="17" t="s">
        <v>67</v>
      </c>
      <c r="F44" s="17" t="s">
        <v>16</v>
      </c>
      <c r="G44" s="17" t="s">
        <v>17</v>
      </c>
      <c r="H44" s="17" t="s">
        <v>18</v>
      </c>
      <c r="I44" s="17" t="str">
        <f t="shared" si="8"/>
        <v>15 mph - 30 mph</v>
      </c>
      <c r="J44" s="17" t="str">
        <f t="shared" si="9"/>
        <v>No</v>
      </c>
      <c r="K44" s="17" t="s">
        <v>19</v>
      </c>
      <c r="L44" s="17" t="s">
        <v>84</v>
      </c>
      <c r="M44" s="17" t="s">
        <v>85</v>
      </c>
      <c r="N44" s="17">
        <v>20095</v>
      </c>
      <c r="O44" s="17" t="s">
        <v>49</v>
      </c>
      <c r="P44" s="17" t="str">
        <f>VLOOKUP(O44,Country!$A$2:$B$6,2,FALSE)</f>
        <v>Germany</v>
      </c>
      <c r="Q44" s="17" t="str">
        <f>VLOOKUP(P44,Country!$B$1:$C$5,2,FALSE)</f>
        <v>Europe</v>
      </c>
      <c r="R44" s="17" t="s">
        <v>50</v>
      </c>
      <c r="S44" s="17">
        <f t="shared" si="10"/>
        <v>1000</v>
      </c>
      <c r="T44" s="17">
        <f t="shared" si="11"/>
        <v>1080</v>
      </c>
      <c r="U44" s="17">
        <v>160</v>
      </c>
      <c r="V44" s="20">
        <v>0</v>
      </c>
      <c r="W44" s="23">
        <f t="shared" si="12"/>
        <v>160000</v>
      </c>
      <c r="X44" s="23">
        <f t="shared" si="13"/>
        <v>172800</v>
      </c>
    </row>
    <row r="45" spans="1:24" x14ac:dyDescent="0.35">
      <c r="A45" s="22">
        <v>44</v>
      </c>
      <c r="B45" s="17" t="s">
        <v>45</v>
      </c>
      <c r="C45" s="17" t="s">
        <v>46</v>
      </c>
      <c r="D45" s="17" t="str">
        <f t="shared" si="7"/>
        <v>Fischer, Jonas</v>
      </c>
      <c r="E45" s="17" t="s">
        <v>67</v>
      </c>
      <c r="F45" s="17" t="s">
        <v>23</v>
      </c>
      <c r="G45" s="17" t="s">
        <v>24</v>
      </c>
      <c r="H45" s="17" t="s">
        <v>25</v>
      </c>
      <c r="I45" s="17" t="str">
        <f t="shared" si="8"/>
        <v>20 mph - 35 mph</v>
      </c>
      <c r="J45" s="17" t="str">
        <f t="shared" si="9"/>
        <v>No</v>
      </c>
      <c r="K45" s="17" t="s">
        <v>26</v>
      </c>
      <c r="L45" s="17" t="s">
        <v>86</v>
      </c>
      <c r="M45" s="17" t="s">
        <v>85</v>
      </c>
      <c r="N45" s="17">
        <v>20095</v>
      </c>
      <c r="O45" s="17" t="s">
        <v>49</v>
      </c>
      <c r="P45" s="17" t="str">
        <f>VLOOKUP(O45,Country!$A$2:$B$6,2,FALSE)</f>
        <v>Germany</v>
      </c>
      <c r="Q45" s="17" t="str">
        <f>VLOOKUP(P45,Country!$B$1:$C$5,2,FALSE)</f>
        <v>Europe</v>
      </c>
      <c r="R45" s="17" t="s">
        <v>52</v>
      </c>
      <c r="S45" s="17">
        <f t="shared" si="10"/>
        <v>800</v>
      </c>
      <c r="T45" s="17">
        <f t="shared" si="11"/>
        <v>864</v>
      </c>
      <c r="U45" s="17">
        <v>280</v>
      </c>
      <c r="V45" s="20">
        <v>0</v>
      </c>
      <c r="W45" s="23">
        <f t="shared" si="12"/>
        <v>224000</v>
      </c>
      <c r="X45" s="23">
        <f t="shared" si="13"/>
        <v>241920</v>
      </c>
    </row>
    <row r="46" spans="1:24" x14ac:dyDescent="0.35">
      <c r="A46" s="22">
        <v>45</v>
      </c>
      <c r="B46" s="17" t="s">
        <v>45</v>
      </c>
      <c r="C46" s="17" t="s">
        <v>46</v>
      </c>
      <c r="D46" s="17" t="str">
        <f t="shared" si="7"/>
        <v>Fischer, Jonas</v>
      </c>
      <c r="E46" s="17" t="s">
        <v>67</v>
      </c>
      <c r="F46" s="17" t="s">
        <v>29</v>
      </c>
      <c r="G46" s="17" t="s">
        <v>30</v>
      </c>
      <c r="H46" s="17" t="s">
        <v>31</v>
      </c>
      <c r="I46" s="17" t="str">
        <f t="shared" si="8"/>
        <v>18 mph - 28 mph</v>
      </c>
      <c r="J46" s="17" t="str">
        <f t="shared" si="9"/>
        <v>No</v>
      </c>
      <c r="K46" s="17" t="s">
        <v>32</v>
      </c>
      <c r="L46" s="17" t="s">
        <v>87</v>
      </c>
      <c r="M46" s="17" t="s">
        <v>85</v>
      </c>
      <c r="N46" s="17">
        <v>20095</v>
      </c>
      <c r="O46" s="17" t="s">
        <v>49</v>
      </c>
      <c r="P46" s="17" t="str">
        <f>VLOOKUP(O46,Country!$A$2:$B$6,2,FALSE)</f>
        <v>Germany</v>
      </c>
      <c r="Q46" s="17" t="str">
        <f>VLOOKUP(P46,Country!$B$1:$C$5,2,FALSE)</f>
        <v>Europe</v>
      </c>
      <c r="R46" s="17" t="s">
        <v>54</v>
      </c>
      <c r="S46" s="17">
        <f t="shared" si="10"/>
        <v>950</v>
      </c>
      <c r="T46" s="17">
        <f t="shared" si="11"/>
        <v>1026</v>
      </c>
      <c r="U46" s="17">
        <v>200</v>
      </c>
      <c r="V46" s="20">
        <v>0</v>
      </c>
      <c r="W46" s="23">
        <f t="shared" si="12"/>
        <v>190000</v>
      </c>
      <c r="X46" s="23">
        <f t="shared" si="13"/>
        <v>205200</v>
      </c>
    </row>
    <row r="47" spans="1:24" x14ac:dyDescent="0.35">
      <c r="A47" s="22">
        <v>46</v>
      </c>
      <c r="B47" s="17" t="s">
        <v>55</v>
      </c>
      <c r="C47" s="17" t="s">
        <v>56</v>
      </c>
      <c r="D47" s="17" t="str">
        <f t="shared" si="7"/>
        <v>Bernard, Théo</v>
      </c>
      <c r="E47" s="17" t="s">
        <v>67</v>
      </c>
      <c r="F47" s="17" t="s">
        <v>16</v>
      </c>
      <c r="G47" s="17" t="s">
        <v>17</v>
      </c>
      <c r="H47" s="17" t="s">
        <v>18</v>
      </c>
      <c r="I47" s="17" t="str">
        <f t="shared" si="8"/>
        <v>15 mph - 30 mph</v>
      </c>
      <c r="J47" s="17" t="str">
        <f t="shared" si="9"/>
        <v>No</v>
      </c>
      <c r="K47" s="17" t="s">
        <v>19</v>
      </c>
      <c r="L47" s="17" t="s">
        <v>88</v>
      </c>
      <c r="M47" s="17" t="s">
        <v>89</v>
      </c>
      <c r="N47" s="17">
        <v>75005</v>
      </c>
      <c r="O47" s="17" t="s">
        <v>58</v>
      </c>
      <c r="P47" s="17" t="str">
        <f>VLOOKUP(O47,Country!$A$2:$B$6,2,FALSE)</f>
        <v>France</v>
      </c>
      <c r="Q47" s="17" t="str">
        <f>VLOOKUP(P47,Country!$B$1:$C$5,2,FALSE)</f>
        <v>Europe</v>
      </c>
      <c r="R47" s="17" t="s">
        <v>59</v>
      </c>
      <c r="S47" s="17">
        <f t="shared" si="10"/>
        <v>1100</v>
      </c>
      <c r="T47" s="17">
        <f t="shared" si="11"/>
        <v>1188</v>
      </c>
      <c r="U47" s="17">
        <v>130</v>
      </c>
      <c r="V47" s="20">
        <v>0</v>
      </c>
      <c r="W47" s="23">
        <f t="shared" si="12"/>
        <v>143000</v>
      </c>
      <c r="X47" s="23">
        <f t="shared" si="13"/>
        <v>154440</v>
      </c>
    </row>
    <row r="48" spans="1:24" x14ac:dyDescent="0.35">
      <c r="A48" s="22">
        <v>47</v>
      </c>
      <c r="B48" s="17" t="s">
        <v>55</v>
      </c>
      <c r="C48" s="17" t="s">
        <v>56</v>
      </c>
      <c r="D48" s="17" t="str">
        <f t="shared" si="7"/>
        <v>Bernard, Théo</v>
      </c>
      <c r="E48" s="17" t="s">
        <v>67</v>
      </c>
      <c r="F48" s="17" t="s">
        <v>23</v>
      </c>
      <c r="G48" s="17" t="s">
        <v>24</v>
      </c>
      <c r="H48" s="17" t="s">
        <v>25</v>
      </c>
      <c r="I48" s="17" t="str">
        <f t="shared" si="8"/>
        <v>20 mph - 35 mph</v>
      </c>
      <c r="J48" s="17" t="str">
        <f t="shared" si="9"/>
        <v>No</v>
      </c>
      <c r="K48" s="17" t="s">
        <v>26</v>
      </c>
      <c r="L48" s="17" t="s">
        <v>90</v>
      </c>
      <c r="M48" s="17" t="s">
        <v>89</v>
      </c>
      <c r="N48" s="17">
        <v>75005</v>
      </c>
      <c r="O48" s="17" t="s">
        <v>58</v>
      </c>
      <c r="P48" s="17" t="str">
        <f>VLOOKUP(O48,Country!$A$2:$B$6,2,FALSE)</f>
        <v>France</v>
      </c>
      <c r="Q48" s="17" t="str">
        <f>VLOOKUP(P48,Country!$B$1:$C$5,2,FALSE)</f>
        <v>Europe</v>
      </c>
      <c r="R48" s="17" t="s">
        <v>62</v>
      </c>
      <c r="S48" s="17">
        <f t="shared" si="10"/>
        <v>900</v>
      </c>
      <c r="T48" s="17">
        <f t="shared" si="11"/>
        <v>972.00000000000011</v>
      </c>
      <c r="U48" s="17">
        <v>300</v>
      </c>
      <c r="V48" s="20">
        <v>0</v>
      </c>
      <c r="W48" s="23">
        <f t="shared" si="12"/>
        <v>270000</v>
      </c>
      <c r="X48" s="23">
        <f t="shared" si="13"/>
        <v>291600</v>
      </c>
    </row>
    <row r="49" spans="1:24" x14ac:dyDescent="0.35">
      <c r="A49" s="22">
        <v>48</v>
      </c>
      <c r="B49" s="17" t="s">
        <v>55</v>
      </c>
      <c r="C49" s="17" t="s">
        <v>56</v>
      </c>
      <c r="D49" s="17" t="str">
        <f t="shared" si="7"/>
        <v>Bernard, Théo</v>
      </c>
      <c r="E49" s="17" t="s">
        <v>67</v>
      </c>
      <c r="F49" s="17" t="s">
        <v>29</v>
      </c>
      <c r="G49" s="17"/>
      <c r="H49" s="17" t="s">
        <v>31</v>
      </c>
      <c r="I49" s="17" t="str">
        <f t="shared" si="8"/>
        <v xml:space="preserve"> - 28 mph</v>
      </c>
      <c r="J49" s="17" t="str">
        <f t="shared" si="9"/>
        <v>Yes</v>
      </c>
      <c r="K49" s="17" t="s">
        <v>32</v>
      </c>
      <c r="L49" s="17" t="s">
        <v>91</v>
      </c>
      <c r="M49" s="17" t="s">
        <v>89</v>
      </c>
      <c r="N49" s="17">
        <v>75005</v>
      </c>
      <c r="O49" s="17" t="s">
        <v>58</v>
      </c>
      <c r="P49" s="17" t="str">
        <f>VLOOKUP(O49,Country!$A$2:$B$6,2,FALSE)</f>
        <v>France</v>
      </c>
      <c r="Q49" s="17" t="str">
        <f>VLOOKUP(P49,Country!$B$1:$C$5,2,FALSE)</f>
        <v>Europe</v>
      </c>
      <c r="R49" s="17" t="s">
        <v>64</v>
      </c>
      <c r="S49" s="17">
        <f t="shared" si="10"/>
        <v>1050</v>
      </c>
      <c r="T49" s="17">
        <f t="shared" si="11"/>
        <v>1134</v>
      </c>
      <c r="U49" s="17">
        <v>230</v>
      </c>
      <c r="V49" s="20">
        <v>0</v>
      </c>
      <c r="W49" s="23">
        <f t="shared" si="12"/>
        <v>241500</v>
      </c>
      <c r="X49" s="23">
        <f t="shared" si="13"/>
        <v>260820</v>
      </c>
    </row>
    <row r="50" spans="1:24" x14ac:dyDescent="0.35">
      <c r="A50" s="22">
        <v>49</v>
      </c>
      <c r="B50" s="17" t="s">
        <v>13</v>
      </c>
      <c r="C50" s="17" t="s">
        <v>14</v>
      </c>
      <c r="D50" s="17" t="str">
        <f t="shared" si="7"/>
        <v>Joshi, Sanya</v>
      </c>
      <c r="E50" s="17" t="s">
        <v>68</v>
      </c>
      <c r="F50" s="17" t="s">
        <v>16</v>
      </c>
      <c r="G50" s="17" t="s">
        <v>17</v>
      </c>
      <c r="H50" s="17" t="s">
        <v>18</v>
      </c>
      <c r="I50" s="17" t="str">
        <f t="shared" si="8"/>
        <v>15 mph - 30 mph</v>
      </c>
      <c r="J50" s="17" t="str">
        <f t="shared" si="9"/>
        <v>No</v>
      </c>
      <c r="K50" s="17" t="s">
        <v>19</v>
      </c>
      <c r="L50" s="17" t="s">
        <v>76</v>
      </c>
      <c r="M50" s="17" t="s">
        <v>77</v>
      </c>
      <c r="N50" s="17">
        <v>560001</v>
      </c>
      <c r="O50" s="17" t="s">
        <v>21</v>
      </c>
      <c r="P50" s="17" t="str">
        <f>VLOOKUP(O50,Country!$A$2:$B$6,2,FALSE)</f>
        <v>India</v>
      </c>
      <c r="Q50" s="17" t="str">
        <f>VLOOKUP(P50,Country!$B$1:$C$5,2,FALSE)</f>
        <v>Asia</v>
      </c>
      <c r="R50" s="17" t="s">
        <v>22</v>
      </c>
      <c r="S50" s="17">
        <f t="shared" si="10"/>
        <v>30000</v>
      </c>
      <c r="T50" s="17">
        <f t="shared" si="11"/>
        <v>360</v>
      </c>
      <c r="U50" s="17">
        <v>200</v>
      </c>
      <c r="V50" s="20">
        <v>0</v>
      </c>
      <c r="W50" s="23">
        <f t="shared" si="12"/>
        <v>6000000</v>
      </c>
      <c r="X50" s="23">
        <f t="shared" si="13"/>
        <v>72000</v>
      </c>
    </row>
    <row r="51" spans="1:24" x14ac:dyDescent="0.35">
      <c r="A51" s="22">
        <v>50</v>
      </c>
      <c r="B51" s="17" t="s">
        <v>13</v>
      </c>
      <c r="C51" s="17" t="s">
        <v>14</v>
      </c>
      <c r="D51" s="17" t="str">
        <f t="shared" si="7"/>
        <v>Joshi, Sanya</v>
      </c>
      <c r="E51" s="17" t="s">
        <v>68</v>
      </c>
      <c r="F51" s="17" t="s">
        <v>23</v>
      </c>
      <c r="G51" s="17" t="s">
        <v>24</v>
      </c>
      <c r="H51" s="17" t="s">
        <v>25</v>
      </c>
      <c r="I51" s="17" t="str">
        <f t="shared" si="8"/>
        <v>20 mph - 35 mph</v>
      </c>
      <c r="J51" s="17" t="str">
        <f t="shared" si="9"/>
        <v>No</v>
      </c>
      <c r="K51" s="17" t="s">
        <v>26</v>
      </c>
      <c r="L51" s="17" t="s">
        <v>78</v>
      </c>
      <c r="M51" s="17" t="s">
        <v>77</v>
      </c>
      <c r="N51" s="17">
        <v>560001</v>
      </c>
      <c r="O51" s="17" t="s">
        <v>21</v>
      </c>
      <c r="P51" s="17" t="str">
        <f>VLOOKUP(O51,Country!$A$2:$B$6,2,FALSE)</f>
        <v>India</v>
      </c>
      <c r="Q51" s="17" t="str">
        <f>VLOOKUP(P51,Country!$B$1:$C$5,2,FALSE)</f>
        <v>Asia</v>
      </c>
      <c r="R51" s="17" t="s">
        <v>28</v>
      </c>
      <c r="S51" s="17">
        <f t="shared" si="10"/>
        <v>25000</v>
      </c>
      <c r="T51" s="17">
        <f t="shared" si="11"/>
        <v>300</v>
      </c>
      <c r="U51" s="17">
        <v>450</v>
      </c>
      <c r="V51" s="20">
        <v>0</v>
      </c>
      <c r="W51" s="23">
        <f t="shared" si="12"/>
        <v>11250000</v>
      </c>
      <c r="X51" s="23">
        <f t="shared" si="13"/>
        <v>135000</v>
      </c>
    </row>
    <row r="52" spans="1:24" x14ac:dyDescent="0.35">
      <c r="A52" s="22">
        <v>51</v>
      </c>
      <c r="B52" s="17" t="s">
        <v>13</v>
      </c>
      <c r="C52" s="17" t="s">
        <v>14</v>
      </c>
      <c r="D52" s="17" t="str">
        <f t="shared" si="7"/>
        <v>Joshi, Sanya</v>
      </c>
      <c r="E52" s="17" t="s">
        <v>68</v>
      </c>
      <c r="F52" s="17" t="s">
        <v>29</v>
      </c>
      <c r="G52" s="17" t="s">
        <v>30</v>
      </c>
      <c r="H52" s="17" t="s">
        <v>31</v>
      </c>
      <c r="I52" s="17" t="str">
        <f t="shared" si="8"/>
        <v>18 mph - 28 mph</v>
      </c>
      <c r="J52" s="17" t="str">
        <f t="shared" si="9"/>
        <v>No</v>
      </c>
      <c r="K52" s="17" t="s">
        <v>32</v>
      </c>
      <c r="L52" s="17" t="s">
        <v>79</v>
      </c>
      <c r="M52" s="17" t="s">
        <v>77</v>
      </c>
      <c r="N52" s="17">
        <v>560001</v>
      </c>
      <c r="O52" s="17" t="s">
        <v>21</v>
      </c>
      <c r="P52" s="17" t="str">
        <f>VLOOKUP(O52,Country!$A$2:$B$6,2,FALSE)</f>
        <v>India</v>
      </c>
      <c r="Q52" s="17" t="str">
        <f>VLOOKUP(P52,Country!$B$1:$C$5,2,FALSE)</f>
        <v>Asia</v>
      </c>
      <c r="R52" s="17" t="s">
        <v>34</v>
      </c>
      <c r="S52" s="17">
        <f t="shared" si="10"/>
        <v>22000</v>
      </c>
      <c r="T52" s="17">
        <f t="shared" si="11"/>
        <v>264</v>
      </c>
      <c r="U52" s="17">
        <v>350</v>
      </c>
      <c r="V52" s="20">
        <v>0</v>
      </c>
      <c r="W52" s="23">
        <f t="shared" si="12"/>
        <v>7700000</v>
      </c>
      <c r="X52" s="23">
        <f t="shared" si="13"/>
        <v>92400</v>
      </c>
    </row>
    <row r="53" spans="1:24" x14ac:dyDescent="0.35">
      <c r="A53" s="22">
        <v>52</v>
      </c>
      <c r="B53" s="17" t="s">
        <v>35</v>
      </c>
      <c r="C53" s="17" t="s">
        <v>36</v>
      </c>
      <c r="D53" s="17" t="str">
        <f t="shared" si="7"/>
        <v>Liu, Fang</v>
      </c>
      <c r="E53" s="17" t="s">
        <v>68</v>
      </c>
      <c r="F53" s="17" t="s">
        <v>16</v>
      </c>
      <c r="G53" s="17" t="s">
        <v>17</v>
      </c>
      <c r="H53" s="17" t="s">
        <v>18</v>
      </c>
      <c r="I53" s="17" t="str">
        <f t="shared" si="8"/>
        <v>15 mph - 30 mph</v>
      </c>
      <c r="J53" s="17" t="str">
        <f t="shared" si="9"/>
        <v>No</v>
      </c>
      <c r="K53" s="17" t="s">
        <v>19</v>
      </c>
      <c r="L53" s="17" t="s">
        <v>80</v>
      </c>
      <c r="M53" s="17" t="s">
        <v>81</v>
      </c>
      <c r="N53" s="17">
        <v>200001</v>
      </c>
      <c r="O53" s="17" t="s">
        <v>38</v>
      </c>
      <c r="P53" s="17" t="str">
        <f>VLOOKUP(O53,Country!$A$2:$B$6,2,FALSE)</f>
        <v>China</v>
      </c>
      <c r="Q53" s="17" t="str">
        <f>VLOOKUP(P53,Country!$B$1:$C$5,2,FALSE)</f>
        <v>Asia</v>
      </c>
      <c r="R53" s="17" t="s">
        <v>39</v>
      </c>
      <c r="S53" s="17">
        <f t="shared" si="10"/>
        <v>5000</v>
      </c>
      <c r="T53" s="17">
        <f t="shared" si="11"/>
        <v>700.00000000000011</v>
      </c>
      <c r="U53" s="17">
        <v>700</v>
      </c>
      <c r="V53" s="20">
        <v>0</v>
      </c>
      <c r="W53" s="23">
        <f t="shared" si="12"/>
        <v>3500000</v>
      </c>
      <c r="X53" s="23">
        <f t="shared" si="13"/>
        <v>490000</v>
      </c>
    </row>
    <row r="54" spans="1:24" x14ac:dyDescent="0.35">
      <c r="A54" s="22">
        <v>53</v>
      </c>
      <c r="B54" s="17" t="s">
        <v>35</v>
      </c>
      <c r="C54" s="17" t="s">
        <v>36</v>
      </c>
      <c r="D54" s="17" t="str">
        <f t="shared" si="7"/>
        <v>Liu, Fang</v>
      </c>
      <c r="E54" s="17" t="s">
        <v>68</v>
      </c>
      <c r="F54" s="17" t="s">
        <v>23</v>
      </c>
      <c r="G54" s="17" t="s">
        <v>24</v>
      </c>
      <c r="H54" s="17" t="s">
        <v>25</v>
      </c>
      <c r="I54" s="17" t="str">
        <f t="shared" si="8"/>
        <v>20 mph - 35 mph</v>
      </c>
      <c r="J54" s="17" t="str">
        <f t="shared" si="9"/>
        <v>No</v>
      </c>
      <c r="K54" s="17" t="s">
        <v>26</v>
      </c>
      <c r="L54" s="17" t="s">
        <v>82</v>
      </c>
      <c r="M54" s="17" t="s">
        <v>81</v>
      </c>
      <c r="N54" s="17">
        <v>200001</v>
      </c>
      <c r="O54" s="17" t="s">
        <v>38</v>
      </c>
      <c r="P54" s="17" t="str">
        <f>VLOOKUP(O54,Country!$A$2:$B$6,2,FALSE)</f>
        <v>China</v>
      </c>
      <c r="Q54" s="17" t="str">
        <f>VLOOKUP(P54,Country!$B$1:$C$5,2,FALSE)</f>
        <v>Asia</v>
      </c>
      <c r="R54" s="17" t="s">
        <v>41</v>
      </c>
      <c r="S54" s="17">
        <f t="shared" si="10"/>
        <v>3500</v>
      </c>
      <c r="T54" s="17">
        <f t="shared" si="11"/>
        <v>490.00000000000006</v>
      </c>
      <c r="U54" s="17">
        <v>1600</v>
      </c>
      <c r="V54" s="20">
        <v>0</v>
      </c>
      <c r="W54" s="23">
        <f t="shared" si="12"/>
        <v>5600000</v>
      </c>
      <c r="X54" s="23">
        <f t="shared" si="13"/>
        <v>784000</v>
      </c>
    </row>
    <row r="55" spans="1:24" x14ac:dyDescent="0.35">
      <c r="A55" s="22">
        <v>54</v>
      </c>
      <c r="B55" s="17" t="s">
        <v>35</v>
      </c>
      <c r="C55" s="17" t="s">
        <v>36</v>
      </c>
      <c r="D55" s="17" t="str">
        <f t="shared" si="7"/>
        <v>Liu, Fang</v>
      </c>
      <c r="E55" s="17" t="s">
        <v>68</v>
      </c>
      <c r="F55" s="17" t="s">
        <v>29</v>
      </c>
      <c r="G55" s="17" t="s">
        <v>30</v>
      </c>
      <c r="H55" s="17" t="s">
        <v>31</v>
      </c>
      <c r="I55" s="17" t="str">
        <f t="shared" si="8"/>
        <v>18 mph - 28 mph</v>
      </c>
      <c r="J55" s="17" t="str">
        <f t="shared" si="9"/>
        <v>No</v>
      </c>
      <c r="K55" s="17" t="s">
        <v>32</v>
      </c>
      <c r="L55" s="17" t="s">
        <v>83</v>
      </c>
      <c r="M55" s="17" t="s">
        <v>81</v>
      </c>
      <c r="N55" s="17">
        <v>200001</v>
      </c>
      <c r="O55" s="17" t="s">
        <v>38</v>
      </c>
      <c r="P55" s="17" t="str">
        <f>VLOOKUP(O55,Country!$A$2:$B$6,2,FALSE)</f>
        <v>China</v>
      </c>
      <c r="Q55" s="17" t="str">
        <f>VLOOKUP(P55,Country!$B$1:$C$5,2,FALSE)</f>
        <v>Asia</v>
      </c>
      <c r="R55" s="17" t="s">
        <v>44</v>
      </c>
      <c r="S55" s="17">
        <f t="shared" si="10"/>
        <v>4200</v>
      </c>
      <c r="T55" s="17">
        <f t="shared" si="11"/>
        <v>588</v>
      </c>
      <c r="U55" s="17">
        <v>1000</v>
      </c>
      <c r="V55" s="20">
        <v>0</v>
      </c>
      <c r="W55" s="23">
        <f t="shared" si="12"/>
        <v>4200000</v>
      </c>
      <c r="X55" s="23">
        <f t="shared" si="13"/>
        <v>588000</v>
      </c>
    </row>
    <row r="56" spans="1:24" x14ac:dyDescent="0.35">
      <c r="A56" s="22">
        <v>55</v>
      </c>
      <c r="B56" s="17" t="s">
        <v>45</v>
      </c>
      <c r="C56" s="17" t="s">
        <v>46</v>
      </c>
      <c r="D56" s="17" t="str">
        <f t="shared" si="7"/>
        <v>Fischer, Jonas</v>
      </c>
      <c r="E56" s="17" t="s">
        <v>68</v>
      </c>
      <c r="F56" s="17" t="s">
        <v>16</v>
      </c>
      <c r="G56" s="17" t="s">
        <v>17</v>
      </c>
      <c r="H56" s="17" t="s">
        <v>18</v>
      </c>
      <c r="I56" s="17" t="str">
        <f t="shared" si="8"/>
        <v>15 mph - 30 mph</v>
      </c>
      <c r="J56" s="17" t="str">
        <f t="shared" si="9"/>
        <v>No</v>
      </c>
      <c r="K56" s="17" t="s">
        <v>19</v>
      </c>
      <c r="L56" s="17" t="s">
        <v>84</v>
      </c>
      <c r="M56" s="17" t="s">
        <v>85</v>
      </c>
      <c r="N56" s="17">
        <v>20095</v>
      </c>
      <c r="O56" s="17" t="s">
        <v>49</v>
      </c>
      <c r="P56" s="17" t="str">
        <f>VLOOKUP(O56,Country!$A$2:$B$6,2,FALSE)</f>
        <v>Germany</v>
      </c>
      <c r="Q56" s="17" t="str">
        <f>VLOOKUP(P56,Country!$B$1:$C$5,2,FALSE)</f>
        <v>Europe</v>
      </c>
      <c r="R56" s="17" t="s">
        <v>50</v>
      </c>
      <c r="S56" s="17">
        <f t="shared" si="10"/>
        <v>1000</v>
      </c>
      <c r="T56" s="17">
        <f t="shared" si="11"/>
        <v>1080</v>
      </c>
      <c r="U56" s="17">
        <v>180</v>
      </c>
      <c r="V56" s="20">
        <v>0</v>
      </c>
      <c r="W56" s="23">
        <f t="shared" si="12"/>
        <v>180000</v>
      </c>
      <c r="X56" s="23">
        <f t="shared" si="13"/>
        <v>194400</v>
      </c>
    </row>
    <row r="57" spans="1:24" x14ac:dyDescent="0.35">
      <c r="A57" s="22">
        <v>56</v>
      </c>
      <c r="B57" s="17" t="s">
        <v>45</v>
      </c>
      <c r="C57" s="17" t="s">
        <v>46</v>
      </c>
      <c r="D57" s="17" t="str">
        <f t="shared" si="7"/>
        <v>Fischer, Jonas</v>
      </c>
      <c r="E57" s="17" t="s">
        <v>68</v>
      </c>
      <c r="F57" s="17" t="s">
        <v>23</v>
      </c>
      <c r="G57" s="17" t="s">
        <v>24</v>
      </c>
      <c r="H57" s="17" t="s">
        <v>25</v>
      </c>
      <c r="I57" s="17" t="str">
        <f t="shared" si="8"/>
        <v>20 mph - 35 mph</v>
      </c>
      <c r="J57" s="17" t="str">
        <f t="shared" si="9"/>
        <v>No</v>
      </c>
      <c r="K57" s="17" t="s">
        <v>26</v>
      </c>
      <c r="L57" s="17" t="s">
        <v>86</v>
      </c>
      <c r="M57" s="17" t="s">
        <v>85</v>
      </c>
      <c r="N57" s="17">
        <v>20095</v>
      </c>
      <c r="O57" s="17" t="s">
        <v>49</v>
      </c>
      <c r="P57" s="17" t="str">
        <f>VLOOKUP(O57,Country!$A$2:$B$6,2,FALSE)</f>
        <v>Germany</v>
      </c>
      <c r="Q57" s="17" t="str">
        <f>VLOOKUP(P57,Country!$B$1:$C$5,2,FALSE)</f>
        <v>Europe</v>
      </c>
      <c r="R57" s="17" t="s">
        <v>52</v>
      </c>
      <c r="S57" s="17">
        <f t="shared" si="10"/>
        <v>800</v>
      </c>
      <c r="T57" s="17">
        <f t="shared" si="11"/>
        <v>864</v>
      </c>
      <c r="U57" s="17">
        <v>320</v>
      </c>
      <c r="V57" s="20">
        <v>0</v>
      </c>
      <c r="W57" s="23">
        <f t="shared" si="12"/>
        <v>256000</v>
      </c>
      <c r="X57" s="23">
        <f t="shared" si="13"/>
        <v>276480</v>
      </c>
    </row>
    <row r="58" spans="1:24" x14ac:dyDescent="0.35">
      <c r="A58" s="22">
        <v>57</v>
      </c>
      <c r="B58" s="17" t="s">
        <v>45</v>
      </c>
      <c r="C58" s="17" t="s">
        <v>46</v>
      </c>
      <c r="D58" s="17" t="str">
        <f t="shared" si="7"/>
        <v>Fischer, Jonas</v>
      </c>
      <c r="E58" s="17" t="s">
        <v>68</v>
      </c>
      <c r="F58" s="17" t="s">
        <v>29</v>
      </c>
      <c r="G58" s="17" t="s">
        <v>30</v>
      </c>
      <c r="H58" s="17" t="s">
        <v>31</v>
      </c>
      <c r="I58" s="17" t="str">
        <f t="shared" si="8"/>
        <v>18 mph - 28 mph</v>
      </c>
      <c r="J58" s="17" t="str">
        <f t="shared" si="9"/>
        <v>No</v>
      </c>
      <c r="K58" s="17" t="s">
        <v>32</v>
      </c>
      <c r="L58" s="17" t="s">
        <v>87</v>
      </c>
      <c r="M58" s="17" t="s">
        <v>85</v>
      </c>
      <c r="N58" s="17">
        <v>20095</v>
      </c>
      <c r="O58" s="17" t="s">
        <v>49</v>
      </c>
      <c r="P58" s="17" t="str">
        <f>VLOOKUP(O58,Country!$A$2:$B$6,2,FALSE)</f>
        <v>Germany</v>
      </c>
      <c r="Q58" s="17" t="str">
        <f>VLOOKUP(P58,Country!$B$1:$C$5,2,FALSE)</f>
        <v>Europe</v>
      </c>
      <c r="R58" s="17" t="s">
        <v>54</v>
      </c>
      <c r="S58" s="17">
        <f t="shared" si="10"/>
        <v>950</v>
      </c>
      <c r="T58" s="17">
        <f t="shared" si="11"/>
        <v>1026</v>
      </c>
      <c r="U58" s="17">
        <v>220</v>
      </c>
      <c r="V58" s="20">
        <v>0</v>
      </c>
      <c r="W58" s="23">
        <f t="shared" si="12"/>
        <v>209000</v>
      </c>
      <c r="X58" s="23">
        <f t="shared" si="13"/>
        <v>225720</v>
      </c>
    </row>
    <row r="59" spans="1:24" x14ac:dyDescent="0.35">
      <c r="A59" s="22">
        <v>58</v>
      </c>
      <c r="B59" s="17" t="s">
        <v>55</v>
      </c>
      <c r="C59" s="17" t="s">
        <v>56</v>
      </c>
      <c r="D59" s="17" t="str">
        <f t="shared" si="7"/>
        <v>Bernard, Théo</v>
      </c>
      <c r="E59" s="17" t="s">
        <v>68</v>
      </c>
      <c r="F59" s="17" t="s">
        <v>16</v>
      </c>
      <c r="G59" s="17" t="s">
        <v>17</v>
      </c>
      <c r="H59" s="17" t="s">
        <v>18</v>
      </c>
      <c r="I59" s="17" t="str">
        <f t="shared" si="8"/>
        <v>15 mph - 30 mph</v>
      </c>
      <c r="J59" s="17" t="str">
        <f t="shared" si="9"/>
        <v>No</v>
      </c>
      <c r="K59" s="17" t="s">
        <v>19</v>
      </c>
      <c r="L59" s="17" t="s">
        <v>88</v>
      </c>
      <c r="M59" s="17" t="s">
        <v>89</v>
      </c>
      <c r="N59" s="17">
        <v>75005</v>
      </c>
      <c r="O59" s="17" t="s">
        <v>58</v>
      </c>
      <c r="P59" s="17" t="str">
        <f>VLOOKUP(O59,Country!$A$2:$B$6,2,FALSE)</f>
        <v>France</v>
      </c>
      <c r="Q59" s="17" t="str">
        <f>VLOOKUP(P59,Country!$B$1:$C$5,2,FALSE)</f>
        <v>Europe</v>
      </c>
      <c r="R59" s="17" t="s">
        <v>59</v>
      </c>
      <c r="S59" s="17">
        <f t="shared" si="10"/>
        <v>1100</v>
      </c>
      <c r="T59" s="17">
        <f t="shared" si="11"/>
        <v>1188</v>
      </c>
      <c r="U59" s="17">
        <v>140</v>
      </c>
      <c r="V59" s="20">
        <v>0</v>
      </c>
      <c r="W59" s="23">
        <f t="shared" si="12"/>
        <v>154000</v>
      </c>
      <c r="X59" s="23">
        <f t="shared" si="13"/>
        <v>166320</v>
      </c>
    </row>
    <row r="60" spans="1:24" x14ac:dyDescent="0.35">
      <c r="A60" s="22">
        <v>59</v>
      </c>
      <c r="B60" s="17" t="s">
        <v>55</v>
      </c>
      <c r="C60" s="17" t="s">
        <v>56</v>
      </c>
      <c r="D60" s="17" t="str">
        <f t="shared" si="7"/>
        <v>Bernard, Théo</v>
      </c>
      <c r="E60" s="17" t="s">
        <v>68</v>
      </c>
      <c r="F60" s="17" t="s">
        <v>23</v>
      </c>
      <c r="G60" s="17" t="s">
        <v>24</v>
      </c>
      <c r="H60" s="17" t="s">
        <v>25</v>
      </c>
      <c r="I60" s="17" t="str">
        <f t="shared" si="8"/>
        <v>20 mph - 35 mph</v>
      </c>
      <c r="J60" s="17" t="str">
        <f t="shared" si="9"/>
        <v>No</v>
      </c>
      <c r="K60" s="17" t="s">
        <v>26</v>
      </c>
      <c r="L60" s="17" t="s">
        <v>90</v>
      </c>
      <c r="M60" s="17" t="s">
        <v>89</v>
      </c>
      <c r="N60" s="17">
        <v>75005</v>
      </c>
      <c r="O60" s="17" t="s">
        <v>58</v>
      </c>
      <c r="P60" s="17" t="str">
        <f>VLOOKUP(O60,Country!$A$2:$B$6,2,FALSE)</f>
        <v>France</v>
      </c>
      <c r="Q60" s="17" t="str">
        <f>VLOOKUP(P60,Country!$B$1:$C$5,2,FALSE)</f>
        <v>Europe</v>
      </c>
      <c r="R60" s="17" t="s">
        <v>62</v>
      </c>
      <c r="S60" s="17">
        <f t="shared" si="10"/>
        <v>900</v>
      </c>
      <c r="T60" s="17">
        <f t="shared" si="11"/>
        <v>972.00000000000011</v>
      </c>
      <c r="U60" s="17">
        <v>300</v>
      </c>
      <c r="V60" s="20">
        <v>0</v>
      </c>
      <c r="W60" s="23">
        <f t="shared" si="12"/>
        <v>270000</v>
      </c>
      <c r="X60" s="23">
        <f t="shared" si="13"/>
        <v>291600</v>
      </c>
    </row>
    <row r="61" spans="1:24" x14ac:dyDescent="0.35">
      <c r="A61" s="22">
        <v>60</v>
      </c>
      <c r="B61" s="17" t="s">
        <v>55</v>
      </c>
      <c r="C61" s="17" t="s">
        <v>56</v>
      </c>
      <c r="D61" s="17" t="str">
        <f t="shared" si="7"/>
        <v>Bernard, Théo</v>
      </c>
      <c r="E61" s="17" t="s">
        <v>68</v>
      </c>
      <c r="F61" s="17" t="s">
        <v>29</v>
      </c>
      <c r="G61" s="17" t="s">
        <v>30</v>
      </c>
      <c r="H61" s="17" t="s">
        <v>31</v>
      </c>
      <c r="I61" s="17" t="str">
        <f t="shared" si="8"/>
        <v>18 mph - 28 mph</v>
      </c>
      <c r="J61" s="17" t="str">
        <f t="shared" si="9"/>
        <v>No</v>
      </c>
      <c r="K61" s="17" t="s">
        <v>32</v>
      </c>
      <c r="L61" s="17" t="s">
        <v>91</v>
      </c>
      <c r="M61" s="17" t="s">
        <v>89</v>
      </c>
      <c r="N61" s="17">
        <v>75005</v>
      </c>
      <c r="O61" s="17" t="s">
        <v>58</v>
      </c>
      <c r="P61" s="17" t="str">
        <f>VLOOKUP(O61,Country!$A$2:$B$6,2,FALSE)</f>
        <v>France</v>
      </c>
      <c r="Q61" s="17" t="str">
        <f>VLOOKUP(P61,Country!$B$1:$C$5,2,FALSE)</f>
        <v>Europe</v>
      </c>
      <c r="R61" s="17" t="s">
        <v>64</v>
      </c>
      <c r="S61" s="17">
        <f t="shared" si="10"/>
        <v>1050</v>
      </c>
      <c r="T61" s="17">
        <f t="shared" si="11"/>
        <v>1134</v>
      </c>
      <c r="U61" s="17">
        <v>280</v>
      </c>
      <c r="V61" s="20">
        <v>0</v>
      </c>
      <c r="W61" s="23">
        <f t="shared" si="12"/>
        <v>294000</v>
      </c>
      <c r="X61" s="23">
        <f t="shared" si="13"/>
        <v>317520</v>
      </c>
    </row>
    <row r="62" spans="1:24" x14ac:dyDescent="0.35">
      <c r="A62" s="22">
        <v>61</v>
      </c>
      <c r="B62" s="17" t="s">
        <v>13</v>
      </c>
      <c r="C62" s="17" t="s">
        <v>14</v>
      </c>
      <c r="D62" s="17" t="str">
        <f t="shared" si="7"/>
        <v>Joshi, Sanya</v>
      </c>
      <c r="E62" s="17" t="s">
        <v>69</v>
      </c>
      <c r="F62" s="17" t="s">
        <v>16</v>
      </c>
      <c r="G62" s="17" t="s">
        <v>17</v>
      </c>
      <c r="H62" s="17" t="s">
        <v>18</v>
      </c>
      <c r="I62" s="17" t="str">
        <f t="shared" si="8"/>
        <v>15 mph - 30 mph</v>
      </c>
      <c r="J62" s="17" t="str">
        <f t="shared" si="9"/>
        <v>No</v>
      </c>
      <c r="K62" s="17" t="s">
        <v>19</v>
      </c>
      <c r="L62" s="17" t="s">
        <v>76</v>
      </c>
      <c r="M62" s="17" t="s">
        <v>77</v>
      </c>
      <c r="N62" s="17">
        <v>560001</v>
      </c>
      <c r="O62" s="17" t="s">
        <v>21</v>
      </c>
      <c r="P62" s="17" t="str">
        <f>VLOOKUP(O62,Country!$A$2:$B$6,2,FALSE)</f>
        <v>India</v>
      </c>
      <c r="Q62" s="17" t="str">
        <f>VLOOKUP(P62,Country!$B$1:$C$5,2,FALSE)</f>
        <v>Asia</v>
      </c>
      <c r="R62" s="17" t="s">
        <v>22</v>
      </c>
      <c r="S62" s="17">
        <f t="shared" si="10"/>
        <v>30000</v>
      </c>
      <c r="T62" s="17">
        <f t="shared" si="11"/>
        <v>360</v>
      </c>
      <c r="U62" s="17">
        <v>250</v>
      </c>
      <c r="V62" s="20">
        <v>0</v>
      </c>
      <c r="W62" s="23">
        <f t="shared" si="12"/>
        <v>7500000</v>
      </c>
      <c r="X62" s="23">
        <f t="shared" si="13"/>
        <v>90000</v>
      </c>
    </row>
    <row r="63" spans="1:24" x14ac:dyDescent="0.35">
      <c r="A63" s="22">
        <v>62</v>
      </c>
      <c r="B63" s="17" t="s">
        <v>13</v>
      </c>
      <c r="C63" s="17" t="s">
        <v>14</v>
      </c>
      <c r="D63" s="17" t="str">
        <f t="shared" si="7"/>
        <v>Joshi, Sanya</v>
      </c>
      <c r="E63" s="17" t="s">
        <v>69</v>
      </c>
      <c r="F63" s="17" t="s">
        <v>23</v>
      </c>
      <c r="G63" s="17" t="s">
        <v>24</v>
      </c>
      <c r="H63" s="17" t="s">
        <v>25</v>
      </c>
      <c r="I63" s="17" t="str">
        <f t="shared" si="8"/>
        <v>20 mph - 35 mph</v>
      </c>
      <c r="J63" s="17" t="str">
        <f t="shared" si="9"/>
        <v>No</v>
      </c>
      <c r="K63" s="17" t="s">
        <v>26</v>
      </c>
      <c r="L63" s="17" t="s">
        <v>78</v>
      </c>
      <c r="M63" s="17" t="s">
        <v>77</v>
      </c>
      <c r="N63" s="17">
        <v>560001</v>
      </c>
      <c r="O63" s="17" t="s">
        <v>21</v>
      </c>
      <c r="P63" s="17" t="str">
        <f>VLOOKUP(O63,Country!$A$2:$B$6,2,FALSE)</f>
        <v>India</v>
      </c>
      <c r="Q63" s="17" t="str">
        <f>VLOOKUP(P63,Country!$B$1:$C$5,2,FALSE)</f>
        <v>Asia</v>
      </c>
      <c r="R63" s="17" t="s">
        <v>28</v>
      </c>
      <c r="S63" s="17">
        <f t="shared" si="10"/>
        <v>25000</v>
      </c>
      <c r="T63" s="17">
        <f t="shared" si="11"/>
        <v>300</v>
      </c>
      <c r="U63" s="17">
        <v>500</v>
      </c>
      <c r="V63" s="20">
        <v>0</v>
      </c>
      <c r="W63" s="23">
        <f t="shared" si="12"/>
        <v>12500000</v>
      </c>
      <c r="X63" s="23">
        <f t="shared" si="13"/>
        <v>150000</v>
      </c>
    </row>
    <row r="64" spans="1:24" x14ac:dyDescent="0.35">
      <c r="A64" s="22">
        <v>63</v>
      </c>
      <c r="B64" s="17" t="s">
        <v>13</v>
      </c>
      <c r="C64" s="17" t="s">
        <v>14</v>
      </c>
      <c r="D64" s="17" t="str">
        <f t="shared" si="7"/>
        <v>Joshi, Sanya</v>
      </c>
      <c r="E64" s="17" t="s">
        <v>69</v>
      </c>
      <c r="F64" s="17" t="s">
        <v>29</v>
      </c>
      <c r="G64" s="17"/>
      <c r="H64" s="17" t="s">
        <v>31</v>
      </c>
      <c r="I64" s="17" t="str">
        <f t="shared" si="8"/>
        <v xml:space="preserve"> - 28 mph</v>
      </c>
      <c r="J64" s="17" t="str">
        <f t="shared" si="9"/>
        <v>Yes</v>
      </c>
      <c r="K64" s="17" t="s">
        <v>32</v>
      </c>
      <c r="L64" s="17" t="s">
        <v>79</v>
      </c>
      <c r="M64" s="17" t="s">
        <v>77</v>
      </c>
      <c r="N64" s="17">
        <v>560001</v>
      </c>
      <c r="O64" s="17" t="s">
        <v>21</v>
      </c>
      <c r="P64" s="17" t="str">
        <f>VLOOKUP(O64,Country!$A$2:$B$6,2,FALSE)</f>
        <v>India</v>
      </c>
      <c r="Q64" s="17" t="str">
        <f>VLOOKUP(P64,Country!$B$1:$C$5,2,FALSE)</f>
        <v>Asia</v>
      </c>
      <c r="R64" s="17" t="s">
        <v>34</v>
      </c>
      <c r="S64" s="17">
        <f t="shared" si="10"/>
        <v>22000</v>
      </c>
      <c r="T64" s="17">
        <f t="shared" si="11"/>
        <v>264</v>
      </c>
      <c r="U64" s="17">
        <v>400</v>
      </c>
      <c r="V64" s="20">
        <v>0</v>
      </c>
      <c r="W64" s="23">
        <f t="shared" si="12"/>
        <v>8800000</v>
      </c>
      <c r="X64" s="23">
        <f t="shared" si="13"/>
        <v>105600</v>
      </c>
    </row>
    <row r="65" spans="1:24" x14ac:dyDescent="0.35">
      <c r="A65" s="22">
        <v>64</v>
      </c>
      <c r="B65" s="17" t="s">
        <v>35</v>
      </c>
      <c r="C65" s="17" t="s">
        <v>36</v>
      </c>
      <c r="D65" s="17" t="str">
        <f t="shared" si="7"/>
        <v>Liu, Fang</v>
      </c>
      <c r="E65" s="17" t="s">
        <v>69</v>
      </c>
      <c r="F65" s="17" t="s">
        <v>16</v>
      </c>
      <c r="G65" s="17" t="s">
        <v>17</v>
      </c>
      <c r="H65" s="17" t="s">
        <v>18</v>
      </c>
      <c r="I65" s="17" t="str">
        <f t="shared" si="8"/>
        <v>15 mph - 30 mph</v>
      </c>
      <c r="J65" s="17" t="str">
        <f t="shared" si="9"/>
        <v>No</v>
      </c>
      <c r="K65" s="17" t="s">
        <v>19</v>
      </c>
      <c r="L65" s="17" t="s">
        <v>80</v>
      </c>
      <c r="M65" s="17" t="s">
        <v>81</v>
      </c>
      <c r="N65" s="17">
        <v>200001</v>
      </c>
      <c r="O65" s="17" t="s">
        <v>38</v>
      </c>
      <c r="P65" s="17" t="str">
        <f>VLOOKUP(O65,Country!$A$2:$B$6,2,FALSE)</f>
        <v>China</v>
      </c>
      <c r="Q65" s="17" t="str">
        <f>VLOOKUP(P65,Country!$B$1:$C$5,2,FALSE)</f>
        <v>Asia</v>
      </c>
      <c r="R65" s="17" t="s">
        <v>39</v>
      </c>
      <c r="S65" s="17">
        <f t="shared" si="10"/>
        <v>5000</v>
      </c>
      <c r="T65" s="17">
        <f t="shared" si="11"/>
        <v>700.00000000000011</v>
      </c>
      <c r="U65" s="17">
        <v>800</v>
      </c>
      <c r="V65" s="20">
        <v>0</v>
      </c>
      <c r="W65" s="23">
        <f t="shared" si="12"/>
        <v>4000000</v>
      </c>
      <c r="X65" s="23">
        <f t="shared" si="13"/>
        <v>560000</v>
      </c>
    </row>
    <row r="66" spans="1:24" x14ac:dyDescent="0.35">
      <c r="A66" s="22">
        <v>65</v>
      </c>
      <c r="B66" s="17" t="s">
        <v>35</v>
      </c>
      <c r="C66" s="17" t="s">
        <v>36</v>
      </c>
      <c r="D66" s="17" t="str">
        <f t="shared" ref="D66:D97" si="14">C66 &amp; ", " &amp; B66</f>
        <v>Liu, Fang</v>
      </c>
      <c r="E66" s="17" t="s">
        <v>69</v>
      </c>
      <c r="F66" s="17" t="s">
        <v>23</v>
      </c>
      <c r="G66" s="17" t="s">
        <v>24</v>
      </c>
      <c r="H66" s="17" t="s">
        <v>25</v>
      </c>
      <c r="I66" s="17" t="str">
        <f t="shared" ref="I66:I97" si="15">G66 &amp; " - " &amp; H66</f>
        <v>20 mph - 35 mph</v>
      </c>
      <c r="J66" s="17" t="str">
        <f t="shared" ref="J66:J97" si="16">IF(ISBLANK(G66), "Yes", "No")</f>
        <v>No</v>
      </c>
      <c r="K66" s="17" t="s">
        <v>26</v>
      </c>
      <c r="L66" s="17" t="s">
        <v>82</v>
      </c>
      <c r="M66" s="17" t="s">
        <v>81</v>
      </c>
      <c r="N66" s="17">
        <v>200001</v>
      </c>
      <c r="O66" s="17" t="s">
        <v>38</v>
      </c>
      <c r="P66" s="17" t="str">
        <f>VLOOKUP(O66,Country!$A$2:$B$6,2,FALSE)</f>
        <v>China</v>
      </c>
      <c r="Q66" s="17" t="str">
        <f>VLOOKUP(P66,Country!$B$1:$C$5,2,FALSE)</f>
        <v>Asia</v>
      </c>
      <c r="R66" s="17" t="s">
        <v>41</v>
      </c>
      <c r="S66" s="17">
        <f t="shared" ref="S66:S97" si="17">VALUE(SUBSTITUTE(SUBSTITUTE(R66,"₹",""),"¥",""))</f>
        <v>3500</v>
      </c>
      <c r="T66" s="17">
        <f t="shared" ref="T66:T97" si="18">IF(LEFT(R66,1)="₹", VALUE(SUBSTITUTE(R66,"₹",""))*0.012,
 IF(LEFT(R66,1)="¥", VALUE(SUBSTITUTE(R66,"¥",""))*0.14,
 IF(LEFT(R66,1)="€", VALUE(SUBSTITUTE(R66,"€",""))*1.08, "")))</f>
        <v>490.00000000000006</v>
      </c>
      <c r="U66" s="17">
        <v>1900</v>
      </c>
      <c r="V66" s="20">
        <v>0</v>
      </c>
      <c r="W66" s="23">
        <f t="shared" ref="W66:W97" si="19">S66*U66*(1-V66/100)</f>
        <v>6650000</v>
      </c>
      <c r="X66" s="23">
        <f t="shared" ref="X66:X97" si="20">ROUND(T66 * U66 * (1 - V66 / 100), 0)</f>
        <v>931000</v>
      </c>
    </row>
    <row r="67" spans="1:24" x14ac:dyDescent="0.35">
      <c r="A67" s="22">
        <v>66</v>
      </c>
      <c r="B67" s="17" t="s">
        <v>35</v>
      </c>
      <c r="C67" s="17" t="s">
        <v>36</v>
      </c>
      <c r="D67" s="17" t="str">
        <f t="shared" si="14"/>
        <v>Liu, Fang</v>
      </c>
      <c r="E67" s="17" t="s">
        <v>69</v>
      </c>
      <c r="F67" s="17" t="s">
        <v>29</v>
      </c>
      <c r="G67" s="17" t="s">
        <v>30</v>
      </c>
      <c r="H67" s="17" t="s">
        <v>31</v>
      </c>
      <c r="I67" s="17" t="str">
        <f t="shared" si="15"/>
        <v>18 mph - 28 mph</v>
      </c>
      <c r="J67" s="17" t="str">
        <f t="shared" si="16"/>
        <v>No</v>
      </c>
      <c r="K67" s="17" t="s">
        <v>32</v>
      </c>
      <c r="L67" s="17" t="s">
        <v>83</v>
      </c>
      <c r="M67" s="17" t="s">
        <v>81</v>
      </c>
      <c r="N67" s="17">
        <v>200001</v>
      </c>
      <c r="O67" s="17" t="s">
        <v>38</v>
      </c>
      <c r="P67" s="17" t="str">
        <f>VLOOKUP(O67,Country!$A$2:$B$6,2,FALSE)</f>
        <v>China</v>
      </c>
      <c r="Q67" s="17" t="str">
        <f>VLOOKUP(P67,Country!$B$1:$C$5,2,FALSE)</f>
        <v>Asia</v>
      </c>
      <c r="R67" s="17" t="s">
        <v>44</v>
      </c>
      <c r="S67" s="17">
        <f t="shared" si="17"/>
        <v>4200</v>
      </c>
      <c r="T67" s="17">
        <f t="shared" si="18"/>
        <v>588</v>
      </c>
      <c r="U67" s="17">
        <v>1200</v>
      </c>
      <c r="V67" s="20">
        <v>0</v>
      </c>
      <c r="W67" s="23">
        <f t="shared" si="19"/>
        <v>5040000</v>
      </c>
      <c r="X67" s="23">
        <f t="shared" si="20"/>
        <v>705600</v>
      </c>
    </row>
    <row r="68" spans="1:24" x14ac:dyDescent="0.35">
      <c r="A68" s="22">
        <v>67</v>
      </c>
      <c r="B68" s="17" t="s">
        <v>45</v>
      </c>
      <c r="C68" s="17" t="s">
        <v>46</v>
      </c>
      <c r="D68" s="17" t="str">
        <f t="shared" si="14"/>
        <v>Fischer, Jonas</v>
      </c>
      <c r="E68" s="17" t="s">
        <v>69</v>
      </c>
      <c r="F68" s="17" t="s">
        <v>16</v>
      </c>
      <c r="G68" s="17" t="s">
        <v>17</v>
      </c>
      <c r="H68" s="17" t="s">
        <v>18</v>
      </c>
      <c r="I68" s="17" t="str">
        <f t="shared" si="15"/>
        <v>15 mph - 30 mph</v>
      </c>
      <c r="J68" s="17" t="str">
        <f t="shared" si="16"/>
        <v>No</v>
      </c>
      <c r="K68" s="17" t="s">
        <v>19</v>
      </c>
      <c r="L68" s="17" t="s">
        <v>84</v>
      </c>
      <c r="M68" s="17" t="s">
        <v>85</v>
      </c>
      <c r="N68" s="17">
        <v>20095</v>
      </c>
      <c r="O68" s="17" t="s">
        <v>49</v>
      </c>
      <c r="P68" s="17" t="str">
        <f>VLOOKUP(O68,Country!$A$2:$B$6,2,FALSE)</f>
        <v>Germany</v>
      </c>
      <c r="Q68" s="17" t="str">
        <f>VLOOKUP(P68,Country!$B$1:$C$5,2,FALSE)</f>
        <v>Europe</v>
      </c>
      <c r="R68" s="17" t="s">
        <v>50</v>
      </c>
      <c r="S68" s="17">
        <f t="shared" si="17"/>
        <v>1000</v>
      </c>
      <c r="T68" s="17">
        <f t="shared" si="18"/>
        <v>1080</v>
      </c>
      <c r="U68" s="17">
        <v>200</v>
      </c>
      <c r="V68" s="20">
        <v>0</v>
      </c>
      <c r="W68" s="23">
        <f t="shared" si="19"/>
        <v>200000</v>
      </c>
      <c r="X68" s="23">
        <f t="shared" si="20"/>
        <v>216000</v>
      </c>
    </row>
    <row r="69" spans="1:24" x14ac:dyDescent="0.35">
      <c r="A69" s="22">
        <v>68</v>
      </c>
      <c r="B69" s="17" t="s">
        <v>45</v>
      </c>
      <c r="C69" s="17" t="s">
        <v>46</v>
      </c>
      <c r="D69" s="17" t="str">
        <f t="shared" si="14"/>
        <v>Fischer, Jonas</v>
      </c>
      <c r="E69" s="17" t="s">
        <v>69</v>
      </c>
      <c r="F69" s="17" t="s">
        <v>23</v>
      </c>
      <c r="G69" s="17" t="s">
        <v>24</v>
      </c>
      <c r="H69" s="17" t="s">
        <v>25</v>
      </c>
      <c r="I69" s="17" t="str">
        <f t="shared" si="15"/>
        <v>20 mph - 35 mph</v>
      </c>
      <c r="J69" s="17" t="str">
        <f t="shared" si="16"/>
        <v>No</v>
      </c>
      <c r="K69" s="17" t="s">
        <v>26</v>
      </c>
      <c r="L69" s="17" t="s">
        <v>86</v>
      </c>
      <c r="M69" s="17" t="s">
        <v>85</v>
      </c>
      <c r="N69" s="17">
        <v>20095</v>
      </c>
      <c r="O69" s="17" t="s">
        <v>49</v>
      </c>
      <c r="P69" s="17" t="str">
        <f>VLOOKUP(O69,Country!$A$2:$B$6,2,FALSE)</f>
        <v>Germany</v>
      </c>
      <c r="Q69" s="17" t="str">
        <f>VLOOKUP(P69,Country!$B$1:$C$5,2,FALSE)</f>
        <v>Europe</v>
      </c>
      <c r="R69" s="17" t="s">
        <v>52</v>
      </c>
      <c r="S69" s="17">
        <f t="shared" si="17"/>
        <v>800</v>
      </c>
      <c r="T69" s="17">
        <f t="shared" si="18"/>
        <v>864</v>
      </c>
      <c r="U69" s="17">
        <v>350</v>
      </c>
      <c r="V69" s="20">
        <v>0</v>
      </c>
      <c r="W69" s="23">
        <f t="shared" si="19"/>
        <v>280000</v>
      </c>
      <c r="X69" s="23">
        <f t="shared" si="20"/>
        <v>302400</v>
      </c>
    </row>
    <row r="70" spans="1:24" x14ac:dyDescent="0.35">
      <c r="A70" s="22">
        <v>69</v>
      </c>
      <c r="B70" s="17" t="s">
        <v>45</v>
      </c>
      <c r="C70" s="17" t="s">
        <v>46</v>
      </c>
      <c r="D70" s="17" t="str">
        <f t="shared" si="14"/>
        <v>Fischer, Jonas</v>
      </c>
      <c r="E70" s="17" t="s">
        <v>69</v>
      </c>
      <c r="F70" s="17" t="s">
        <v>29</v>
      </c>
      <c r="G70" s="17" t="s">
        <v>30</v>
      </c>
      <c r="H70" s="17" t="s">
        <v>31</v>
      </c>
      <c r="I70" s="17" t="str">
        <f t="shared" si="15"/>
        <v>18 mph - 28 mph</v>
      </c>
      <c r="J70" s="17" t="str">
        <f t="shared" si="16"/>
        <v>No</v>
      </c>
      <c r="K70" s="17" t="s">
        <v>32</v>
      </c>
      <c r="L70" s="17" t="s">
        <v>87</v>
      </c>
      <c r="M70" s="17" t="s">
        <v>85</v>
      </c>
      <c r="N70" s="17">
        <v>20095</v>
      </c>
      <c r="O70" s="17" t="s">
        <v>49</v>
      </c>
      <c r="P70" s="17" t="str">
        <f>VLOOKUP(O70,Country!$A$2:$B$6,2,FALSE)</f>
        <v>Germany</v>
      </c>
      <c r="Q70" s="17" t="str">
        <f>VLOOKUP(P70,Country!$B$1:$C$5,2,FALSE)</f>
        <v>Europe</v>
      </c>
      <c r="R70" s="17" t="s">
        <v>54</v>
      </c>
      <c r="S70" s="17">
        <f t="shared" si="17"/>
        <v>950</v>
      </c>
      <c r="T70" s="17">
        <f t="shared" si="18"/>
        <v>1026</v>
      </c>
      <c r="U70" s="17">
        <v>250</v>
      </c>
      <c r="V70" s="20">
        <v>0</v>
      </c>
      <c r="W70" s="23">
        <f t="shared" si="19"/>
        <v>237500</v>
      </c>
      <c r="X70" s="23">
        <f t="shared" si="20"/>
        <v>256500</v>
      </c>
    </row>
    <row r="71" spans="1:24" x14ac:dyDescent="0.35">
      <c r="A71" s="22">
        <v>70</v>
      </c>
      <c r="B71" s="17" t="s">
        <v>55</v>
      </c>
      <c r="C71" s="17" t="s">
        <v>56</v>
      </c>
      <c r="D71" s="17" t="str">
        <f t="shared" si="14"/>
        <v>Bernard, Théo</v>
      </c>
      <c r="E71" s="17" t="s">
        <v>69</v>
      </c>
      <c r="F71" s="17" t="s">
        <v>16</v>
      </c>
      <c r="G71" s="17"/>
      <c r="H71" s="17" t="s">
        <v>18</v>
      </c>
      <c r="I71" s="17" t="str">
        <f t="shared" si="15"/>
        <v xml:space="preserve"> - 30 mph</v>
      </c>
      <c r="J71" s="17" t="str">
        <f t="shared" si="16"/>
        <v>Yes</v>
      </c>
      <c r="K71" s="17" t="s">
        <v>19</v>
      </c>
      <c r="L71" s="17" t="s">
        <v>88</v>
      </c>
      <c r="M71" s="17" t="s">
        <v>89</v>
      </c>
      <c r="N71" s="17">
        <v>75005</v>
      </c>
      <c r="O71" s="17" t="s">
        <v>58</v>
      </c>
      <c r="P71" s="17" t="str">
        <f>VLOOKUP(O71,Country!$A$2:$B$6,2,FALSE)</f>
        <v>France</v>
      </c>
      <c r="Q71" s="17" t="str">
        <f>VLOOKUP(P71,Country!$B$1:$C$5,2,FALSE)</f>
        <v>Europe</v>
      </c>
      <c r="R71" s="17" t="s">
        <v>59</v>
      </c>
      <c r="S71" s="17">
        <f t="shared" si="17"/>
        <v>1100</v>
      </c>
      <c r="T71" s="17">
        <f t="shared" si="18"/>
        <v>1188</v>
      </c>
      <c r="U71" s="17">
        <v>150</v>
      </c>
      <c r="V71" s="20">
        <v>0</v>
      </c>
      <c r="W71" s="23">
        <f t="shared" si="19"/>
        <v>165000</v>
      </c>
      <c r="X71" s="23">
        <f t="shared" si="20"/>
        <v>178200</v>
      </c>
    </row>
    <row r="72" spans="1:24" x14ac:dyDescent="0.35">
      <c r="A72" s="22">
        <v>71</v>
      </c>
      <c r="B72" s="17" t="s">
        <v>55</v>
      </c>
      <c r="C72" s="17" t="s">
        <v>56</v>
      </c>
      <c r="D72" s="17" t="str">
        <f t="shared" si="14"/>
        <v>Bernard, Théo</v>
      </c>
      <c r="E72" s="17" t="s">
        <v>69</v>
      </c>
      <c r="F72" s="17" t="s">
        <v>23</v>
      </c>
      <c r="G72" s="17" t="s">
        <v>24</v>
      </c>
      <c r="H72" s="17" t="s">
        <v>25</v>
      </c>
      <c r="I72" s="17" t="str">
        <f t="shared" si="15"/>
        <v>20 mph - 35 mph</v>
      </c>
      <c r="J72" s="17" t="str">
        <f t="shared" si="16"/>
        <v>No</v>
      </c>
      <c r="K72" s="17" t="s">
        <v>26</v>
      </c>
      <c r="L72" s="17" t="s">
        <v>90</v>
      </c>
      <c r="M72" s="17" t="s">
        <v>89</v>
      </c>
      <c r="N72" s="17">
        <v>75005</v>
      </c>
      <c r="O72" s="17" t="s">
        <v>58</v>
      </c>
      <c r="P72" s="17" t="str">
        <f>VLOOKUP(O72,Country!$A$2:$B$6,2,FALSE)</f>
        <v>France</v>
      </c>
      <c r="Q72" s="17" t="str">
        <f>VLOOKUP(P72,Country!$B$1:$C$5,2,FALSE)</f>
        <v>Europe</v>
      </c>
      <c r="R72" s="17" t="s">
        <v>62</v>
      </c>
      <c r="S72" s="17">
        <f t="shared" si="17"/>
        <v>900</v>
      </c>
      <c r="T72" s="17">
        <f t="shared" si="18"/>
        <v>972.00000000000011</v>
      </c>
      <c r="U72" s="17">
        <v>350</v>
      </c>
      <c r="V72" s="20">
        <v>0</v>
      </c>
      <c r="W72" s="23">
        <f t="shared" si="19"/>
        <v>315000</v>
      </c>
      <c r="X72" s="23">
        <f t="shared" si="20"/>
        <v>340200</v>
      </c>
    </row>
    <row r="73" spans="1:24" x14ac:dyDescent="0.35">
      <c r="A73" s="22">
        <v>72</v>
      </c>
      <c r="B73" s="17" t="s">
        <v>55</v>
      </c>
      <c r="C73" s="17" t="s">
        <v>56</v>
      </c>
      <c r="D73" s="17" t="str">
        <f t="shared" si="14"/>
        <v>Bernard, Théo</v>
      </c>
      <c r="E73" s="17" t="s">
        <v>69</v>
      </c>
      <c r="F73" s="17" t="s">
        <v>29</v>
      </c>
      <c r="G73" s="17" t="s">
        <v>30</v>
      </c>
      <c r="H73" s="17" t="s">
        <v>31</v>
      </c>
      <c r="I73" s="17" t="str">
        <f t="shared" si="15"/>
        <v>18 mph - 28 mph</v>
      </c>
      <c r="J73" s="17" t="str">
        <f t="shared" si="16"/>
        <v>No</v>
      </c>
      <c r="K73" s="17" t="s">
        <v>32</v>
      </c>
      <c r="L73" s="17" t="s">
        <v>91</v>
      </c>
      <c r="M73" s="17" t="s">
        <v>89</v>
      </c>
      <c r="N73" s="17">
        <v>75005</v>
      </c>
      <c r="O73" s="17" t="s">
        <v>58</v>
      </c>
      <c r="P73" s="17" t="str">
        <f>VLOOKUP(O73,Country!$A$2:$B$6,2,FALSE)</f>
        <v>France</v>
      </c>
      <c r="Q73" s="17" t="str">
        <f>VLOOKUP(P73,Country!$B$1:$C$5,2,FALSE)</f>
        <v>Europe</v>
      </c>
      <c r="R73" s="17" t="s">
        <v>64</v>
      </c>
      <c r="S73" s="17">
        <f t="shared" si="17"/>
        <v>1050</v>
      </c>
      <c r="T73" s="17">
        <f t="shared" si="18"/>
        <v>1134</v>
      </c>
      <c r="U73" s="17">
        <v>300</v>
      </c>
      <c r="V73" s="20">
        <v>0</v>
      </c>
      <c r="W73" s="23">
        <f t="shared" si="19"/>
        <v>315000</v>
      </c>
      <c r="X73" s="23">
        <f t="shared" si="20"/>
        <v>340200</v>
      </c>
    </row>
    <row r="74" spans="1:24" x14ac:dyDescent="0.35">
      <c r="A74" s="22">
        <v>73</v>
      </c>
      <c r="B74" s="17" t="s">
        <v>13</v>
      </c>
      <c r="C74" s="17" t="s">
        <v>14</v>
      </c>
      <c r="D74" s="17" t="str">
        <f t="shared" si="14"/>
        <v>Joshi, Sanya</v>
      </c>
      <c r="E74" s="17" t="s">
        <v>70</v>
      </c>
      <c r="F74" s="17" t="s">
        <v>16</v>
      </c>
      <c r="G74" s="17" t="s">
        <v>17</v>
      </c>
      <c r="H74" s="17" t="s">
        <v>18</v>
      </c>
      <c r="I74" s="17" t="str">
        <f t="shared" si="15"/>
        <v>15 mph - 30 mph</v>
      </c>
      <c r="J74" s="17" t="str">
        <f t="shared" si="16"/>
        <v>No</v>
      </c>
      <c r="K74" s="17" t="s">
        <v>19</v>
      </c>
      <c r="L74" s="17" t="s">
        <v>76</v>
      </c>
      <c r="M74" s="17" t="s">
        <v>77</v>
      </c>
      <c r="N74" s="17">
        <v>560001</v>
      </c>
      <c r="O74" s="17" t="s">
        <v>21</v>
      </c>
      <c r="P74" s="17" t="str">
        <f>VLOOKUP(O74,Country!$A$2:$B$6,2,FALSE)</f>
        <v>India</v>
      </c>
      <c r="Q74" s="17" t="str">
        <f>VLOOKUP(P74,Country!$B$1:$C$5,2,FALSE)</f>
        <v>Asia</v>
      </c>
      <c r="R74" s="17" t="s">
        <v>22</v>
      </c>
      <c r="S74" s="17">
        <f t="shared" si="17"/>
        <v>30000</v>
      </c>
      <c r="T74" s="17">
        <f t="shared" si="18"/>
        <v>360</v>
      </c>
      <c r="U74" s="17">
        <v>250</v>
      </c>
      <c r="V74" s="20">
        <v>0</v>
      </c>
      <c r="W74" s="23">
        <f t="shared" si="19"/>
        <v>7500000</v>
      </c>
      <c r="X74" s="23">
        <f t="shared" si="20"/>
        <v>90000</v>
      </c>
    </row>
    <row r="75" spans="1:24" x14ac:dyDescent="0.35">
      <c r="A75" s="22">
        <v>74</v>
      </c>
      <c r="B75" s="17" t="s">
        <v>13</v>
      </c>
      <c r="C75" s="17" t="s">
        <v>14</v>
      </c>
      <c r="D75" s="17" t="str">
        <f t="shared" si="14"/>
        <v>Joshi, Sanya</v>
      </c>
      <c r="E75" s="17" t="s">
        <v>70</v>
      </c>
      <c r="F75" s="17" t="s">
        <v>23</v>
      </c>
      <c r="G75" s="17" t="s">
        <v>24</v>
      </c>
      <c r="H75" s="17" t="s">
        <v>25</v>
      </c>
      <c r="I75" s="17" t="str">
        <f t="shared" si="15"/>
        <v>20 mph - 35 mph</v>
      </c>
      <c r="J75" s="17" t="str">
        <f t="shared" si="16"/>
        <v>No</v>
      </c>
      <c r="K75" s="17" t="s">
        <v>26</v>
      </c>
      <c r="L75" s="17" t="s">
        <v>78</v>
      </c>
      <c r="M75" s="17" t="s">
        <v>77</v>
      </c>
      <c r="N75" s="17">
        <v>560001</v>
      </c>
      <c r="O75" s="17" t="s">
        <v>21</v>
      </c>
      <c r="P75" s="17" t="str">
        <f>VLOOKUP(O75,Country!$A$2:$B$6,2,FALSE)</f>
        <v>India</v>
      </c>
      <c r="Q75" s="17" t="str">
        <f>VLOOKUP(P75,Country!$B$1:$C$5,2,FALSE)</f>
        <v>Asia</v>
      </c>
      <c r="R75" s="17" t="s">
        <v>28</v>
      </c>
      <c r="S75" s="17">
        <f t="shared" si="17"/>
        <v>25000</v>
      </c>
      <c r="T75" s="17">
        <f t="shared" si="18"/>
        <v>300</v>
      </c>
      <c r="U75" s="17">
        <v>500</v>
      </c>
      <c r="V75" s="20">
        <v>0</v>
      </c>
      <c r="W75" s="23">
        <f t="shared" si="19"/>
        <v>12500000</v>
      </c>
      <c r="X75" s="23">
        <f t="shared" si="20"/>
        <v>150000</v>
      </c>
    </row>
    <row r="76" spans="1:24" x14ac:dyDescent="0.35">
      <c r="A76" s="22">
        <v>75</v>
      </c>
      <c r="B76" s="17" t="s">
        <v>13</v>
      </c>
      <c r="C76" s="17" t="s">
        <v>14</v>
      </c>
      <c r="D76" s="17" t="str">
        <f t="shared" si="14"/>
        <v>Joshi, Sanya</v>
      </c>
      <c r="E76" s="17" t="s">
        <v>70</v>
      </c>
      <c r="F76" s="17" t="s">
        <v>29</v>
      </c>
      <c r="G76" s="17" t="s">
        <v>30</v>
      </c>
      <c r="H76" s="17" t="s">
        <v>31</v>
      </c>
      <c r="I76" s="17" t="str">
        <f t="shared" si="15"/>
        <v>18 mph - 28 mph</v>
      </c>
      <c r="J76" s="17" t="str">
        <f t="shared" si="16"/>
        <v>No</v>
      </c>
      <c r="K76" s="17" t="s">
        <v>32</v>
      </c>
      <c r="L76" s="17" t="s">
        <v>79</v>
      </c>
      <c r="M76" s="17" t="s">
        <v>77</v>
      </c>
      <c r="N76" s="17">
        <v>560001</v>
      </c>
      <c r="O76" s="17" t="s">
        <v>21</v>
      </c>
      <c r="P76" s="17" t="str">
        <f>VLOOKUP(O76,Country!$A$2:$B$6,2,FALSE)</f>
        <v>India</v>
      </c>
      <c r="Q76" s="17" t="str">
        <f>VLOOKUP(P76,Country!$B$1:$C$5,2,FALSE)</f>
        <v>Asia</v>
      </c>
      <c r="R76" s="17" t="s">
        <v>34</v>
      </c>
      <c r="S76" s="17">
        <f t="shared" si="17"/>
        <v>22000</v>
      </c>
      <c r="T76" s="17">
        <f t="shared" si="18"/>
        <v>264</v>
      </c>
      <c r="U76" s="17">
        <v>400</v>
      </c>
      <c r="V76" s="20">
        <v>0</v>
      </c>
      <c r="W76" s="23">
        <f t="shared" si="19"/>
        <v>8800000</v>
      </c>
      <c r="X76" s="23">
        <f t="shared" si="20"/>
        <v>105600</v>
      </c>
    </row>
    <row r="77" spans="1:24" x14ac:dyDescent="0.35">
      <c r="A77" s="22">
        <v>76</v>
      </c>
      <c r="B77" s="17" t="s">
        <v>35</v>
      </c>
      <c r="C77" s="17" t="s">
        <v>36</v>
      </c>
      <c r="D77" s="17" t="str">
        <f t="shared" si="14"/>
        <v>Liu, Fang</v>
      </c>
      <c r="E77" s="17" t="s">
        <v>70</v>
      </c>
      <c r="F77" s="17" t="s">
        <v>16</v>
      </c>
      <c r="G77" s="17" t="s">
        <v>17</v>
      </c>
      <c r="H77" s="17" t="s">
        <v>18</v>
      </c>
      <c r="I77" s="17" t="str">
        <f t="shared" si="15"/>
        <v>15 mph - 30 mph</v>
      </c>
      <c r="J77" s="17" t="str">
        <f t="shared" si="16"/>
        <v>No</v>
      </c>
      <c r="K77" s="17" t="s">
        <v>19</v>
      </c>
      <c r="L77" s="17" t="s">
        <v>80</v>
      </c>
      <c r="M77" s="17" t="s">
        <v>81</v>
      </c>
      <c r="N77" s="17">
        <v>200001</v>
      </c>
      <c r="O77" s="17" t="s">
        <v>38</v>
      </c>
      <c r="P77" s="17" t="str">
        <f>VLOOKUP(O77,Country!$A$2:$B$6,2,FALSE)</f>
        <v>China</v>
      </c>
      <c r="Q77" s="17" t="str">
        <f>VLOOKUP(P77,Country!$B$1:$C$5,2,FALSE)</f>
        <v>Asia</v>
      </c>
      <c r="R77" s="17" t="s">
        <v>39</v>
      </c>
      <c r="S77" s="17">
        <f t="shared" si="17"/>
        <v>5000</v>
      </c>
      <c r="T77" s="17">
        <f t="shared" si="18"/>
        <v>700.00000000000011</v>
      </c>
      <c r="U77" s="17">
        <v>800</v>
      </c>
      <c r="V77" s="20">
        <v>0</v>
      </c>
      <c r="W77" s="23">
        <f t="shared" si="19"/>
        <v>4000000</v>
      </c>
      <c r="X77" s="23">
        <f t="shared" si="20"/>
        <v>560000</v>
      </c>
    </row>
    <row r="78" spans="1:24" x14ac:dyDescent="0.35">
      <c r="A78" s="22">
        <v>77</v>
      </c>
      <c r="B78" s="17" t="s">
        <v>35</v>
      </c>
      <c r="C78" s="17" t="s">
        <v>36</v>
      </c>
      <c r="D78" s="17" t="str">
        <f t="shared" si="14"/>
        <v>Liu, Fang</v>
      </c>
      <c r="E78" s="17" t="s">
        <v>70</v>
      </c>
      <c r="F78" s="17" t="s">
        <v>23</v>
      </c>
      <c r="G78" s="17" t="s">
        <v>24</v>
      </c>
      <c r="H78" s="17" t="s">
        <v>25</v>
      </c>
      <c r="I78" s="17" t="str">
        <f t="shared" si="15"/>
        <v>20 mph - 35 mph</v>
      </c>
      <c r="J78" s="17" t="str">
        <f t="shared" si="16"/>
        <v>No</v>
      </c>
      <c r="K78" s="17" t="s">
        <v>26</v>
      </c>
      <c r="L78" s="17" t="s">
        <v>82</v>
      </c>
      <c r="M78" s="17" t="s">
        <v>81</v>
      </c>
      <c r="N78" s="17">
        <v>200001</v>
      </c>
      <c r="O78" s="17" t="s">
        <v>38</v>
      </c>
      <c r="P78" s="17" t="str">
        <f>VLOOKUP(O78,Country!$A$2:$B$6,2,FALSE)</f>
        <v>China</v>
      </c>
      <c r="Q78" s="17" t="str">
        <f>VLOOKUP(P78,Country!$B$1:$C$5,2,FALSE)</f>
        <v>Asia</v>
      </c>
      <c r="R78" s="17" t="s">
        <v>41</v>
      </c>
      <c r="S78" s="17">
        <f t="shared" si="17"/>
        <v>3500</v>
      </c>
      <c r="T78" s="17">
        <f t="shared" si="18"/>
        <v>490.00000000000006</v>
      </c>
      <c r="U78" s="17">
        <v>1800</v>
      </c>
      <c r="V78" s="20">
        <v>0</v>
      </c>
      <c r="W78" s="23">
        <f t="shared" si="19"/>
        <v>6300000</v>
      </c>
      <c r="X78" s="23">
        <f t="shared" si="20"/>
        <v>882000</v>
      </c>
    </row>
    <row r="79" spans="1:24" x14ac:dyDescent="0.35">
      <c r="A79" s="22">
        <v>78</v>
      </c>
      <c r="B79" s="17" t="s">
        <v>35</v>
      </c>
      <c r="C79" s="17" t="s">
        <v>36</v>
      </c>
      <c r="D79" s="17" t="str">
        <f t="shared" si="14"/>
        <v>Liu, Fang</v>
      </c>
      <c r="E79" s="17" t="s">
        <v>70</v>
      </c>
      <c r="F79" s="17" t="s">
        <v>29</v>
      </c>
      <c r="G79" s="17" t="s">
        <v>30</v>
      </c>
      <c r="H79" s="17" t="s">
        <v>31</v>
      </c>
      <c r="I79" s="17" t="str">
        <f t="shared" si="15"/>
        <v>18 mph - 28 mph</v>
      </c>
      <c r="J79" s="17" t="str">
        <f t="shared" si="16"/>
        <v>No</v>
      </c>
      <c r="K79" s="17" t="s">
        <v>32</v>
      </c>
      <c r="L79" s="17" t="s">
        <v>83</v>
      </c>
      <c r="M79" s="17" t="s">
        <v>81</v>
      </c>
      <c r="N79" s="17">
        <v>200001</v>
      </c>
      <c r="O79" s="17" t="s">
        <v>38</v>
      </c>
      <c r="P79" s="17" t="str">
        <f>VLOOKUP(O79,Country!$A$2:$B$6,2,FALSE)</f>
        <v>China</v>
      </c>
      <c r="Q79" s="17" t="str">
        <f>VLOOKUP(P79,Country!$B$1:$C$5,2,FALSE)</f>
        <v>Asia</v>
      </c>
      <c r="R79" s="17" t="s">
        <v>44</v>
      </c>
      <c r="S79" s="17">
        <f t="shared" si="17"/>
        <v>4200</v>
      </c>
      <c r="T79" s="17">
        <f t="shared" si="18"/>
        <v>588</v>
      </c>
      <c r="U79" s="17">
        <v>1200</v>
      </c>
      <c r="V79" s="20">
        <v>0</v>
      </c>
      <c r="W79" s="23">
        <f t="shared" si="19"/>
        <v>5040000</v>
      </c>
      <c r="X79" s="23">
        <f t="shared" si="20"/>
        <v>705600</v>
      </c>
    </row>
    <row r="80" spans="1:24" x14ac:dyDescent="0.35">
      <c r="A80" s="22">
        <v>79</v>
      </c>
      <c r="B80" s="17" t="s">
        <v>45</v>
      </c>
      <c r="C80" s="17" t="s">
        <v>46</v>
      </c>
      <c r="D80" s="17" t="str">
        <f t="shared" si="14"/>
        <v>Fischer, Jonas</v>
      </c>
      <c r="E80" s="17" t="s">
        <v>70</v>
      </c>
      <c r="F80" s="17" t="s">
        <v>16</v>
      </c>
      <c r="G80" s="17" t="s">
        <v>17</v>
      </c>
      <c r="H80" s="17" t="s">
        <v>18</v>
      </c>
      <c r="I80" s="17" t="str">
        <f t="shared" si="15"/>
        <v>15 mph - 30 mph</v>
      </c>
      <c r="J80" s="17" t="str">
        <f t="shared" si="16"/>
        <v>No</v>
      </c>
      <c r="K80" s="17" t="s">
        <v>19</v>
      </c>
      <c r="L80" s="17" t="s">
        <v>84</v>
      </c>
      <c r="M80" s="17" t="s">
        <v>85</v>
      </c>
      <c r="N80" s="17">
        <v>20095</v>
      </c>
      <c r="O80" s="17" t="s">
        <v>49</v>
      </c>
      <c r="P80" s="17" t="str">
        <f>VLOOKUP(O80,Country!$A$2:$B$6,2,FALSE)</f>
        <v>Germany</v>
      </c>
      <c r="Q80" s="17" t="str">
        <f>VLOOKUP(P80,Country!$B$1:$C$5,2,FALSE)</f>
        <v>Europe</v>
      </c>
      <c r="R80" s="17" t="s">
        <v>50</v>
      </c>
      <c r="S80" s="17">
        <f t="shared" si="17"/>
        <v>1000</v>
      </c>
      <c r="T80" s="17">
        <f t="shared" si="18"/>
        <v>1080</v>
      </c>
      <c r="U80" s="17">
        <v>200</v>
      </c>
      <c r="V80" s="20">
        <v>0</v>
      </c>
      <c r="W80" s="23">
        <f t="shared" si="19"/>
        <v>200000</v>
      </c>
      <c r="X80" s="23">
        <f t="shared" si="20"/>
        <v>216000</v>
      </c>
    </row>
    <row r="81" spans="1:24" x14ac:dyDescent="0.35">
      <c r="A81" s="22">
        <v>80</v>
      </c>
      <c r="B81" s="17" t="s">
        <v>45</v>
      </c>
      <c r="C81" s="17" t="s">
        <v>46</v>
      </c>
      <c r="D81" s="17" t="str">
        <f t="shared" si="14"/>
        <v>Fischer, Jonas</v>
      </c>
      <c r="E81" s="17" t="s">
        <v>70</v>
      </c>
      <c r="F81" s="17" t="s">
        <v>23</v>
      </c>
      <c r="G81" s="17" t="s">
        <v>24</v>
      </c>
      <c r="H81" s="17" t="s">
        <v>25</v>
      </c>
      <c r="I81" s="17" t="str">
        <f t="shared" si="15"/>
        <v>20 mph - 35 mph</v>
      </c>
      <c r="J81" s="17" t="str">
        <f t="shared" si="16"/>
        <v>No</v>
      </c>
      <c r="K81" s="17" t="s">
        <v>26</v>
      </c>
      <c r="L81" s="17" t="s">
        <v>86</v>
      </c>
      <c r="M81" s="17" t="s">
        <v>85</v>
      </c>
      <c r="N81" s="17">
        <v>20095</v>
      </c>
      <c r="O81" s="17" t="s">
        <v>49</v>
      </c>
      <c r="P81" s="17" t="str">
        <f>VLOOKUP(O81,Country!$A$2:$B$6,2,FALSE)</f>
        <v>Germany</v>
      </c>
      <c r="Q81" s="17" t="str">
        <f>VLOOKUP(P81,Country!$B$1:$C$5,2,FALSE)</f>
        <v>Europe</v>
      </c>
      <c r="R81" s="17" t="s">
        <v>52</v>
      </c>
      <c r="S81" s="17">
        <f t="shared" si="17"/>
        <v>800</v>
      </c>
      <c r="T81" s="17">
        <f t="shared" si="18"/>
        <v>864</v>
      </c>
      <c r="U81" s="17">
        <v>350</v>
      </c>
      <c r="V81" s="20">
        <v>0</v>
      </c>
      <c r="W81" s="23">
        <f t="shared" si="19"/>
        <v>280000</v>
      </c>
      <c r="X81" s="23">
        <f t="shared" si="20"/>
        <v>302400</v>
      </c>
    </row>
    <row r="82" spans="1:24" x14ac:dyDescent="0.35">
      <c r="A82" s="22">
        <v>81</v>
      </c>
      <c r="B82" s="17" t="s">
        <v>45</v>
      </c>
      <c r="C82" s="17" t="s">
        <v>46</v>
      </c>
      <c r="D82" s="17" t="str">
        <f t="shared" si="14"/>
        <v>Fischer, Jonas</v>
      </c>
      <c r="E82" s="17" t="s">
        <v>70</v>
      </c>
      <c r="F82" s="17" t="s">
        <v>29</v>
      </c>
      <c r="G82" s="17" t="s">
        <v>30</v>
      </c>
      <c r="H82" s="17" t="s">
        <v>31</v>
      </c>
      <c r="I82" s="17" t="str">
        <f t="shared" si="15"/>
        <v>18 mph - 28 mph</v>
      </c>
      <c r="J82" s="17" t="str">
        <f t="shared" si="16"/>
        <v>No</v>
      </c>
      <c r="K82" s="17" t="s">
        <v>32</v>
      </c>
      <c r="L82" s="17" t="s">
        <v>87</v>
      </c>
      <c r="M82" s="17" t="s">
        <v>85</v>
      </c>
      <c r="N82" s="17">
        <v>20095</v>
      </c>
      <c r="O82" s="17" t="s">
        <v>49</v>
      </c>
      <c r="P82" s="17" t="str">
        <f>VLOOKUP(O82,Country!$A$2:$B$6,2,FALSE)</f>
        <v>Germany</v>
      </c>
      <c r="Q82" s="17" t="str">
        <f>VLOOKUP(P82,Country!$B$1:$C$5,2,FALSE)</f>
        <v>Europe</v>
      </c>
      <c r="R82" s="17" t="s">
        <v>54</v>
      </c>
      <c r="S82" s="17">
        <f t="shared" si="17"/>
        <v>950</v>
      </c>
      <c r="T82" s="17">
        <f t="shared" si="18"/>
        <v>1026</v>
      </c>
      <c r="U82" s="17">
        <v>250</v>
      </c>
      <c r="V82" s="20">
        <v>0</v>
      </c>
      <c r="W82" s="23">
        <f t="shared" si="19"/>
        <v>237500</v>
      </c>
      <c r="X82" s="23">
        <f t="shared" si="20"/>
        <v>256500</v>
      </c>
    </row>
    <row r="83" spans="1:24" x14ac:dyDescent="0.35">
      <c r="A83" s="22">
        <v>82</v>
      </c>
      <c r="B83" s="17" t="s">
        <v>55</v>
      </c>
      <c r="C83" s="17" t="s">
        <v>56</v>
      </c>
      <c r="D83" s="17" t="str">
        <f t="shared" si="14"/>
        <v>Bernard, Théo</v>
      </c>
      <c r="E83" s="17" t="s">
        <v>70</v>
      </c>
      <c r="F83" s="17" t="s">
        <v>16</v>
      </c>
      <c r="G83" s="17" t="s">
        <v>17</v>
      </c>
      <c r="H83" s="17" t="s">
        <v>18</v>
      </c>
      <c r="I83" s="17" t="str">
        <f t="shared" si="15"/>
        <v>15 mph - 30 mph</v>
      </c>
      <c r="J83" s="17" t="str">
        <f t="shared" si="16"/>
        <v>No</v>
      </c>
      <c r="K83" s="17" t="s">
        <v>19</v>
      </c>
      <c r="L83" s="17" t="s">
        <v>88</v>
      </c>
      <c r="M83" s="17" t="s">
        <v>89</v>
      </c>
      <c r="N83" s="17">
        <v>75005</v>
      </c>
      <c r="O83" s="17" t="s">
        <v>58</v>
      </c>
      <c r="P83" s="17" t="str">
        <f>VLOOKUP(O83,Country!$A$2:$B$6,2,FALSE)</f>
        <v>France</v>
      </c>
      <c r="Q83" s="17" t="str">
        <f>VLOOKUP(P83,Country!$B$1:$C$5,2,FALSE)</f>
        <v>Europe</v>
      </c>
      <c r="R83" s="17" t="s">
        <v>59</v>
      </c>
      <c r="S83" s="17">
        <f t="shared" si="17"/>
        <v>1100</v>
      </c>
      <c r="T83" s="17">
        <f t="shared" si="18"/>
        <v>1188</v>
      </c>
      <c r="U83" s="17">
        <v>160</v>
      </c>
      <c r="V83" s="20">
        <v>0</v>
      </c>
      <c r="W83" s="23">
        <f t="shared" si="19"/>
        <v>176000</v>
      </c>
      <c r="X83" s="23">
        <f t="shared" si="20"/>
        <v>190080</v>
      </c>
    </row>
    <row r="84" spans="1:24" x14ac:dyDescent="0.35">
      <c r="A84" s="22">
        <v>83</v>
      </c>
      <c r="B84" s="17" t="s">
        <v>55</v>
      </c>
      <c r="C84" s="17" t="s">
        <v>56</v>
      </c>
      <c r="D84" s="17" t="str">
        <f t="shared" si="14"/>
        <v>Bernard, Théo</v>
      </c>
      <c r="E84" s="17" t="s">
        <v>70</v>
      </c>
      <c r="F84" s="17" t="s">
        <v>23</v>
      </c>
      <c r="G84" s="17" t="s">
        <v>24</v>
      </c>
      <c r="H84" s="17" t="s">
        <v>25</v>
      </c>
      <c r="I84" s="17" t="str">
        <f t="shared" si="15"/>
        <v>20 mph - 35 mph</v>
      </c>
      <c r="J84" s="17" t="str">
        <f t="shared" si="16"/>
        <v>No</v>
      </c>
      <c r="K84" s="17" t="s">
        <v>26</v>
      </c>
      <c r="L84" s="17" t="s">
        <v>90</v>
      </c>
      <c r="M84" s="17" t="s">
        <v>89</v>
      </c>
      <c r="N84" s="17">
        <v>75005</v>
      </c>
      <c r="O84" s="17" t="s">
        <v>58</v>
      </c>
      <c r="P84" s="17" t="str">
        <f>VLOOKUP(O84,Country!$A$2:$B$6,2,FALSE)</f>
        <v>France</v>
      </c>
      <c r="Q84" s="17" t="str">
        <f>VLOOKUP(P84,Country!$B$1:$C$5,2,FALSE)</f>
        <v>Europe</v>
      </c>
      <c r="R84" s="17" t="s">
        <v>62</v>
      </c>
      <c r="S84" s="17">
        <f t="shared" si="17"/>
        <v>900</v>
      </c>
      <c r="T84" s="17">
        <f t="shared" si="18"/>
        <v>972.00000000000011</v>
      </c>
      <c r="U84" s="17">
        <v>320</v>
      </c>
      <c r="V84" s="20">
        <v>0</v>
      </c>
      <c r="W84" s="23">
        <f t="shared" si="19"/>
        <v>288000</v>
      </c>
      <c r="X84" s="23">
        <f t="shared" si="20"/>
        <v>311040</v>
      </c>
    </row>
    <row r="85" spans="1:24" x14ac:dyDescent="0.35">
      <c r="A85" s="22">
        <v>84</v>
      </c>
      <c r="B85" s="17" t="s">
        <v>55</v>
      </c>
      <c r="C85" s="17" t="s">
        <v>56</v>
      </c>
      <c r="D85" s="17" t="str">
        <f t="shared" si="14"/>
        <v>Bernard, Théo</v>
      </c>
      <c r="E85" s="17" t="s">
        <v>70</v>
      </c>
      <c r="F85" s="17" t="s">
        <v>29</v>
      </c>
      <c r="G85" s="17" t="s">
        <v>30</v>
      </c>
      <c r="H85" s="17" t="s">
        <v>31</v>
      </c>
      <c r="I85" s="17" t="str">
        <f t="shared" si="15"/>
        <v>18 mph - 28 mph</v>
      </c>
      <c r="J85" s="17" t="str">
        <f t="shared" si="16"/>
        <v>No</v>
      </c>
      <c r="K85" s="17" t="s">
        <v>32</v>
      </c>
      <c r="L85" s="17" t="s">
        <v>91</v>
      </c>
      <c r="M85" s="17" t="s">
        <v>89</v>
      </c>
      <c r="N85" s="17">
        <v>75005</v>
      </c>
      <c r="O85" s="17" t="s">
        <v>58</v>
      </c>
      <c r="P85" s="17" t="str">
        <f>VLOOKUP(O85,Country!$A$2:$B$6,2,FALSE)</f>
        <v>France</v>
      </c>
      <c r="Q85" s="17" t="str">
        <f>VLOOKUP(P85,Country!$B$1:$C$5,2,FALSE)</f>
        <v>Europe</v>
      </c>
      <c r="R85" s="17" t="s">
        <v>64</v>
      </c>
      <c r="S85" s="17">
        <f t="shared" si="17"/>
        <v>1050</v>
      </c>
      <c r="T85" s="17">
        <f t="shared" si="18"/>
        <v>1134</v>
      </c>
      <c r="U85" s="17">
        <v>300</v>
      </c>
      <c r="V85" s="20">
        <v>0</v>
      </c>
      <c r="W85" s="23">
        <f t="shared" si="19"/>
        <v>315000</v>
      </c>
      <c r="X85" s="23">
        <f t="shared" si="20"/>
        <v>340200</v>
      </c>
    </row>
    <row r="86" spans="1:24" x14ac:dyDescent="0.35">
      <c r="A86" s="22">
        <v>85</v>
      </c>
      <c r="B86" s="17" t="s">
        <v>13</v>
      </c>
      <c r="C86" s="17" t="s">
        <v>14</v>
      </c>
      <c r="D86" s="17" t="str">
        <f t="shared" si="14"/>
        <v>Joshi, Sanya</v>
      </c>
      <c r="E86" s="17" t="s">
        <v>71</v>
      </c>
      <c r="F86" s="17" t="s">
        <v>16</v>
      </c>
      <c r="G86" s="17" t="s">
        <v>17</v>
      </c>
      <c r="H86" s="17" t="s">
        <v>18</v>
      </c>
      <c r="I86" s="17" t="str">
        <f t="shared" si="15"/>
        <v>15 mph - 30 mph</v>
      </c>
      <c r="J86" s="17" t="str">
        <f t="shared" si="16"/>
        <v>No</v>
      </c>
      <c r="K86" s="17" t="s">
        <v>19</v>
      </c>
      <c r="L86" s="17" t="s">
        <v>76</v>
      </c>
      <c r="M86" s="17" t="s">
        <v>77</v>
      </c>
      <c r="N86" s="17">
        <v>560001</v>
      </c>
      <c r="O86" s="17" t="s">
        <v>21</v>
      </c>
      <c r="P86" s="17" t="str">
        <f>VLOOKUP(O86,Country!$A$2:$B$6,2,FALSE)</f>
        <v>India</v>
      </c>
      <c r="Q86" s="17" t="str">
        <f>VLOOKUP(P86,Country!$B$1:$C$5,2,FALSE)</f>
        <v>Asia</v>
      </c>
      <c r="R86" s="17" t="s">
        <v>22</v>
      </c>
      <c r="S86" s="17">
        <f t="shared" si="17"/>
        <v>30000</v>
      </c>
      <c r="T86" s="17">
        <f t="shared" si="18"/>
        <v>360</v>
      </c>
      <c r="U86" s="17">
        <v>200</v>
      </c>
      <c r="V86" s="20">
        <v>0</v>
      </c>
      <c r="W86" s="23">
        <f t="shared" si="19"/>
        <v>6000000</v>
      </c>
      <c r="X86" s="23">
        <f t="shared" si="20"/>
        <v>72000</v>
      </c>
    </row>
    <row r="87" spans="1:24" x14ac:dyDescent="0.35">
      <c r="A87" s="22">
        <v>86</v>
      </c>
      <c r="B87" s="17" t="s">
        <v>13</v>
      </c>
      <c r="C87" s="17" t="s">
        <v>14</v>
      </c>
      <c r="D87" s="17" t="str">
        <f t="shared" si="14"/>
        <v>Joshi, Sanya</v>
      </c>
      <c r="E87" s="17" t="s">
        <v>71</v>
      </c>
      <c r="F87" s="17" t="s">
        <v>23</v>
      </c>
      <c r="G87" s="17" t="s">
        <v>24</v>
      </c>
      <c r="H87" s="17" t="s">
        <v>25</v>
      </c>
      <c r="I87" s="17" t="str">
        <f t="shared" si="15"/>
        <v>20 mph - 35 mph</v>
      </c>
      <c r="J87" s="17" t="str">
        <f t="shared" si="16"/>
        <v>No</v>
      </c>
      <c r="K87" s="17" t="s">
        <v>26</v>
      </c>
      <c r="L87" s="17" t="s">
        <v>78</v>
      </c>
      <c r="M87" s="17" t="s">
        <v>77</v>
      </c>
      <c r="N87" s="17">
        <v>560001</v>
      </c>
      <c r="O87" s="17" t="s">
        <v>21</v>
      </c>
      <c r="P87" s="17" t="str">
        <f>VLOOKUP(O87,Country!$A$2:$B$6,2,FALSE)</f>
        <v>India</v>
      </c>
      <c r="Q87" s="17" t="str">
        <f>VLOOKUP(P87,Country!$B$1:$C$5,2,FALSE)</f>
        <v>Asia</v>
      </c>
      <c r="R87" s="17" t="s">
        <v>28</v>
      </c>
      <c r="S87" s="17">
        <f t="shared" si="17"/>
        <v>25000</v>
      </c>
      <c r="T87" s="17">
        <f t="shared" si="18"/>
        <v>300</v>
      </c>
      <c r="U87" s="17">
        <v>450</v>
      </c>
      <c r="V87" s="20">
        <v>0</v>
      </c>
      <c r="W87" s="23">
        <f t="shared" si="19"/>
        <v>11250000</v>
      </c>
      <c r="X87" s="23">
        <f t="shared" si="20"/>
        <v>135000</v>
      </c>
    </row>
    <row r="88" spans="1:24" x14ac:dyDescent="0.35">
      <c r="A88" s="22">
        <v>87</v>
      </c>
      <c r="B88" s="17" t="s">
        <v>13</v>
      </c>
      <c r="C88" s="17" t="s">
        <v>14</v>
      </c>
      <c r="D88" s="17" t="str">
        <f t="shared" si="14"/>
        <v>Joshi, Sanya</v>
      </c>
      <c r="E88" s="17" t="s">
        <v>71</v>
      </c>
      <c r="F88" s="17" t="s">
        <v>29</v>
      </c>
      <c r="G88" s="17" t="s">
        <v>30</v>
      </c>
      <c r="H88" s="17" t="s">
        <v>31</v>
      </c>
      <c r="I88" s="17" t="str">
        <f t="shared" si="15"/>
        <v>18 mph - 28 mph</v>
      </c>
      <c r="J88" s="17" t="str">
        <f t="shared" si="16"/>
        <v>No</v>
      </c>
      <c r="K88" s="17" t="s">
        <v>32</v>
      </c>
      <c r="L88" s="17" t="s">
        <v>79</v>
      </c>
      <c r="M88" s="17" t="s">
        <v>77</v>
      </c>
      <c r="N88" s="17">
        <v>560001</v>
      </c>
      <c r="O88" s="17" t="s">
        <v>21</v>
      </c>
      <c r="P88" s="17" t="str">
        <f>VLOOKUP(O88,Country!$A$2:$B$6,2,FALSE)</f>
        <v>India</v>
      </c>
      <c r="Q88" s="17" t="str">
        <f>VLOOKUP(P88,Country!$B$1:$C$5,2,FALSE)</f>
        <v>Asia</v>
      </c>
      <c r="R88" s="17" t="s">
        <v>34</v>
      </c>
      <c r="S88" s="17">
        <f t="shared" si="17"/>
        <v>22000</v>
      </c>
      <c r="T88" s="17">
        <f t="shared" si="18"/>
        <v>264</v>
      </c>
      <c r="U88" s="17">
        <v>350</v>
      </c>
      <c r="V88" s="20">
        <v>0</v>
      </c>
      <c r="W88" s="23">
        <f t="shared" si="19"/>
        <v>7700000</v>
      </c>
      <c r="X88" s="23">
        <f t="shared" si="20"/>
        <v>92400</v>
      </c>
    </row>
    <row r="89" spans="1:24" x14ac:dyDescent="0.35">
      <c r="A89" s="22">
        <v>88</v>
      </c>
      <c r="B89" s="17" t="s">
        <v>35</v>
      </c>
      <c r="C89" s="17" t="s">
        <v>36</v>
      </c>
      <c r="D89" s="17" t="str">
        <f t="shared" si="14"/>
        <v>Liu, Fang</v>
      </c>
      <c r="E89" s="17" t="s">
        <v>71</v>
      </c>
      <c r="F89" s="17" t="s">
        <v>16</v>
      </c>
      <c r="G89" s="17"/>
      <c r="H89" s="17" t="s">
        <v>18</v>
      </c>
      <c r="I89" s="17" t="str">
        <f t="shared" si="15"/>
        <v xml:space="preserve"> - 30 mph</v>
      </c>
      <c r="J89" s="17" t="str">
        <f t="shared" si="16"/>
        <v>Yes</v>
      </c>
      <c r="K89" s="17" t="s">
        <v>19</v>
      </c>
      <c r="L89" s="17" t="s">
        <v>80</v>
      </c>
      <c r="M89" s="17" t="s">
        <v>81</v>
      </c>
      <c r="N89" s="17">
        <v>200001</v>
      </c>
      <c r="O89" s="17" t="s">
        <v>38</v>
      </c>
      <c r="P89" s="17" t="str">
        <f>VLOOKUP(O89,Country!$A$2:$B$6,2,FALSE)</f>
        <v>China</v>
      </c>
      <c r="Q89" s="17" t="str">
        <f>VLOOKUP(P89,Country!$B$1:$C$5,2,FALSE)</f>
        <v>Asia</v>
      </c>
      <c r="R89" s="17" t="s">
        <v>39</v>
      </c>
      <c r="S89" s="17">
        <f t="shared" si="17"/>
        <v>5000</v>
      </c>
      <c r="T89" s="17">
        <f t="shared" si="18"/>
        <v>700.00000000000011</v>
      </c>
      <c r="U89" s="17">
        <v>700</v>
      </c>
      <c r="V89" s="20">
        <v>0</v>
      </c>
      <c r="W89" s="23">
        <f t="shared" si="19"/>
        <v>3500000</v>
      </c>
      <c r="X89" s="23">
        <f t="shared" si="20"/>
        <v>490000</v>
      </c>
    </row>
    <row r="90" spans="1:24" x14ac:dyDescent="0.35">
      <c r="A90" s="22">
        <v>89</v>
      </c>
      <c r="B90" s="17" t="s">
        <v>35</v>
      </c>
      <c r="C90" s="17" t="s">
        <v>36</v>
      </c>
      <c r="D90" s="17" t="str">
        <f t="shared" si="14"/>
        <v>Liu, Fang</v>
      </c>
      <c r="E90" s="17" t="s">
        <v>71</v>
      </c>
      <c r="F90" s="17" t="s">
        <v>23</v>
      </c>
      <c r="G90" s="17" t="s">
        <v>24</v>
      </c>
      <c r="H90" s="17" t="s">
        <v>25</v>
      </c>
      <c r="I90" s="17" t="str">
        <f t="shared" si="15"/>
        <v>20 mph - 35 mph</v>
      </c>
      <c r="J90" s="17" t="str">
        <f t="shared" si="16"/>
        <v>No</v>
      </c>
      <c r="K90" s="17" t="s">
        <v>26</v>
      </c>
      <c r="L90" s="17" t="s">
        <v>82</v>
      </c>
      <c r="M90" s="17" t="s">
        <v>81</v>
      </c>
      <c r="N90" s="17">
        <v>200001</v>
      </c>
      <c r="O90" s="17" t="s">
        <v>38</v>
      </c>
      <c r="P90" s="17" t="str">
        <f>VLOOKUP(O90,Country!$A$2:$B$6,2,FALSE)</f>
        <v>China</v>
      </c>
      <c r="Q90" s="17" t="str">
        <f>VLOOKUP(P90,Country!$B$1:$C$5,2,FALSE)</f>
        <v>Asia</v>
      </c>
      <c r="R90" s="17" t="s">
        <v>41</v>
      </c>
      <c r="S90" s="17">
        <f t="shared" si="17"/>
        <v>3500</v>
      </c>
      <c r="T90" s="17">
        <f t="shared" si="18"/>
        <v>490.00000000000006</v>
      </c>
      <c r="U90" s="17">
        <v>1600</v>
      </c>
      <c r="V90" s="20">
        <v>0</v>
      </c>
      <c r="W90" s="23">
        <f t="shared" si="19"/>
        <v>5600000</v>
      </c>
      <c r="X90" s="23">
        <f t="shared" si="20"/>
        <v>784000</v>
      </c>
    </row>
    <row r="91" spans="1:24" x14ac:dyDescent="0.35">
      <c r="A91" s="22">
        <v>90</v>
      </c>
      <c r="B91" s="17" t="s">
        <v>35</v>
      </c>
      <c r="C91" s="17" t="s">
        <v>36</v>
      </c>
      <c r="D91" s="17" t="str">
        <f t="shared" si="14"/>
        <v>Liu, Fang</v>
      </c>
      <c r="E91" s="17" t="s">
        <v>71</v>
      </c>
      <c r="F91" s="17" t="s">
        <v>29</v>
      </c>
      <c r="G91" s="17" t="s">
        <v>30</v>
      </c>
      <c r="H91" s="17" t="s">
        <v>31</v>
      </c>
      <c r="I91" s="17" t="str">
        <f t="shared" si="15"/>
        <v>18 mph - 28 mph</v>
      </c>
      <c r="J91" s="17" t="str">
        <f t="shared" si="16"/>
        <v>No</v>
      </c>
      <c r="K91" s="17" t="s">
        <v>32</v>
      </c>
      <c r="L91" s="17" t="s">
        <v>83</v>
      </c>
      <c r="M91" s="17" t="s">
        <v>81</v>
      </c>
      <c r="N91" s="17">
        <v>200001</v>
      </c>
      <c r="O91" s="17" t="s">
        <v>38</v>
      </c>
      <c r="P91" s="17" t="str">
        <f>VLOOKUP(O91,Country!$A$2:$B$6,2,FALSE)</f>
        <v>China</v>
      </c>
      <c r="Q91" s="17" t="str">
        <f>VLOOKUP(P91,Country!$B$1:$C$5,2,FALSE)</f>
        <v>Asia</v>
      </c>
      <c r="R91" s="17" t="s">
        <v>44</v>
      </c>
      <c r="S91" s="17">
        <f t="shared" si="17"/>
        <v>4200</v>
      </c>
      <c r="T91" s="17">
        <f t="shared" si="18"/>
        <v>588</v>
      </c>
      <c r="U91" s="17">
        <v>1000</v>
      </c>
      <c r="V91" s="20">
        <v>0</v>
      </c>
      <c r="W91" s="23">
        <f t="shared" si="19"/>
        <v>4200000</v>
      </c>
      <c r="X91" s="23">
        <f t="shared" si="20"/>
        <v>588000</v>
      </c>
    </row>
    <row r="92" spans="1:24" x14ac:dyDescent="0.35">
      <c r="A92" s="22">
        <v>91</v>
      </c>
      <c r="B92" s="17" t="s">
        <v>45</v>
      </c>
      <c r="C92" s="17" t="s">
        <v>46</v>
      </c>
      <c r="D92" s="17" t="str">
        <f t="shared" si="14"/>
        <v>Fischer, Jonas</v>
      </c>
      <c r="E92" s="17" t="s">
        <v>71</v>
      </c>
      <c r="F92" s="17" t="s">
        <v>16</v>
      </c>
      <c r="G92" s="17" t="s">
        <v>17</v>
      </c>
      <c r="H92" s="17" t="s">
        <v>18</v>
      </c>
      <c r="I92" s="17" t="str">
        <f t="shared" si="15"/>
        <v>15 mph - 30 mph</v>
      </c>
      <c r="J92" s="17" t="str">
        <f t="shared" si="16"/>
        <v>No</v>
      </c>
      <c r="K92" s="17" t="s">
        <v>19</v>
      </c>
      <c r="L92" s="17" t="s">
        <v>84</v>
      </c>
      <c r="M92" s="17" t="s">
        <v>85</v>
      </c>
      <c r="N92" s="17">
        <v>20095</v>
      </c>
      <c r="O92" s="17" t="s">
        <v>49</v>
      </c>
      <c r="P92" s="17" t="str">
        <f>VLOOKUP(O92,Country!$A$2:$B$6,2,FALSE)</f>
        <v>Germany</v>
      </c>
      <c r="Q92" s="17" t="str">
        <f>VLOOKUP(P92,Country!$B$1:$C$5,2,FALSE)</f>
        <v>Europe</v>
      </c>
      <c r="R92" s="17" t="s">
        <v>50</v>
      </c>
      <c r="S92" s="17">
        <f t="shared" si="17"/>
        <v>1000</v>
      </c>
      <c r="T92" s="17">
        <f t="shared" si="18"/>
        <v>1080</v>
      </c>
      <c r="U92" s="17">
        <v>180</v>
      </c>
      <c r="V92" s="20">
        <v>0</v>
      </c>
      <c r="W92" s="23">
        <f t="shared" si="19"/>
        <v>180000</v>
      </c>
      <c r="X92" s="23">
        <f t="shared" si="20"/>
        <v>194400</v>
      </c>
    </row>
    <row r="93" spans="1:24" x14ac:dyDescent="0.35">
      <c r="A93" s="22">
        <v>92</v>
      </c>
      <c r="B93" s="17" t="s">
        <v>45</v>
      </c>
      <c r="C93" s="17" t="s">
        <v>46</v>
      </c>
      <c r="D93" s="17" t="str">
        <f t="shared" si="14"/>
        <v>Fischer, Jonas</v>
      </c>
      <c r="E93" s="17" t="s">
        <v>71</v>
      </c>
      <c r="F93" s="17" t="s">
        <v>23</v>
      </c>
      <c r="G93" s="17" t="s">
        <v>24</v>
      </c>
      <c r="H93" s="17" t="s">
        <v>25</v>
      </c>
      <c r="I93" s="17" t="str">
        <f t="shared" si="15"/>
        <v>20 mph - 35 mph</v>
      </c>
      <c r="J93" s="17" t="str">
        <f t="shared" si="16"/>
        <v>No</v>
      </c>
      <c r="K93" s="17" t="s">
        <v>26</v>
      </c>
      <c r="L93" s="17" t="s">
        <v>86</v>
      </c>
      <c r="M93" s="17" t="s">
        <v>85</v>
      </c>
      <c r="N93" s="17">
        <v>20095</v>
      </c>
      <c r="O93" s="17" t="s">
        <v>49</v>
      </c>
      <c r="P93" s="17" t="str">
        <f>VLOOKUP(O93,Country!$A$2:$B$6,2,FALSE)</f>
        <v>Germany</v>
      </c>
      <c r="Q93" s="17" t="str">
        <f>VLOOKUP(P93,Country!$B$1:$C$5,2,FALSE)</f>
        <v>Europe</v>
      </c>
      <c r="R93" s="17" t="s">
        <v>52</v>
      </c>
      <c r="S93" s="17">
        <f t="shared" si="17"/>
        <v>800</v>
      </c>
      <c r="T93" s="17">
        <f t="shared" si="18"/>
        <v>864</v>
      </c>
      <c r="U93" s="17">
        <v>300</v>
      </c>
      <c r="V93" s="20">
        <v>0</v>
      </c>
      <c r="W93" s="23">
        <f t="shared" si="19"/>
        <v>240000</v>
      </c>
      <c r="X93" s="23">
        <f t="shared" si="20"/>
        <v>259200</v>
      </c>
    </row>
    <row r="94" spans="1:24" x14ac:dyDescent="0.35">
      <c r="A94" s="22">
        <v>93</v>
      </c>
      <c r="B94" s="17" t="s">
        <v>45</v>
      </c>
      <c r="C94" s="17" t="s">
        <v>46</v>
      </c>
      <c r="D94" s="17" t="str">
        <f t="shared" si="14"/>
        <v>Fischer, Jonas</v>
      </c>
      <c r="E94" s="17" t="s">
        <v>71</v>
      </c>
      <c r="F94" s="17" t="s">
        <v>29</v>
      </c>
      <c r="G94" s="17" t="s">
        <v>30</v>
      </c>
      <c r="H94" s="17" t="s">
        <v>31</v>
      </c>
      <c r="I94" s="17" t="str">
        <f t="shared" si="15"/>
        <v>18 mph - 28 mph</v>
      </c>
      <c r="J94" s="17" t="str">
        <f t="shared" si="16"/>
        <v>No</v>
      </c>
      <c r="K94" s="17" t="s">
        <v>32</v>
      </c>
      <c r="L94" s="17" t="s">
        <v>87</v>
      </c>
      <c r="M94" s="17" t="s">
        <v>85</v>
      </c>
      <c r="N94" s="17">
        <v>20095</v>
      </c>
      <c r="O94" s="17" t="s">
        <v>49</v>
      </c>
      <c r="P94" s="17" t="str">
        <f>VLOOKUP(O94,Country!$A$2:$B$6,2,FALSE)</f>
        <v>Germany</v>
      </c>
      <c r="Q94" s="17" t="str">
        <f>VLOOKUP(P94,Country!$B$1:$C$5,2,FALSE)</f>
        <v>Europe</v>
      </c>
      <c r="R94" s="17" t="s">
        <v>54</v>
      </c>
      <c r="S94" s="17">
        <f t="shared" si="17"/>
        <v>950</v>
      </c>
      <c r="T94" s="17">
        <f t="shared" si="18"/>
        <v>1026</v>
      </c>
      <c r="U94" s="17">
        <v>230</v>
      </c>
      <c r="V94" s="20">
        <v>0</v>
      </c>
      <c r="W94" s="23">
        <f t="shared" si="19"/>
        <v>218500</v>
      </c>
      <c r="X94" s="23">
        <f t="shared" si="20"/>
        <v>235980</v>
      </c>
    </row>
    <row r="95" spans="1:24" x14ac:dyDescent="0.35">
      <c r="A95" s="22">
        <v>94</v>
      </c>
      <c r="B95" s="17" t="s">
        <v>55</v>
      </c>
      <c r="C95" s="17" t="s">
        <v>56</v>
      </c>
      <c r="D95" s="17" t="str">
        <f t="shared" si="14"/>
        <v>Bernard, Théo</v>
      </c>
      <c r="E95" s="17" t="s">
        <v>71</v>
      </c>
      <c r="F95" s="17" t="s">
        <v>16</v>
      </c>
      <c r="G95" s="17" t="s">
        <v>17</v>
      </c>
      <c r="H95" s="17" t="s">
        <v>18</v>
      </c>
      <c r="I95" s="17" t="str">
        <f t="shared" si="15"/>
        <v>15 mph - 30 mph</v>
      </c>
      <c r="J95" s="17" t="str">
        <f t="shared" si="16"/>
        <v>No</v>
      </c>
      <c r="K95" s="17" t="s">
        <v>19</v>
      </c>
      <c r="L95" s="17" t="s">
        <v>88</v>
      </c>
      <c r="M95" s="17" t="s">
        <v>89</v>
      </c>
      <c r="N95" s="17">
        <v>75005</v>
      </c>
      <c r="O95" s="17" t="s">
        <v>58</v>
      </c>
      <c r="P95" s="17" t="str">
        <f>VLOOKUP(O95,Country!$A$2:$B$6,2,FALSE)</f>
        <v>France</v>
      </c>
      <c r="Q95" s="17" t="str">
        <f>VLOOKUP(P95,Country!$B$1:$C$5,2,FALSE)</f>
        <v>Europe</v>
      </c>
      <c r="R95" s="17" t="s">
        <v>59</v>
      </c>
      <c r="S95" s="17">
        <f t="shared" si="17"/>
        <v>1100</v>
      </c>
      <c r="T95" s="17">
        <f t="shared" si="18"/>
        <v>1188</v>
      </c>
      <c r="U95" s="17">
        <v>150</v>
      </c>
      <c r="V95" s="20">
        <v>0</v>
      </c>
      <c r="W95" s="23">
        <f t="shared" si="19"/>
        <v>165000</v>
      </c>
      <c r="X95" s="23">
        <f t="shared" si="20"/>
        <v>178200</v>
      </c>
    </row>
    <row r="96" spans="1:24" x14ac:dyDescent="0.35">
      <c r="A96" s="22">
        <v>95</v>
      </c>
      <c r="B96" s="17" t="s">
        <v>55</v>
      </c>
      <c r="C96" s="17" t="s">
        <v>56</v>
      </c>
      <c r="D96" s="17" t="str">
        <f t="shared" si="14"/>
        <v>Bernard, Théo</v>
      </c>
      <c r="E96" s="17" t="s">
        <v>71</v>
      </c>
      <c r="F96" s="17" t="s">
        <v>23</v>
      </c>
      <c r="G96" s="17" t="s">
        <v>24</v>
      </c>
      <c r="H96" s="17" t="s">
        <v>25</v>
      </c>
      <c r="I96" s="17" t="str">
        <f t="shared" si="15"/>
        <v>20 mph - 35 mph</v>
      </c>
      <c r="J96" s="17" t="str">
        <f t="shared" si="16"/>
        <v>No</v>
      </c>
      <c r="K96" s="17" t="s">
        <v>26</v>
      </c>
      <c r="L96" s="17" t="s">
        <v>90</v>
      </c>
      <c r="M96" s="17" t="s">
        <v>89</v>
      </c>
      <c r="N96" s="17">
        <v>75005</v>
      </c>
      <c r="O96" s="17" t="s">
        <v>58</v>
      </c>
      <c r="P96" s="17" t="str">
        <f>VLOOKUP(O96,Country!$A$2:$B$6,2,FALSE)</f>
        <v>France</v>
      </c>
      <c r="Q96" s="17" t="str">
        <f>VLOOKUP(P96,Country!$B$1:$C$5,2,FALSE)</f>
        <v>Europe</v>
      </c>
      <c r="R96" s="17" t="s">
        <v>62</v>
      </c>
      <c r="S96" s="17">
        <f t="shared" si="17"/>
        <v>900</v>
      </c>
      <c r="T96" s="17">
        <f t="shared" si="18"/>
        <v>972.00000000000011</v>
      </c>
      <c r="U96" s="17">
        <v>280</v>
      </c>
      <c r="V96" s="20">
        <v>0</v>
      </c>
      <c r="W96" s="23">
        <f t="shared" si="19"/>
        <v>252000</v>
      </c>
      <c r="X96" s="23">
        <f t="shared" si="20"/>
        <v>272160</v>
      </c>
    </row>
    <row r="97" spans="1:24" x14ac:dyDescent="0.35">
      <c r="A97" s="22">
        <v>96</v>
      </c>
      <c r="B97" s="17" t="s">
        <v>55</v>
      </c>
      <c r="C97" s="17" t="s">
        <v>56</v>
      </c>
      <c r="D97" s="17" t="str">
        <f t="shared" si="14"/>
        <v>Bernard, Théo</v>
      </c>
      <c r="E97" s="17" t="s">
        <v>71</v>
      </c>
      <c r="F97" s="17" t="s">
        <v>29</v>
      </c>
      <c r="G97" s="17" t="s">
        <v>30</v>
      </c>
      <c r="H97" s="17" t="s">
        <v>31</v>
      </c>
      <c r="I97" s="17" t="str">
        <f t="shared" si="15"/>
        <v>18 mph - 28 mph</v>
      </c>
      <c r="J97" s="17" t="str">
        <f t="shared" si="16"/>
        <v>No</v>
      </c>
      <c r="K97" s="17" t="s">
        <v>32</v>
      </c>
      <c r="L97" s="17" t="s">
        <v>91</v>
      </c>
      <c r="M97" s="17" t="s">
        <v>89</v>
      </c>
      <c r="N97" s="17">
        <v>75005</v>
      </c>
      <c r="O97" s="17" t="s">
        <v>58</v>
      </c>
      <c r="P97" s="17" t="str">
        <f>VLOOKUP(O97,Country!$A$2:$B$6,2,FALSE)</f>
        <v>France</v>
      </c>
      <c r="Q97" s="17" t="str">
        <f>VLOOKUP(P97,Country!$B$1:$C$5,2,FALSE)</f>
        <v>Europe</v>
      </c>
      <c r="R97" s="17" t="s">
        <v>64</v>
      </c>
      <c r="S97" s="17">
        <f t="shared" si="17"/>
        <v>1050</v>
      </c>
      <c r="T97" s="17">
        <f t="shared" si="18"/>
        <v>1134</v>
      </c>
      <c r="U97" s="17">
        <v>290</v>
      </c>
      <c r="V97" s="20">
        <v>0</v>
      </c>
      <c r="W97" s="23">
        <f t="shared" si="19"/>
        <v>304500</v>
      </c>
      <c r="X97" s="23">
        <f t="shared" si="20"/>
        <v>328860</v>
      </c>
    </row>
    <row r="98" spans="1:24" x14ac:dyDescent="0.35">
      <c r="A98" s="22">
        <v>97</v>
      </c>
      <c r="B98" s="17" t="s">
        <v>13</v>
      </c>
      <c r="C98" s="17" t="s">
        <v>14</v>
      </c>
      <c r="D98" s="17" t="str">
        <f t="shared" ref="D98:D129" si="21">C98 &amp; ", " &amp; B98</f>
        <v>Joshi, Sanya</v>
      </c>
      <c r="E98" s="17" t="s">
        <v>72</v>
      </c>
      <c r="F98" s="17" t="s">
        <v>16</v>
      </c>
      <c r="G98" s="17" t="s">
        <v>17</v>
      </c>
      <c r="H98" s="17" t="s">
        <v>18</v>
      </c>
      <c r="I98" s="17" t="str">
        <f t="shared" ref="I98:I129" si="22">G98 &amp; " - " &amp; H98</f>
        <v>15 mph - 30 mph</v>
      </c>
      <c r="J98" s="17" t="str">
        <f t="shared" ref="J98:J129" si="23">IF(ISBLANK(G98), "Yes", "No")</f>
        <v>No</v>
      </c>
      <c r="K98" s="17" t="s">
        <v>19</v>
      </c>
      <c r="L98" s="17" t="s">
        <v>76</v>
      </c>
      <c r="M98" s="17" t="s">
        <v>77</v>
      </c>
      <c r="N98" s="17">
        <v>560001</v>
      </c>
      <c r="O98" s="17" t="s">
        <v>21</v>
      </c>
      <c r="P98" s="17" t="str">
        <f>VLOOKUP(O98,Country!$A$2:$B$6,2,FALSE)</f>
        <v>India</v>
      </c>
      <c r="Q98" s="17" t="str">
        <f>VLOOKUP(P98,Country!$B$1:$C$5,2,FALSE)</f>
        <v>Asia</v>
      </c>
      <c r="R98" s="17" t="s">
        <v>22</v>
      </c>
      <c r="S98" s="17">
        <f t="shared" ref="S98:S129" si="24">VALUE(SUBSTITUTE(SUBSTITUTE(R98,"₹",""),"¥",""))</f>
        <v>30000</v>
      </c>
      <c r="T98" s="17">
        <f t="shared" ref="T98:T129" si="25">IF(LEFT(R98,1)="₹", VALUE(SUBSTITUTE(R98,"₹",""))*0.012,
 IF(LEFT(R98,1)="¥", VALUE(SUBSTITUTE(R98,"¥",""))*0.14,
 IF(LEFT(R98,1)="€", VALUE(SUBSTITUTE(R98,"€",""))*1.08, "")))</f>
        <v>360</v>
      </c>
      <c r="U98" s="17">
        <v>180</v>
      </c>
      <c r="V98" s="20">
        <v>0</v>
      </c>
      <c r="W98" s="23">
        <f t="shared" ref="W98:W129" si="26">S98*U98*(1-V98/100)</f>
        <v>5400000</v>
      </c>
      <c r="X98" s="23">
        <f t="shared" ref="X98:X129" si="27">ROUND(T98 * U98 * (1 - V98 / 100), 0)</f>
        <v>64800</v>
      </c>
    </row>
    <row r="99" spans="1:24" x14ac:dyDescent="0.35">
      <c r="A99" s="22">
        <v>98</v>
      </c>
      <c r="B99" s="17" t="s">
        <v>13</v>
      </c>
      <c r="C99" s="17" t="s">
        <v>14</v>
      </c>
      <c r="D99" s="17" t="str">
        <f t="shared" si="21"/>
        <v>Joshi, Sanya</v>
      </c>
      <c r="E99" s="17" t="s">
        <v>72</v>
      </c>
      <c r="F99" s="17" t="s">
        <v>23</v>
      </c>
      <c r="G99" s="17" t="s">
        <v>24</v>
      </c>
      <c r="H99" s="17" t="s">
        <v>25</v>
      </c>
      <c r="I99" s="17" t="str">
        <f t="shared" si="22"/>
        <v>20 mph - 35 mph</v>
      </c>
      <c r="J99" s="17" t="str">
        <f t="shared" si="23"/>
        <v>No</v>
      </c>
      <c r="K99" s="17" t="s">
        <v>26</v>
      </c>
      <c r="L99" s="17" t="s">
        <v>78</v>
      </c>
      <c r="M99" s="17" t="s">
        <v>77</v>
      </c>
      <c r="N99" s="17">
        <v>560001</v>
      </c>
      <c r="O99" s="17" t="s">
        <v>21</v>
      </c>
      <c r="P99" s="17" t="str">
        <f>VLOOKUP(O99,Country!$A$2:$B$6,2,FALSE)</f>
        <v>India</v>
      </c>
      <c r="Q99" s="17" t="str">
        <f>VLOOKUP(P99,Country!$B$1:$C$5,2,FALSE)</f>
        <v>Asia</v>
      </c>
      <c r="R99" s="17" t="s">
        <v>28</v>
      </c>
      <c r="S99" s="17">
        <f t="shared" si="24"/>
        <v>25000</v>
      </c>
      <c r="T99" s="17">
        <f t="shared" si="25"/>
        <v>300</v>
      </c>
      <c r="U99" s="17">
        <v>500</v>
      </c>
      <c r="V99" s="20">
        <v>0</v>
      </c>
      <c r="W99" s="23">
        <f t="shared" si="26"/>
        <v>12500000</v>
      </c>
      <c r="X99" s="23">
        <f t="shared" si="27"/>
        <v>150000</v>
      </c>
    </row>
    <row r="100" spans="1:24" x14ac:dyDescent="0.35">
      <c r="A100" s="22">
        <v>99</v>
      </c>
      <c r="B100" s="17" t="s">
        <v>13</v>
      </c>
      <c r="C100" s="17" t="s">
        <v>14</v>
      </c>
      <c r="D100" s="17" t="str">
        <f t="shared" si="21"/>
        <v>Joshi, Sanya</v>
      </c>
      <c r="E100" s="17" t="s">
        <v>72</v>
      </c>
      <c r="F100" s="17" t="s">
        <v>29</v>
      </c>
      <c r="G100" s="17" t="s">
        <v>30</v>
      </c>
      <c r="H100" s="17" t="s">
        <v>31</v>
      </c>
      <c r="I100" s="17" t="str">
        <f t="shared" si="22"/>
        <v>18 mph - 28 mph</v>
      </c>
      <c r="J100" s="17" t="str">
        <f t="shared" si="23"/>
        <v>No</v>
      </c>
      <c r="K100" s="17" t="s">
        <v>32</v>
      </c>
      <c r="L100" s="17" t="s">
        <v>79</v>
      </c>
      <c r="M100" s="17" t="s">
        <v>77</v>
      </c>
      <c r="N100" s="17">
        <v>560001</v>
      </c>
      <c r="O100" s="17" t="s">
        <v>21</v>
      </c>
      <c r="P100" s="17" t="str">
        <f>VLOOKUP(O100,Country!$A$2:$B$6,2,FALSE)</f>
        <v>India</v>
      </c>
      <c r="Q100" s="17" t="str">
        <f>VLOOKUP(P100,Country!$B$1:$C$5,2,FALSE)</f>
        <v>Asia</v>
      </c>
      <c r="R100" s="17" t="s">
        <v>34</v>
      </c>
      <c r="S100" s="17">
        <f t="shared" si="24"/>
        <v>22000</v>
      </c>
      <c r="T100" s="17">
        <f t="shared" si="25"/>
        <v>264</v>
      </c>
      <c r="U100" s="17">
        <v>300</v>
      </c>
      <c r="V100" s="20">
        <v>0</v>
      </c>
      <c r="W100" s="23">
        <f t="shared" si="26"/>
        <v>6600000</v>
      </c>
      <c r="X100" s="23">
        <f t="shared" si="27"/>
        <v>79200</v>
      </c>
    </row>
    <row r="101" spans="1:24" x14ac:dyDescent="0.35">
      <c r="A101" s="22">
        <v>100</v>
      </c>
      <c r="B101" s="17" t="s">
        <v>35</v>
      </c>
      <c r="C101" s="17" t="s">
        <v>36</v>
      </c>
      <c r="D101" s="17" t="str">
        <f t="shared" si="21"/>
        <v>Liu, Fang</v>
      </c>
      <c r="E101" s="17" t="s">
        <v>72</v>
      </c>
      <c r="F101" s="17" t="s">
        <v>16</v>
      </c>
      <c r="G101" s="17" t="s">
        <v>17</v>
      </c>
      <c r="H101" s="17" t="s">
        <v>18</v>
      </c>
      <c r="I101" s="17" t="str">
        <f t="shared" si="22"/>
        <v>15 mph - 30 mph</v>
      </c>
      <c r="J101" s="17" t="str">
        <f t="shared" si="23"/>
        <v>No</v>
      </c>
      <c r="K101" s="17" t="s">
        <v>19</v>
      </c>
      <c r="L101" s="17" t="s">
        <v>80</v>
      </c>
      <c r="M101" s="17" t="s">
        <v>81</v>
      </c>
      <c r="N101" s="17">
        <v>200001</v>
      </c>
      <c r="O101" s="17" t="s">
        <v>38</v>
      </c>
      <c r="P101" s="17" t="str">
        <f>VLOOKUP(O101,Country!$A$2:$B$6,2,FALSE)</f>
        <v>China</v>
      </c>
      <c r="Q101" s="17" t="str">
        <f>VLOOKUP(P101,Country!$B$1:$C$5,2,FALSE)</f>
        <v>Asia</v>
      </c>
      <c r="R101" s="17" t="s">
        <v>39</v>
      </c>
      <c r="S101" s="17">
        <f t="shared" si="24"/>
        <v>5000</v>
      </c>
      <c r="T101" s="17">
        <f t="shared" si="25"/>
        <v>700.00000000000011</v>
      </c>
      <c r="U101" s="17">
        <v>600</v>
      </c>
      <c r="V101" s="20">
        <v>0</v>
      </c>
      <c r="W101" s="23">
        <f t="shared" si="26"/>
        <v>3000000</v>
      </c>
      <c r="X101" s="23">
        <f t="shared" si="27"/>
        <v>420000</v>
      </c>
    </row>
    <row r="102" spans="1:24" x14ac:dyDescent="0.35">
      <c r="A102" s="22">
        <v>101</v>
      </c>
      <c r="B102" s="17" t="s">
        <v>35</v>
      </c>
      <c r="C102" s="17" t="s">
        <v>36</v>
      </c>
      <c r="D102" s="17" t="str">
        <f t="shared" si="21"/>
        <v>Liu, Fang</v>
      </c>
      <c r="E102" s="17" t="s">
        <v>72</v>
      </c>
      <c r="F102" s="17" t="s">
        <v>23</v>
      </c>
      <c r="G102" s="17" t="s">
        <v>24</v>
      </c>
      <c r="H102" s="17" t="s">
        <v>25</v>
      </c>
      <c r="I102" s="17" t="str">
        <f t="shared" si="22"/>
        <v>20 mph - 35 mph</v>
      </c>
      <c r="J102" s="17" t="str">
        <f t="shared" si="23"/>
        <v>No</v>
      </c>
      <c r="K102" s="17" t="s">
        <v>26</v>
      </c>
      <c r="L102" s="17" t="s">
        <v>82</v>
      </c>
      <c r="M102" s="17" t="s">
        <v>81</v>
      </c>
      <c r="N102" s="17">
        <v>200001</v>
      </c>
      <c r="O102" s="17" t="s">
        <v>38</v>
      </c>
      <c r="P102" s="17" t="str">
        <f>VLOOKUP(O102,Country!$A$2:$B$6,2,FALSE)</f>
        <v>China</v>
      </c>
      <c r="Q102" s="17" t="str">
        <f>VLOOKUP(P102,Country!$B$1:$C$5,2,FALSE)</f>
        <v>Asia</v>
      </c>
      <c r="R102" s="17" t="s">
        <v>41</v>
      </c>
      <c r="S102" s="17">
        <f t="shared" si="24"/>
        <v>3500</v>
      </c>
      <c r="T102" s="17">
        <f t="shared" si="25"/>
        <v>490.00000000000006</v>
      </c>
      <c r="U102" s="17">
        <v>1400</v>
      </c>
      <c r="V102" s="20">
        <v>0</v>
      </c>
      <c r="W102" s="23">
        <f t="shared" si="26"/>
        <v>4900000</v>
      </c>
      <c r="X102" s="23">
        <f t="shared" si="27"/>
        <v>686000</v>
      </c>
    </row>
    <row r="103" spans="1:24" x14ac:dyDescent="0.35">
      <c r="A103" s="22">
        <v>102</v>
      </c>
      <c r="B103" s="17" t="s">
        <v>35</v>
      </c>
      <c r="C103" s="17" t="s">
        <v>36</v>
      </c>
      <c r="D103" s="17" t="str">
        <f t="shared" si="21"/>
        <v>Liu, Fang</v>
      </c>
      <c r="E103" s="17" t="s">
        <v>72</v>
      </c>
      <c r="F103" s="17" t="s">
        <v>29</v>
      </c>
      <c r="G103" s="17" t="s">
        <v>30</v>
      </c>
      <c r="H103" s="17" t="s">
        <v>31</v>
      </c>
      <c r="I103" s="17" t="str">
        <f t="shared" si="22"/>
        <v>18 mph - 28 mph</v>
      </c>
      <c r="J103" s="17" t="str">
        <f t="shared" si="23"/>
        <v>No</v>
      </c>
      <c r="K103" s="17" t="s">
        <v>32</v>
      </c>
      <c r="L103" s="17" t="s">
        <v>83</v>
      </c>
      <c r="M103" s="17" t="s">
        <v>81</v>
      </c>
      <c r="N103" s="17">
        <v>200001</v>
      </c>
      <c r="O103" s="17" t="s">
        <v>38</v>
      </c>
      <c r="P103" s="17" t="str">
        <f>VLOOKUP(O103,Country!$A$2:$B$6,2,FALSE)</f>
        <v>China</v>
      </c>
      <c r="Q103" s="17" t="str">
        <f>VLOOKUP(P103,Country!$B$1:$C$5,2,FALSE)</f>
        <v>Asia</v>
      </c>
      <c r="R103" s="17" t="s">
        <v>44</v>
      </c>
      <c r="S103" s="17">
        <f t="shared" si="24"/>
        <v>4200</v>
      </c>
      <c r="T103" s="17">
        <f t="shared" si="25"/>
        <v>588</v>
      </c>
      <c r="U103" s="17">
        <v>850</v>
      </c>
      <c r="V103" s="20">
        <v>0</v>
      </c>
      <c r="W103" s="23">
        <f t="shared" si="26"/>
        <v>3570000</v>
      </c>
      <c r="X103" s="23">
        <f t="shared" si="27"/>
        <v>499800</v>
      </c>
    </row>
    <row r="104" spans="1:24" x14ac:dyDescent="0.35">
      <c r="A104" s="22">
        <v>103</v>
      </c>
      <c r="B104" s="17" t="s">
        <v>45</v>
      </c>
      <c r="C104" s="17" t="s">
        <v>46</v>
      </c>
      <c r="D104" s="17" t="str">
        <f t="shared" si="21"/>
        <v>Fischer, Jonas</v>
      </c>
      <c r="E104" s="17" t="s">
        <v>72</v>
      </c>
      <c r="F104" s="17" t="s">
        <v>16</v>
      </c>
      <c r="G104" s="17" t="s">
        <v>17</v>
      </c>
      <c r="H104" s="17" t="s">
        <v>18</v>
      </c>
      <c r="I104" s="17" t="str">
        <f t="shared" si="22"/>
        <v>15 mph - 30 mph</v>
      </c>
      <c r="J104" s="17" t="str">
        <f t="shared" si="23"/>
        <v>No</v>
      </c>
      <c r="K104" s="17" t="s">
        <v>19</v>
      </c>
      <c r="L104" s="17" t="s">
        <v>84</v>
      </c>
      <c r="M104" s="17" t="s">
        <v>85</v>
      </c>
      <c r="N104" s="17">
        <v>20095</v>
      </c>
      <c r="O104" s="17" t="s">
        <v>49</v>
      </c>
      <c r="P104" s="17" t="str">
        <f>VLOOKUP(O104,Country!$A$2:$B$6,2,FALSE)</f>
        <v>Germany</v>
      </c>
      <c r="Q104" s="17" t="str">
        <f>VLOOKUP(P104,Country!$B$1:$C$5,2,FALSE)</f>
        <v>Europe</v>
      </c>
      <c r="R104" s="17" t="s">
        <v>50</v>
      </c>
      <c r="S104" s="17">
        <f t="shared" si="24"/>
        <v>1000</v>
      </c>
      <c r="T104" s="17">
        <f t="shared" si="25"/>
        <v>1080</v>
      </c>
      <c r="U104" s="17">
        <v>160</v>
      </c>
      <c r="V104" s="20">
        <v>0</v>
      </c>
      <c r="W104" s="23">
        <f t="shared" si="26"/>
        <v>160000</v>
      </c>
      <c r="X104" s="23">
        <f t="shared" si="27"/>
        <v>172800</v>
      </c>
    </row>
    <row r="105" spans="1:24" x14ac:dyDescent="0.35">
      <c r="A105" s="22">
        <v>104</v>
      </c>
      <c r="B105" s="17" t="s">
        <v>45</v>
      </c>
      <c r="C105" s="17" t="s">
        <v>46</v>
      </c>
      <c r="D105" s="17" t="str">
        <f t="shared" si="21"/>
        <v>Fischer, Jonas</v>
      </c>
      <c r="E105" s="17" t="s">
        <v>72</v>
      </c>
      <c r="F105" s="17" t="s">
        <v>23</v>
      </c>
      <c r="G105" s="17" t="s">
        <v>24</v>
      </c>
      <c r="H105" s="17" t="s">
        <v>25</v>
      </c>
      <c r="I105" s="17" t="str">
        <f t="shared" si="22"/>
        <v>20 mph - 35 mph</v>
      </c>
      <c r="J105" s="17" t="str">
        <f t="shared" si="23"/>
        <v>No</v>
      </c>
      <c r="K105" s="17" t="s">
        <v>26</v>
      </c>
      <c r="L105" s="17" t="s">
        <v>86</v>
      </c>
      <c r="M105" s="17" t="s">
        <v>85</v>
      </c>
      <c r="N105" s="17">
        <v>20095</v>
      </c>
      <c r="O105" s="17" t="s">
        <v>49</v>
      </c>
      <c r="P105" s="17" t="str">
        <f>VLOOKUP(O105,Country!$A$2:$B$6,2,FALSE)</f>
        <v>Germany</v>
      </c>
      <c r="Q105" s="17" t="str">
        <f>VLOOKUP(P105,Country!$B$1:$C$5,2,FALSE)</f>
        <v>Europe</v>
      </c>
      <c r="R105" s="17" t="s">
        <v>52</v>
      </c>
      <c r="S105" s="17">
        <f t="shared" si="24"/>
        <v>800</v>
      </c>
      <c r="T105" s="17">
        <f t="shared" si="25"/>
        <v>864</v>
      </c>
      <c r="U105" s="17">
        <v>320</v>
      </c>
      <c r="V105" s="20">
        <v>0</v>
      </c>
      <c r="W105" s="23">
        <f t="shared" si="26"/>
        <v>256000</v>
      </c>
      <c r="X105" s="23">
        <f t="shared" si="27"/>
        <v>276480</v>
      </c>
    </row>
    <row r="106" spans="1:24" x14ac:dyDescent="0.35">
      <c r="A106" s="22">
        <v>105</v>
      </c>
      <c r="B106" s="17" t="s">
        <v>45</v>
      </c>
      <c r="C106" s="17" t="s">
        <v>46</v>
      </c>
      <c r="D106" s="17" t="str">
        <f t="shared" si="21"/>
        <v>Fischer, Jonas</v>
      </c>
      <c r="E106" s="17" t="s">
        <v>72</v>
      </c>
      <c r="F106" s="17" t="s">
        <v>29</v>
      </c>
      <c r="G106" s="17" t="s">
        <v>30</v>
      </c>
      <c r="H106" s="17" t="s">
        <v>31</v>
      </c>
      <c r="I106" s="17" t="str">
        <f t="shared" si="22"/>
        <v>18 mph - 28 mph</v>
      </c>
      <c r="J106" s="17" t="str">
        <f t="shared" si="23"/>
        <v>No</v>
      </c>
      <c r="K106" s="17" t="s">
        <v>32</v>
      </c>
      <c r="L106" s="17" t="s">
        <v>87</v>
      </c>
      <c r="M106" s="17" t="s">
        <v>85</v>
      </c>
      <c r="N106" s="17">
        <v>20095</v>
      </c>
      <c r="O106" s="17" t="s">
        <v>49</v>
      </c>
      <c r="P106" s="17" t="str">
        <f>VLOOKUP(O106,Country!$A$2:$B$6,2,FALSE)</f>
        <v>Germany</v>
      </c>
      <c r="Q106" s="17" t="str">
        <f>VLOOKUP(P106,Country!$B$1:$C$5,2,FALSE)</f>
        <v>Europe</v>
      </c>
      <c r="R106" s="17" t="s">
        <v>54</v>
      </c>
      <c r="S106" s="17">
        <f t="shared" si="24"/>
        <v>950</v>
      </c>
      <c r="T106" s="17">
        <f t="shared" si="25"/>
        <v>1026</v>
      </c>
      <c r="U106" s="17">
        <v>250</v>
      </c>
      <c r="V106" s="20">
        <v>0</v>
      </c>
      <c r="W106" s="23">
        <f t="shared" si="26"/>
        <v>237500</v>
      </c>
      <c r="X106" s="23">
        <f t="shared" si="27"/>
        <v>256500</v>
      </c>
    </row>
    <row r="107" spans="1:24" x14ac:dyDescent="0.35">
      <c r="A107" s="22">
        <v>106</v>
      </c>
      <c r="B107" s="17" t="s">
        <v>55</v>
      </c>
      <c r="C107" s="17" t="s">
        <v>56</v>
      </c>
      <c r="D107" s="17" t="str">
        <f t="shared" si="21"/>
        <v>Bernard, Théo</v>
      </c>
      <c r="E107" s="17" t="s">
        <v>72</v>
      </c>
      <c r="F107" s="17" t="s">
        <v>16</v>
      </c>
      <c r="G107" s="17" t="s">
        <v>17</v>
      </c>
      <c r="H107" s="17" t="s">
        <v>18</v>
      </c>
      <c r="I107" s="17" t="str">
        <f t="shared" si="22"/>
        <v>15 mph - 30 mph</v>
      </c>
      <c r="J107" s="17" t="str">
        <f t="shared" si="23"/>
        <v>No</v>
      </c>
      <c r="K107" s="17" t="s">
        <v>19</v>
      </c>
      <c r="L107" s="17" t="s">
        <v>88</v>
      </c>
      <c r="M107" s="17" t="s">
        <v>89</v>
      </c>
      <c r="N107" s="17">
        <v>75005</v>
      </c>
      <c r="O107" s="17" t="s">
        <v>58</v>
      </c>
      <c r="P107" s="17" t="str">
        <f>VLOOKUP(O107,Country!$A$2:$B$6,2,FALSE)</f>
        <v>France</v>
      </c>
      <c r="Q107" s="17" t="str">
        <f>VLOOKUP(P107,Country!$B$1:$C$5,2,FALSE)</f>
        <v>Europe</v>
      </c>
      <c r="R107" s="17" t="s">
        <v>59</v>
      </c>
      <c r="S107" s="17">
        <f t="shared" si="24"/>
        <v>1100</v>
      </c>
      <c r="T107" s="17">
        <f t="shared" si="25"/>
        <v>1188</v>
      </c>
      <c r="U107" s="17">
        <v>140</v>
      </c>
      <c r="V107" s="20">
        <v>0</v>
      </c>
      <c r="W107" s="23">
        <f t="shared" si="26"/>
        <v>154000</v>
      </c>
      <c r="X107" s="23">
        <f t="shared" si="27"/>
        <v>166320</v>
      </c>
    </row>
    <row r="108" spans="1:24" x14ac:dyDescent="0.35">
      <c r="A108" s="22">
        <v>107</v>
      </c>
      <c r="B108" s="17" t="s">
        <v>55</v>
      </c>
      <c r="C108" s="17" t="s">
        <v>56</v>
      </c>
      <c r="D108" s="17" t="str">
        <f t="shared" si="21"/>
        <v>Bernard, Théo</v>
      </c>
      <c r="E108" s="17" t="s">
        <v>72</v>
      </c>
      <c r="F108" s="17" t="s">
        <v>23</v>
      </c>
      <c r="G108" s="17" t="s">
        <v>24</v>
      </c>
      <c r="H108" s="17" t="s">
        <v>25</v>
      </c>
      <c r="I108" s="17" t="str">
        <f t="shared" si="22"/>
        <v>20 mph - 35 mph</v>
      </c>
      <c r="J108" s="17" t="str">
        <f t="shared" si="23"/>
        <v>No</v>
      </c>
      <c r="K108" s="17" t="s">
        <v>26</v>
      </c>
      <c r="L108" s="17" t="s">
        <v>90</v>
      </c>
      <c r="M108" s="17" t="s">
        <v>89</v>
      </c>
      <c r="N108" s="17">
        <v>75005</v>
      </c>
      <c r="O108" s="17" t="s">
        <v>58</v>
      </c>
      <c r="P108" s="17" t="str">
        <f>VLOOKUP(O108,Country!$A$2:$B$6,2,FALSE)</f>
        <v>France</v>
      </c>
      <c r="Q108" s="17" t="str">
        <f>VLOOKUP(P108,Country!$B$1:$C$5,2,FALSE)</f>
        <v>Europe</v>
      </c>
      <c r="R108" s="17" t="s">
        <v>62</v>
      </c>
      <c r="S108" s="17">
        <f t="shared" si="24"/>
        <v>900</v>
      </c>
      <c r="T108" s="17">
        <f t="shared" si="25"/>
        <v>972.00000000000011</v>
      </c>
      <c r="U108" s="17">
        <v>310</v>
      </c>
      <c r="V108" s="20">
        <v>0</v>
      </c>
      <c r="W108" s="23">
        <f t="shared" si="26"/>
        <v>279000</v>
      </c>
      <c r="X108" s="23">
        <f t="shared" si="27"/>
        <v>301320</v>
      </c>
    </row>
    <row r="109" spans="1:24" x14ac:dyDescent="0.35">
      <c r="A109" s="22">
        <v>108</v>
      </c>
      <c r="B109" s="17" t="s">
        <v>55</v>
      </c>
      <c r="C109" s="17" t="s">
        <v>56</v>
      </c>
      <c r="D109" s="17" t="str">
        <f t="shared" si="21"/>
        <v>Bernard, Théo</v>
      </c>
      <c r="E109" s="17" t="s">
        <v>72</v>
      </c>
      <c r="F109" s="17" t="s">
        <v>29</v>
      </c>
      <c r="G109" s="17" t="s">
        <v>30</v>
      </c>
      <c r="H109" s="17" t="s">
        <v>31</v>
      </c>
      <c r="I109" s="17" t="str">
        <f t="shared" si="22"/>
        <v>18 mph - 28 mph</v>
      </c>
      <c r="J109" s="17" t="str">
        <f t="shared" si="23"/>
        <v>No</v>
      </c>
      <c r="K109" s="17" t="s">
        <v>32</v>
      </c>
      <c r="L109" s="17" t="s">
        <v>91</v>
      </c>
      <c r="M109" s="17" t="s">
        <v>89</v>
      </c>
      <c r="N109" s="17">
        <v>75005</v>
      </c>
      <c r="O109" s="17" t="s">
        <v>58</v>
      </c>
      <c r="P109" s="17" t="str">
        <f>VLOOKUP(O109,Country!$A$2:$B$6,2,FALSE)</f>
        <v>France</v>
      </c>
      <c r="Q109" s="17" t="str">
        <f>VLOOKUP(P109,Country!$B$1:$C$5,2,FALSE)</f>
        <v>Europe</v>
      </c>
      <c r="R109" s="17" t="s">
        <v>64</v>
      </c>
      <c r="S109" s="17">
        <f t="shared" si="24"/>
        <v>1050</v>
      </c>
      <c r="T109" s="17">
        <f t="shared" si="25"/>
        <v>1134</v>
      </c>
      <c r="U109" s="17">
        <v>280</v>
      </c>
      <c r="V109" s="20">
        <v>0</v>
      </c>
      <c r="W109" s="23">
        <f t="shared" si="26"/>
        <v>294000</v>
      </c>
      <c r="X109" s="23">
        <f t="shared" si="27"/>
        <v>317520</v>
      </c>
    </row>
    <row r="110" spans="1:24" x14ac:dyDescent="0.35">
      <c r="A110" s="22">
        <v>109</v>
      </c>
      <c r="B110" s="17" t="s">
        <v>13</v>
      </c>
      <c r="C110" s="17" t="s">
        <v>14</v>
      </c>
      <c r="D110" s="17" t="str">
        <f t="shared" si="21"/>
        <v>Joshi, Sanya</v>
      </c>
      <c r="E110" s="17" t="s">
        <v>73</v>
      </c>
      <c r="F110" s="17" t="s">
        <v>16</v>
      </c>
      <c r="G110" s="17" t="s">
        <v>17</v>
      </c>
      <c r="H110" s="17" t="s">
        <v>18</v>
      </c>
      <c r="I110" s="17" t="str">
        <f t="shared" si="22"/>
        <v>15 mph - 30 mph</v>
      </c>
      <c r="J110" s="17" t="str">
        <f t="shared" si="23"/>
        <v>No</v>
      </c>
      <c r="K110" s="17" t="s">
        <v>19</v>
      </c>
      <c r="L110" s="17" t="s">
        <v>76</v>
      </c>
      <c r="M110" s="17" t="s">
        <v>77</v>
      </c>
      <c r="N110" s="17">
        <v>560001</v>
      </c>
      <c r="O110" s="17" t="s">
        <v>21</v>
      </c>
      <c r="P110" s="17" t="str">
        <f>VLOOKUP(O110,Country!$A$2:$B$6,2,FALSE)</f>
        <v>India</v>
      </c>
      <c r="Q110" s="17" t="str">
        <f>VLOOKUP(P110,Country!$B$1:$C$5,2,FALSE)</f>
        <v>Asia</v>
      </c>
      <c r="R110" s="17" t="s">
        <v>22</v>
      </c>
      <c r="S110" s="17">
        <f t="shared" si="24"/>
        <v>30000</v>
      </c>
      <c r="T110" s="17">
        <f t="shared" si="25"/>
        <v>360</v>
      </c>
      <c r="U110" s="17">
        <v>150</v>
      </c>
      <c r="V110" s="20">
        <v>0</v>
      </c>
      <c r="W110" s="23">
        <f t="shared" si="26"/>
        <v>4500000</v>
      </c>
      <c r="X110" s="23">
        <f t="shared" si="27"/>
        <v>54000</v>
      </c>
    </row>
    <row r="111" spans="1:24" x14ac:dyDescent="0.35">
      <c r="A111" s="22">
        <v>110</v>
      </c>
      <c r="B111" s="17" t="s">
        <v>13</v>
      </c>
      <c r="C111" s="17" t="s">
        <v>14</v>
      </c>
      <c r="D111" s="17" t="str">
        <f t="shared" si="21"/>
        <v>Joshi, Sanya</v>
      </c>
      <c r="E111" s="17" t="s">
        <v>73</v>
      </c>
      <c r="F111" s="17" t="s">
        <v>23</v>
      </c>
      <c r="G111" s="17" t="s">
        <v>24</v>
      </c>
      <c r="H111" s="17" t="s">
        <v>25</v>
      </c>
      <c r="I111" s="17" t="str">
        <f t="shared" si="22"/>
        <v>20 mph - 35 mph</v>
      </c>
      <c r="J111" s="17" t="str">
        <f t="shared" si="23"/>
        <v>No</v>
      </c>
      <c r="K111" s="17" t="s">
        <v>26</v>
      </c>
      <c r="L111" s="17" t="s">
        <v>78</v>
      </c>
      <c r="M111" s="17" t="s">
        <v>77</v>
      </c>
      <c r="N111" s="17">
        <v>560001</v>
      </c>
      <c r="O111" s="17" t="s">
        <v>21</v>
      </c>
      <c r="P111" s="17" t="str">
        <f>VLOOKUP(O111,Country!$A$2:$B$6,2,FALSE)</f>
        <v>India</v>
      </c>
      <c r="Q111" s="17" t="str">
        <f>VLOOKUP(P111,Country!$B$1:$C$5,2,FALSE)</f>
        <v>Asia</v>
      </c>
      <c r="R111" s="17" t="s">
        <v>28</v>
      </c>
      <c r="S111" s="17">
        <f t="shared" si="24"/>
        <v>25000</v>
      </c>
      <c r="T111" s="17">
        <f t="shared" si="25"/>
        <v>300</v>
      </c>
      <c r="U111" s="17">
        <v>400</v>
      </c>
      <c r="V111" s="20">
        <v>0</v>
      </c>
      <c r="W111" s="23">
        <f t="shared" si="26"/>
        <v>10000000</v>
      </c>
      <c r="X111" s="23">
        <f t="shared" si="27"/>
        <v>120000</v>
      </c>
    </row>
    <row r="112" spans="1:24" x14ac:dyDescent="0.35">
      <c r="A112" s="22">
        <v>111</v>
      </c>
      <c r="B112" s="17" t="s">
        <v>13</v>
      </c>
      <c r="C112" s="17" t="s">
        <v>14</v>
      </c>
      <c r="D112" s="17" t="str">
        <f t="shared" si="21"/>
        <v>Joshi, Sanya</v>
      </c>
      <c r="E112" s="17" t="s">
        <v>73</v>
      </c>
      <c r="F112" s="17" t="s">
        <v>29</v>
      </c>
      <c r="G112" s="17" t="s">
        <v>30</v>
      </c>
      <c r="H112" s="17" t="s">
        <v>31</v>
      </c>
      <c r="I112" s="17" t="str">
        <f t="shared" si="22"/>
        <v>18 mph - 28 mph</v>
      </c>
      <c r="J112" s="17" t="str">
        <f t="shared" si="23"/>
        <v>No</v>
      </c>
      <c r="K112" s="17" t="s">
        <v>32</v>
      </c>
      <c r="L112" s="17" t="s">
        <v>79</v>
      </c>
      <c r="M112" s="17" t="s">
        <v>77</v>
      </c>
      <c r="N112" s="17">
        <v>560001</v>
      </c>
      <c r="O112" s="17" t="s">
        <v>21</v>
      </c>
      <c r="P112" s="17" t="str">
        <f>VLOOKUP(O112,Country!$A$2:$B$6,2,FALSE)</f>
        <v>India</v>
      </c>
      <c r="Q112" s="17" t="str">
        <f>VLOOKUP(P112,Country!$B$1:$C$5,2,FALSE)</f>
        <v>Asia</v>
      </c>
      <c r="R112" s="17" t="s">
        <v>34</v>
      </c>
      <c r="S112" s="17">
        <f t="shared" si="24"/>
        <v>22000</v>
      </c>
      <c r="T112" s="17">
        <f t="shared" si="25"/>
        <v>264</v>
      </c>
      <c r="U112" s="17">
        <v>280</v>
      </c>
      <c r="V112" s="20">
        <v>0</v>
      </c>
      <c r="W112" s="23">
        <f t="shared" si="26"/>
        <v>6160000</v>
      </c>
      <c r="X112" s="23">
        <f t="shared" si="27"/>
        <v>73920</v>
      </c>
    </row>
    <row r="113" spans="1:24" x14ac:dyDescent="0.35">
      <c r="A113" s="22">
        <v>112</v>
      </c>
      <c r="B113" s="17" t="s">
        <v>35</v>
      </c>
      <c r="C113" s="17" t="s">
        <v>36</v>
      </c>
      <c r="D113" s="17" t="str">
        <f t="shared" si="21"/>
        <v>Liu, Fang</v>
      </c>
      <c r="E113" s="17" t="s">
        <v>73</v>
      </c>
      <c r="F113" s="17" t="s">
        <v>16</v>
      </c>
      <c r="G113" s="17" t="s">
        <v>17</v>
      </c>
      <c r="H113" s="17" t="s">
        <v>18</v>
      </c>
      <c r="I113" s="17" t="str">
        <f t="shared" si="22"/>
        <v>15 mph - 30 mph</v>
      </c>
      <c r="J113" s="17" t="str">
        <f t="shared" si="23"/>
        <v>No</v>
      </c>
      <c r="K113" s="17" t="s">
        <v>19</v>
      </c>
      <c r="L113" s="17" t="s">
        <v>80</v>
      </c>
      <c r="M113" s="17" t="s">
        <v>81</v>
      </c>
      <c r="N113" s="17">
        <v>200001</v>
      </c>
      <c r="O113" s="17" t="s">
        <v>38</v>
      </c>
      <c r="P113" s="17" t="str">
        <f>VLOOKUP(O113,Country!$A$2:$B$6,2,FALSE)</f>
        <v>China</v>
      </c>
      <c r="Q113" s="17" t="str">
        <f>VLOOKUP(P113,Country!$B$1:$C$5,2,FALSE)</f>
        <v>Asia</v>
      </c>
      <c r="R113" s="17" t="s">
        <v>39</v>
      </c>
      <c r="S113" s="17">
        <f t="shared" si="24"/>
        <v>5000</v>
      </c>
      <c r="T113" s="17">
        <f t="shared" si="25"/>
        <v>700.00000000000011</v>
      </c>
      <c r="U113" s="17">
        <v>550</v>
      </c>
      <c r="V113" s="20">
        <v>0</v>
      </c>
      <c r="W113" s="23">
        <f t="shared" si="26"/>
        <v>2750000</v>
      </c>
      <c r="X113" s="23">
        <f t="shared" si="27"/>
        <v>385000</v>
      </c>
    </row>
    <row r="114" spans="1:24" x14ac:dyDescent="0.35">
      <c r="A114" s="22">
        <v>113</v>
      </c>
      <c r="B114" s="17" t="s">
        <v>35</v>
      </c>
      <c r="C114" s="17" t="s">
        <v>36</v>
      </c>
      <c r="D114" s="17" t="str">
        <f t="shared" si="21"/>
        <v>Liu, Fang</v>
      </c>
      <c r="E114" s="17" t="s">
        <v>73</v>
      </c>
      <c r="F114" s="17" t="s">
        <v>23</v>
      </c>
      <c r="G114" s="17" t="s">
        <v>24</v>
      </c>
      <c r="H114" s="17" t="s">
        <v>25</v>
      </c>
      <c r="I114" s="17" t="str">
        <f t="shared" si="22"/>
        <v>20 mph - 35 mph</v>
      </c>
      <c r="J114" s="17" t="str">
        <f t="shared" si="23"/>
        <v>No</v>
      </c>
      <c r="K114" s="17" t="s">
        <v>26</v>
      </c>
      <c r="L114" s="17" t="s">
        <v>82</v>
      </c>
      <c r="M114" s="17" t="s">
        <v>81</v>
      </c>
      <c r="N114" s="17">
        <v>200001</v>
      </c>
      <c r="O114" s="17" t="s">
        <v>38</v>
      </c>
      <c r="P114" s="17" t="str">
        <f>VLOOKUP(O114,Country!$A$2:$B$6,2,FALSE)</f>
        <v>China</v>
      </c>
      <c r="Q114" s="17" t="str">
        <f>VLOOKUP(P114,Country!$B$1:$C$5,2,FALSE)</f>
        <v>Asia</v>
      </c>
      <c r="R114" s="17" t="s">
        <v>41</v>
      </c>
      <c r="S114" s="17">
        <f t="shared" si="24"/>
        <v>3500</v>
      </c>
      <c r="T114" s="17">
        <f t="shared" si="25"/>
        <v>490.00000000000006</v>
      </c>
      <c r="U114" s="17">
        <v>1300</v>
      </c>
      <c r="V114" s="20">
        <v>0</v>
      </c>
      <c r="W114" s="23">
        <f t="shared" si="26"/>
        <v>4550000</v>
      </c>
      <c r="X114" s="23">
        <f t="shared" si="27"/>
        <v>637000</v>
      </c>
    </row>
    <row r="115" spans="1:24" x14ac:dyDescent="0.35">
      <c r="A115" s="22">
        <v>114</v>
      </c>
      <c r="B115" s="17" t="s">
        <v>35</v>
      </c>
      <c r="C115" s="17" t="s">
        <v>36</v>
      </c>
      <c r="D115" s="17" t="str">
        <f t="shared" si="21"/>
        <v>Liu, Fang</v>
      </c>
      <c r="E115" s="17" t="s">
        <v>73</v>
      </c>
      <c r="F115" s="17" t="s">
        <v>29</v>
      </c>
      <c r="G115" s="17" t="s">
        <v>30</v>
      </c>
      <c r="H115" s="17" t="s">
        <v>31</v>
      </c>
      <c r="I115" s="17" t="str">
        <f t="shared" si="22"/>
        <v>18 mph - 28 mph</v>
      </c>
      <c r="J115" s="17" t="str">
        <f t="shared" si="23"/>
        <v>No</v>
      </c>
      <c r="K115" s="17" t="s">
        <v>32</v>
      </c>
      <c r="L115" s="17" t="s">
        <v>83</v>
      </c>
      <c r="M115" s="17" t="s">
        <v>81</v>
      </c>
      <c r="N115" s="17">
        <v>200001</v>
      </c>
      <c r="O115" s="17" t="s">
        <v>38</v>
      </c>
      <c r="P115" s="17" t="str">
        <f>VLOOKUP(O115,Country!$A$2:$B$6,2,FALSE)</f>
        <v>China</v>
      </c>
      <c r="Q115" s="17" t="str">
        <f>VLOOKUP(P115,Country!$B$1:$C$5,2,FALSE)</f>
        <v>Asia</v>
      </c>
      <c r="R115" s="17" t="s">
        <v>44</v>
      </c>
      <c r="S115" s="17">
        <f t="shared" si="24"/>
        <v>4200</v>
      </c>
      <c r="T115" s="17">
        <f t="shared" si="25"/>
        <v>588</v>
      </c>
      <c r="U115" s="17">
        <v>750</v>
      </c>
      <c r="V115" s="20">
        <v>0</v>
      </c>
      <c r="W115" s="23">
        <f t="shared" si="26"/>
        <v>3150000</v>
      </c>
      <c r="X115" s="23">
        <f t="shared" si="27"/>
        <v>441000</v>
      </c>
    </row>
    <row r="116" spans="1:24" x14ac:dyDescent="0.35">
      <c r="A116" s="22">
        <v>115</v>
      </c>
      <c r="B116" s="17" t="s">
        <v>45</v>
      </c>
      <c r="C116" s="17" t="s">
        <v>46</v>
      </c>
      <c r="D116" s="17" t="str">
        <f t="shared" si="21"/>
        <v>Fischer, Jonas</v>
      </c>
      <c r="E116" s="17" t="s">
        <v>73</v>
      </c>
      <c r="F116" s="17" t="s">
        <v>16</v>
      </c>
      <c r="G116" s="17" t="s">
        <v>17</v>
      </c>
      <c r="H116" s="17" t="s">
        <v>18</v>
      </c>
      <c r="I116" s="17" t="str">
        <f t="shared" si="22"/>
        <v>15 mph - 30 mph</v>
      </c>
      <c r="J116" s="17" t="str">
        <f t="shared" si="23"/>
        <v>No</v>
      </c>
      <c r="K116" s="17" t="s">
        <v>19</v>
      </c>
      <c r="L116" s="17" t="s">
        <v>84</v>
      </c>
      <c r="M116" s="17" t="s">
        <v>85</v>
      </c>
      <c r="N116" s="17">
        <v>20095</v>
      </c>
      <c r="O116" s="17" t="s">
        <v>49</v>
      </c>
      <c r="P116" s="17" t="str">
        <f>VLOOKUP(O116,Country!$A$2:$B$6,2,FALSE)</f>
        <v>Germany</v>
      </c>
      <c r="Q116" s="17" t="str">
        <f>VLOOKUP(P116,Country!$B$1:$C$5,2,FALSE)</f>
        <v>Europe</v>
      </c>
      <c r="R116" s="17" t="s">
        <v>50</v>
      </c>
      <c r="S116" s="17">
        <f t="shared" si="24"/>
        <v>1000</v>
      </c>
      <c r="T116" s="17">
        <f t="shared" si="25"/>
        <v>1080</v>
      </c>
      <c r="U116" s="17">
        <v>140</v>
      </c>
      <c r="V116" s="20">
        <v>0</v>
      </c>
      <c r="W116" s="23">
        <f t="shared" si="26"/>
        <v>140000</v>
      </c>
      <c r="X116" s="23">
        <f t="shared" si="27"/>
        <v>151200</v>
      </c>
    </row>
    <row r="117" spans="1:24" x14ac:dyDescent="0.35">
      <c r="A117" s="22">
        <v>116</v>
      </c>
      <c r="B117" s="17" t="s">
        <v>45</v>
      </c>
      <c r="C117" s="17" t="s">
        <v>46</v>
      </c>
      <c r="D117" s="17" t="str">
        <f t="shared" si="21"/>
        <v>Fischer, Jonas</v>
      </c>
      <c r="E117" s="17" t="s">
        <v>73</v>
      </c>
      <c r="F117" s="17" t="s">
        <v>23</v>
      </c>
      <c r="G117" s="17"/>
      <c r="H117" s="17" t="s">
        <v>25</v>
      </c>
      <c r="I117" s="17" t="str">
        <f t="shared" si="22"/>
        <v xml:space="preserve"> - 35 mph</v>
      </c>
      <c r="J117" s="17" t="str">
        <f t="shared" si="23"/>
        <v>Yes</v>
      </c>
      <c r="K117" s="17" t="s">
        <v>26</v>
      </c>
      <c r="L117" s="17" t="s">
        <v>86</v>
      </c>
      <c r="M117" s="17" t="s">
        <v>85</v>
      </c>
      <c r="N117" s="17">
        <v>20095</v>
      </c>
      <c r="O117" s="17" t="s">
        <v>49</v>
      </c>
      <c r="P117" s="17" t="str">
        <f>VLOOKUP(O117,Country!$A$2:$B$6,2,FALSE)</f>
        <v>Germany</v>
      </c>
      <c r="Q117" s="17" t="str">
        <f>VLOOKUP(P117,Country!$B$1:$C$5,2,FALSE)</f>
        <v>Europe</v>
      </c>
      <c r="R117" s="17" t="s">
        <v>52</v>
      </c>
      <c r="S117" s="17">
        <f t="shared" si="24"/>
        <v>800</v>
      </c>
      <c r="T117" s="17">
        <f t="shared" si="25"/>
        <v>864</v>
      </c>
      <c r="U117" s="17">
        <v>300</v>
      </c>
      <c r="V117" s="20">
        <v>0</v>
      </c>
      <c r="W117" s="23">
        <f t="shared" si="26"/>
        <v>240000</v>
      </c>
      <c r="X117" s="23">
        <f t="shared" si="27"/>
        <v>259200</v>
      </c>
    </row>
    <row r="118" spans="1:24" x14ac:dyDescent="0.35">
      <c r="A118" s="22">
        <v>117</v>
      </c>
      <c r="B118" s="17" t="s">
        <v>45</v>
      </c>
      <c r="C118" s="17" t="s">
        <v>46</v>
      </c>
      <c r="D118" s="17" t="str">
        <f t="shared" si="21"/>
        <v>Fischer, Jonas</v>
      </c>
      <c r="E118" s="17" t="s">
        <v>73</v>
      </c>
      <c r="F118" s="17" t="s">
        <v>29</v>
      </c>
      <c r="G118" s="17" t="s">
        <v>30</v>
      </c>
      <c r="H118" s="17" t="s">
        <v>31</v>
      </c>
      <c r="I118" s="17" t="str">
        <f t="shared" si="22"/>
        <v>18 mph - 28 mph</v>
      </c>
      <c r="J118" s="17" t="str">
        <f t="shared" si="23"/>
        <v>No</v>
      </c>
      <c r="K118" s="17" t="s">
        <v>32</v>
      </c>
      <c r="L118" s="17" t="s">
        <v>87</v>
      </c>
      <c r="M118" s="17" t="s">
        <v>85</v>
      </c>
      <c r="N118" s="17">
        <v>20095</v>
      </c>
      <c r="O118" s="17" t="s">
        <v>49</v>
      </c>
      <c r="P118" s="17" t="str">
        <f>VLOOKUP(O118,Country!$A$2:$B$6,2,FALSE)</f>
        <v>Germany</v>
      </c>
      <c r="Q118" s="17" t="str">
        <f>VLOOKUP(P118,Country!$B$1:$C$5,2,FALSE)</f>
        <v>Europe</v>
      </c>
      <c r="R118" s="17" t="s">
        <v>54</v>
      </c>
      <c r="S118" s="17">
        <f t="shared" si="24"/>
        <v>950</v>
      </c>
      <c r="T118" s="17">
        <f t="shared" si="25"/>
        <v>1026</v>
      </c>
      <c r="U118" s="17">
        <v>220</v>
      </c>
      <c r="V118" s="20">
        <v>0</v>
      </c>
      <c r="W118" s="23">
        <f t="shared" si="26"/>
        <v>209000</v>
      </c>
      <c r="X118" s="23">
        <f t="shared" si="27"/>
        <v>225720</v>
      </c>
    </row>
    <row r="119" spans="1:24" x14ac:dyDescent="0.35">
      <c r="A119" s="22">
        <v>118</v>
      </c>
      <c r="B119" s="17" t="s">
        <v>55</v>
      </c>
      <c r="C119" s="17" t="s">
        <v>56</v>
      </c>
      <c r="D119" s="17" t="str">
        <f t="shared" si="21"/>
        <v>Bernard, Théo</v>
      </c>
      <c r="E119" s="17" t="s">
        <v>73</v>
      </c>
      <c r="F119" s="17" t="s">
        <v>16</v>
      </c>
      <c r="G119" s="17" t="s">
        <v>17</v>
      </c>
      <c r="H119" s="17" t="s">
        <v>18</v>
      </c>
      <c r="I119" s="17" t="str">
        <f t="shared" si="22"/>
        <v>15 mph - 30 mph</v>
      </c>
      <c r="J119" s="17" t="str">
        <f t="shared" si="23"/>
        <v>No</v>
      </c>
      <c r="K119" s="17" t="s">
        <v>19</v>
      </c>
      <c r="L119" s="17" t="s">
        <v>88</v>
      </c>
      <c r="M119" s="17" t="s">
        <v>89</v>
      </c>
      <c r="N119" s="17">
        <v>75005</v>
      </c>
      <c r="O119" s="17" t="s">
        <v>58</v>
      </c>
      <c r="P119" s="17" t="str">
        <f>VLOOKUP(O119,Country!$A$2:$B$6,2,FALSE)</f>
        <v>France</v>
      </c>
      <c r="Q119" s="17" t="str">
        <f>VLOOKUP(P119,Country!$B$1:$C$5,2,FALSE)</f>
        <v>Europe</v>
      </c>
      <c r="R119" s="17" t="s">
        <v>59</v>
      </c>
      <c r="S119" s="17">
        <f t="shared" si="24"/>
        <v>1100</v>
      </c>
      <c r="T119" s="17">
        <f t="shared" si="25"/>
        <v>1188</v>
      </c>
      <c r="U119" s="17">
        <v>130</v>
      </c>
      <c r="V119" s="20">
        <v>0</v>
      </c>
      <c r="W119" s="23">
        <f t="shared" si="26"/>
        <v>143000</v>
      </c>
      <c r="X119" s="23">
        <f t="shared" si="27"/>
        <v>154440</v>
      </c>
    </row>
    <row r="120" spans="1:24" x14ac:dyDescent="0.35">
      <c r="A120" s="22">
        <v>119</v>
      </c>
      <c r="B120" s="17" t="s">
        <v>55</v>
      </c>
      <c r="C120" s="17" t="s">
        <v>56</v>
      </c>
      <c r="D120" s="17" t="str">
        <f t="shared" si="21"/>
        <v>Bernard, Théo</v>
      </c>
      <c r="E120" s="17" t="s">
        <v>73</v>
      </c>
      <c r="F120" s="17" t="s">
        <v>23</v>
      </c>
      <c r="G120" s="17" t="s">
        <v>24</v>
      </c>
      <c r="H120" s="17" t="s">
        <v>25</v>
      </c>
      <c r="I120" s="17" t="str">
        <f t="shared" si="22"/>
        <v>20 mph - 35 mph</v>
      </c>
      <c r="J120" s="17" t="str">
        <f t="shared" si="23"/>
        <v>No</v>
      </c>
      <c r="K120" s="17" t="s">
        <v>26</v>
      </c>
      <c r="L120" s="17" t="s">
        <v>90</v>
      </c>
      <c r="M120" s="17" t="s">
        <v>89</v>
      </c>
      <c r="N120" s="17">
        <v>75005</v>
      </c>
      <c r="O120" s="17" t="s">
        <v>58</v>
      </c>
      <c r="P120" s="17" t="str">
        <f>VLOOKUP(O120,Country!$A$2:$B$6,2,FALSE)</f>
        <v>France</v>
      </c>
      <c r="Q120" s="17" t="str">
        <f>VLOOKUP(P120,Country!$B$1:$C$5,2,FALSE)</f>
        <v>Europe</v>
      </c>
      <c r="R120" s="17" t="s">
        <v>62</v>
      </c>
      <c r="S120" s="17">
        <f t="shared" si="24"/>
        <v>900</v>
      </c>
      <c r="T120" s="17">
        <f t="shared" si="25"/>
        <v>972.00000000000011</v>
      </c>
      <c r="U120" s="17">
        <v>290</v>
      </c>
      <c r="V120" s="20">
        <v>0</v>
      </c>
      <c r="W120" s="23">
        <f t="shared" si="26"/>
        <v>261000</v>
      </c>
      <c r="X120" s="23">
        <f t="shared" si="27"/>
        <v>281880</v>
      </c>
    </row>
    <row r="121" spans="1:24" x14ac:dyDescent="0.35">
      <c r="A121" s="22">
        <v>120</v>
      </c>
      <c r="B121" s="17" t="s">
        <v>55</v>
      </c>
      <c r="C121" s="17" t="s">
        <v>56</v>
      </c>
      <c r="D121" s="17" t="str">
        <f t="shared" si="21"/>
        <v>Bernard, Théo</v>
      </c>
      <c r="E121" s="17" t="s">
        <v>73</v>
      </c>
      <c r="F121" s="17" t="s">
        <v>29</v>
      </c>
      <c r="G121" s="17" t="s">
        <v>30</v>
      </c>
      <c r="H121" s="17" t="s">
        <v>31</v>
      </c>
      <c r="I121" s="17" t="str">
        <f t="shared" si="22"/>
        <v>18 mph - 28 mph</v>
      </c>
      <c r="J121" s="17" t="str">
        <f t="shared" si="23"/>
        <v>No</v>
      </c>
      <c r="K121" s="17" t="s">
        <v>32</v>
      </c>
      <c r="L121" s="17" t="s">
        <v>91</v>
      </c>
      <c r="M121" s="17" t="s">
        <v>89</v>
      </c>
      <c r="N121" s="17">
        <v>75005</v>
      </c>
      <c r="O121" s="17" t="s">
        <v>58</v>
      </c>
      <c r="P121" s="17" t="str">
        <f>VLOOKUP(O121,Country!$A$2:$B$6,2,FALSE)</f>
        <v>France</v>
      </c>
      <c r="Q121" s="17" t="str">
        <f>VLOOKUP(P121,Country!$B$1:$C$5,2,FALSE)</f>
        <v>Europe</v>
      </c>
      <c r="R121" s="17" t="s">
        <v>64</v>
      </c>
      <c r="S121" s="17">
        <f t="shared" si="24"/>
        <v>1050</v>
      </c>
      <c r="T121" s="17">
        <f t="shared" si="25"/>
        <v>1134</v>
      </c>
      <c r="U121" s="17">
        <v>270</v>
      </c>
      <c r="V121" s="20">
        <v>0</v>
      </c>
      <c r="W121" s="23">
        <f t="shared" si="26"/>
        <v>283500</v>
      </c>
      <c r="X121" s="23">
        <f t="shared" si="27"/>
        <v>306180</v>
      </c>
    </row>
    <row r="122" spans="1:24" x14ac:dyDescent="0.35">
      <c r="A122" s="22">
        <v>121</v>
      </c>
      <c r="B122" s="17" t="s">
        <v>13</v>
      </c>
      <c r="C122" s="17" t="s">
        <v>14</v>
      </c>
      <c r="D122" s="17" t="str">
        <f t="shared" si="21"/>
        <v>Joshi, Sanya</v>
      </c>
      <c r="E122" s="17" t="s">
        <v>74</v>
      </c>
      <c r="F122" s="17" t="s">
        <v>16</v>
      </c>
      <c r="G122" s="17" t="s">
        <v>17</v>
      </c>
      <c r="H122" s="17" t="s">
        <v>18</v>
      </c>
      <c r="I122" s="17" t="str">
        <f t="shared" si="22"/>
        <v>15 mph - 30 mph</v>
      </c>
      <c r="J122" s="17" t="str">
        <f t="shared" si="23"/>
        <v>No</v>
      </c>
      <c r="K122" s="17" t="s">
        <v>19</v>
      </c>
      <c r="L122" s="17" t="s">
        <v>76</v>
      </c>
      <c r="M122" s="17" t="s">
        <v>77</v>
      </c>
      <c r="N122" s="17">
        <v>560001</v>
      </c>
      <c r="O122" s="17" t="s">
        <v>21</v>
      </c>
      <c r="P122" s="17" t="str">
        <f>VLOOKUP(O122,Country!$A$2:$B$6,2,FALSE)</f>
        <v>India</v>
      </c>
      <c r="Q122" s="17" t="str">
        <f>VLOOKUP(P122,Country!$B$1:$C$5,2,FALSE)</f>
        <v>Asia</v>
      </c>
      <c r="R122" s="17" t="s">
        <v>22</v>
      </c>
      <c r="S122" s="17">
        <f t="shared" si="24"/>
        <v>30000</v>
      </c>
      <c r="T122" s="17">
        <f t="shared" si="25"/>
        <v>360</v>
      </c>
      <c r="U122" s="17">
        <v>180</v>
      </c>
      <c r="V122" s="20">
        <v>15</v>
      </c>
      <c r="W122" s="23">
        <f t="shared" si="26"/>
        <v>4590000</v>
      </c>
      <c r="X122" s="23">
        <f t="shared" si="27"/>
        <v>55080</v>
      </c>
    </row>
    <row r="123" spans="1:24" x14ac:dyDescent="0.35">
      <c r="A123" s="22">
        <v>122</v>
      </c>
      <c r="B123" s="17" t="s">
        <v>13</v>
      </c>
      <c r="C123" s="17" t="s">
        <v>14</v>
      </c>
      <c r="D123" s="17" t="str">
        <f t="shared" si="21"/>
        <v>Joshi, Sanya</v>
      </c>
      <c r="E123" s="17" t="s">
        <v>74</v>
      </c>
      <c r="F123" s="17" t="s">
        <v>23</v>
      </c>
      <c r="G123" s="17" t="s">
        <v>24</v>
      </c>
      <c r="H123" s="17" t="s">
        <v>25</v>
      </c>
      <c r="I123" s="17" t="str">
        <f t="shared" si="22"/>
        <v>20 mph - 35 mph</v>
      </c>
      <c r="J123" s="17" t="str">
        <f t="shared" si="23"/>
        <v>No</v>
      </c>
      <c r="K123" s="17" t="s">
        <v>26</v>
      </c>
      <c r="L123" s="17" t="s">
        <v>78</v>
      </c>
      <c r="M123" s="17" t="s">
        <v>77</v>
      </c>
      <c r="N123" s="17">
        <v>560001</v>
      </c>
      <c r="O123" s="17" t="s">
        <v>21</v>
      </c>
      <c r="P123" s="17" t="str">
        <f>VLOOKUP(O123,Country!$A$2:$B$6,2,FALSE)</f>
        <v>India</v>
      </c>
      <c r="Q123" s="17" t="str">
        <f>VLOOKUP(P123,Country!$B$1:$C$5,2,FALSE)</f>
        <v>Asia</v>
      </c>
      <c r="R123" s="17" t="s">
        <v>28</v>
      </c>
      <c r="S123" s="17">
        <f t="shared" si="24"/>
        <v>25000</v>
      </c>
      <c r="T123" s="17">
        <f t="shared" si="25"/>
        <v>300</v>
      </c>
      <c r="U123" s="17">
        <v>450</v>
      </c>
      <c r="V123" s="20">
        <v>15</v>
      </c>
      <c r="W123" s="23">
        <f t="shared" si="26"/>
        <v>9562500</v>
      </c>
      <c r="X123" s="23">
        <f t="shared" si="27"/>
        <v>114750</v>
      </c>
    </row>
    <row r="124" spans="1:24" x14ac:dyDescent="0.35">
      <c r="A124" s="22">
        <v>123</v>
      </c>
      <c r="B124" s="17" t="s">
        <v>13</v>
      </c>
      <c r="C124" s="17" t="s">
        <v>14</v>
      </c>
      <c r="D124" s="17" t="str">
        <f t="shared" si="21"/>
        <v>Joshi, Sanya</v>
      </c>
      <c r="E124" s="17" t="s">
        <v>74</v>
      </c>
      <c r="F124" s="17" t="s">
        <v>29</v>
      </c>
      <c r="G124" s="17" t="s">
        <v>30</v>
      </c>
      <c r="H124" s="17" t="s">
        <v>31</v>
      </c>
      <c r="I124" s="17" t="str">
        <f t="shared" si="22"/>
        <v>18 mph - 28 mph</v>
      </c>
      <c r="J124" s="17" t="str">
        <f t="shared" si="23"/>
        <v>No</v>
      </c>
      <c r="K124" s="17" t="s">
        <v>32</v>
      </c>
      <c r="L124" s="17" t="s">
        <v>79</v>
      </c>
      <c r="M124" s="17" t="s">
        <v>77</v>
      </c>
      <c r="N124" s="17">
        <v>560001</v>
      </c>
      <c r="O124" s="17" t="s">
        <v>21</v>
      </c>
      <c r="P124" s="17" t="str">
        <f>VLOOKUP(O124,Country!$A$2:$B$6,2,FALSE)</f>
        <v>India</v>
      </c>
      <c r="Q124" s="17" t="str">
        <f>VLOOKUP(P124,Country!$B$1:$C$5,2,FALSE)</f>
        <v>Asia</v>
      </c>
      <c r="R124" s="17" t="s">
        <v>34</v>
      </c>
      <c r="S124" s="17">
        <f t="shared" si="24"/>
        <v>22000</v>
      </c>
      <c r="T124" s="17">
        <f t="shared" si="25"/>
        <v>264</v>
      </c>
      <c r="U124" s="17">
        <v>300</v>
      </c>
      <c r="V124" s="20">
        <v>15</v>
      </c>
      <c r="W124" s="23">
        <f t="shared" si="26"/>
        <v>5610000</v>
      </c>
      <c r="X124" s="23">
        <f t="shared" si="27"/>
        <v>67320</v>
      </c>
    </row>
    <row r="125" spans="1:24" x14ac:dyDescent="0.35">
      <c r="A125" s="22">
        <v>124</v>
      </c>
      <c r="B125" s="17" t="s">
        <v>35</v>
      </c>
      <c r="C125" s="17" t="s">
        <v>36</v>
      </c>
      <c r="D125" s="17" t="str">
        <f t="shared" si="21"/>
        <v>Liu, Fang</v>
      </c>
      <c r="E125" s="17" t="s">
        <v>74</v>
      </c>
      <c r="F125" s="17" t="s">
        <v>16</v>
      </c>
      <c r="G125" s="17" t="s">
        <v>17</v>
      </c>
      <c r="H125" s="17" t="s">
        <v>18</v>
      </c>
      <c r="I125" s="17" t="str">
        <f t="shared" si="22"/>
        <v>15 mph - 30 mph</v>
      </c>
      <c r="J125" s="17" t="str">
        <f t="shared" si="23"/>
        <v>No</v>
      </c>
      <c r="K125" s="17" t="s">
        <v>19</v>
      </c>
      <c r="L125" s="17" t="s">
        <v>80</v>
      </c>
      <c r="M125" s="17" t="s">
        <v>81</v>
      </c>
      <c r="N125" s="17">
        <v>200001</v>
      </c>
      <c r="O125" s="17" t="s">
        <v>38</v>
      </c>
      <c r="P125" s="17" t="str">
        <f>VLOOKUP(O125,Country!$A$2:$B$6,2,FALSE)</f>
        <v>China</v>
      </c>
      <c r="Q125" s="17" t="str">
        <f>VLOOKUP(P125,Country!$B$1:$C$5,2,FALSE)</f>
        <v>Asia</v>
      </c>
      <c r="R125" s="17" t="s">
        <v>39</v>
      </c>
      <c r="S125" s="17">
        <f t="shared" si="24"/>
        <v>5000</v>
      </c>
      <c r="T125" s="17">
        <f t="shared" si="25"/>
        <v>700.00000000000011</v>
      </c>
      <c r="U125" s="17">
        <v>600</v>
      </c>
      <c r="V125" s="20">
        <v>15</v>
      </c>
      <c r="W125" s="23">
        <f t="shared" si="26"/>
        <v>2550000</v>
      </c>
      <c r="X125" s="23">
        <f t="shared" si="27"/>
        <v>357000</v>
      </c>
    </row>
    <row r="126" spans="1:24" x14ac:dyDescent="0.35">
      <c r="A126" s="22">
        <v>125</v>
      </c>
      <c r="B126" s="17" t="s">
        <v>35</v>
      </c>
      <c r="C126" s="17" t="s">
        <v>36</v>
      </c>
      <c r="D126" s="17" t="str">
        <f t="shared" si="21"/>
        <v>Liu, Fang</v>
      </c>
      <c r="E126" s="17" t="s">
        <v>74</v>
      </c>
      <c r="F126" s="17" t="s">
        <v>23</v>
      </c>
      <c r="G126" s="17" t="s">
        <v>24</v>
      </c>
      <c r="H126" s="17" t="s">
        <v>25</v>
      </c>
      <c r="I126" s="17" t="str">
        <f t="shared" si="22"/>
        <v>20 mph - 35 mph</v>
      </c>
      <c r="J126" s="17" t="str">
        <f t="shared" si="23"/>
        <v>No</v>
      </c>
      <c r="K126" s="17" t="s">
        <v>26</v>
      </c>
      <c r="L126" s="17" t="s">
        <v>82</v>
      </c>
      <c r="M126" s="17" t="s">
        <v>81</v>
      </c>
      <c r="N126" s="17">
        <v>200001</v>
      </c>
      <c r="O126" s="17" t="s">
        <v>38</v>
      </c>
      <c r="P126" s="17" t="str">
        <f>VLOOKUP(O126,Country!$A$2:$B$6,2,FALSE)</f>
        <v>China</v>
      </c>
      <c r="Q126" s="17" t="str">
        <f>VLOOKUP(P126,Country!$B$1:$C$5,2,FALSE)</f>
        <v>Asia</v>
      </c>
      <c r="R126" s="17" t="s">
        <v>41</v>
      </c>
      <c r="S126" s="17">
        <f t="shared" si="24"/>
        <v>3500</v>
      </c>
      <c r="T126" s="17">
        <f t="shared" si="25"/>
        <v>490.00000000000006</v>
      </c>
      <c r="U126" s="17">
        <v>1500</v>
      </c>
      <c r="V126" s="20">
        <v>15</v>
      </c>
      <c r="W126" s="23">
        <f t="shared" si="26"/>
        <v>4462500</v>
      </c>
      <c r="X126" s="23">
        <f t="shared" si="27"/>
        <v>624750</v>
      </c>
    </row>
    <row r="127" spans="1:24" x14ac:dyDescent="0.35">
      <c r="A127" s="22">
        <v>126</v>
      </c>
      <c r="B127" s="17" t="s">
        <v>35</v>
      </c>
      <c r="C127" s="17" t="s">
        <v>36</v>
      </c>
      <c r="D127" s="17" t="str">
        <f t="shared" si="21"/>
        <v>Liu, Fang</v>
      </c>
      <c r="E127" s="17" t="s">
        <v>74</v>
      </c>
      <c r="F127" s="17" t="s">
        <v>29</v>
      </c>
      <c r="G127" s="17" t="s">
        <v>30</v>
      </c>
      <c r="H127" s="17" t="s">
        <v>31</v>
      </c>
      <c r="I127" s="17" t="str">
        <f t="shared" si="22"/>
        <v>18 mph - 28 mph</v>
      </c>
      <c r="J127" s="17" t="str">
        <f t="shared" si="23"/>
        <v>No</v>
      </c>
      <c r="K127" s="17" t="s">
        <v>32</v>
      </c>
      <c r="L127" s="17" t="s">
        <v>83</v>
      </c>
      <c r="M127" s="17" t="s">
        <v>81</v>
      </c>
      <c r="N127" s="17">
        <v>200001</v>
      </c>
      <c r="O127" s="17" t="s">
        <v>38</v>
      </c>
      <c r="P127" s="17" t="str">
        <f>VLOOKUP(O127,Country!$A$2:$B$6,2,FALSE)</f>
        <v>China</v>
      </c>
      <c r="Q127" s="17" t="str">
        <f>VLOOKUP(P127,Country!$B$1:$C$5,2,FALSE)</f>
        <v>Asia</v>
      </c>
      <c r="R127" s="17" t="s">
        <v>44</v>
      </c>
      <c r="S127" s="17">
        <f t="shared" si="24"/>
        <v>4200</v>
      </c>
      <c r="T127" s="17">
        <f t="shared" si="25"/>
        <v>588</v>
      </c>
      <c r="U127" s="17">
        <v>800</v>
      </c>
      <c r="V127" s="20">
        <v>15</v>
      </c>
      <c r="W127" s="23">
        <f t="shared" si="26"/>
        <v>2856000</v>
      </c>
      <c r="X127" s="23">
        <f t="shared" si="27"/>
        <v>399840</v>
      </c>
    </row>
    <row r="128" spans="1:24" x14ac:dyDescent="0.35">
      <c r="A128" s="22">
        <v>127</v>
      </c>
      <c r="B128" s="17" t="s">
        <v>45</v>
      </c>
      <c r="C128" s="17" t="s">
        <v>46</v>
      </c>
      <c r="D128" s="17" t="str">
        <f t="shared" si="21"/>
        <v>Fischer, Jonas</v>
      </c>
      <c r="E128" s="17" t="s">
        <v>74</v>
      </c>
      <c r="F128" s="17" t="s">
        <v>16</v>
      </c>
      <c r="G128" s="17" t="s">
        <v>17</v>
      </c>
      <c r="H128" s="17" t="s">
        <v>18</v>
      </c>
      <c r="I128" s="17" t="str">
        <f t="shared" si="22"/>
        <v>15 mph - 30 mph</v>
      </c>
      <c r="J128" s="17" t="str">
        <f t="shared" si="23"/>
        <v>No</v>
      </c>
      <c r="K128" s="17" t="s">
        <v>19</v>
      </c>
      <c r="L128" s="17" t="s">
        <v>84</v>
      </c>
      <c r="M128" s="17" t="s">
        <v>85</v>
      </c>
      <c r="N128" s="17">
        <v>20095</v>
      </c>
      <c r="O128" s="17" t="s">
        <v>49</v>
      </c>
      <c r="P128" s="17" t="str">
        <f>VLOOKUP(O128,Country!$A$2:$B$6,2,FALSE)</f>
        <v>Germany</v>
      </c>
      <c r="Q128" s="17" t="str">
        <f>VLOOKUP(P128,Country!$B$1:$C$5,2,FALSE)</f>
        <v>Europe</v>
      </c>
      <c r="R128" s="17" t="s">
        <v>50</v>
      </c>
      <c r="S128" s="17">
        <f t="shared" si="24"/>
        <v>1000</v>
      </c>
      <c r="T128" s="17">
        <f t="shared" si="25"/>
        <v>1080</v>
      </c>
      <c r="U128" s="17">
        <v>160</v>
      </c>
      <c r="V128" s="20">
        <v>15</v>
      </c>
      <c r="W128" s="23">
        <f t="shared" si="26"/>
        <v>136000</v>
      </c>
      <c r="X128" s="23">
        <f t="shared" si="27"/>
        <v>146880</v>
      </c>
    </row>
    <row r="129" spans="1:24" x14ac:dyDescent="0.35">
      <c r="A129" s="22">
        <v>128</v>
      </c>
      <c r="B129" s="17" t="s">
        <v>45</v>
      </c>
      <c r="C129" s="17" t="s">
        <v>46</v>
      </c>
      <c r="D129" s="17" t="str">
        <f t="shared" si="21"/>
        <v>Fischer, Jonas</v>
      </c>
      <c r="E129" s="17" t="s">
        <v>74</v>
      </c>
      <c r="F129" s="17" t="s">
        <v>23</v>
      </c>
      <c r="G129" s="17" t="s">
        <v>24</v>
      </c>
      <c r="H129" s="17" t="s">
        <v>25</v>
      </c>
      <c r="I129" s="17" t="str">
        <f t="shared" si="22"/>
        <v>20 mph - 35 mph</v>
      </c>
      <c r="J129" s="17" t="str">
        <f t="shared" si="23"/>
        <v>No</v>
      </c>
      <c r="K129" s="17" t="s">
        <v>26</v>
      </c>
      <c r="L129" s="17" t="s">
        <v>86</v>
      </c>
      <c r="M129" s="17" t="s">
        <v>85</v>
      </c>
      <c r="N129" s="17">
        <v>20095</v>
      </c>
      <c r="O129" s="17" t="s">
        <v>49</v>
      </c>
      <c r="P129" s="17" t="str">
        <f>VLOOKUP(O129,Country!$A$2:$B$6,2,FALSE)</f>
        <v>Germany</v>
      </c>
      <c r="Q129" s="17" t="str">
        <f>VLOOKUP(P129,Country!$B$1:$C$5,2,FALSE)</f>
        <v>Europe</v>
      </c>
      <c r="R129" s="17" t="s">
        <v>52</v>
      </c>
      <c r="S129" s="17">
        <f t="shared" si="24"/>
        <v>800</v>
      </c>
      <c r="T129" s="17">
        <f t="shared" si="25"/>
        <v>864</v>
      </c>
      <c r="U129" s="17">
        <v>320</v>
      </c>
      <c r="V129" s="20">
        <v>15</v>
      </c>
      <c r="W129" s="23">
        <f t="shared" si="26"/>
        <v>217600</v>
      </c>
      <c r="X129" s="23">
        <f t="shared" si="27"/>
        <v>235008</v>
      </c>
    </row>
    <row r="130" spans="1:24" x14ac:dyDescent="0.35">
      <c r="A130" s="22">
        <v>129</v>
      </c>
      <c r="B130" s="17" t="s">
        <v>45</v>
      </c>
      <c r="C130" s="17" t="s">
        <v>46</v>
      </c>
      <c r="D130" s="17" t="str">
        <f t="shared" ref="D130:D145" si="28">C130 &amp; ", " &amp; B130</f>
        <v>Fischer, Jonas</v>
      </c>
      <c r="E130" s="17" t="s">
        <v>74</v>
      </c>
      <c r="F130" s="17" t="s">
        <v>29</v>
      </c>
      <c r="G130" s="17" t="s">
        <v>30</v>
      </c>
      <c r="H130" s="17" t="s">
        <v>31</v>
      </c>
      <c r="I130" s="17" t="str">
        <f t="shared" ref="I130:I145" si="29">G130 &amp; " - " &amp; H130</f>
        <v>18 mph - 28 mph</v>
      </c>
      <c r="J130" s="17" t="str">
        <f t="shared" ref="J130:J145" si="30">IF(ISBLANK(G130), "Yes", "No")</f>
        <v>No</v>
      </c>
      <c r="K130" s="17" t="s">
        <v>32</v>
      </c>
      <c r="L130" s="17" t="s">
        <v>87</v>
      </c>
      <c r="M130" s="17" t="s">
        <v>85</v>
      </c>
      <c r="N130" s="17">
        <v>20095</v>
      </c>
      <c r="O130" s="17" t="s">
        <v>49</v>
      </c>
      <c r="P130" s="17" t="str">
        <f>VLOOKUP(O130,Country!$A$2:$B$6,2,FALSE)</f>
        <v>Germany</v>
      </c>
      <c r="Q130" s="17" t="str">
        <f>VLOOKUP(P130,Country!$B$1:$C$5,2,FALSE)</f>
        <v>Europe</v>
      </c>
      <c r="R130" s="17" t="s">
        <v>54</v>
      </c>
      <c r="S130" s="17">
        <f t="shared" ref="S130:S145" si="31">VALUE(SUBSTITUTE(SUBSTITUTE(R130,"₹",""),"¥",""))</f>
        <v>950</v>
      </c>
      <c r="T130" s="17">
        <f t="shared" ref="T130:T145" si="32">IF(LEFT(R130,1)="₹", VALUE(SUBSTITUTE(R130,"₹",""))*0.012,
 IF(LEFT(R130,1)="¥", VALUE(SUBSTITUTE(R130,"¥",""))*0.14,
 IF(LEFT(R130,1)="€", VALUE(SUBSTITUTE(R130,"€",""))*1.08, "")))</f>
        <v>1026</v>
      </c>
      <c r="U130" s="17">
        <v>250</v>
      </c>
      <c r="V130" s="20">
        <v>15</v>
      </c>
      <c r="W130" s="23">
        <f t="shared" ref="W130:W145" si="33">S130*U130*(1-V130/100)</f>
        <v>201875</v>
      </c>
      <c r="X130" s="23">
        <f t="shared" ref="X130:X145" si="34">ROUND(T130 * U130 * (1 - V130 / 100), 0)</f>
        <v>218025</v>
      </c>
    </row>
    <row r="131" spans="1:24" x14ac:dyDescent="0.35">
      <c r="A131" s="22">
        <v>130</v>
      </c>
      <c r="B131" s="17" t="s">
        <v>55</v>
      </c>
      <c r="C131" s="17" t="s">
        <v>56</v>
      </c>
      <c r="D131" s="17" t="str">
        <f t="shared" si="28"/>
        <v>Bernard, Théo</v>
      </c>
      <c r="E131" s="17" t="s">
        <v>74</v>
      </c>
      <c r="F131" s="17" t="s">
        <v>16</v>
      </c>
      <c r="G131" s="17" t="s">
        <v>17</v>
      </c>
      <c r="H131" s="17" t="s">
        <v>18</v>
      </c>
      <c r="I131" s="17" t="str">
        <f t="shared" si="29"/>
        <v>15 mph - 30 mph</v>
      </c>
      <c r="J131" s="17" t="str">
        <f t="shared" si="30"/>
        <v>No</v>
      </c>
      <c r="K131" s="17" t="s">
        <v>19</v>
      </c>
      <c r="L131" s="17" t="s">
        <v>88</v>
      </c>
      <c r="M131" s="17" t="s">
        <v>89</v>
      </c>
      <c r="N131" s="17">
        <v>75005</v>
      </c>
      <c r="O131" s="17" t="s">
        <v>58</v>
      </c>
      <c r="P131" s="17" t="str">
        <f>VLOOKUP(O131,Country!$A$2:$B$6,2,FALSE)</f>
        <v>France</v>
      </c>
      <c r="Q131" s="17" t="str">
        <f>VLOOKUP(P131,Country!$B$1:$C$5,2,FALSE)</f>
        <v>Europe</v>
      </c>
      <c r="R131" s="17" t="s">
        <v>59</v>
      </c>
      <c r="S131" s="17">
        <f t="shared" si="31"/>
        <v>1100</v>
      </c>
      <c r="T131" s="17">
        <f t="shared" si="32"/>
        <v>1188</v>
      </c>
      <c r="U131" s="17">
        <v>140</v>
      </c>
      <c r="V131" s="20">
        <v>15</v>
      </c>
      <c r="W131" s="23">
        <f t="shared" si="33"/>
        <v>130900</v>
      </c>
      <c r="X131" s="23">
        <f t="shared" si="34"/>
        <v>141372</v>
      </c>
    </row>
    <row r="132" spans="1:24" x14ac:dyDescent="0.35">
      <c r="A132" s="22">
        <v>131</v>
      </c>
      <c r="B132" s="17" t="s">
        <v>55</v>
      </c>
      <c r="C132" s="17" t="s">
        <v>56</v>
      </c>
      <c r="D132" s="17" t="str">
        <f t="shared" si="28"/>
        <v>Bernard, Théo</v>
      </c>
      <c r="E132" s="17" t="s">
        <v>74</v>
      </c>
      <c r="F132" s="17" t="s">
        <v>23</v>
      </c>
      <c r="G132" s="17" t="s">
        <v>24</v>
      </c>
      <c r="H132" s="17" t="s">
        <v>25</v>
      </c>
      <c r="I132" s="17" t="str">
        <f t="shared" si="29"/>
        <v>20 mph - 35 mph</v>
      </c>
      <c r="J132" s="17" t="str">
        <f t="shared" si="30"/>
        <v>No</v>
      </c>
      <c r="K132" s="17" t="s">
        <v>26</v>
      </c>
      <c r="L132" s="17" t="s">
        <v>90</v>
      </c>
      <c r="M132" s="17" t="s">
        <v>89</v>
      </c>
      <c r="N132" s="17">
        <v>75005</v>
      </c>
      <c r="O132" s="17" t="s">
        <v>58</v>
      </c>
      <c r="P132" s="17" t="str">
        <f>VLOOKUP(O132,Country!$A$2:$B$6,2,FALSE)</f>
        <v>France</v>
      </c>
      <c r="Q132" s="17" t="str">
        <f>VLOOKUP(P132,Country!$B$1:$C$5,2,FALSE)</f>
        <v>Europe</v>
      </c>
      <c r="R132" s="17" t="s">
        <v>62</v>
      </c>
      <c r="S132" s="17">
        <f t="shared" si="31"/>
        <v>900</v>
      </c>
      <c r="T132" s="17">
        <f t="shared" si="32"/>
        <v>972.00000000000011</v>
      </c>
      <c r="U132" s="17">
        <v>310</v>
      </c>
      <c r="V132" s="20">
        <v>15</v>
      </c>
      <c r="W132" s="23">
        <f t="shared" si="33"/>
        <v>237150</v>
      </c>
      <c r="X132" s="23">
        <f t="shared" si="34"/>
        <v>256122</v>
      </c>
    </row>
    <row r="133" spans="1:24" x14ac:dyDescent="0.35">
      <c r="A133" s="22">
        <v>132</v>
      </c>
      <c r="B133" s="17" t="s">
        <v>55</v>
      </c>
      <c r="C133" s="17" t="s">
        <v>56</v>
      </c>
      <c r="D133" s="17" t="str">
        <f t="shared" si="28"/>
        <v>Bernard, Théo</v>
      </c>
      <c r="E133" s="17" t="s">
        <v>74</v>
      </c>
      <c r="F133" s="17" t="s">
        <v>29</v>
      </c>
      <c r="G133" s="17" t="s">
        <v>30</v>
      </c>
      <c r="H133" s="17" t="s">
        <v>31</v>
      </c>
      <c r="I133" s="17" t="str">
        <f t="shared" si="29"/>
        <v>18 mph - 28 mph</v>
      </c>
      <c r="J133" s="17" t="str">
        <f t="shared" si="30"/>
        <v>No</v>
      </c>
      <c r="K133" s="17" t="s">
        <v>32</v>
      </c>
      <c r="L133" s="17" t="s">
        <v>91</v>
      </c>
      <c r="M133" s="17" t="s">
        <v>89</v>
      </c>
      <c r="N133" s="17">
        <v>75005</v>
      </c>
      <c r="O133" s="17" t="s">
        <v>58</v>
      </c>
      <c r="P133" s="17" t="str">
        <f>VLOOKUP(O133,Country!$A$2:$B$6,2,FALSE)</f>
        <v>France</v>
      </c>
      <c r="Q133" s="17" t="str">
        <f>VLOOKUP(P133,Country!$B$1:$C$5,2,FALSE)</f>
        <v>Europe</v>
      </c>
      <c r="R133" s="17" t="s">
        <v>64</v>
      </c>
      <c r="S133" s="17">
        <f t="shared" si="31"/>
        <v>1050</v>
      </c>
      <c r="T133" s="17">
        <f t="shared" si="32"/>
        <v>1134</v>
      </c>
      <c r="U133" s="17">
        <v>290</v>
      </c>
      <c r="V133" s="20">
        <v>15</v>
      </c>
      <c r="W133" s="23">
        <f t="shared" si="33"/>
        <v>258825</v>
      </c>
      <c r="X133" s="23">
        <f t="shared" si="34"/>
        <v>279531</v>
      </c>
    </row>
    <row r="134" spans="1:24" x14ac:dyDescent="0.35">
      <c r="A134" s="22">
        <v>133</v>
      </c>
      <c r="B134" s="17" t="s">
        <v>13</v>
      </c>
      <c r="C134" s="17" t="s">
        <v>14</v>
      </c>
      <c r="D134" s="17" t="str">
        <f t="shared" si="28"/>
        <v>Joshi, Sanya</v>
      </c>
      <c r="E134" s="17" t="s">
        <v>75</v>
      </c>
      <c r="F134" s="17" t="s">
        <v>16</v>
      </c>
      <c r="G134" s="17" t="s">
        <v>17</v>
      </c>
      <c r="H134" s="17" t="s">
        <v>18</v>
      </c>
      <c r="I134" s="17" t="str">
        <f t="shared" si="29"/>
        <v>15 mph - 30 mph</v>
      </c>
      <c r="J134" s="17" t="str">
        <f t="shared" si="30"/>
        <v>No</v>
      </c>
      <c r="K134" s="17" t="s">
        <v>19</v>
      </c>
      <c r="L134" s="17" t="s">
        <v>76</v>
      </c>
      <c r="M134" s="17" t="s">
        <v>77</v>
      </c>
      <c r="N134" s="17">
        <v>560001</v>
      </c>
      <c r="O134" s="17" t="s">
        <v>21</v>
      </c>
      <c r="P134" s="17" t="str">
        <f>VLOOKUP(O134,Country!$A$2:$B$6,2,FALSE)</f>
        <v>India</v>
      </c>
      <c r="Q134" s="17" t="str">
        <f>VLOOKUP(P134,Country!$B$1:$C$5,2,FALSE)</f>
        <v>Asia</v>
      </c>
      <c r="R134" s="17" t="s">
        <v>22</v>
      </c>
      <c r="S134" s="17">
        <f t="shared" si="31"/>
        <v>30000</v>
      </c>
      <c r="T134" s="17">
        <f t="shared" si="32"/>
        <v>360</v>
      </c>
      <c r="U134" s="17">
        <v>250</v>
      </c>
      <c r="V134" s="20">
        <v>20</v>
      </c>
      <c r="W134" s="23">
        <f t="shared" si="33"/>
        <v>6000000</v>
      </c>
      <c r="X134" s="23">
        <f t="shared" si="34"/>
        <v>72000</v>
      </c>
    </row>
    <row r="135" spans="1:24" x14ac:dyDescent="0.35">
      <c r="A135" s="22">
        <v>134</v>
      </c>
      <c r="B135" s="17" t="s">
        <v>13</v>
      </c>
      <c r="C135" s="17" t="s">
        <v>14</v>
      </c>
      <c r="D135" s="17" t="str">
        <f t="shared" si="28"/>
        <v>Joshi, Sanya</v>
      </c>
      <c r="E135" s="17" t="s">
        <v>75</v>
      </c>
      <c r="F135" s="17" t="s">
        <v>23</v>
      </c>
      <c r="G135" s="17" t="s">
        <v>24</v>
      </c>
      <c r="H135" s="17" t="s">
        <v>25</v>
      </c>
      <c r="I135" s="17" t="str">
        <f t="shared" si="29"/>
        <v>20 mph - 35 mph</v>
      </c>
      <c r="J135" s="17" t="str">
        <f t="shared" si="30"/>
        <v>No</v>
      </c>
      <c r="K135" s="17" t="s">
        <v>26</v>
      </c>
      <c r="L135" s="17" t="s">
        <v>78</v>
      </c>
      <c r="M135" s="17" t="s">
        <v>77</v>
      </c>
      <c r="N135" s="17">
        <v>560001</v>
      </c>
      <c r="O135" s="17" t="s">
        <v>21</v>
      </c>
      <c r="P135" s="17" t="str">
        <f>VLOOKUP(O135,Country!$A$2:$B$6,2,FALSE)</f>
        <v>India</v>
      </c>
      <c r="Q135" s="17" t="str">
        <f>VLOOKUP(P135,Country!$B$1:$C$5,2,FALSE)</f>
        <v>Asia</v>
      </c>
      <c r="R135" s="17" t="s">
        <v>28</v>
      </c>
      <c r="S135" s="17">
        <f t="shared" si="31"/>
        <v>25000</v>
      </c>
      <c r="T135" s="17">
        <f t="shared" si="32"/>
        <v>300</v>
      </c>
      <c r="U135" s="17">
        <v>600</v>
      </c>
      <c r="V135" s="20">
        <v>20</v>
      </c>
      <c r="W135" s="23">
        <f t="shared" si="33"/>
        <v>12000000</v>
      </c>
      <c r="X135" s="23">
        <f t="shared" si="34"/>
        <v>144000</v>
      </c>
    </row>
    <row r="136" spans="1:24" x14ac:dyDescent="0.35">
      <c r="A136" s="22">
        <v>135</v>
      </c>
      <c r="B136" s="17" t="s">
        <v>13</v>
      </c>
      <c r="C136" s="17" t="s">
        <v>14</v>
      </c>
      <c r="D136" s="17" t="str">
        <f t="shared" si="28"/>
        <v>Joshi, Sanya</v>
      </c>
      <c r="E136" s="17" t="s">
        <v>75</v>
      </c>
      <c r="F136" s="17" t="s">
        <v>29</v>
      </c>
      <c r="G136" s="17" t="s">
        <v>30</v>
      </c>
      <c r="H136" s="17" t="s">
        <v>31</v>
      </c>
      <c r="I136" s="17" t="str">
        <f t="shared" si="29"/>
        <v>18 mph - 28 mph</v>
      </c>
      <c r="J136" s="17" t="str">
        <f t="shared" si="30"/>
        <v>No</v>
      </c>
      <c r="K136" s="17" t="s">
        <v>32</v>
      </c>
      <c r="L136" s="17" t="s">
        <v>79</v>
      </c>
      <c r="M136" s="17" t="s">
        <v>77</v>
      </c>
      <c r="N136" s="17">
        <v>560001</v>
      </c>
      <c r="O136" s="17" t="s">
        <v>21</v>
      </c>
      <c r="P136" s="17" t="str">
        <f>VLOOKUP(O136,Country!$A$2:$B$6,2,FALSE)</f>
        <v>India</v>
      </c>
      <c r="Q136" s="17" t="str">
        <f>VLOOKUP(P136,Country!$B$1:$C$5,2,FALSE)</f>
        <v>Asia</v>
      </c>
      <c r="R136" s="17" t="s">
        <v>34</v>
      </c>
      <c r="S136" s="17">
        <f t="shared" si="31"/>
        <v>22000</v>
      </c>
      <c r="T136" s="17">
        <f t="shared" si="32"/>
        <v>264</v>
      </c>
      <c r="U136" s="17">
        <v>400</v>
      </c>
      <c r="V136" s="20">
        <v>20</v>
      </c>
      <c r="W136" s="23">
        <f t="shared" si="33"/>
        <v>7040000</v>
      </c>
      <c r="X136" s="23">
        <f t="shared" si="34"/>
        <v>84480</v>
      </c>
    </row>
    <row r="137" spans="1:24" x14ac:dyDescent="0.35">
      <c r="A137" s="22">
        <v>136</v>
      </c>
      <c r="B137" s="17" t="s">
        <v>35</v>
      </c>
      <c r="C137" s="17" t="s">
        <v>36</v>
      </c>
      <c r="D137" s="17" t="str">
        <f t="shared" si="28"/>
        <v>Liu, Fang</v>
      </c>
      <c r="E137" s="17" t="s">
        <v>75</v>
      </c>
      <c r="F137" s="17" t="s">
        <v>16</v>
      </c>
      <c r="G137" s="17" t="s">
        <v>17</v>
      </c>
      <c r="H137" s="17" t="s">
        <v>18</v>
      </c>
      <c r="I137" s="17" t="str">
        <f t="shared" si="29"/>
        <v>15 mph - 30 mph</v>
      </c>
      <c r="J137" s="17" t="str">
        <f t="shared" si="30"/>
        <v>No</v>
      </c>
      <c r="K137" s="17" t="s">
        <v>19</v>
      </c>
      <c r="L137" s="17" t="s">
        <v>80</v>
      </c>
      <c r="M137" s="17" t="s">
        <v>81</v>
      </c>
      <c r="N137" s="17">
        <v>200001</v>
      </c>
      <c r="O137" s="17" t="s">
        <v>38</v>
      </c>
      <c r="P137" s="17" t="str">
        <f>VLOOKUP(O137,Country!$A$2:$B$6,2,FALSE)</f>
        <v>China</v>
      </c>
      <c r="Q137" s="17" t="str">
        <f>VLOOKUP(P137,Country!$B$1:$C$5,2,FALSE)</f>
        <v>Asia</v>
      </c>
      <c r="R137" s="17" t="s">
        <v>39</v>
      </c>
      <c r="S137" s="17">
        <f t="shared" si="31"/>
        <v>5000</v>
      </c>
      <c r="T137" s="17">
        <f t="shared" si="32"/>
        <v>700.00000000000011</v>
      </c>
      <c r="U137" s="17">
        <v>800</v>
      </c>
      <c r="V137" s="20">
        <v>20</v>
      </c>
      <c r="W137" s="23">
        <f t="shared" si="33"/>
        <v>3200000</v>
      </c>
      <c r="X137" s="23">
        <f t="shared" si="34"/>
        <v>448000</v>
      </c>
    </row>
    <row r="138" spans="1:24" x14ac:dyDescent="0.35">
      <c r="A138" s="22">
        <v>137</v>
      </c>
      <c r="B138" s="17" t="s">
        <v>35</v>
      </c>
      <c r="C138" s="17" t="s">
        <v>36</v>
      </c>
      <c r="D138" s="17" t="str">
        <f t="shared" si="28"/>
        <v>Liu, Fang</v>
      </c>
      <c r="E138" s="17" t="s">
        <v>75</v>
      </c>
      <c r="F138" s="17" t="s">
        <v>23</v>
      </c>
      <c r="G138" s="17"/>
      <c r="H138" s="17" t="s">
        <v>25</v>
      </c>
      <c r="I138" s="17" t="str">
        <f t="shared" si="29"/>
        <v xml:space="preserve"> - 35 mph</v>
      </c>
      <c r="J138" s="17" t="str">
        <f t="shared" si="30"/>
        <v>Yes</v>
      </c>
      <c r="K138" s="17" t="s">
        <v>26</v>
      </c>
      <c r="L138" s="17" t="s">
        <v>82</v>
      </c>
      <c r="M138" s="17" t="s">
        <v>81</v>
      </c>
      <c r="N138" s="17">
        <v>200001</v>
      </c>
      <c r="O138" s="17" t="s">
        <v>38</v>
      </c>
      <c r="P138" s="17" t="str">
        <f>VLOOKUP(O138,Country!$A$2:$B$6,2,FALSE)</f>
        <v>China</v>
      </c>
      <c r="Q138" s="17" t="str">
        <f>VLOOKUP(P138,Country!$B$1:$C$5,2,FALSE)</f>
        <v>Asia</v>
      </c>
      <c r="R138" s="17" t="s">
        <v>41</v>
      </c>
      <c r="S138" s="17">
        <f t="shared" si="31"/>
        <v>3500</v>
      </c>
      <c r="T138" s="17">
        <f t="shared" si="32"/>
        <v>490.00000000000006</v>
      </c>
      <c r="U138" s="17">
        <v>2000</v>
      </c>
      <c r="V138" s="20">
        <v>20</v>
      </c>
      <c r="W138" s="23">
        <f t="shared" si="33"/>
        <v>5600000</v>
      </c>
      <c r="X138" s="23">
        <f t="shared" si="34"/>
        <v>784000</v>
      </c>
    </row>
    <row r="139" spans="1:24" x14ac:dyDescent="0.35">
      <c r="A139" s="22">
        <v>138</v>
      </c>
      <c r="B139" s="17" t="s">
        <v>35</v>
      </c>
      <c r="C139" s="17" t="s">
        <v>36</v>
      </c>
      <c r="D139" s="17" t="str">
        <f t="shared" si="28"/>
        <v>Liu, Fang</v>
      </c>
      <c r="E139" s="17" t="s">
        <v>75</v>
      </c>
      <c r="F139" s="17" t="s">
        <v>29</v>
      </c>
      <c r="G139" s="17" t="s">
        <v>30</v>
      </c>
      <c r="H139" s="17" t="s">
        <v>31</v>
      </c>
      <c r="I139" s="17" t="str">
        <f t="shared" si="29"/>
        <v>18 mph - 28 mph</v>
      </c>
      <c r="J139" s="17" t="str">
        <f t="shared" si="30"/>
        <v>No</v>
      </c>
      <c r="K139" s="17" t="s">
        <v>32</v>
      </c>
      <c r="L139" s="17" t="s">
        <v>83</v>
      </c>
      <c r="M139" s="17" t="s">
        <v>81</v>
      </c>
      <c r="N139" s="17">
        <v>200001</v>
      </c>
      <c r="O139" s="17" t="s">
        <v>38</v>
      </c>
      <c r="P139" s="17" t="str">
        <f>VLOOKUP(O139,Country!$A$2:$B$6,2,FALSE)</f>
        <v>China</v>
      </c>
      <c r="Q139" s="17" t="str">
        <f>VLOOKUP(P139,Country!$B$1:$C$5,2,FALSE)</f>
        <v>Asia</v>
      </c>
      <c r="R139" s="17" t="s">
        <v>44</v>
      </c>
      <c r="S139" s="17">
        <f t="shared" si="31"/>
        <v>4200</v>
      </c>
      <c r="T139" s="17">
        <f t="shared" si="32"/>
        <v>588</v>
      </c>
      <c r="U139" s="17">
        <v>1200</v>
      </c>
      <c r="V139" s="20">
        <v>20</v>
      </c>
      <c r="W139" s="23">
        <f t="shared" si="33"/>
        <v>4032000</v>
      </c>
      <c r="X139" s="23">
        <f t="shared" si="34"/>
        <v>564480</v>
      </c>
    </row>
    <row r="140" spans="1:24" x14ac:dyDescent="0.35">
      <c r="A140" s="22">
        <v>139</v>
      </c>
      <c r="B140" s="17" t="s">
        <v>45</v>
      </c>
      <c r="C140" s="17" t="s">
        <v>46</v>
      </c>
      <c r="D140" s="17" t="str">
        <f t="shared" si="28"/>
        <v>Fischer, Jonas</v>
      </c>
      <c r="E140" s="17" t="s">
        <v>75</v>
      </c>
      <c r="F140" s="17" t="s">
        <v>16</v>
      </c>
      <c r="G140" s="17" t="s">
        <v>17</v>
      </c>
      <c r="H140" s="17" t="s">
        <v>18</v>
      </c>
      <c r="I140" s="17" t="str">
        <f t="shared" si="29"/>
        <v>15 mph - 30 mph</v>
      </c>
      <c r="J140" s="17" t="str">
        <f t="shared" si="30"/>
        <v>No</v>
      </c>
      <c r="K140" s="17" t="s">
        <v>19</v>
      </c>
      <c r="L140" s="17" t="s">
        <v>84</v>
      </c>
      <c r="M140" s="17" t="s">
        <v>85</v>
      </c>
      <c r="N140" s="17">
        <v>20095</v>
      </c>
      <c r="O140" s="17" t="s">
        <v>49</v>
      </c>
      <c r="P140" s="17" t="str">
        <f>VLOOKUP(O140,Country!$A$2:$B$6,2,FALSE)</f>
        <v>Germany</v>
      </c>
      <c r="Q140" s="17" t="str">
        <f>VLOOKUP(P140,Country!$B$1:$C$5,2,FALSE)</f>
        <v>Europe</v>
      </c>
      <c r="R140" s="17" t="s">
        <v>50</v>
      </c>
      <c r="S140" s="17">
        <f t="shared" si="31"/>
        <v>1000</v>
      </c>
      <c r="T140" s="17">
        <f t="shared" si="32"/>
        <v>1080</v>
      </c>
      <c r="U140" s="17">
        <v>200</v>
      </c>
      <c r="V140" s="20">
        <v>20</v>
      </c>
      <c r="W140" s="23">
        <f t="shared" si="33"/>
        <v>160000</v>
      </c>
      <c r="X140" s="23">
        <f t="shared" si="34"/>
        <v>172800</v>
      </c>
    </row>
    <row r="141" spans="1:24" x14ac:dyDescent="0.35">
      <c r="A141" s="22">
        <v>140</v>
      </c>
      <c r="B141" s="17" t="s">
        <v>45</v>
      </c>
      <c r="C141" s="17" t="s">
        <v>46</v>
      </c>
      <c r="D141" s="17" t="str">
        <f t="shared" si="28"/>
        <v>Fischer, Jonas</v>
      </c>
      <c r="E141" s="17" t="s">
        <v>75</v>
      </c>
      <c r="F141" s="17" t="s">
        <v>23</v>
      </c>
      <c r="G141" s="17" t="s">
        <v>24</v>
      </c>
      <c r="H141" s="17" t="s">
        <v>25</v>
      </c>
      <c r="I141" s="17" t="str">
        <f t="shared" si="29"/>
        <v>20 mph - 35 mph</v>
      </c>
      <c r="J141" s="17" t="str">
        <f t="shared" si="30"/>
        <v>No</v>
      </c>
      <c r="K141" s="17" t="s">
        <v>26</v>
      </c>
      <c r="L141" s="17" t="s">
        <v>86</v>
      </c>
      <c r="M141" s="17" t="s">
        <v>85</v>
      </c>
      <c r="N141" s="17">
        <v>20095</v>
      </c>
      <c r="O141" s="17" t="s">
        <v>49</v>
      </c>
      <c r="P141" s="17" t="str">
        <f>VLOOKUP(O141,Country!$A$2:$B$6,2,FALSE)</f>
        <v>Germany</v>
      </c>
      <c r="Q141" s="17" t="str">
        <f>VLOOKUP(P141,Country!$B$1:$C$5,2,FALSE)</f>
        <v>Europe</v>
      </c>
      <c r="R141" s="17" t="s">
        <v>52</v>
      </c>
      <c r="S141" s="17">
        <f t="shared" si="31"/>
        <v>800</v>
      </c>
      <c r="T141" s="17">
        <f t="shared" si="32"/>
        <v>864</v>
      </c>
      <c r="U141" s="17">
        <v>400</v>
      </c>
      <c r="V141" s="20">
        <v>20</v>
      </c>
      <c r="W141" s="23">
        <f t="shared" si="33"/>
        <v>256000</v>
      </c>
      <c r="X141" s="23">
        <f t="shared" si="34"/>
        <v>276480</v>
      </c>
    </row>
    <row r="142" spans="1:24" x14ac:dyDescent="0.35">
      <c r="A142" s="22">
        <v>141</v>
      </c>
      <c r="B142" s="17" t="s">
        <v>45</v>
      </c>
      <c r="C142" s="17" t="s">
        <v>46</v>
      </c>
      <c r="D142" s="17" t="str">
        <f t="shared" si="28"/>
        <v>Fischer, Jonas</v>
      </c>
      <c r="E142" s="17" t="s">
        <v>75</v>
      </c>
      <c r="F142" s="17" t="s">
        <v>29</v>
      </c>
      <c r="G142" s="17"/>
      <c r="H142" s="17" t="s">
        <v>31</v>
      </c>
      <c r="I142" s="17" t="str">
        <f t="shared" si="29"/>
        <v xml:space="preserve"> - 28 mph</v>
      </c>
      <c r="J142" s="17" t="str">
        <f t="shared" si="30"/>
        <v>Yes</v>
      </c>
      <c r="K142" s="17" t="s">
        <v>32</v>
      </c>
      <c r="L142" s="17" t="s">
        <v>87</v>
      </c>
      <c r="M142" s="17" t="s">
        <v>85</v>
      </c>
      <c r="N142" s="17">
        <v>20095</v>
      </c>
      <c r="O142" s="17" t="s">
        <v>49</v>
      </c>
      <c r="P142" s="17" t="str">
        <f>VLOOKUP(O142,Country!$A$2:$B$6,2,FALSE)</f>
        <v>Germany</v>
      </c>
      <c r="Q142" s="17" t="str">
        <f>VLOOKUP(P142,Country!$B$1:$C$5,2,FALSE)</f>
        <v>Europe</v>
      </c>
      <c r="R142" s="17" t="s">
        <v>54</v>
      </c>
      <c r="S142" s="17">
        <f t="shared" si="31"/>
        <v>950</v>
      </c>
      <c r="T142" s="17">
        <f t="shared" si="32"/>
        <v>1026</v>
      </c>
      <c r="U142" s="17">
        <v>350</v>
      </c>
      <c r="V142" s="20">
        <v>20</v>
      </c>
      <c r="W142" s="23">
        <f t="shared" si="33"/>
        <v>266000</v>
      </c>
      <c r="X142" s="23">
        <f t="shared" si="34"/>
        <v>287280</v>
      </c>
    </row>
    <row r="143" spans="1:24" x14ac:dyDescent="0.35">
      <c r="A143" s="22">
        <v>142</v>
      </c>
      <c r="B143" s="17" t="s">
        <v>55</v>
      </c>
      <c r="C143" s="17" t="s">
        <v>56</v>
      </c>
      <c r="D143" s="17" t="str">
        <f t="shared" si="28"/>
        <v>Bernard, Théo</v>
      </c>
      <c r="E143" s="17" t="s">
        <v>75</v>
      </c>
      <c r="F143" s="17" t="s">
        <v>16</v>
      </c>
      <c r="G143" s="17" t="s">
        <v>17</v>
      </c>
      <c r="H143" s="17" t="s">
        <v>18</v>
      </c>
      <c r="I143" s="17" t="str">
        <f t="shared" si="29"/>
        <v>15 mph - 30 mph</v>
      </c>
      <c r="J143" s="17" t="str">
        <f t="shared" si="30"/>
        <v>No</v>
      </c>
      <c r="K143" s="17" t="s">
        <v>19</v>
      </c>
      <c r="L143" s="17" t="s">
        <v>88</v>
      </c>
      <c r="M143" s="17" t="s">
        <v>89</v>
      </c>
      <c r="N143" s="17">
        <v>75005</v>
      </c>
      <c r="O143" s="17" t="s">
        <v>58</v>
      </c>
      <c r="P143" s="17" t="str">
        <f>VLOOKUP(O143,Country!$A$2:$B$6,2,FALSE)</f>
        <v>France</v>
      </c>
      <c r="Q143" s="17" t="str">
        <f>VLOOKUP(P143,Country!$B$1:$C$5,2,FALSE)</f>
        <v>Europe</v>
      </c>
      <c r="R143" s="17" t="s">
        <v>59</v>
      </c>
      <c r="S143" s="17">
        <f t="shared" si="31"/>
        <v>1100</v>
      </c>
      <c r="T143" s="17">
        <f t="shared" si="32"/>
        <v>1188</v>
      </c>
      <c r="U143" s="17">
        <v>180</v>
      </c>
      <c r="V143" s="20">
        <v>20</v>
      </c>
      <c r="W143" s="23">
        <f t="shared" si="33"/>
        <v>158400</v>
      </c>
      <c r="X143" s="23">
        <f t="shared" si="34"/>
        <v>171072</v>
      </c>
    </row>
    <row r="144" spans="1:24" x14ac:dyDescent="0.35">
      <c r="A144" s="22">
        <v>143</v>
      </c>
      <c r="B144" s="17" t="s">
        <v>55</v>
      </c>
      <c r="C144" s="17" t="s">
        <v>56</v>
      </c>
      <c r="D144" s="17" t="str">
        <f t="shared" si="28"/>
        <v>Bernard, Théo</v>
      </c>
      <c r="E144" s="17" t="s">
        <v>75</v>
      </c>
      <c r="F144" s="17" t="s">
        <v>23</v>
      </c>
      <c r="G144" s="17" t="s">
        <v>24</v>
      </c>
      <c r="H144" s="17" t="s">
        <v>25</v>
      </c>
      <c r="I144" s="17" t="str">
        <f t="shared" si="29"/>
        <v>20 mph - 35 mph</v>
      </c>
      <c r="J144" s="17" t="str">
        <f t="shared" si="30"/>
        <v>No</v>
      </c>
      <c r="K144" s="17" t="s">
        <v>26</v>
      </c>
      <c r="L144" s="17" t="s">
        <v>90</v>
      </c>
      <c r="M144" s="17" t="s">
        <v>89</v>
      </c>
      <c r="N144" s="17">
        <v>75005</v>
      </c>
      <c r="O144" s="17" t="s">
        <v>58</v>
      </c>
      <c r="P144" s="17" t="str">
        <f>VLOOKUP(O144,Country!$A$2:$B$6,2,FALSE)</f>
        <v>France</v>
      </c>
      <c r="Q144" s="17" t="str">
        <f>VLOOKUP(P144,Country!$B$1:$C$5,2,FALSE)</f>
        <v>Europe</v>
      </c>
      <c r="R144" s="17" t="s">
        <v>62</v>
      </c>
      <c r="S144" s="17">
        <f t="shared" si="31"/>
        <v>900</v>
      </c>
      <c r="T144" s="17">
        <f t="shared" si="32"/>
        <v>972.00000000000011</v>
      </c>
      <c r="U144" s="17">
        <v>400</v>
      </c>
      <c r="V144" s="20">
        <v>20</v>
      </c>
      <c r="W144" s="23">
        <f t="shared" si="33"/>
        <v>288000</v>
      </c>
      <c r="X144" s="23">
        <f t="shared" si="34"/>
        <v>311040</v>
      </c>
    </row>
    <row r="145" spans="1:24" x14ac:dyDescent="0.35">
      <c r="A145" s="22">
        <v>144</v>
      </c>
      <c r="B145" s="17" t="s">
        <v>55</v>
      </c>
      <c r="C145" s="17" t="s">
        <v>56</v>
      </c>
      <c r="D145" s="17" t="str">
        <f t="shared" si="28"/>
        <v>Bernard, Théo</v>
      </c>
      <c r="E145" s="17" t="s">
        <v>75</v>
      </c>
      <c r="F145" s="17" t="s">
        <v>29</v>
      </c>
      <c r="G145" s="17" t="s">
        <v>30</v>
      </c>
      <c r="H145" s="17" t="s">
        <v>31</v>
      </c>
      <c r="I145" s="17" t="str">
        <f t="shared" si="29"/>
        <v>18 mph - 28 mph</v>
      </c>
      <c r="J145" s="17" t="str">
        <f t="shared" si="30"/>
        <v>No</v>
      </c>
      <c r="K145" s="17" t="s">
        <v>32</v>
      </c>
      <c r="L145" s="17" t="s">
        <v>91</v>
      </c>
      <c r="M145" s="17" t="s">
        <v>89</v>
      </c>
      <c r="N145" s="17">
        <v>75005</v>
      </c>
      <c r="O145" s="17" t="s">
        <v>58</v>
      </c>
      <c r="P145" s="17" t="str">
        <f>VLOOKUP(O145,Country!$A$2:$B$6,2,FALSE)</f>
        <v>France</v>
      </c>
      <c r="Q145" s="17" t="str">
        <f>VLOOKUP(P145,Country!$B$1:$C$5,2,FALSE)</f>
        <v>Europe</v>
      </c>
      <c r="R145" s="17" t="s">
        <v>64</v>
      </c>
      <c r="S145" s="17">
        <f t="shared" si="31"/>
        <v>1050</v>
      </c>
      <c r="T145" s="17">
        <f t="shared" si="32"/>
        <v>1134</v>
      </c>
      <c r="U145" s="17">
        <v>360</v>
      </c>
      <c r="V145" s="20">
        <v>20</v>
      </c>
      <c r="W145" s="23">
        <f t="shared" si="33"/>
        <v>302400</v>
      </c>
      <c r="X145" s="23">
        <f t="shared" si="34"/>
        <v>326592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2F145-F83A-487C-9B22-83FDA8E87A4A}">
  <dimension ref="A1:C5"/>
  <sheetViews>
    <sheetView workbookViewId="0">
      <selection activeCell="C1" sqref="C1"/>
    </sheetView>
  </sheetViews>
  <sheetFormatPr defaultRowHeight="14.5" x14ac:dyDescent="0.35"/>
  <cols>
    <col min="3" max="3" width="10.26953125" customWidth="1"/>
  </cols>
  <sheetData>
    <row r="1" spans="1:3" ht="29" x14ac:dyDescent="0.35">
      <c r="A1" s="13" t="s">
        <v>95</v>
      </c>
      <c r="B1" s="13" t="s">
        <v>96</v>
      </c>
      <c r="C1" s="13" t="s">
        <v>101</v>
      </c>
    </row>
    <row r="2" spans="1:3" x14ac:dyDescent="0.35">
      <c r="A2" s="14" t="s">
        <v>21</v>
      </c>
      <c r="B2" s="14" t="s">
        <v>97</v>
      </c>
      <c r="C2" s="15" t="s">
        <v>102</v>
      </c>
    </row>
    <row r="3" spans="1:3" x14ac:dyDescent="0.35">
      <c r="A3" s="14" t="s">
        <v>38</v>
      </c>
      <c r="B3" s="14" t="s">
        <v>98</v>
      </c>
      <c r="C3" s="15" t="s">
        <v>102</v>
      </c>
    </row>
    <row r="4" spans="1:3" x14ac:dyDescent="0.35">
      <c r="A4" s="14" t="s">
        <v>49</v>
      </c>
      <c r="B4" s="14" t="s">
        <v>99</v>
      </c>
      <c r="C4" s="15" t="s">
        <v>103</v>
      </c>
    </row>
    <row r="5" spans="1:3" x14ac:dyDescent="0.35">
      <c r="A5" s="14" t="s">
        <v>58</v>
      </c>
      <c r="B5" s="14" t="s">
        <v>100</v>
      </c>
      <c r="C5" s="15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857D-582E-4C35-AF5B-DDE64DB09355}">
  <dimension ref="A1:M162"/>
  <sheetViews>
    <sheetView tabSelected="1" workbookViewId="0">
      <selection activeCell="C6" sqref="C6"/>
    </sheetView>
  </sheetViews>
  <sheetFormatPr defaultRowHeight="14.5" x14ac:dyDescent="0.35"/>
  <cols>
    <col min="1" max="1" width="23.453125" style="10" customWidth="1"/>
    <col min="2" max="2" width="24.54296875" style="10" customWidth="1"/>
    <col min="3" max="3" width="26" customWidth="1"/>
    <col min="4" max="4" width="18.7265625" customWidth="1"/>
    <col min="5" max="5" width="26.54296875" style="10" customWidth="1"/>
    <col min="6" max="6" width="24.81640625" customWidth="1"/>
    <col min="7" max="7" width="20" customWidth="1"/>
    <col min="8" max="8" width="23.54296875" style="10" customWidth="1"/>
    <col min="9" max="9" width="46.54296875" customWidth="1"/>
    <col min="10" max="10" width="27" style="10" customWidth="1"/>
    <col min="11" max="11" width="24.7265625" customWidth="1"/>
    <col min="12" max="12" width="23.1796875" style="10" customWidth="1"/>
    <col min="13" max="13" width="28" customWidth="1"/>
  </cols>
  <sheetData>
    <row r="1" spans="1:13" ht="37.5" customHeight="1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</row>
    <row r="2" spans="1:13" x14ac:dyDescent="0.35">
      <c r="A2" s="11">
        <v>1</v>
      </c>
      <c r="B2" s="8" t="s">
        <v>13</v>
      </c>
      <c r="C2" s="1" t="s">
        <v>14</v>
      </c>
      <c r="D2" s="1" t="s">
        <v>15</v>
      </c>
      <c r="E2" s="8" t="s">
        <v>16</v>
      </c>
      <c r="F2" s="1" t="s">
        <v>17</v>
      </c>
      <c r="G2" s="1" t="s">
        <v>18</v>
      </c>
      <c r="H2" s="8" t="s">
        <v>19</v>
      </c>
      <c r="I2" s="1" t="s">
        <v>20</v>
      </c>
      <c r="J2" s="8" t="s">
        <v>21</v>
      </c>
      <c r="K2" s="1" t="s">
        <v>22</v>
      </c>
      <c r="L2" s="8">
        <v>150</v>
      </c>
      <c r="M2" s="3">
        <v>10</v>
      </c>
    </row>
    <row r="3" spans="1:13" x14ac:dyDescent="0.35">
      <c r="A3" s="11">
        <v>2</v>
      </c>
      <c r="B3" s="8" t="s">
        <v>13</v>
      </c>
      <c r="C3" s="1" t="s">
        <v>14</v>
      </c>
      <c r="D3" s="1" t="s">
        <v>15</v>
      </c>
      <c r="E3" s="8" t="s">
        <v>23</v>
      </c>
      <c r="F3" s="1" t="s">
        <v>24</v>
      </c>
      <c r="G3" s="1" t="s">
        <v>25</v>
      </c>
      <c r="H3" s="8" t="s">
        <v>26</v>
      </c>
      <c r="I3" s="1" t="s">
        <v>27</v>
      </c>
      <c r="J3" s="8" t="s">
        <v>21</v>
      </c>
      <c r="K3" s="1" t="s">
        <v>28</v>
      </c>
      <c r="L3" s="8">
        <v>300</v>
      </c>
      <c r="M3" s="3">
        <v>10</v>
      </c>
    </row>
    <row r="4" spans="1:13" x14ac:dyDescent="0.35">
      <c r="A4" s="11">
        <v>2</v>
      </c>
      <c r="B4" s="8" t="s">
        <v>13</v>
      </c>
      <c r="C4" s="1" t="s">
        <v>14</v>
      </c>
      <c r="D4" s="1" t="s">
        <v>15</v>
      </c>
      <c r="E4" s="8" t="s">
        <v>23</v>
      </c>
      <c r="F4" s="1" t="s">
        <v>24</v>
      </c>
      <c r="G4" s="1" t="s">
        <v>25</v>
      </c>
      <c r="H4" s="8" t="s">
        <v>26</v>
      </c>
      <c r="I4" s="1" t="s">
        <v>27</v>
      </c>
      <c r="J4" s="8" t="s">
        <v>21</v>
      </c>
      <c r="K4" s="1" t="s">
        <v>28</v>
      </c>
      <c r="L4" s="8">
        <v>300</v>
      </c>
      <c r="M4" s="3">
        <v>10</v>
      </c>
    </row>
    <row r="5" spans="1:13" x14ac:dyDescent="0.35">
      <c r="A5" s="11">
        <v>3</v>
      </c>
      <c r="B5" s="8" t="s">
        <v>13</v>
      </c>
      <c r="C5" s="1" t="s">
        <v>14</v>
      </c>
      <c r="D5" s="1" t="s">
        <v>15</v>
      </c>
      <c r="E5" s="8" t="s">
        <v>29</v>
      </c>
      <c r="F5" s="1" t="s">
        <v>30</v>
      </c>
      <c r="G5" s="1" t="s">
        <v>31</v>
      </c>
      <c r="H5" s="8" t="s">
        <v>32</v>
      </c>
      <c r="I5" s="1" t="s">
        <v>33</v>
      </c>
      <c r="J5" s="8" t="s">
        <v>21</v>
      </c>
      <c r="K5" s="1" t="s">
        <v>34</v>
      </c>
      <c r="L5" s="8">
        <v>200</v>
      </c>
      <c r="M5" s="3">
        <v>10</v>
      </c>
    </row>
    <row r="6" spans="1:13" x14ac:dyDescent="0.35">
      <c r="A6" s="11">
        <v>4</v>
      </c>
      <c r="B6" s="8" t="s">
        <v>35</v>
      </c>
      <c r="C6" s="1" t="s">
        <v>36</v>
      </c>
      <c r="D6" s="1" t="s">
        <v>15</v>
      </c>
      <c r="E6" s="8" t="s">
        <v>16</v>
      </c>
      <c r="F6" s="1" t="s">
        <v>17</v>
      </c>
      <c r="G6" s="1" t="s">
        <v>18</v>
      </c>
      <c r="H6" s="8" t="s">
        <v>19</v>
      </c>
      <c r="I6" s="1" t="s">
        <v>37</v>
      </c>
      <c r="J6" s="8" t="s">
        <v>38</v>
      </c>
      <c r="K6" s="1" t="s">
        <v>39</v>
      </c>
      <c r="L6" s="8">
        <v>500</v>
      </c>
      <c r="M6" s="3">
        <v>10</v>
      </c>
    </row>
    <row r="7" spans="1:13" x14ac:dyDescent="0.35">
      <c r="A7" s="11">
        <v>5</v>
      </c>
      <c r="B7" s="8" t="s">
        <v>35</v>
      </c>
      <c r="C7" s="1" t="s">
        <v>36</v>
      </c>
      <c r="D7" s="1" t="s">
        <v>15</v>
      </c>
      <c r="E7" s="8" t="s">
        <v>23</v>
      </c>
      <c r="F7" s="1" t="s">
        <v>24</v>
      </c>
      <c r="G7" s="1" t="s">
        <v>25</v>
      </c>
      <c r="H7" s="8" t="s">
        <v>26</v>
      </c>
      <c r="I7" s="1" t="s">
        <v>40</v>
      </c>
      <c r="J7" s="8" t="s">
        <v>38</v>
      </c>
      <c r="K7" s="1" t="s">
        <v>41</v>
      </c>
      <c r="L7" s="8">
        <v>1000</v>
      </c>
      <c r="M7" s="3">
        <v>10</v>
      </c>
    </row>
    <row r="8" spans="1:13" x14ac:dyDescent="0.35">
      <c r="A8" s="11">
        <v>6</v>
      </c>
      <c r="B8" s="8" t="s">
        <v>35</v>
      </c>
      <c r="C8" s="1" t="s">
        <v>36</v>
      </c>
      <c r="D8" s="1" t="s">
        <v>15</v>
      </c>
      <c r="E8" s="8" t="s">
        <v>29</v>
      </c>
      <c r="F8" s="1"/>
      <c r="G8" s="1" t="s">
        <v>31</v>
      </c>
      <c r="H8" s="8" t="s">
        <v>42</v>
      </c>
      <c r="I8" s="1" t="s">
        <v>43</v>
      </c>
      <c r="J8" s="8" t="s">
        <v>38</v>
      </c>
      <c r="K8" s="1" t="s">
        <v>44</v>
      </c>
      <c r="L8" s="8">
        <v>800</v>
      </c>
      <c r="M8" s="3">
        <v>10</v>
      </c>
    </row>
    <row r="9" spans="1:13" x14ac:dyDescent="0.35">
      <c r="A9" s="11">
        <v>7</v>
      </c>
      <c r="B9" s="8" t="s">
        <v>45</v>
      </c>
      <c r="C9" s="1" t="s">
        <v>46</v>
      </c>
      <c r="D9" s="1" t="s">
        <v>15</v>
      </c>
      <c r="E9" s="8" t="s">
        <v>16</v>
      </c>
      <c r="F9" s="1" t="s">
        <v>17</v>
      </c>
      <c r="G9" s="1" t="s">
        <v>18</v>
      </c>
      <c r="H9" s="8" t="s">
        <v>47</v>
      </c>
      <c r="I9" s="1" t="s">
        <v>48</v>
      </c>
      <c r="J9" s="8" t="s">
        <v>49</v>
      </c>
      <c r="K9" s="1" t="s">
        <v>50</v>
      </c>
      <c r="L9" s="8">
        <v>120</v>
      </c>
      <c r="M9" s="3">
        <v>10</v>
      </c>
    </row>
    <row r="10" spans="1:13" x14ac:dyDescent="0.35">
      <c r="A10" s="11">
        <v>8</v>
      </c>
      <c r="B10" s="8" t="s">
        <v>45</v>
      </c>
      <c r="C10" s="1" t="s">
        <v>46</v>
      </c>
      <c r="D10" s="1" t="s">
        <v>15</v>
      </c>
      <c r="E10" s="8" t="s">
        <v>23</v>
      </c>
      <c r="F10" s="1" t="s">
        <v>24</v>
      </c>
      <c r="G10" s="1" t="s">
        <v>25</v>
      </c>
      <c r="H10" s="8" t="s">
        <v>26</v>
      </c>
      <c r="I10" s="1" t="s">
        <v>51</v>
      </c>
      <c r="J10" s="8" t="s">
        <v>49</v>
      </c>
      <c r="K10" s="1" t="s">
        <v>52</v>
      </c>
      <c r="L10" s="8">
        <v>200</v>
      </c>
      <c r="M10" s="3">
        <v>10</v>
      </c>
    </row>
    <row r="11" spans="1:13" x14ac:dyDescent="0.35">
      <c r="A11" s="11">
        <v>8</v>
      </c>
      <c r="B11" s="8" t="s">
        <v>45</v>
      </c>
      <c r="C11" s="1" t="s">
        <v>46</v>
      </c>
      <c r="D11" s="1" t="s">
        <v>15</v>
      </c>
      <c r="E11" s="8" t="s">
        <v>23</v>
      </c>
      <c r="F11" s="1" t="s">
        <v>24</v>
      </c>
      <c r="G11" s="1" t="s">
        <v>25</v>
      </c>
      <c r="H11" s="8" t="s">
        <v>26</v>
      </c>
      <c r="I11" s="1" t="s">
        <v>51</v>
      </c>
      <c r="J11" s="8" t="s">
        <v>49</v>
      </c>
      <c r="K11" s="1" t="s">
        <v>52</v>
      </c>
      <c r="L11" s="8">
        <v>200</v>
      </c>
      <c r="M11" s="3">
        <v>10</v>
      </c>
    </row>
    <row r="12" spans="1:13" x14ac:dyDescent="0.35">
      <c r="A12" s="11">
        <v>9</v>
      </c>
      <c r="B12" s="8" t="s">
        <v>45</v>
      </c>
      <c r="C12" s="1" t="s">
        <v>46</v>
      </c>
      <c r="D12" s="1" t="s">
        <v>15</v>
      </c>
      <c r="E12" s="8" t="s">
        <v>29</v>
      </c>
      <c r="F12" s="1" t="s">
        <v>30</v>
      </c>
      <c r="G12" s="1" t="s">
        <v>31</v>
      </c>
      <c r="H12" s="8" t="s">
        <v>32</v>
      </c>
      <c r="I12" s="1" t="s">
        <v>53</v>
      </c>
      <c r="J12" s="8" t="s">
        <v>49</v>
      </c>
      <c r="K12" s="1" t="s">
        <v>54</v>
      </c>
      <c r="L12" s="8">
        <v>150</v>
      </c>
      <c r="M12" s="3">
        <v>10</v>
      </c>
    </row>
    <row r="13" spans="1:13" x14ac:dyDescent="0.35">
      <c r="A13" s="11">
        <v>10</v>
      </c>
      <c r="B13" s="8" t="s">
        <v>55</v>
      </c>
      <c r="C13" s="1" t="s">
        <v>56</v>
      </c>
      <c r="D13" s="1" t="s">
        <v>15</v>
      </c>
      <c r="E13" s="8" t="s">
        <v>16</v>
      </c>
      <c r="F13" s="1" t="s">
        <v>17</v>
      </c>
      <c r="G13" s="1" t="s">
        <v>18</v>
      </c>
      <c r="H13" s="8" t="s">
        <v>19</v>
      </c>
      <c r="I13" s="1" t="s">
        <v>57</v>
      </c>
      <c r="J13" s="8" t="s">
        <v>58</v>
      </c>
      <c r="K13" s="1" t="s">
        <v>59</v>
      </c>
      <c r="L13" s="8">
        <v>100</v>
      </c>
      <c r="M13" s="3">
        <v>10</v>
      </c>
    </row>
    <row r="14" spans="1:13" x14ac:dyDescent="0.35">
      <c r="A14" s="11">
        <v>11</v>
      </c>
      <c r="B14" s="8" t="s">
        <v>55</v>
      </c>
      <c r="C14" s="1" t="s">
        <v>56</v>
      </c>
      <c r="D14" s="1" t="s">
        <v>15</v>
      </c>
      <c r="E14" s="8" t="s">
        <v>23</v>
      </c>
      <c r="F14" s="1" t="s">
        <v>24</v>
      </c>
      <c r="G14" s="1" t="s">
        <v>25</v>
      </c>
      <c r="H14" s="8" t="s">
        <v>60</v>
      </c>
      <c r="I14" s="1" t="s">
        <v>61</v>
      </c>
      <c r="J14" s="8" t="s">
        <v>58</v>
      </c>
      <c r="K14" s="1" t="s">
        <v>62</v>
      </c>
      <c r="L14" s="8">
        <v>250</v>
      </c>
      <c r="M14" s="3">
        <v>10</v>
      </c>
    </row>
    <row r="15" spans="1:13" x14ac:dyDescent="0.35">
      <c r="A15" s="11">
        <v>12</v>
      </c>
      <c r="B15" s="8" t="s">
        <v>55</v>
      </c>
      <c r="C15" s="1" t="s">
        <v>56</v>
      </c>
      <c r="D15" s="1" t="s">
        <v>15</v>
      </c>
      <c r="E15" s="8" t="s">
        <v>29</v>
      </c>
      <c r="F15" s="1" t="s">
        <v>30</v>
      </c>
      <c r="G15" s="1" t="s">
        <v>31</v>
      </c>
      <c r="H15" s="8" t="s">
        <v>32</v>
      </c>
      <c r="I15" s="1" t="s">
        <v>63</v>
      </c>
      <c r="J15" s="8" t="s">
        <v>58</v>
      </c>
      <c r="K15" s="1" t="s">
        <v>64</v>
      </c>
      <c r="L15" s="8">
        <v>180</v>
      </c>
      <c r="M15" s="3">
        <v>10</v>
      </c>
    </row>
    <row r="16" spans="1:13" x14ac:dyDescent="0.35">
      <c r="A16" s="11">
        <v>13</v>
      </c>
      <c r="B16" s="8" t="s">
        <v>13</v>
      </c>
      <c r="C16" s="1" t="s">
        <v>14</v>
      </c>
      <c r="D16" s="1" t="s">
        <v>65</v>
      </c>
      <c r="E16" s="8" t="s">
        <v>16</v>
      </c>
      <c r="F16" s="1" t="s">
        <v>17</v>
      </c>
      <c r="G16" s="1" t="s">
        <v>18</v>
      </c>
      <c r="H16" s="8" t="s">
        <v>19</v>
      </c>
      <c r="I16" s="1" t="s">
        <v>20</v>
      </c>
      <c r="J16" s="8" t="s">
        <v>21</v>
      </c>
      <c r="K16" s="1" t="s">
        <v>22</v>
      </c>
      <c r="L16" s="8">
        <v>160</v>
      </c>
      <c r="M16" s="3">
        <v>0</v>
      </c>
    </row>
    <row r="17" spans="1:13" x14ac:dyDescent="0.35">
      <c r="A17" s="11">
        <v>14</v>
      </c>
      <c r="B17" s="8" t="s">
        <v>13</v>
      </c>
      <c r="C17" s="1" t="s">
        <v>14</v>
      </c>
      <c r="D17" s="1" t="s">
        <v>65</v>
      </c>
      <c r="E17" s="8" t="s">
        <v>23</v>
      </c>
      <c r="F17" s="1"/>
      <c r="G17" s="1" t="s">
        <v>25</v>
      </c>
      <c r="H17" s="8" t="s">
        <v>26</v>
      </c>
      <c r="I17" s="1" t="s">
        <v>27</v>
      </c>
      <c r="J17" s="8" t="s">
        <v>21</v>
      </c>
      <c r="K17" s="1" t="s">
        <v>28</v>
      </c>
      <c r="L17" s="8">
        <v>350</v>
      </c>
      <c r="M17" s="3">
        <v>0</v>
      </c>
    </row>
    <row r="18" spans="1:13" x14ac:dyDescent="0.35">
      <c r="A18" s="11">
        <v>15</v>
      </c>
      <c r="B18" s="8" t="s">
        <v>13</v>
      </c>
      <c r="C18" s="1" t="s">
        <v>14</v>
      </c>
      <c r="D18" s="1" t="s">
        <v>65</v>
      </c>
      <c r="E18" s="8" t="s">
        <v>29</v>
      </c>
      <c r="F18" s="1" t="s">
        <v>30</v>
      </c>
      <c r="G18" s="1" t="s">
        <v>31</v>
      </c>
      <c r="H18" s="8" t="s">
        <v>32</v>
      </c>
      <c r="I18" s="1" t="s">
        <v>33</v>
      </c>
      <c r="J18" s="8" t="s">
        <v>21</v>
      </c>
      <c r="K18" s="1" t="s">
        <v>34</v>
      </c>
      <c r="L18" s="8">
        <v>220</v>
      </c>
      <c r="M18" s="3">
        <v>0</v>
      </c>
    </row>
    <row r="19" spans="1:13" x14ac:dyDescent="0.35">
      <c r="A19" s="11">
        <v>16</v>
      </c>
      <c r="B19" s="8" t="s">
        <v>35</v>
      </c>
      <c r="C19" s="1" t="s">
        <v>36</v>
      </c>
      <c r="D19" s="1" t="s">
        <v>65</v>
      </c>
      <c r="E19" s="8" t="s">
        <v>16</v>
      </c>
      <c r="F19" s="1" t="s">
        <v>17</v>
      </c>
      <c r="G19" s="1" t="s">
        <v>18</v>
      </c>
      <c r="H19" s="8" t="s">
        <v>47</v>
      </c>
      <c r="I19" s="1" t="s">
        <v>37</v>
      </c>
      <c r="J19" s="8" t="s">
        <v>38</v>
      </c>
      <c r="K19" s="1" t="s">
        <v>39</v>
      </c>
      <c r="L19" s="8">
        <v>550</v>
      </c>
      <c r="M19" s="3">
        <v>0</v>
      </c>
    </row>
    <row r="20" spans="1:13" x14ac:dyDescent="0.35">
      <c r="A20" s="11">
        <v>17</v>
      </c>
      <c r="B20" s="8" t="s">
        <v>35</v>
      </c>
      <c r="C20" s="1" t="s">
        <v>36</v>
      </c>
      <c r="D20" s="1" t="s">
        <v>65</v>
      </c>
      <c r="E20" s="8" t="s">
        <v>23</v>
      </c>
      <c r="F20" s="1" t="s">
        <v>24</v>
      </c>
      <c r="G20" s="1" t="s">
        <v>25</v>
      </c>
      <c r="H20" s="8" t="s">
        <v>26</v>
      </c>
      <c r="I20" s="1" t="s">
        <v>40</v>
      </c>
      <c r="J20" s="8" t="s">
        <v>38</v>
      </c>
      <c r="K20" s="1" t="s">
        <v>41</v>
      </c>
      <c r="L20" s="8">
        <v>1200</v>
      </c>
      <c r="M20" s="3">
        <v>0</v>
      </c>
    </row>
    <row r="21" spans="1:13" x14ac:dyDescent="0.35">
      <c r="A21" s="11">
        <v>17</v>
      </c>
      <c r="B21" s="8" t="s">
        <v>35</v>
      </c>
      <c r="C21" s="1" t="s">
        <v>36</v>
      </c>
      <c r="D21" s="1" t="s">
        <v>65</v>
      </c>
      <c r="E21" s="8" t="s">
        <v>23</v>
      </c>
      <c r="F21" s="1" t="s">
        <v>24</v>
      </c>
      <c r="G21" s="1" t="s">
        <v>25</v>
      </c>
      <c r="H21" s="8" t="s">
        <v>26</v>
      </c>
      <c r="I21" s="1" t="s">
        <v>40</v>
      </c>
      <c r="J21" s="8" t="s">
        <v>38</v>
      </c>
      <c r="K21" s="1" t="s">
        <v>41</v>
      </c>
      <c r="L21" s="8">
        <v>1200</v>
      </c>
      <c r="M21" s="3">
        <v>0</v>
      </c>
    </row>
    <row r="22" spans="1:13" x14ac:dyDescent="0.35">
      <c r="A22" s="11">
        <v>18</v>
      </c>
      <c r="B22" s="8" t="s">
        <v>35</v>
      </c>
      <c r="C22" s="1" t="s">
        <v>36</v>
      </c>
      <c r="D22" s="1" t="s">
        <v>65</v>
      </c>
      <c r="E22" s="8" t="s">
        <v>29</v>
      </c>
      <c r="F22" s="1" t="s">
        <v>30</v>
      </c>
      <c r="G22" s="1" t="s">
        <v>31</v>
      </c>
      <c r="H22" s="8" t="s">
        <v>32</v>
      </c>
      <c r="I22" s="1" t="s">
        <v>43</v>
      </c>
      <c r="J22" s="8" t="s">
        <v>38</v>
      </c>
      <c r="K22" s="1" t="s">
        <v>44</v>
      </c>
      <c r="L22" s="8">
        <v>850</v>
      </c>
      <c r="M22" s="3">
        <v>0</v>
      </c>
    </row>
    <row r="23" spans="1:13" x14ac:dyDescent="0.35">
      <c r="A23" s="11">
        <v>19</v>
      </c>
      <c r="B23" s="8" t="s">
        <v>45</v>
      </c>
      <c r="C23" s="1" t="s">
        <v>46</v>
      </c>
      <c r="D23" s="1" t="s">
        <v>65</v>
      </c>
      <c r="E23" s="8" t="s">
        <v>16</v>
      </c>
      <c r="F23" s="1" t="s">
        <v>17</v>
      </c>
      <c r="G23" s="1" t="s">
        <v>18</v>
      </c>
      <c r="H23" s="8" t="s">
        <v>19</v>
      </c>
      <c r="I23" s="1" t="s">
        <v>48</v>
      </c>
      <c r="J23" s="8" t="s">
        <v>49</v>
      </c>
      <c r="K23" s="1" t="s">
        <v>50</v>
      </c>
      <c r="L23" s="8">
        <v>130</v>
      </c>
      <c r="M23" s="3">
        <v>0</v>
      </c>
    </row>
    <row r="24" spans="1:13" x14ac:dyDescent="0.35">
      <c r="A24" s="11">
        <v>20</v>
      </c>
      <c r="B24" s="8" t="s">
        <v>45</v>
      </c>
      <c r="C24" s="1" t="s">
        <v>46</v>
      </c>
      <c r="D24" s="1" t="s">
        <v>65</v>
      </c>
      <c r="E24" s="8" t="s">
        <v>23</v>
      </c>
      <c r="F24" s="1" t="s">
        <v>24</v>
      </c>
      <c r="G24" s="1" t="s">
        <v>25</v>
      </c>
      <c r="H24" s="8" t="s">
        <v>26</v>
      </c>
      <c r="I24" s="1" t="s">
        <v>51</v>
      </c>
      <c r="J24" s="8" t="s">
        <v>49</v>
      </c>
      <c r="K24" s="1" t="s">
        <v>52</v>
      </c>
      <c r="L24" s="8">
        <v>220</v>
      </c>
      <c r="M24" s="3">
        <v>0</v>
      </c>
    </row>
    <row r="25" spans="1:13" x14ac:dyDescent="0.35">
      <c r="A25" s="11">
        <v>21</v>
      </c>
      <c r="B25" s="8" t="s">
        <v>45</v>
      </c>
      <c r="C25" s="1" t="s">
        <v>46</v>
      </c>
      <c r="D25" s="1" t="s">
        <v>65</v>
      </c>
      <c r="E25" s="8" t="s">
        <v>29</v>
      </c>
      <c r="F25" s="1" t="s">
        <v>30</v>
      </c>
      <c r="G25" s="1" t="s">
        <v>31</v>
      </c>
      <c r="H25" s="8" t="s">
        <v>32</v>
      </c>
      <c r="I25" s="1" t="s">
        <v>53</v>
      </c>
      <c r="J25" s="8" t="s">
        <v>49</v>
      </c>
      <c r="K25" s="1" t="s">
        <v>54</v>
      </c>
      <c r="L25" s="8">
        <v>160</v>
      </c>
      <c r="M25" s="3">
        <v>0</v>
      </c>
    </row>
    <row r="26" spans="1:13" x14ac:dyDescent="0.35">
      <c r="A26" s="11">
        <v>22</v>
      </c>
      <c r="B26" s="8" t="s">
        <v>55</v>
      </c>
      <c r="C26" s="1" t="s">
        <v>56</v>
      </c>
      <c r="D26" s="1" t="s">
        <v>65</v>
      </c>
      <c r="E26" s="8" t="s">
        <v>16</v>
      </c>
      <c r="F26" s="1" t="s">
        <v>17</v>
      </c>
      <c r="G26" s="1" t="s">
        <v>18</v>
      </c>
      <c r="H26" s="8" t="s">
        <v>19</v>
      </c>
      <c r="I26" s="1" t="s">
        <v>57</v>
      </c>
      <c r="J26" s="8" t="s">
        <v>58</v>
      </c>
      <c r="K26" s="1" t="s">
        <v>59</v>
      </c>
      <c r="L26" s="8">
        <v>110</v>
      </c>
      <c r="M26" s="3">
        <v>0</v>
      </c>
    </row>
    <row r="27" spans="1:13" x14ac:dyDescent="0.35">
      <c r="A27" s="11">
        <v>23</v>
      </c>
      <c r="B27" s="8" t="s">
        <v>55</v>
      </c>
      <c r="C27" s="1" t="s">
        <v>56</v>
      </c>
      <c r="D27" s="1" t="s">
        <v>65</v>
      </c>
      <c r="E27" s="8" t="s">
        <v>23</v>
      </c>
      <c r="F27" s="1" t="s">
        <v>24</v>
      </c>
      <c r="G27" s="1" t="s">
        <v>25</v>
      </c>
      <c r="H27" s="8" t="s">
        <v>26</v>
      </c>
      <c r="I27" s="1" t="s">
        <v>61</v>
      </c>
      <c r="J27" s="8" t="s">
        <v>58</v>
      </c>
      <c r="K27" s="1" t="s">
        <v>62</v>
      </c>
      <c r="L27" s="8">
        <v>260</v>
      </c>
      <c r="M27" s="3">
        <v>0</v>
      </c>
    </row>
    <row r="28" spans="1:13" x14ac:dyDescent="0.35">
      <c r="A28" s="11">
        <v>23</v>
      </c>
      <c r="B28" s="8" t="s">
        <v>55</v>
      </c>
      <c r="C28" s="1" t="s">
        <v>56</v>
      </c>
      <c r="D28" s="1" t="s">
        <v>65</v>
      </c>
      <c r="E28" s="8" t="s">
        <v>23</v>
      </c>
      <c r="F28" s="1" t="s">
        <v>24</v>
      </c>
      <c r="G28" s="1" t="s">
        <v>25</v>
      </c>
      <c r="H28" s="8" t="s">
        <v>26</v>
      </c>
      <c r="I28" s="1" t="s">
        <v>61</v>
      </c>
      <c r="J28" s="8" t="s">
        <v>58</v>
      </c>
      <c r="K28" s="1" t="s">
        <v>62</v>
      </c>
      <c r="L28" s="8">
        <v>260</v>
      </c>
      <c r="M28" s="3">
        <v>0</v>
      </c>
    </row>
    <row r="29" spans="1:13" x14ac:dyDescent="0.35">
      <c r="A29" s="11">
        <v>24</v>
      </c>
      <c r="B29" s="8" t="s">
        <v>55</v>
      </c>
      <c r="C29" s="1" t="s">
        <v>56</v>
      </c>
      <c r="D29" s="1" t="s">
        <v>65</v>
      </c>
      <c r="E29" s="8" t="s">
        <v>29</v>
      </c>
      <c r="F29" s="1" t="s">
        <v>30</v>
      </c>
      <c r="G29" s="1" t="s">
        <v>31</v>
      </c>
      <c r="H29" s="8" t="s">
        <v>42</v>
      </c>
      <c r="I29" s="1" t="s">
        <v>63</v>
      </c>
      <c r="J29" s="8" t="s">
        <v>58</v>
      </c>
      <c r="K29" s="1" t="s">
        <v>64</v>
      </c>
      <c r="L29" s="8">
        <v>200</v>
      </c>
      <c r="M29" s="3">
        <v>0</v>
      </c>
    </row>
    <row r="30" spans="1:13" x14ac:dyDescent="0.35">
      <c r="A30" s="11">
        <v>25</v>
      </c>
      <c r="B30" s="8" t="s">
        <v>13</v>
      </c>
      <c r="C30" s="1" t="s">
        <v>14</v>
      </c>
      <c r="D30" s="1" t="s">
        <v>66</v>
      </c>
      <c r="E30" s="8" t="s">
        <v>16</v>
      </c>
      <c r="F30" s="1" t="s">
        <v>17</v>
      </c>
      <c r="G30" s="1" t="s">
        <v>18</v>
      </c>
      <c r="H30" s="8" t="s">
        <v>19</v>
      </c>
      <c r="I30" s="1" t="s">
        <v>20</v>
      </c>
      <c r="J30" s="8" t="s">
        <v>21</v>
      </c>
      <c r="K30" s="1" t="s">
        <v>22</v>
      </c>
      <c r="L30" s="8">
        <v>160</v>
      </c>
      <c r="M30" s="3">
        <v>0</v>
      </c>
    </row>
    <row r="31" spans="1:13" x14ac:dyDescent="0.35">
      <c r="A31" s="11">
        <v>26</v>
      </c>
      <c r="B31" s="8" t="s">
        <v>13</v>
      </c>
      <c r="C31" s="1" t="s">
        <v>14</v>
      </c>
      <c r="D31" s="1" t="s">
        <v>66</v>
      </c>
      <c r="E31" s="8" t="s">
        <v>23</v>
      </c>
      <c r="F31" s="1"/>
      <c r="G31" s="1" t="s">
        <v>25</v>
      </c>
      <c r="H31" s="8" t="s">
        <v>26</v>
      </c>
      <c r="I31" s="1" t="s">
        <v>27</v>
      </c>
      <c r="J31" s="8" t="s">
        <v>21</v>
      </c>
      <c r="K31" s="1" t="s">
        <v>28</v>
      </c>
      <c r="L31" s="8">
        <v>350</v>
      </c>
      <c r="M31" s="3">
        <v>0</v>
      </c>
    </row>
    <row r="32" spans="1:13" x14ac:dyDescent="0.35">
      <c r="A32" s="11">
        <v>27</v>
      </c>
      <c r="B32" s="8" t="s">
        <v>13</v>
      </c>
      <c r="C32" s="1" t="s">
        <v>14</v>
      </c>
      <c r="D32" s="1" t="s">
        <v>66</v>
      </c>
      <c r="E32" s="8" t="s">
        <v>29</v>
      </c>
      <c r="F32" s="1" t="s">
        <v>30</v>
      </c>
      <c r="G32" s="1" t="s">
        <v>31</v>
      </c>
      <c r="H32" s="8" t="s">
        <v>32</v>
      </c>
      <c r="I32" s="1" t="s">
        <v>33</v>
      </c>
      <c r="J32" s="8" t="s">
        <v>21</v>
      </c>
      <c r="K32" s="1" t="s">
        <v>34</v>
      </c>
      <c r="L32" s="8">
        <v>220</v>
      </c>
      <c r="M32" s="3">
        <v>0</v>
      </c>
    </row>
    <row r="33" spans="1:13" x14ac:dyDescent="0.35">
      <c r="A33" s="11">
        <v>28</v>
      </c>
      <c r="B33" s="8" t="s">
        <v>35</v>
      </c>
      <c r="C33" s="1" t="s">
        <v>36</v>
      </c>
      <c r="D33" s="1" t="s">
        <v>66</v>
      </c>
      <c r="E33" s="8" t="s">
        <v>16</v>
      </c>
      <c r="F33" s="1" t="s">
        <v>17</v>
      </c>
      <c r="G33" s="1" t="s">
        <v>18</v>
      </c>
      <c r="H33" s="8" t="s">
        <v>19</v>
      </c>
      <c r="I33" s="1" t="s">
        <v>37</v>
      </c>
      <c r="J33" s="8" t="s">
        <v>38</v>
      </c>
      <c r="K33" s="1" t="s">
        <v>39</v>
      </c>
      <c r="L33" s="8">
        <v>550</v>
      </c>
      <c r="M33" s="3">
        <v>0</v>
      </c>
    </row>
    <row r="34" spans="1:13" x14ac:dyDescent="0.35">
      <c r="A34" s="11">
        <v>29</v>
      </c>
      <c r="B34" s="8" t="s">
        <v>35</v>
      </c>
      <c r="C34" s="1" t="s">
        <v>36</v>
      </c>
      <c r="D34" s="1" t="s">
        <v>66</v>
      </c>
      <c r="E34" s="8" t="s">
        <v>23</v>
      </c>
      <c r="F34" s="1" t="s">
        <v>24</v>
      </c>
      <c r="G34" s="1" t="s">
        <v>25</v>
      </c>
      <c r="H34" s="8" t="s">
        <v>60</v>
      </c>
      <c r="I34" s="1" t="s">
        <v>40</v>
      </c>
      <c r="J34" s="8" t="s">
        <v>38</v>
      </c>
      <c r="K34" s="1" t="s">
        <v>41</v>
      </c>
      <c r="L34" s="8">
        <v>1200</v>
      </c>
      <c r="M34" s="3">
        <v>0</v>
      </c>
    </row>
    <row r="35" spans="1:13" x14ac:dyDescent="0.35">
      <c r="A35" s="11">
        <v>30</v>
      </c>
      <c r="B35" s="8" t="s">
        <v>35</v>
      </c>
      <c r="C35" s="1" t="s">
        <v>36</v>
      </c>
      <c r="D35" s="1" t="s">
        <v>66</v>
      </c>
      <c r="E35" s="8" t="s">
        <v>29</v>
      </c>
      <c r="F35" s="1" t="s">
        <v>30</v>
      </c>
      <c r="G35" s="1" t="s">
        <v>31</v>
      </c>
      <c r="H35" s="8" t="s">
        <v>32</v>
      </c>
      <c r="I35" s="1" t="s">
        <v>43</v>
      </c>
      <c r="J35" s="8" t="s">
        <v>38</v>
      </c>
      <c r="K35" s="1" t="s">
        <v>44</v>
      </c>
      <c r="L35" s="8">
        <v>850</v>
      </c>
      <c r="M35" s="3">
        <v>0</v>
      </c>
    </row>
    <row r="36" spans="1:13" x14ac:dyDescent="0.35">
      <c r="A36" s="11">
        <v>30</v>
      </c>
      <c r="B36" s="8" t="s">
        <v>35</v>
      </c>
      <c r="C36" s="1" t="s">
        <v>36</v>
      </c>
      <c r="D36" s="1" t="s">
        <v>66</v>
      </c>
      <c r="E36" s="8" t="s">
        <v>29</v>
      </c>
      <c r="F36" s="1" t="s">
        <v>30</v>
      </c>
      <c r="G36" s="1" t="s">
        <v>31</v>
      </c>
      <c r="H36" s="8" t="s">
        <v>32</v>
      </c>
      <c r="I36" s="1" t="s">
        <v>43</v>
      </c>
      <c r="J36" s="8" t="s">
        <v>38</v>
      </c>
      <c r="K36" s="1" t="s">
        <v>44</v>
      </c>
      <c r="L36" s="8">
        <v>850</v>
      </c>
      <c r="M36" s="3">
        <v>0</v>
      </c>
    </row>
    <row r="37" spans="1:13" x14ac:dyDescent="0.35">
      <c r="A37" s="11">
        <v>31</v>
      </c>
      <c r="B37" s="8" t="s">
        <v>45</v>
      </c>
      <c r="C37" s="1" t="s">
        <v>46</v>
      </c>
      <c r="D37" s="1" t="s">
        <v>66</v>
      </c>
      <c r="E37" s="8" t="s">
        <v>16</v>
      </c>
      <c r="F37" s="1" t="s">
        <v>17</v>
      </c>
      <c r="G37" s="1" t="s">
        <v>18</v>
      </c>
      <c r="H37" s="8" t="s">
        <v>19</v>
      </c>
      <c r="I37" s="1" t="s">
        <v>48</v>
      </c>
      <c r="J37" s="8" t="s">
        <v>49</v>
      </c>
      <c r="K37" s="1" t="s">
        <v>50</v>
      </c>
      <c r="L37" s="8">
        <v>130</v>
      </c>
      <c r="M37" s="3">
        <v>0</v>
      </c>
    </row>
    <row r="38" spans="1:13" x14ac:dyDescent="0.35">
      <c r="A38" s="11">
        <v>32</v>
      </c>
      <c r="B38" s="8" t="s">
        <v>45</v>
      </c>
      <c r="C38" s="1" t="s">
        <v>46</v>
      </c>
      <c r="D38" s="1" t="s">
        <v>66</v>
      </c>
      <c r="E38" s="8" t="s">
        <v>23</v>
      </c>
      <c r="F38" s="1" t="s">
        <v>24</v>
      </c>
      <c r="G38" s="1" t="s">
        <v>25</v>
      </c>
      <c r="H38" s="8" t="s">
        <v>26</v>
      </c>
      <c r="I38" s="1" t="s">
        <v>51</v>
      </c>
      <c r="J38" s="8" t="s">
        <v>49</v>
      </c>
      <c r="K38" s="1" t="s">
        <v>52</v>
      </c>
      <c r="L38" s="8">
        <v>220</v>
      </c>
      <c r="M38" s="3">
        <v>0</v>
      </c>
    </row>
    <row r="39" spans="1:13" x14ac:dyDescent="0.35">
      <c r="A39" s="11">
        <v>33</v>
      </c>
      <c r="B39" s="8" t="s">
        <v>45</v>
      </c>
      <c r="C39" s="1" t="s">
        <v>46</v>
      </c>
      <c r="D39" s="1" t="s">
        <v>66</v>
      </c>
      <c r="E39" s="8" t="s">
        <v>29</v>
      </c>
      <c r="F39" s="1" t="s">
        <v>30</v>
      </c>
      <c r="G39" s="1" t="s">
        <v>31</v>
      </c>
      <c r="H39" s="8" t="s">
        <v>32</v>
      </c>
      <c r="I39" s="1" t="s">
        <v>53</v>
      </c>
      <c r="J39" s="8" t="s">
        <v>49</v>
      </c>
      <c r="K39" s="1" t="s">
        <v>54</v>
      </c>
      <c r="L39" s="8">
        <v>160</v>
      </c>
      <c r="M39" s="3">
        <v>0</v>
      </c>
    </row>
    <row r="40" spans="1:13" x14ac:dyDescent="0.35">
      <c r="A40" s="11">
        <v>34</v>
      </c>
      <c r="B40" s="8" t="s">
        <v>55</v>
      </c>
      <c r="C40" s="1" t="s">
        <v>56</v>
      </c>
      <c r="D40" s="1" t="s">
        <v>66</v>
      </c>
      <c r="E40" s="8" t="s">
        <v>16</v>
      </c>
      <c r="F40" s="1" t="s">
        <v>17</v>
      </c>
      <c r="G40" s="1" t="s">
        <v>18</v>
      </c>
      <c r="H40" s="8" t="s">
        <v>47</v>
      </c>
      <c r="I40" s="1" t="s">
        <v>57</v>
      </c>
      <c r="J40" s="8" t="s">
        <v>58</v>
      </c>
      <c r="K40" s="1" t="s">
        <v>59</v>
      </c>
      <c r="L40" s="8">
        <v>110</v>
      </c>
      <c r="M40" s="3">
        <v>0</v>
      </c>
    </row>
    <row r="41" spans="1:13" x14ac:dyDescent="0.35">
      <c r="A41" s="11">
        <v>35</v>
      </c>
      <c r="B41" s="8" t="s">
        <v>55</v>
      </c>
      <c r="C41" s="1" t="s">
        <v>56</v>
      </c>
      <c r="D41" s="1" t="s">
        <v>66</v>
      </c>
      <c r="E41" s="8" t="s">
        <v>23</v>
      </c>
      <c r="F41" s="1" t="s">
        <v>24</v>
      </c>
      <c r="G41" s="1" t="s">
        <v>25</v>
      </c>
      <c r="H41" s="8" t="s">
        <v>26</v>
      </c>
      <c r="I41" s="1" t="s">
        <v>61</v>
      </c>
      <c r="J41" s="8" t="s">
        <v>58</v>
      </c>
      <c r="K41" s="1" t="s">
        <v>62</v>
      </c>
      <c r="L41" s="8">
        <v>260</v>
      </c>
      <c r="M41" s="3">
        <v>0</v>
      </c>
    </row>
    <row r="42" spans="1:13" x14ac:dyDescent="0.35">
      <c r="A42" s="11">
        <v>36</v>
      </c>
      <c r="B42" s="8" t="s">
        <v>55</v>
      </c>
      <c r="C42" s="1" t="s">
        <v>56</v>
      </c>
      <c r="D42" s="1" t="s">
        <v>66</v>
      </c>
      <c r="E42" s="8" t="s">
        <v>29</v>
      </c>
      <c r="F42" s="1" t="s">
        <v>30</v>
      </c>
      <c r="G42" s="1" t="s">
        <v>31</v>
      </c>
      <c r="H42" s="8" t="s">
        <v>32</v>
      </c>
      <c r="I42" s="1" t="s">
        <v>63</v>
      </c>
      <c r="J42" s="8" t="s">
        <v>58</v>
      </c>
      <c r="K42" s="1" t="s">
        <v>64</v>
      </c>
      <c r="L42" s="8">
        <v>200</v>
      </c>
      <c r="M42" s="3">
        <v>0</v>
      </c>
    </row>
    <row r="43" spans="1:13" x14ac:dyDescent="0.35">
      <c r="A43" s="11">
        <v>37</v>
      </c>
      <c r="B43" s="8" t="s">
        <v>13</v>
      </c>
      <c r="C43" s="1" t="s">
        <v>14</v>
      </c>
      <c r="D43" s="1" t="s">
        <v>67</v>
      </c>
      <c r="E43" s="8" t="s">
        <v>16</v>
      </c>
      <c r="F43" s="1" t="s">
        <v>17</v>
      </c>
      <c r="G43" s="1" t="s">
        <v>18</v>
      </c>
      <c r="H43" s="8" t="s">
        <v>19</v>
      </c>
      <c r="I43" s="1" t="s">
        <v>20</v>
      </c>
      <c r="J43" s="8" t="s">
        <v>21</v>
      </c>
      <c r="K43" s="1" t="s">
        <v>22</v>
      </c>
      <c r="L43" s="8">
        <v>200</v>
      </c>
      <c r="M43" s="3">
        <v>0</v>
      </c>
    </row>
    <row r="44" spans="1:13" x14ac:dyDescent="0.35">
      <c r="A44" s="11">
        <v>38</v>
      </c>
      <c r="B44" s="8" t="s">
        <v>13</v>
      </c>
      <c r="C44" s="1" t="s">
        <v>14</v>
      </c>
      <c r="D44" s="1" t="s">
        <v>67</v>
      </c>
      <c r="E44" s="8" t="s">
        <v>23</v>
      </c>
      <c r="F44" s="1" t="s">
        <v>24</v>
      </c>
      <c r="G44" s="1" t="s">
        <v>25</v>
      </c>
      <c r="H44" s="8" t="s">
        <v>26</v>
      </c>
      <c r="I44" s="1" t="s">
        <v>27</v>
      </c>
      <c r="J44" s="8" t="s">
        <v>21</v>
      </c>
      <c r="K44" s="1" t="s">
        <v>28</v>
      </c>
      <c r="L44" s="8">
        <v>450</v>
      </c>
      <c r="M44" s="3">
        <v>0</v>
      </c>
    </row>
    <row r="45" spans="1:13" x14ac:dyDescent="0.35">
      <c r="A45" s="11">
        <v>39</v>
      </c>
      <c r="B45" s="8" t="s">
        <v>13</v>
      </c>
      <c r="C45" s="1" t="s">
        <v>14</v>
      </c>
      <c r="D45" s="1" t="s">
        <v>67</v>
      </c>
      <c r="E45" s="8" t="s">
        <v>29</v>
      </c>
      <c r="F45" s="1" t="s">
        <v>30</v>
      </c>
      <c r="G45" s="1" t="s">
        <v>31</v>
      </c>
      <c r="H45" s="8" t="s">
        <v>32</v>
      </c>
      <c r="I45" s="1" t="s">
        <v>33</v>
      </c>
      <c r="J45" s="8" t="s">
        <v>21</v>
      </c>
      <c r="K45" s="1" t="s">
        <v>34</v>
      </c>
      <c r="L45" s="8">
        <v>300</v>
      </c>
      <c r="M45" s="3">
        <v>0</v>
      </c>
    </row>
    <row r="46" spans="1:13" x14ac:dyDescent="0.35">
      <c r="A46" s="11">
        <v>40</v>
      </c>
      <c r="B46" s="8" t="s">
        <v>35</v>
      </c>
      <c r="C46" s="1" t="s">
        <v>36</v>
      </c>
      <c r="D46" s="1" t="s">
        <v>67</v>
      </c>
      <c r="E46" s="8" t="s">
        <v>16</v>
      </c>
      <c r="F46" s="1"/>
      <c r="G46" s="1" t="s">
        <v>18</v>
      </c>
      <c r="H46" s="8" t="s">
        <v>19</v>
      </c>
      <c r="I46" s="1" t="s">
        <v>37</v>
      </c>
      <c r="J46" s="8" t="s">
        <v>38</v>
      </c>
      <c r="K46" s="1" t="s">
        <v>39</v>
      </c>
      <c r="L46" s="8">
        <v>700</v>
      </c>
      <c r="M46" s="3">
        <v>0</v>
      </c>
    </row>
    <row r="47" spans="1:13" x14ac:dyDescent="0.35">
      <c r="A47" s="11">
        <v>41</v>
      </c>
      <c r="B47" s="8" t="s">
        <v>35</v>
      </c>
      <c r="C47" s="1" t="s">
        <v>36</v>
      </c>
      <c r="D47" s="1" t="s">
        <v>67</v>
      </c>
      <c r="E47" s="8" t="s">
        <v>23</v>
      </c>
      <c r="F47" s="1" t="s">
        <v>24</v>
      </c>
      <c r="G47" s="1" t="s">
        <v>25</v>
      </c>
      <c r="H47" s="8" t="s">
        <v>26</v>
      </c>
      <c r="I47" s="1" t="s">
        <v>40</v>
      </c>
      <c r="J47" s="8" t="s">
        <v>38</v>
      </c>
      <c r="K47" s="1" t="s">
        <v>41</v>
      </c>
      <c r="L47" s="8">
        <v>1600</v>
      </c>
      <c r="M47" s="3">
        <v>0</v>
      </c>
    </row>
    <row r="48" spans="1:13" x14ac:dyDescent="0.35">
      <c r="A48" s="11">
        <v>42</v>
      </c>
      <c r="B48" s="8" t="s">
        <v>35</v>
      </c>
      <c r="C48" s="1" t="s">
        <v>36</v>
      </c>
      <c r="D48" s="1" t="s">
        <v>67</v>
      </c>
      <c r="E48" s="8" t="s">
        <v>29</v>
      </c>
      <c r="F48" s="1" t="s">
        <v>30</v>
      </c>
      <c r="G48" s="1" t="s">
        <v>31</v>
      </c>
      <c r="H48" s="8" t="s">
        <v>32</v>
      </c>
      <c r="I48" s="1" t="s">
        <v>43</v>
      </c>
      <c r="J48" s="8" t="s">
        <v>38</v>
      </c>
      <c r="K48" s="1" t="s">
        <v>44</v>
      </c>
      <c r="L48" s="8">
        <v>1000</v>
      </c>
      <c r="M48" s="3">
        <v>0</v>
      </c>
    </row>
    <row r="49" spans="1:13" x14ac:dyDescent="0.35">
      <c r="A49" s="11">
        <v>43</v>
      </c>
      <c r="B49" s="8" t="s">
        <v>45</v>
      </c>
      <c r="C49" s="1" t="s">
        <v>46</v>
      </c>
      <c r="D49" s="1" t="s">
        <v>67</v>
      </c>
      <c r="E49" s="8" t="s">
        <v>16</v>
      </c>
      <c r="F49" s="1" t="s">
        <v>17</v>
      </c>
      <c r="G49" s="1" t="s">
        <v>18</v>
      </c>
      <c r="H49" s="8" t="s">
        <v>47</v>
      </c>
      <c r="I49" s="1" t="s">
        <v>48</v>
      </c>
      <c r="J49" s="8" t="s">
        <v>49</v>
      </c>
      <c r="K49" s="1" t="s">
        <v>50</v>
      </c>
      <c r="L49" s="8">
        <v>160</v>
      </c>
      <c r="M49" s="3">
        <v>0</v>
      </c>
    </row>
    <row r="50" spans="1:13" x14ac:dyDescent="0.35">
      <c r="A50" s="11">
        <v>43</v>
      </c>
      <c r="B50" s="8" t="s">
        <v>45</v>
      </c>
      <c r="C50" s="1" t="s">
        <v>46</v>
      </c>
      <c r="D50" s="1" t="s">
        <v>67</v>
      </c>
      <c r="E50" s="8" t="s">
        <v>16</v>
      </c>
      <c r="F50" s="1" t="s">
        <v>17</v>
      </c>
      <c r="G50" s="1" t="s">
        <v>18</v>
      </c>
      <c r="H50" s="8" t="s">
        <v>47</v>
      </c>
      <c r="I50" s="1" t="s">
        <v>48</v>
      </c>
      <c r="J50" s="8" t="s">
        <v>49</v>
      </c>
      <c r="K50" s="1" t="s">
        <v>50</v>
      </c>
      <c r="L50" s="8">
        <v>160</v>
      </c>
      <c r="M50" s="3">
        <v>0</v>
      </c>
    </row>
    <row r="51" spans="1:13" x14ac:dyDescent="0.35">
      <c r="A51" s="11">
        <v>44</v>
      </c>
      <c r="B51" s="8" t="s">
        <v>45</v>
      </c>
      <c r="C51" s="1" t="s">
        <v>46</v>
      </c>
      <c r="D51" s="1" t="s">
        <v>67</v>
      </c>
      <c r="E51" s="8" t="s">
        <v>23</v>
      </c>
      <c r="F51" s="1" t="s">
        <v>24</v>
      </c>
      <c r="G51" s="1" t="s">
        <v>25</v>
      </c>
      <c r="H51" s="8" t="s">
        <v>26</v>
      </c>
      <c r="I51" s="1" t="s">
        <v>51</v>
      </c>
      <c r="J51" s="8" t="s">
        <v>49</v>
      </c>
      <c r="K51" s="1" t="s">
        <v>52</v>
      </c>
      <c r="L51" s="8">
        <v>280</v>
      </c>
      <c r="M51" s="3">
        <v>0</v>
      </c>
    </row>
    <row r="52" spans="1:13" x14ac:dyDescent="0.35">
      <c r="A52" s="11">
        <v>45</v>
      </c>
      <c r="B52" s="8" t="s">
        <v>45</v>
      </c>
      <c r="C52" s="1" t="s">
        <v>46</v>
      </c>
      <c r="D52" s="1" t="s">
        <v>67</v>
      </c>
      <c r="E52" s="8" t="s">
        <v>29</v>
      </c>
      <c r="F52" s="1" t="s">
        <v>30</v>
      </c>
      <c r="G52" s="1" t="s">
        <v>31</v>
      </c>
      <c r="H52" s="8" t="s">
        <v>32</v>
      </c>
      <c r="I52" s="1" t="s">
        <v>53</v>
      </c>
      <c r="J52" s="8" t="s">
        <v>49</v>
      </c>
      <c r="K52" s="1" t="s">
        <v>54</v>
      </c>
      <c r="L52" s="8">
        <v>200</v>
      </c>
      <c r="M52" s="3">
        <v>0</v>
      </c>
    </row>
    <row r="53" spans="1:13" x14ac:dyDescent="0.35">
      <c r="A53" s="11">
        <v>46</v>
      </c>
      <c r="B53" s="8" t="s">
        <v>55</v>
      </c>
      <c r="C53" s="1" t="s">
        <v>56</v>
      </c>
      <c r="D53" s="1" t="s">
        <v>67</v>
      </c>
      <c r="E53" s="8" t="s">
        <v>16</v>
      </c>
      <c r="F53" s="1" t="s">
        <v>17</v>
      </c>
      <c r="G53" s="1" t="s">
        <v>18</v>
      </c>
      <c r="H53" s="8" t="s">
        <v>19</v>
      </c>
      <c r="I53" s="1" t="s">
        <v>57</v>
      </c>
      <c r="J53" s="8" t="s">
        <v>58</v>
      </c>
      <c r="K53" s="1" t="s">
        <v>59</v>
      </c>
      <c r="L53" s="8">
        <v>130</v>
      </c>
      <c r="M53" s="3">
        <v>0</v>
      </c>
    </row>
    <row r="54" spans="1:13" x14ac:dyDescent="0.35">
      <c r="A54" s="11">
        <v>47</v>
      </c>
      <c r="B54" s="8" t="s">
        <v>55</v>
      </c>
      <c r="C54" s="1" t="s">
        <v>56</v>
      </c>
      <c r="D54" s="1" t="s">
        <v>67</v>
      </c>
      <c r="E54" s="8" t="s">
        <v>23</v>
      </c>
      <c r="F54" s="1" t="s">
        <v>24</v>
      </c>
      <c r="G54" s="1" t="s">
        <v>25</v>
      </c>
      <c r="H54" s="8" t="s">
        <v>26</v>
      </c>
      <c r="I54" s="1" t="s">
        <v>61</v>
      </c>
      <c r="J54" s="8" t="s">
        <v>58</v>
      </c>
      <c r="K54" s="1" t="s">
        <v>62</v>
      </c>
      <c r="L54" s="8">
        <v>300</v>
      </c>
      <c r="M54" s="3">
        <v>0</v>
      </c>
    </row>
    <row r="55" spans="1:13" x14ac:dyDescent="0.35">
      <c r="A55" s="11">
        <v>48</v>
      </c>
      <c r="B55" s="8" t="s">
        <v>55</v>
      </c>
      <c r="C55" s="1" t="s">
        <v>56</v>
      </c>
      <c r="D55" s="1" t="s">
        <v>67</v>
      </c>
      <c r="E55" s="8" t="s">
        <v>29</v>
      </c>
      <c r="F55" s="1"/>
      <c r="G55" s="1" t="s">
        <v>31</v>
      </c>
      <c r="H55" s="8" t="s">
        <v>42</v>
      </c>
      <c r="I55" s="1" t="s">
        <v>63</v>
      </c>
      <c r="J55" s="8" t="s">
        <v>58</v>
      </c>
      <c r="K55" s="1" t="s">
        <v>64</v>
      </c>
      <c r="L55" s="8">
        <v>230</v>
      </c>
      <c r="M55" s="3">
        <v>0</v>
      </c>
    </row>
    <row r="56" spans="1:13" x14ac:dyDescent="0.35">
      <c r="A56" s="11">
        <v>49</v>
      </c>
      <c r="B56" s="8" t="s">
        <v>13</v>
      </c>
      <c r="C56" s="1" t="s">
        <v>14</v>
      </c>
      <c r="D56" s="1" t="s">
        <v>68</v>
      </c>
      <c r="E56" s="8" t="s">
        <v>16</v>
      </c>
      <c r="F56" s="1" t="s">
        <v>17</v>
      </c>
      <c r="G56" s="1" t="s">
        <v>18</v>
      </c>
      <c r="H56" s="8" t="s">
        <v>19</v>
      </c>
      <c r="I56" s="1" t="s">
        <v>20</v>
      </c>
      <c r="J56" s="8" t="s">
        <v>21</v>
      </c>
      <c r="K56" s="1" t="s">
        <v>22</v>
      </c>
      <c r="L56" s="8">
        <v>200</v>
      </c>
      <c r="M56" s="3">
        <v>0</v>
      </c>
    </row>
    <row r="57" spans="1:13" x14ac:dyDescent="0.35">
      <c r="A57" s="11">
        <v>50</v>
      </c>
      <c r="B57" s="8" t="s">
        <v>13</v>
      </c>
      <c r="C57" s="1" t="s">
        <v>14</v>
      </c>
      <c r="D57" s="1" t="s">
        <v>68</v>
      </c>
      <c r="E57" s="8" t="s">
        <v>23</v>
      </c>
      <c r="F57" s="1" t="s">
        <v>24</v>
      </c>
      <c r="G57" s="1" t="s">
        <v>25</v>
      </c>
      <c r="H57" s="8" t="s">
        <v>26</v>
      </c>
      <c r="I57" s="1" t="s">
        <v>27</v>
      </c>
      <c r="J57" s="8" t="s">
        <v>21</v>
      </c>
      <c r="K57" s="1" t="s">
        <v>28</v>
      </c>
      <c r="L57" s="8">
        <v>450</v>
      </c>
      <c r="M57" s="3">
        <v>0</v>
      </c>
    </row>
    <row r="58" spans="1:13" x14ac:dyDescent="0.35">
      <c r="A58" s="11">
        <v>51</v>
      </c>
      <c r="B58" s="8" t="s">
        <v>13</v>
      </c>
      <c r="C58" s="1" t="s">
        <v>14</v>
      </c>
      <c r="D58" s="1" t="s">
        <v>68</v>
      </c>
      <c r="E58" s="8" t="s">
        <v>29</v>
      </c>
      <c r="F58" s="1" t="s">
        <v>30</v>
      </c>
      <c r="G58" s="1" t="s">
        <v>31</v>
      </c>
      <c r="H58" s="8" t="s">
        <v>32</v>
      </c>
      <c r="I58" s="1" t="s">
        <v>33</v>
      </c>
      <c r="J58" s="8" t="s">
        <v>21</v>
      </c>
      <c r="K58" s="1" t="s">
        <v>34</v>
      </c>
      <c r="L58" s="8">
        <v>350</v>
      </c>
      <c r="M58" s="3">
        <v>0</v>
      </c>
    </row>
    <row r="59" spans="1:13" x14ac:dyDescent="0.35">
      <c r="A59" s="11">
        <v>52</v>
      </c>
      <c r="B59" s="8" t="s">
        <v>35</v>
      </c>
      <c r="C59" s="1" t="s">
        <v>36</v>
      </c>
      <c r="D59" s="1" t="s">
        <v>68</v>
      </c>
      <c r="E59" s="8" t="s">
        <v>16</v>
      </c>
      <c r="F59" s="1" t="s">
        <v>17</v>
      </c>
      <c r="G59" s="1" t="s">
        <v>18</v>
      </c>
      <c r="H59" s="8" t="s">
        <v>47</v>
      </c>
      <c r="I59" s="1" t="s">
        <v>37</v>
      </c>
      <c r="J59" s="8" t="s">
        <v>38</v>
      </c>
      <c r="K59" s="1" t="s">
        <v>39</v>
      </c>
      <c r="L59" s="8">
        <v>700</v>
      </c>
      <c r="M59" s="3">
        <v>0</v>
      </c>
    </row>
    <row r="60" spans="1:13" x14ac:dyDescent="0.35">
      <c r="A60" s="11">
        <v>53</v>
      </c>
      <c r="B60" s="8" t="s">
        <v>35</v>
      </c>
      <c r="C60" s="1" t="s">
        <v>36</v>
      </c>
      <c r="D60" s="1" t="s">
        <v>68</v>
      </c>
      <c r="E60" s="8" t="s">
        <v>23</v>
      </c>
      <c r="F60" s="1" t="s">
        <v>24</v>
      </c>
      <c r="G60" s="1" t="s">
        <v>25</v>
      </c>
      <c r="H60" s="8" t="s">
        <v>26</v>
      </c>
      <c r="I60" s="1" t="s">
        <v>40</v>
      </c>
      <c r="J60" s="8" t="s">
        <v>38</v>
      </c>
      <c r="K60" s="1" t="s">
        <v>41</v>
      </c>
      <c r="L60" s="8">
        <v>1600</v>
      </c>
      <c r="M60" s="3">
        <v>0</v>
      </c>
    </row>
    <row r="61" spans="1:13" x14ac:dyDescent="0.35">
      <c r="A61" s="11">
        <v>53</v>
      </c>
      <c r="B61" s="8" t="s">
        <v>35</v>
      </c>
      <c r="C61" s="1" t="s">
        <v>36</v>
      </c>
      <c r="D61" s="1" t="s">
        <v>68</v>
      </c>
      <c r="E61" s="8" t="s">
        <v>23</v>
      </c>
      <c r="F61" s="1" t="s">
        <v>24</v>
      </c>
      <c r="G61" s="1" t="s">
        <v>25</v>
      </c>
      <c r="H61" s="8" t="s">
        <v>26</v>
      </c>
      <c r="I61" s="1" t="s">
        <v>40</v>
      </c>
      <c r="J61" s="8" t="s">
        <v>38</v>
      </c>
      <c r="K61" s="1" t="s">
        <v>41</v>
      </c>
      <c r="L61" s="8">
        <v>1600</v>
      </c>
      <c r="M61" s="3">
        <v>0</v>
      </c>
    </row>
    <row r="62" spans="1:13" x14ac:dyDescent="0.35">
      <c r="A62" s="11">
        <v>54</v>
      </c>
      <c r="B62" s="8" t="s">
        <v>35</v>
      </c>
      <c r="C62" s="1" t="s">
        <v>36</v>
      </c>
      <c r="D62" s="1" t="s">
        <v>68</v>
      </c>
      <c r="E62" s="8" t="s">
        <v>29</v>
      </c>
      <c r="F62" s="1" t="s">
        <v>30</v>
      </c>
      <c r="G62" s="1" t="s">
        <v>31</v>
      </c>
      <c r="H62" s="8" t="s">
        <v>32</v>
      </c>
      <c r="I62" s="1" t="s">
        <v>43</v>
      </c>
      <c r="J62" s="8" t="s">
        <v>38</v>
      </c>
      <c r="K62" s="1" t="s">
        <v>44</v>
      </c>
      <c r="L62" s="8">
        <v>1000</v>
      </c>
      <c r="M62" s="3">
        <v>0</v>
      </c>
    </row>
    <row r="63" spans="1:13" x14ac:dyDescent="0.35">
      <c r="A63" s="11">
        <v>55</v>
      </c>
      <c r="B63" s="8" t="s">
        <v>45</v>
      </c>
      <c r="C63" s="1" t="s">
        <v>46</v>
      </c>
      <c r="D63" s="1" t="s">
        <v>68</v>
      </c>
      <c r="E63" s="8" t="s">
        <v>16</v>
      </c>
      <c r="F63" s="1" t="s">
        <v>17</v>
      </c>
      <c r="G63" s="1" t="s">
        <v>18</v>
      </c>
      <c r="H63" s="8" t="s">
        <v>19</v>
      </c>
      <c r="I63" s="1" t="s">
        <v>48</v>
      </c>
      <c r="J63" s="8" t="s">
        <v>49</v>
      </c>
      <c r="K63" s="1" t="s">
        <v>50</v>
      </c>
      <c r="L63" s="8">
        <v>180</v>
      </c>
      <c r="M63" s="3">
        <v>0</v>
      </c>
    </row>
    <row r="64" spans="1:13" x14ac:dyDescent="0.35">
      <c r="A64" s="11">
        <v>56</v>
      </c>
      <c r="B64" s="8" t="s">
        <v>45</v>
      </c>
      <c r="C64" s="1" t="s">
        <v>46</v>
      </c>
      <c r="D64" s="1" t="s">
        <v>68</v>
      </c>
      <c r="E64" s="8" t="s">
        <v>23</v>
      </c>
      <c r="F64" s="1" t="s">
        <v>24</v>
      </c>
      <c r="G64" s="1" t="s">
        <v>25</v>
      </c>
      <c r="H64" s="8" t="s">
        <v>26</v>
      </c>
      <c r="I64" s="1" t="s">
        <v>51</v>
      </c>
      <c r="J64" s="8" t="s">
        <v>49</v>
      </c>
      <c r="K64" s="1" t="s">
        <v>52</v>
      </c>
      <c r="L64" s="8">
        <v>320</v>
      </c>
      <c r="M64" s="3">
        <v>0</v>
      </c>
    </row>
    <row r="65" spans="1:13" x14ac:dyDescent="0.35">
      <c r="A65" s="11">
        <v>57</v>
      </c>
      <c r="B65" s="8" t="s">
        <v>45</v>
      </c>
      <c r="C65" s="1" t="s">
        <v>46</v>
      </c>
      <c r="D65" s="1" t="s">
        <v>68</v>
      </c>
      <c r="E65" s="8" t="s">
        <v>29</v>
      </c>
      <c r="F65" s="1" t="s">
        <v>30</v>
      </c>
      <c r="G65" s="1" t="s">
        <v>31</v>
      </c>
      <c r="H65" s="8" t="s">
        <v>32</v>
      </c>
      <c r="I65" s="1" t="s">
        <v>53</v>
      </c>
      <c r="J65" s="8" t="s">
        <v>49</v>
      </c>
      <c r="K65" s="1" t="s">
        <v>54</v>
      </c>
      <c r="L65" s="8">
        <v>220</v>
      </c>
      <c r="M65" s="3">
        <v>0</v>
      </c>
    </row>
    <row r="66" spans="1:13" x14ac:dyDescent="0.35">
      <c r="A66" s="11">
        <v>58</v>
      </c>
      <c r="B66" s="8" t="s">
        <v>55</v>
      </c>
      <c r="C66" s="1" t="s">
        <v>56</v>
      </c>
      <c r="D66" s="1" t="s">
        <v>68</v>
      </c>
      <c r="E66" s="8" t="s">
        <v>16</v>
      </c>
      <c r="F66" s="1" t="s">
        <v>17</v>
      </c>
      <c r="G66" s="1" t="s">
        <v>18</v>
      </c>
      <c r="H66" s="8" t="s">
        <v>19</v>
      </c>
      <c r="I66" s="1" t="s">
        <v>57</v>
      </c>
      <c r="J66" s="8" t="s">
        <v>58</v>
      </c>
      <c r="K66" s="1" t="s">
        <v>59</v>
      </c>
      <c r="L66" s="8">
        <v>140</v>
      </c>
      <c r="M66" s="3">
        <v>0</v>
      </c>
    </row>
    <row r="67" spans="1:13" x14ac:dyDescent="0.35">
      <c r="A67" s="11">
        <v>59</v>
      </c>
      <c r="B67" s="8" t="s">
        <v>55</v>
      </c>
      <c r="C67" s="1" t="s">
        <v>56</v>
      </c>
      <c r="D67" s="1" t="s">
        <v>68</v>
      </c>
      <c r="E67" s="8" t="s">
        <v>23</v>
      </c>
      <c r="F67" s="1" t="s">
        <v>24</v>
      </c>
      <c r="G67" s="1" t="s">
        <v>25</v>
      </c>
      <c r="H67" s="8" t="s">
        <v>60</v>
      </c>
      <c r="I67" s="1" t="s">
        <v>61</v>
      </c>
      <c r="J67" s="8" t="s">
        <v>58</v>
      </c>
      <c r="K67" s="1" t="s">
        <v>62</v>
      </c>
      <c r="L67" s="8">
        <v>300</v>
      </c>
      <c r="M67" s="3">
        <v>0</v>
      </c>
    </row>
    <row r="68" spans="1:13" x14ac:dyDescent="0.35">
      <c r="A68" s="11">
        <v>60</v>
      </c>
      <c r="B68" s="8" t="s">
        <v>55</v>
      </c>
      <c r="C68" s="1" t="s">
        <v>56</v>
      </c>
      <c r="D68" s="1" t="s">
        <v>68</v>
      </c>
      <c r="E68" s="8" t="s">
        <v>29</v>
      </c>
      <c r="F68" s="1" t="s">
        <v>30</v>
      </c>
      <c r="G68" s="1" t="s">
        <v>31</v>
      </c>
      <c r="H68" s="8" t="s">
        <v>32</v>
      </c>
      <c r="I68" s="1" t="s">
        <v>63</v>
      </c>
      <c r="J68" s="8" t="s">
        <v>58</v>
      </c>
      <c r="K68" s="1" t="s">
        <v>64</v>
      </c>
      <c r="L68" s="8">
        <v>280</v>
      </c>
      <c r="M68" s="3">
        <v>0</v>
      </c>
    </row>
    <row r="69" spans="1:13" x14ac:dyDescent="0.35">
      <c r="A69" s="11">
        <v>61</v>
      </c>
      <c r="B69" s="8" t="s">
        <v>13</v>
      </c>
      <c r="C69" s="1" t="s">
        <v>14</v>
      </c>
      <c r="D69" s="1" t="s">
        <v>69</v>
      </c>
      <c r="E69" s="8" t="s">
        <v>16</v>
      </c>
      <c r="F69" s="1" t="s">
        <v>17</v>
      </c>
      <c r="G69" s="1" t="s">
        <v>18</v>
      </c>
      <c r="H69" s="8" t="s">
        <v>19</v>
      </c>
      <c r="I69" s="1" t="s">
        <v>20</v>
      </c>
      <c r="J69" s="8" t="s">
        <v>21</v>
      </c>
      <c r="K69" s="1" t="s">
        <v>22</v>
      </c>
      <c r="L69" s="8">
        <v>250</v>
      </c>
      <c r="M69" s="3">
        <v>0</v>
      </c>
    </row>
    <row r="70" spans="1:13" x14ac:dyDescent="0.35">
      <c r="A70" s="11">
        <v>62</v>
      </c>
      <c r="B70" s="8" t="s">
        <v>13</v>
      </c>
      <c r="C70" s="1" t="s">
        <v>14</v>
      </c>
      <c r="D70" s="1" t="s">
        <v>69</v>
      </c>
      <c r="E70" s="8" t="s">
        <v>23</v>
      </c>
      <c r="F70" s="1" t="s">
        <v>24</v>
      </c>
      <c r="G70" s="1" t="s">
        <v>25</v>
      </c>
      <c r="H70" s="8" t="s">
        <v>26</v>
      </c>
      <c r="I70" s="1" t="s">
        <v>27</v>
      </c>
      <c r="J70" s="8" t="s">
        <v>21</v>
      </c>
      <c r="K70" s="1" t="s">
        <v>28</v>
      </c>
      <c r="L70" s="8">
        <v>500</v>
      </c>
      <c r="M70" s="3">
        <v>0</v>
      </c>
    </row>
    <row r="71" spans="1:13" x14ac:dyDescent="0.35">
      <c r="A71" s="11">
        <v>63</v>
      </c>
      <c r="B71" s="8" t="s">
        <v>13</v>
      </c>
      <c r="C71" s="1" t="s">
        <v>14</v>
      </c>
      <c r="D71" s="1" t="s">
        <v>69</v>
      </c>
      <c r="E71" s="8" t="s">
        <v>29</v>
      </c>
      <c r="F71" s="1"/>
      <c r="G71" s="1" t="s">
        <v>31</v>
      </c>
      <c r="H71" s="8" t="s">
        <v>32</v>
      </c>
      <c r="I71" s="1" t="s">
        <v>33</v>
      </c>
      <c r="J71" s="8" t="s">
        <v>21</v>
      </c>
      <c r="K71" s="1" t="s">
        <v>34</v>
      </c>
      <c r="L71" s="8">
        <v>400</v>
      </c>
      <c r="M71" s="3">
        <v>0</v>
      </c>
    </row>
    <row r="72" spans="1:13" x14ac:dyDescent="0.35">
      <c r="A72" s="11">
        <v>64</v>
      </c>
      <c r="B72" s="8" t="s">
        <v>35</v>
      </c>
      <c r="C72" s="1" t="s">
        <v>36</v>
      </c>
      <c r="D72" s="1" t="s">
        <v>69</v>
      </c>
      <c r="E72" s="8" t="s">
        <v>16</v>
      </c>
      <c r="F72" s="1" t="s">
        <v>17</v>
      </c>
      <c r="G72" s="1" t="s">
        <v>18</v>
      </c>
      <c r="H72" s="8" t="s">
        <v>19</v>
      </c>
      <c r="I72" s="1" t="s">
        <v>37</v>
      </c>
      <c r="J72" s="8" t="s">
        <v>38</v>
      </c>
      <c r="K72" s="1" t="s">
        <v>39</v>
      </c>
      <c r="L72" s="8">
        <v>800</v>
      </c>
      <c r="M72" s="3">
        <v>0</v>
      </c>
    </row>
    <row r="73" spans="1:13" x14ac:dyDescent="0.35">
      <c r="A73" s="11">
        <v>65</v>
      </c>
      <c r="B73" s="8" t="s">
        <v>35</v>
      </c>
      <c r="C73" s="1" t="s">
        <v>36</v>
      </c>
      <c r="D73" s="1" t="s">
        <v>69</v>
      </c>
      <c r="E73" s="8" t="s">
        <v>23</v>
      </c>
      <c r="F73" s="1" t="s">
        <v>24</v>
      </c>
      <c r="G73" s="1" t="s">
        <v>25</v>
      </c>
      <c r="H73" s="8" t="s">
        <v>26</v>
      </c>
      <c r="I73" s="1" t="s">
        <v>40</v>
      </c>
      <c r="J73" s="8" t="s">
        <v>38</v>
      </c>
      <c r="K73" s="1" t="s">
        <v>41</v>
      </c>
      <c r="L73" s="8">
        <v>1900</v>
      </c>
      <c r="M73" s="3">
        <v>0</v>
      </c>
    </row>
    <row r="74" spans="1:13" x14ac:dyDescent="0.35">
      <c r="A74" s="11">
        <v>66</v>
      </c>
      <c r="B74" s="8" t="s">
        <v>35</v>
      </c>
      <c r="C74" s="1" t="s">
        <v>36</v>
      </c>
      <c r="D74" s="1" t="s">
        <v>69</v>
      </c>
      <c r="E74" s="8" t="s">
        <v>29</v>
      </c>
      <c r="F74" s="1" t="s">
        <v>30</v>
      </c>
      <c r="G74" s="1" t="s">
        <v>31</v>
      </c>
      <c r="H74" s="8" t="s">
        <v>32</v>
      </c>
      <c r="I74" s="1" t="s">
        <v>43</v>
      </c>
      <c r="J74" s="8" t="s">
        <v>38</v>
      </c>
      <c r="K74" s="1" t="s">
        <v>44</v>
      </c>
      <c r="L74" s="8">
        <v>1200</v>
      </c>
      <c r="M74" s="3">
        <v>0</v>
      </c>
    </row>
    <row r="75" spans="1:13" x14ac:dyDescent="0.35">
      <c r="A75" s="11">
        <v>67</v>
      </c>
      <c r="B75" s="8" t="s">
        <v>45</v>
      </c>
      <c r="C75" s="1" t="s">
        <v>46</v>
      </c>
      <c r="D75" s="1" t="s">
        <v>69</v>
      </c>
      <c r="E75" s="8" t="s">
        <v>16</v>
      </c>
      <c r="F75" s="1" t="s">
        <v>17</v>
      </c>
      <c r="G75" s="1" t="s">
        <v>18</v>
      </c>
      <c r="H75" s="8" t="s">
        <v>19</v>
      </c>
      <c r="I75" s="1" t="s">
        <v>48</v>
      </c>
      <c r="J75" s="8" t="s">
        <v>49</v>
      </c>
      <c r="K75" s="1" t="s">
        <v>50</v>
      </c>
      <c r="L75" s="8">
        <v>200</v>
      </c>
      <c r="M75" s="3">
        <v>0</v>
      </c>
    </row>
    <row r="76" spans="1:13" x14ac:dyDescent="0.35">
      <c r="A76" s="11">
        <v>68</v>
      </c>
      <c r="B76" s="8" t="s">
        <v>45</v>
      </c>
      <c r="C76" s="1" t="s">
        <v>46</v>
      </c>
      <c r="D76" s="1" t="s">
        <v>69</v>
      </c>
      <c r="E76" s="8" t="s">
        <v>23</v>
      </c>
      <c r="F76" s="1" t="s">
        <v>24</v>
      </c>
      <c r="G76" s="1" t="s">
        <v>25</v>
      </c>
      <c r="H76" s="8" t="s">
        <v>60</v>
      </c>
      <c r="I76" s="1" t="s">
        <v>51</v>
      </c>
      <c r="J76" s="8" t="s">
        <v>49</v>
      </c>
      <c r="K76" s="1" t="s">
        <v>52</v>
      </c>
      <c r="L76" s="8">
        <v>350</v>
      </c>
      <c r="M76" s="3">
        <v>0</v>
      </c>
    </row>
    <row r="77" spans="1:13" x14ac:dyDescent="0.35">
      <c r="A77" s="11">
        <v>69</v>
      </c>
      <c r="B77" s="8" t="s">
        <v>45</v>
      </c>
      <c r="C77" s="1" t="s">
        <v>46</v>
      </c>
      <c r="D77" s="1" t="s">
        <v>69</v>
      </c>
      <c r="E77" s="8" t="s">
        <v>29</v>
      </c>
      <c r="F77" s="1" t="s">
        <v>30</v>
      </c>
      <c r="G77" s="1" t="s">
        <v>31</v>
      </c>
      <c r="H77" s="8" t="s">
        <v>42</v>
      </c>
      <c r="I77" s="1" t="s">
        <v>53</v>
      </c>
      <c r="J77" s="8" t="s">
        <v>49</v>
      </c>
      <c r="K77" s="1" t="s">
        <v>54</v>
      </c>
      <c r="L77" s="8">
        <v>250</v>
      </c>
      <c r="M77" s="3">
        <v>0</v>
      </c>
    </row>
    <row r="78" spans="1:13" x14ac:dyDescent="0.35">
      <c r="A78" s="11">
        <v>70</v>
      </c>
      <c r="B78" s="8" t="s">
        <v>55</v>
      </c>
      <c r="C78" s="1" t="s">
        <v>56</v>
      </c>
      <c r="D78" s="1" t="s">
        <v>69</v>
      </c>
      <c r="E78" s="8" t="s">
        <v>16</v>
      </c>
      <c r="F78" s="1"/>
      <c r="G78" s="1" t="s">
        <v>18</v>
      </c>
      <c r="H78" s="8" t="s">
        <v>19</v>
      </c>
      <c r="I78" s="1" t="s">
        <v>57</v>
      </c>
      <c r="J78" s="8" t="s">
        <v>58</v>
      </c>
      <c r="K78" s="1" t="s">
        <v>59</v>
      </c>
      <c r="L78" s="8">
        <v>150</v>
      </c>
      <c r="M78" s="3">
        <v>0</v>
      </c>
    </row>
    <row r="79" spans="1:13" x14ac:dyDescent="0.35">
      <c r="A79" s="11">
        <v>70</v>
      </c>
      <c r="B79" s="8" t="s">
        <v>55</v>
      </c>
      <c r="C79" s="1" t="s">
        <v>56</v>
      </c>
      <c r="D79" s="1" t="s">
        <v>69</v>
      </c>
      <c r="E79" s="8" t="s">
        <v>16</v>
      </c>
      <c r="F79" s="1"/>
      <c r="G79" s="1" t="s">
        <v>18</v>
      </c>
      <c r="H79" s="8" t="s">
        <v>19</v>
      </c>
      <c r="I79" s="1" t="s">
        <v>57</v>
      </c>
      <c r="J79" s="8" t="s">
        <v>58</v>
      </c>
      <c r="K79" s="1" t="s">
        <v>59</v>
      </c>
      <c r="L79" s="8">
        <v>150</v>
      </c>
      <c r="M79" s="3">
        <v>0</v>
      </c>
    </row>
    <row r="80" spans="1:13" x14ac:dyDescent="0.35">
      <c r="A80" s="11">
        <v>71</v>
      </c>
      <c r="B80" s="8" t="s">
        <v>55</v>
      </c>
      <c r="C80" s="1" t="s">
        <v>56</v>
      </c>
      <c r="D80" s="1" t="s">
        <v>69</v>
      </c>
      <c r="E80" s="8" t="s">
        <v>23</v>
      </c>
      <c r="F80" s="1" t="s">
        <v>24</v>
      </c>
      <c r="G80" s="1" t="s">
        <v>25</v>
      </c>
      <c r="H80" s="8" t="s">
        <v>26</v>
      </c>
      <c r="I80" s="1" t="s">
        <v>61</v>
      </c>
      <c r="J80" s="8" t="s">
        <v>58</v>
      </c>
      <c r="K80" s="1" t="s">
        <v>62</v>
      </c>
      <c r="L80" s="8">
        <v>350</v>
      </c>
      <c r="M80" s="3">
        <v>0</v>
      </c>
    </row>
    <row r="81" spans="1:13" x14ac:dyDescent="0.35">
      <c r="A81" s="11">
        <v>72</v>
      </c>
      <c r="B81" s="8" t="s">
        <v>55</v>
      </c>
      <c r="C81" s="1" t="s">
        <v>56</v>
      </c>
      <c r="D81" s="1" t="s">
        <v>69</v>
      </c>
      <c r="E81" s="8" t="s">
        <v>29</v>
      </c>
      <c r="F81" s="1" t="s">
        <v>30</v>
      </c>
      <c r="G81" s="1" t="s">
        <v>31</v>
      </c>
      <c r="H81" s="8" t="s">
        <v>32</v>
      </c>
      <c r="I81" s="1" t="s">
        <v>63</v>
      </c>
      <c r="J81" s="8" t="s">
        <v>58</v>
      </c>
      <c r="K81" s="1" t="s">
        <v>64</v>
      </c>
      <c r="L81" s="8">
        <v>300</v>
      </c>
      <c r="M81" s="3">
        <v>0</v>
      </c>
    </row>
    <row r="82" spans="1:13" x14ac:dyDescent="0.35">
      <c r="A82" s="11">
        <v>72</v>
      </c>
      <c r="B82" s="8" t="s">
        <v>55</v>
      </c>
      <c r="C82" s="1" t="s">
        <v>56</v>
      </c>
      <c r="D82" s="1" t="s">
        <v>69</v>
      </c>
      <c r="E82" s="8" t="s">
        <v>29</v>
      </c>
      <c r="F82" s="1" t="s">
        <v>30</v>
      </c>
      <c r="G82" s="1" t="s">
        <v>31</v>
      </c>
      <c r="H82" s="8" t="s">
        <v>32</v>
      </c>
      <c r="I82" s="1" t="s">
        <v>63</v>
      </c>
      <c r="J82" s="8" t="s">
        <v>58</v>
      </c>
      <c r="K82" s="1" t="s">
        <v>64</v>
      </c>
      <c r="L82" s="8">
        <v>300</v>
      </c>
      <c r="M82" s="3">
        <v>0</v>
      </c>
    </row>
    <row r="83" spans="1:13" x14ac:dyDescent="0.35">
      <c r="A83" s="11">
        <v>73</v>
      </c>
      <c r="B83" s="8" t="s">
        <v>13</v>
      </c>
      <c r="C83" s="1" t="s">
        <v>14</v>
      </c>
      <c r="D83" s="1" t="s">
        <v>70</v>
      </c>
      <c r="E83" s="8" t="s">
        <v>16</v>
      </c>
      <c r="F83" s="1" t="s">
        <v>17</v>
      </c>
      <c r="G83" s="1" t="s">
        <v>18</v>
      </c>
      <c r="H83" s="8" t="s">
        <v>19</v>
      </c>
      <c r="I83" s="1" t="s">
        <v>20</v>
      </c>
      <c r="J83" s="8" t="s">
        <v>21</v>
      </c>
      <c r="K83" s="1" t="s">
        <v>22</v>
      </c>
      <c r="L83" s="8">
        <v>250</v>
      </c>
      <c r="M83" s="3">
        <v>0</v>
      </c>
    </row>
    <row r="84" spans="1:13" x14ac:dyDescent="0.35">
      <c r="A84" s="11">
        <v>74</v>
      </c>
      <c r="B84" s="8" t="s">
        <v>13</v>
      </c>
      <c r="C84" s="1" t="s">
        <v>14</v>
      </c>
      <c r="D84" s="1" t="s">
        <v>70</v>
      </c>
      <c r="E84" s="8" t="s">
        <v>23</v>
      </c>
      <c r="F84" s="1" t="s">
        <v>24</v>
      </c>
      <c r="G84" s="1" t="s">
        <v>25</v>
      </c>
      <c r="H84" s="8" t="s">
        <v>26</v>
      </c>
      <c r="I84" s="1" t="s">
        <v>27</v>
      </c>
      <c r="J84" s="8" t="s">
        <v>21</v>
      </c>
      <c r="K84" s="1" t="s">
        <v>28</v>
      </c>
      <c r="L84" s="8">
        <v>500</v>
      </c>
      <c r="M84" s="3">
        <v>0</v>
      </c>
    </row>
    <row r="85" spans="1:13" x14ac:dyDescent="0.35">
      <c r="A85" s="11">
        <v>75</v>
      </c>
      <c r="B85" s="8" t="s">
        <v>13</v>
      </c>
      <c r="C85" s="1" t="s">
        <v>14</v>
      </c>
      <c r="D85" s="1" t="s">
        <v>70</v>
      </c>
      <c r="E85" s="8" t="s">
        <v>29</v>
      </c>
      <c r="F85" s="1" t="s">
        <v>30</v>
      </c>
      <c r="G85" s="1" t="s">
        <v>31</v>
      </c>
      <c r="H85" s="8" t="s">
        <v>32</v>
      </c>
      <c r="I85" s="1" t="s">
        <v>33</v>
      </c>
      <c r="J85" s="8" t="s">
        <v>21</v>
      </c>
      <c r="K85" s="1" t="s">
        <v>34</v>
      </c>
      <c r="L85" s="8">
        <v>400</v>
      </c>
      <c r="M85" s="3">
        <v>0</v>
      </c>
    </row>
    <row r="86" spans="1:13" x14ac:dyDescent="0.35">
      <c r="A86" s="11">
        <v>76</v>
      </c>
      <c r="B86" s="8" t="s">
        <v>35</v>
      </c>
      <c r="C86" s="1" t="s">
        <v>36</v>
      </c>
      <c r="D86" s="1" t="s">
        <v>70</v>
      </c>
      <c r="E86" s="8" t="s">
        <v>16</v>
      </c>
      <c r="F86" s="1" t="s">
        <v>17</v>
      </c>
      <c r="G86" s="1" t="s">
        <v>18</v>
      </c>
      <c r="H86" s="8" t="s">
        <v>47</v>
      </c>
      <c r="I86" s="1" t="s">
        <v>37</v>
      </c>
      <c r="J86" s="8" t="s">
        <v>38</v>
      </c>
      <c r="K86" s="1" t="s">
        <v>39</v>
      </c>
      <c r="L86" s="8">
        <v>800</v>
      </c>
      <c r="M86" s="3">
        <v>0</v>
      </c>
    </row>
    <row r="87" spans="1:13" x14ac:dyDescent="0.35">
      <c r="A87" s="11">
        <v>77</v>
      </c>
      <c r="B87" s="8" t="s">
        <v>35</v>
      </c>
      <c r="C87" s="1" t="s">
        <v>36</v>
      </c>
      <c r="D87" s="1" t="s">
        <v>70</v>
      </c>
      <c r="E87" s="8" t="s">
        <v>23</v>
      </c>
      <c r="F87" s="1" t="s">
        <v>24</v>
      </c>
      <c r="G87" s="1" t="s">
        <v>25</v>
      </c>
      <c r="H87" s="8" t="s">
        <v>26</v>
      </c>
      <c r="I87" s="1" t="s">
        <v>40</v>
      </c>
      <c r="J87" s="8" t="s">
        <v>38</v>
      </c>
      <c r="K87" s="1" t="s">
        <v>41</v>
      </c>
      <c r="L87" s="8">
        <v>1800</v>
      </c>
      <c r="M87" s="3">
        <v>0</v>
      </c>
    </row>
    <row r="88" spans="1:13" x14ac:dyDescent="0.35">
      <c r="A88" s="11">
        <v>78</v>
      </c>
      <c r="B88" s="8" t="s">
        <v>35</v>
      </c>
      <c r="C88" s="1" t="s">
        <v>36</v>
      </c>
      <c r="D88" s="1" t="s">
        <v>70</v>
      </c>
      <c r="E88" s="8" t="s">
        <v>29</v>
      </c>
      <c r="F88" s="1" t="s">
        <v>30</v>
      </c>
      <c r="G88" s="1" t="s">
        <v>31</v>
      </c>
      <c r="H88" s="8" t="s">
        <v>32</v>
      </c>
      <c r="I88" s="1" t="s">
        <v>43</v>
      </c>
      <c r="J88" s="8" t="s">
        <v>38</v>
      </c>
      <c r="K88" s="1" t="s">
        <v>44</v>
      </c>
      <c r="L88" s="8">
        <v>1200</v>
      </c>
      <c r="M88" s="3">
        <v>0</v>
      </c>
    </row>
    <row r="89" spans="1:13" x14ac:dyDescent="0.35">
      <c r="A89" s="11">
        <v>79</v>
      </c>
      <c r="B89" s="8" t="s">
        <v>45</v>
      </c>
      <c r="C89" s="1" t="s">
        <v>46</v>
      </c>
      <c r="D89" s="1" t="s">
        <v>70</v>
      </c>
      <c r="E89" s="8" t="s">
        <v>16</v>
      </c>
      <c r="F89" s="1" t="s">
        <v>17</v>
      </c>
      <c r="G89" s="1" t="s">
        <v>18</v>
      </c>
      <c r="H89" s="8" t="s">
        <v>19</v>
      </c>
      <c r="I89" s="1" t="s">
        <v>48</v>
      </c>
      <c r="J89" s="8" t="s">
        <v>49</v>
      </c>
      <c r="K89" s="1" t="s">
        <v>50</v>
      </c>
      <c r="L89" s="8">
        <v>200</v>
      </c>
      <c r="M89" s="3">
        <v>0</v>
      </c>
    </row>
    <row r="90" spans="1:13" x14ac:dyDescent="0.35">
      <c r="A90" s="11">
        <v>80</v>
      </c>
      <c r="B90" s="8" t="s">
        <v>45</v>
      </c>
      <c r="C90" s="1" t="s">
        <v>46</v>
      </c>
      <c r="D90" s="1" t="s">
        <v>70</v>
      </c>
      <c r="E90" s="8" t="s">
        <v>23</v>
      </c>
      <c r="F90" s="1" t="s">
        <v>24</v>
      </c>
      <c r="G90" s="1" t="s">
        <v>25</v>
      </c>
      <c r="H90" s="8" t="s">
        <v>26</v>
      </c>
      <c r="I90" s="1" t="s">
        <v>51</v>
      </c>
      <c r="J90" s="8" t="s">
        <v>49</v>
      </c>
      <c r="K90" s="1" t="s">
        <v>52</v>
      </c>
      <c r="L90" s="8">
        <v>350</v>
      </c>
      <c r="M90" s="3">
        <v>0</v>
      </c>
    </row>
    <row r="91" spans="1:13" x14ac:dyDescent="0.35">
      <c r="A91" s="11">
        <v>81</v>
      </c>
      <c r="B91" s="8" t="s">
        <v>45</v>
      </c>
      <c r="C91" s="1" t="s">
        <v>46</v>
      </c>
      <c r="D91" s="1" t="s">
        <v>70</v>
      </c>
      <c r="E91" s="8" t="s">
        <v>29</v>
      </c>
      <c r="F91" s="1" t="s">
        <v>30</v>
      </c>
      <c r="G91" s="1" t="s">
        <v>31</v>
      </c>
      <c r="H91" s="8" t="s">
        <v>32</v>
      </c>
      <c r="I91" s="1" t="s">
        <v>53</v>
      </c>
      <c r="J91" s="8" t="s">
        <v>49</v>
      </c>
      <c r="K91" s="1" t="s">
        <v>54</v>
      </c>
      <c r="L91" s="8">
        <v>250</v>
      </c>
      <c r="M91" s="3">
        <v>0</v>
      </c>
    </row>
    <row r="92" spans="1:13" x14ac:dyDescent="0.35">
      <c r="A92" s="11">
        <v>82</v>
      </c>
      <c r="B92" s="8" t="s">
        <v>55</v>
      </c>
      <c r="C92" s="1" t="s">
        <v>56</v>
      </c>
      <c r="D92" s="1" t="s">
        <v>70</v>
      </c>
      <c r="E92" s="8" t="s">
        <v>16</v>
      </c>
      <c r="F92" s="1" t="s">
        <v>17</v>
      </c>
      <c r="G92" s="1" t="s">
        <v>18</v>
      </c>
      <c r="H92" s="8" t="s">
        <v>19</v>
      </c>
      <c r="I92" s="1" t="s">
        <v>57</v>
      </c>
      <c r="J92" s="8" t="s">
        <v>58</v>
      </c>
      <c r="K92" s="1" t="s">
        <v>59</v>
      </c>
      <c r="L92" s="8">
        <v>160</v>
      </c>
      <c r="M92" s="3">
        <v>0</v>
      </c>
    </row>
    <row r="93" spans="1:13" x14ac:dyDescent="0.35">
      <c r="A93" s="11">
        <v>83</v>
      </c>
      <c r="B93" s="8" t="s">
        <v>55</v>
      </c>
      <c r="C93" s="1" t="s">
        <v>56</v>
      </c>
      <c r="D93" s="1" t="s">
        <v>70</v>
      </c>
      <c r="E93" s="8" t="s">
        <v>23</v>
      </c>
      <c r="F93" s="1" t="s">
        <v>24</v>
      </c>
      <c r="G93" s="1" t="s">
        <v>25</v>
      </c>
      <c r="H93" s="8" t="s">
        <v>26</v>
      </c>
      <c r="I93" s="1" t="s">
        <v>61</v>
      </c>
      <c r="J93" s="8" t="s">
        <v>58</v>
      </c>
      <c r="K93" s="1" t="s">
        <v>62</v>
      </c>
      <c r="L93" s="8">
        <v>320</v>
      </c>
      <c r="M93" s="3">
        <v>0</v>
      </c>
    </row>
    <row r="94" spans="1:13" x14ac:dyDescent="0.35">
      <c r="A94" s="11">
        <v>84</v>
      </c>
      <c r="B94" s="8" t="s">
        <v>55</v>
      </c>
      <c r="C94" s="1" t="s">
        <v>56</v>
      </c>
      <c r="D94" s="1" t="s">
        <v>70</v>
      </c>
      <c r="E94" s="8" t="s">
        <v>29</v>
      </c>
      <c r="F94" s="1" t="s">
        <v>30</v>
      </c>
      <c r="G94" s="1" t="s">
        <v>31</v>
      </c>
      <c r="H94" s="8" t="s">
        <v>32</v>
      </c>
      <c r="I94" s="1" t="s">
        <v>63</v>
      </c>
      <c r="J94" s="8" t="s">
        <v>58</v>
      </c>
      <c r="K94" s="1" t="s">
        <v>64</v>
      </c>
      <c r="L94" s="8">
        <v>300</v>
      </c>
      <c r="M94" s="3">
        <v>0</v>
      </c>
    </row>
    <row r="95" spans="1:13" x14ac:dyDescent="0.35">
      <c r="A95" s="11">
        <v>85</v>
      </c>
      <c r="B95" s="8" t="s">
        <v>13</v>
      </c>
      <c r="C95" s="1" t="s">
        <v>14</v>
      </c>
      <c r="D95" s="1" t="s">
        <v>71</v>
      </c>
      <c r="E95" s="8" t="s">
        <v>16</v>
      </c>
      <c r="F95" s="1" t="s">
        <v>17</v>
      </c>
      <c r="G95" s="1" t="s">
        <v>18</v>
      </c>
      <c r="H95" s="8" t="s">
        <v>19</v>
      </c>
      <c r="I95" s="1" t="s">
        <v>20</v>
      </c>
      <c r="J95" s="8" t="s">
        <v>21</v>
      </c>
      <c r="K95" s="1" t="s">
        <v>22</v>
      </c>
      <c r="L95" s="8">
        <v>200</v>
      </c>
      <c r="M95" s="3">
        <v>0</v>
      </c>
    </row>
    <row r="96" spans="1:13" x14ac:dyDescent="0.35">
      <c r="A96" s="11">
        <v>85</v>
      </c>
      <c r="B96" s="8" t="s">
        <v>13</v>
      </c>
      <c r="C96" s="1" t="s">
        <v>14</v>
      </c>
      <c r="D96" s="1" t="s">
        <v>71</v>
      </c>
      <c r="E96" s="8" t="s">
        <v>16</v>
      </c>
      <c r="F96" s="1" t="s">
        <v>17</v>
      </c>
      <c r="G96" s="1" t="s">
        <v>18</v>
      </c>
      <c r="H96" s="8" t="s">
        <v>19</v>
      </c>
      <c r="I96" s="1" t="s">
        <v>20</v>
      </c>
      <c r="J96" s="8" t="s">
        <v>21</v>
      </c>
      <c r="K96" s="1" t="s">
        <v>22</v>
      </c>
      <c r="L96" s="8">
        <v>200</v>
      </c>
      <c r="M96" s="3">
        <v>0</v>
      </c>
    </row>
    <row r="97" spans="1:13" x14ac:dyDescent="0.35">
      <c r="A97" s="11">
        <v>86</v>
      </c>
      <c r="B97" s="8" t="s">
        <v>13</v>
      </c>
      <c r="C97" s="1" t="s">
        <v>14</v>
      </c>
      <c r="D97" s="1" t="s">
        <v>71</v>
      </c>
      <c r="E97" s="8" t="s">
        <v>23</v>
      </c>
      <c r="F97" s="1" t="s">
        <v>24</v>
      </c>
      <c r="G97" s="1" t="s">
        <v>25</v>
      </c>
      <c r="H97" s="8" t="s">
        <v>26</v>
      </c>
      <c r="I97" s="1" t="s">
        <v>27</v>
      </c>
      <c r="J97" s="8" t="s">
        <v>21</v>
      </c>
      <c r="K97" s="1" t="s">
        <v>28</v>
      </c>
      <c r="L97" s="8">
        <v>450</v>
      </c>
      <c r="M97" s="3">
        <v>0</v>
      </c>
    </row>
    <row r="98" spans="1:13" x14ac:dyDescent="0.35">
      <c r="A98" s="11">
        <v>87</v>
      </c>
      <c r="B98" s="8" t="s">
        <v>13</v>
      </c>
      <c r="C98" s="1" t="s">
        <v>14</v>
      </c>
      <c r="D98" s="1" t="s">
        <v>71</v>
      </c>
      <c r="E98" s="8" t="s">
        <v>29</v>
      </c>
      <c r="F98" s="1" t="s">
        <v>30</v>
      </c>
      <c r="G98" s="1" t="s">
        <v>31</v>
      </c>
      <c r="H98" s="8" t="s">
        <v>42</v>
      </c>
      <c r="I98" s="1" t="s">
        <v>33</v>
      </c>
      <c r="J98" s="8" t="s">
        <v>21</v>
      </c>
      <c r="K98" s="1" t="s">
        <v>34</v>
      </c>
      <c r="L98" s="8">
        <v>350</v>
      </c>
      <c r="M98" s="3">
        <v>0</v>
      </c>
    </row>
    <row r="99" spans="1:13" x14ac:dyDescent="0.35">
      <c r="A99" s="11">
        <v>88</v>
      </c>
      <c r="B99" s="8" t="s">
        <v>35</v>
      </c>
      <c r="C99" s="1" t="s">
        <v>36</v>
      </c>
      <c r="D99" s="1" t="s">
        <v>71</v>
      </c>
      <c r="E99" s="8" t="s">
        <v>16</v>
      </c>
      <c r="F99" s="1"/>
      <c r="G99" s="1" t="s">
        <v>18</v>
      </c>
      <c r="H99" s="8" t="s">
        <v>19</v>
      </c>
      <c r="I99" s="1" t="s">
        <v>37</v>
      </c>
      <c r="J99" s="8" t="s">
        <v>38</v>
      </c>
      <c r="K99" s="1" t="s">
        <v>39</v>
      </c>
      <c r="L99" s="8">
        <v>700</v>
      </c>
      <c r="M99" s="3">
        <v>0</v>
      </c>
    </row>
    <row r="100" spans="1:13" x14ac:dyDescent="0.35">
      <c r="A100" s="11">
        <v>89</v>
      </c>
      <c r="B100" s="8" t="s">
        <v>35</v>
      </c>
      <c r="C100" s="1" t="s">
        <v>36</v>
      </c>
      <c r="D100" s="1" t="s">
        <v>71</v>
      </c>
      <c r="E100" s="8" t="s">
        <v>23</v>
      </c>
      <c r="F100" s="1" t="s">
        <v>24</v>
      </c>
      <c r="G100" s="1" t="s">
        <v>25</v>
      </c>
      <c r="H100" s="8" t="s">
        <v>26</v>
      </c>
      <c r="I100" s="1" t="s">
        <v>40</v>
      </c>
      <c r="J100" s="8" t="s">
        <v>38</v>
      </c>
      <c r="K100" s="1" t="s">
        <v>41</v>
      </c>
      <c r="L100" s="8">
        <v>1600</v>
      </c>
      <c r="M100" s="3">
        <v>0</v>
      </c>
    </row>
    <row r="101" spans="1:13" x14ac:dyDescent="0.35">
      <c r="A101" s="11">
        <v>90</v>
      </c>
      <c r="B101" s="8" t="s">
        <v>35</v>
      </c>
      <c r="C101" s="1" t="s">
        <v>36</v>
      </c>
      <c r="D101" s="1" t="s">
        <v>71</v>
      </c>
      <c r="E101" s="8" t="s">
        <v>29</v>
      </c>
      <c r="F101" s="1" t="s">
        <v>30</v>
      </c>
      <c r="G101" s="1" t="s">
        <v>31</v>
      </c>
      <c r="H101" s="8" t="s">
        <v>32</v>
      </c>
      <c r="I101" s="1" t="s">
        <v>43</v>
      </c>
      <c r="J101" s="8" t="s">
        <v>38</v>
      </c>
      <c r="K101" s="1" t="s">
        <v>44</v>
      </c>
      <c r="L101" s="8">
        <v>1000</v>
      </c>
      <c r="M101" s="3">
        <v>0</v>
      </c>
    </row>
    <row r="102" spans="1:13" x14ac:dyDescent="0.35">
      <c r="A102" s="11">
        <v>91</v>
      </c>
      <c r="B102" s="8" t="s">
        <v>45</v>
      </c>
      <c r="C102" s="1" t="s">
        <v>46</v>
      </c>
      <c r="D102" s="1" t="s">
        <v>71</v>
      </c>
      <c r="E102" s="8" t="s">
        <v>16</v>
      </c>
      <c r="F102" s="1" t="s">
        <v>17</v>
      </c>
      <c r="G102" s="1" t="s">
        <v>18</v>
      </c>
      <c r="H102" s="8" t="s">
        <v>19</v>
      </c>
      <c r="I102" s="1" t="s">
        <v>48</v>
      </c>
      <c r="J102" s="8" t="s">
        <v>49</v>
      </c>
      <c r="K102" s="1" t="s">
        <v>50</v>
      </c>
      <c r="L102" s="8">
        <v>180</v>
      </c>
      <c r="M102" s="3">
        <v>0</v>
      </c>
    </row>
    <row r="103" spans="1:13" x14ac:dyDescent="0.35">
      <c r="A103" s="11">
        <v>92</v>
      </c>
      <c r="B103" s="8" t="s">
        <v>45</v>
      </c>
      <c r="C103" s="1" t="s">
        <v>46</v>
      </c>
      <c r="D103" s="1" t="s">
        <v>71</v>
      </c>
      <c r="E103" s="8" t="s">
        <v>23</v>
      </c>
      <c r="F103" s="1" t="s">
        <v>24</v>
      </c>
      <c r="G103" s="1" t="s">
        <v>25</v>
      </c>
      <c r="H103" s="8" t="s">
        <v>60</v>
      </c>
      <c r="I103" s="1" t="s">
        <v>51</v>
      </c>
      <c r="J103" s="8" t="s">
        <v>49</v>
      </c>
      <c r="K103" s="1" t="s">
        <v>52</v>
      </c>
      <c r="L103" s="8">
        <v>300</v>
      </c>
      <c r="M103" s="3">
        <v>0</v>
      </c>
    </row>
    <row r="104" spans="1:13" x14ac:dyDescent="0.35">
      <c r="A104" s="11">
        <v>93</v>
      </c>
      <c r="B104" s="8" t="s">
        <v>45</v>
      </c>
      <c r="C104" s="1" t="s">
        <v>46</v>
      </c>
      <c r="D104" s="1" t="s">
        <v>71</v>
      </c>
      <c r="E104" s="8" t="s">
        <v>29</v>
      </c>
      <c r="F104" s="1" t="s">
        <v>30</v>
      </c>
      <c r="G104" s="1" t="s">
        <v>31</v>
      </c>
      <c r="H104" s="8" t="s">
        <v>32</v>
      </c>
      <c r="I104" s="1" t="s">
        <v>53</v>
      </c>
      <c r="J104" s="8" t="s">
        <v>49</v>
      </c>
      <c r="K104" s="1" t="s">
        <v>54</v>
      </c>
      <c r="L104" s="8">
        <v>230</v>
      </c>
      <c r="M104" s="3">
        <v>0</v>
      </c>
    </row>
    <row r="105" spans="1:13" x14ac:dyDescent="0.35">
      <c r="A105" s="11">
        <v>93</v>
      </c>
      <c r="B105" s="8" t="s">
        <v>45</v>
      </c>
      <c r="C105" s="1" t="s">
        <v>46</v>
      </c>
      <c r="D105" s="1" t="s">
        <v>71</v>
      </c>
      <c r="E105" s="8" t="s">
        <v>29</v>
      </c>
      <c r="F105" s="1" t="s">
        <v>30</v>
      </c>
      <c r="G105" s="1" t="s">
        <v>31</v>
      </c>
      <c r="H105" s="8" t="s">
        <v>32</v>
      </c>
      <c r="I105" s="1" t="s">
        <v>53</v>
      </c>
      <c r="J105" s="8" t="s">
        <v>49</v>
      </c>
      <c r="K105" s="1" t="s">
        <v>54</v>
      </c>
      <c r="L105" s="8">
        <v>230</v>
      </c>
      <c r="M105" s="3">
        <v>0</v>
      </c>
    </row>
    <row r="106" spans="1:13" x14ac:dyDescent="0.35">
      <c r="A106" s="11">
        <v>94</v>
      </c>
      <c r="B106" s="8" t="s">
        <v>55</v>
      </c>
      <c r="C106" s="1" t="s">
        <v>56</v>
      </c>
      <c r="D106" s="1" t="s">
        <v>71</v>
      </c>
      <c r="E106" s="8" t="s">
        <v>16</v>
      </c>
      <c r="F106" s="1" t="s">
        <v>17</v>
      </c>
      <c r="G106" s="1" t="s">
        <v>18</v>
      </c>
      <c r="H106" s="8" t="s">
        <v>19</v>
      </c>
      <c r="I106" s="1" t="s">
        <v>57</v>
      </c>
      <c r="J106" s="8" t="s">
        <v>58</v>
      </c>
      <c r="K106" s="1" t="s">
        <v>59</v>
      </c>
      <c r="L106" s="8">
        <v>150</v>
      </c>
      <c r="M106" s="3">
        <v>0</v>
      </c>
    </row>
    <row r="107" spans="1:13" x14ac:dyDescent="0.35">
      <c r="A107" s="11">
        <v>95</v>
      </c>
      <c r="B107" s="8" t="s">
        <v>55</v>
      </c>
      <c r="C107" s="1" t="s">
        <v>56</v>
      </c>
      <c r="D107" s="1" t="s">
        <v>71</v>
      </c>
      <c r="E107" s="8" t="s">
        <v>23</v>
      </c>
      <c r="F107" s="1" t="s">
        <v>24</v>
      </c>
      <c r="G107" s="1" t="s">
        <v>25</v>
      </c>
      <c r="H107" s="8" t="s">
        <v>26</v>
      </c>
      <c r="I107" s="1" t="s">
        <v>61</v>
      </c>
      <c r="J107" s="8" t="s">
        <v>58</v>
      </c>
      <c r="K107" s="1" t="s">
        <v>62</v>
      </c>
      <c r="L107" s="8">
        <v>280</v>
      </c>
      <c r="M107" s="3">
        <v>0</v>
      </c>
    </row>
    <row r="108" spans="1:13" x14ac:dyDescent="0.35">
      <c r="A108" s="11">
        <v>96</v>
      </c>
      <c r="B108" s="8" t="s">
        <v>55</v>
      </c>
      <c r="C108" s="1" t="s">
        <v>56</v>
      </c>
      <c r="D108" s="1" t="s">
        <v>71</v>
      </c>
      <c r="E108" s="8" t="s">
        <v>29</v>
      </c>
      <c r="F108" s="1" t="s">
        <v>30</v>
      </c>
      <c r="G108" s="1" t="s">
        <v>31</v>
      </c>
      <c r="H108" s="8" t="s">
        <v>32</v>
      </c>
      <c r="I108" s="1" t="s">
        <v>63</v>
      </c>
      <c r="J108" s="8" t="s">
        <v>58</v>
      </c>
      <c r="K108" s="1" t="s">
        <v>64</v>
      </c>
      <c r="L108" s="8">
        <v>290</v>
      </c>
      <c r="M108" s="3">
        <v>0</v>
      </c>
    </row>
    <row r="109" spans="1:13" x14ac:dyDescent="0.35">
      <c r="A109" s="11">
        <v>97</v>
      </c>
      <c r="B109" s="8" t="s">
        <v>13</v>
      </c>
      <c r="C109" s="1" t="s">
        <v>14</v>
      </c>
      <c r="D109" s="1" t="s">
        <v>72</v>
      </c>
      <c r="E109" s="8" t="s">
        <v>16</v>
      </c>
      <c r="F109" s="1" t="s">
        <v>17</v>
      </c>
      <c r="G109" s="1" t="s">
        <v>18</v>
      </c>
      <c r="H109" s="8" t="s">
        <v>19</v>
      </c>
      <c r="I109" s="1" t="s">
        <v>20</v>
      </c>
      <c r="J109" s="8" t="s">
        <v>21</v>
      </c>
      <c r="K109" s="1" t="s">
        <v>22</v>
      </c>
      <c r="L109" s="8">
        <v>180</v>
      </c>
      <c r="M109" s="3">
        <v>0</v>
      </c>
    </row>
    <row r="110" spans="1:13" x14ac:dyDescent="0.35">
      <c r="A110" s="11">
        <v>98</v>
      </c>
      <c r="B110" s="8" t="s">
        <v>13</v>
      </c>
      <c r="C110" s="1" t="s">
        <v>14</v>
      </c>
      <c r="D110" s="1" t="s">
        <v>72</v>
      </c>
      <c r="E110" s="8" t="s">
        <v>23</v>
      </c>
      <c r="F110" s="1" t="s">
        <v>24</v>
      </c>
      <c r="G110" s="1" t="s">
        <v>25</v>
      </c>
      <c r="H110" s="8" t="s">
        <v>26</v>
      </c>
      <c r="I110" s="1" t="s">
        <v>27</v>
      </c>
      <c r="J110" s="8" t="s">
        <v>21</v>
      </c>
      <c r="K110" s="1" t="s">
        <v>28</v>
      </c>
      <c r="L110" s="8">
        <v>500</v>
      </c>
      <c r="M110" s="3">
        <v>0</v>
      </c>
    </row>
    <row r="111" spans="1:13" x14ac:dyDescent="0.35">
      <c r="A111" s="11">
        <v>99</v>
      </c>
      <c r="B111" s="8" t="s">
        <v>13</v>
      </c>
      <c r="C111" s="1" t="s">
        <v>14</v>
      </c>
      <c r="D111" s="1" t="s">
        <v>72</v>
      </c>
      <c r="E111" s="8" t="s">
        <v>29</v>
      </c>
      <c r="F111" s="1" t="s">
        <v>30</v>
      </c>
      <c r="G111" s="1" t="s">
        <v>31</v>
      </c>
      <c r="H111" s="8" t="s">
        <v>32</v>
      </c>
      <c r="I111" s="1" t="s">
        <v>33</v>
      </c>
      <c r="J111" s="8" t="s">
        <v>21</v>
      </c>
      <c r="K111" s="1" t="s">
        <v>34</v>
      </c>
      <c r="L111" s="8">
        <v>300</v>
      </c>
      <c r="M111" s="3">
        <v>0</v>
      </c>
    </row>
    <row r="112" spans="1:13" x14ac:dyDescent="0.35">
      <c r="A112" s="11">
        <v>100</v>
      </c>
      <c r="B112" s="8" t="s">
        <v>35</v>
      </c>
      <c r="C112" s="1" t="s">
        <v>36</v>
      </c>
      <c r="D112" s="1" t="s">
        <v>72</v>
      </c>
      <c r="E112" s="8" t="s">
        <v>16</v>
      </c>
      <c r="F112" s="1" t="s">
        <v>17</v>
      </c>
      <c r="G112" s="1" t="s">
        <v>18</v>
      </c>
      <c r="H112" s="8" t="s">
        <v>19</v>
      </c>
      <c r="I112" s="1" t="s">
        <v>37</v>
      </c>
      <c r="J112" s="8" t="s">
        <v>38</v>
      </c>
      <c r="K112" s="1" t="s">
        <v>39</v>
      </c>
      <c r="L112" s="8">
        <v>600</v>
      </c>
      <c r="M112" s="3">
        <v>0</v>
      </c>
    </row>
    <row r="113" spans="1:13" x14ac:dyDescent="0.35">
      <c r="A113" s="11">
        <v>101</v>
      </c>
      <c r="B113" s="8" t="s">
        <v>35</v>
      </c>
      <c r="C113" s="1" t="s">
        <v>36</v>
      </c>
      <c r="D113" s="1" t="s">
        <v>72</v>
      </c>
      <c r="E113" s="8" t="s">
        <v>23</v>
      </c>
      <c r="F113" s="1" t="s">
        <v>24</v>
      </c>
      <c r="G113" s="1" t="s">
        <v>25</v>
      </c>
      <c r="H113" s="8" t="s">
        <v>26</v>
      </c>
      <c r="I113" s="1" t="s">
        <v>40</v>
      </c>
      <c r="J113" s="8" t="s">
        <v>38</v>
      </c>
      <c r="K113" s="1" t="s">
        <v>41</v>
      </c>
      <c r="L113" s="8">
        <v>1400</v>
      </c>
      <c r="M113" s="3">
        <v>0</v>
      </c>
    </row>
    <row r="114" spans="1:13" x14ac:dyDescent="0.35">
      <c r="A114" s="11">
        <v>102</v>
      </c>
      <c r="B114" s="8" t="s">
        <v>35</v>
      </c>
      <c r="C114" s="1" t="s">
        <v>36</v>
      </c>
      <c r="D114" s="1" t="s">
        <v>72</v>
      </c>
      <c r="E114" s="8" t="s">
        <v>29</v>
      </c>
      <c r="F114" s="1" t="s">
        <v>30</v>
      </c>
      <c r="G114" s="1" t="s">
        <v>31</v>
      </c>
      <c r="H114" s="8" t="s">
        <v>32</v>
      </c>
      <c r="I114" s="1" t="s">
        <v>43</v>
      </c>
      <c r="J114" s="8" t="s">
        <v>38</v>
      </c>
      <c r="K114" s="1" t="s">
        <v>44</v>
      </c>
      <c r="L114" s="8">
        <v>850</v>
      </c>
      <c r="M114" s="3">
        <v>0</v>
      </c>
    </row>
    <row r="115" spans="1:13" x14ac:dyDescent="0.35">
      <c r="A115" s="11">
        <v>103</v>
      </c>
      <c r="B115" s="8" t="s">
        <v>45</v>
      </c>
      <c r="C115" s="1" t="s">
        <v>46</v>
      </c>
      <c r="D115" s="1" t="s">
        <v>72</v>
      </c>
      <c r="E115" s="8" t="s">
        <v>16</v>
      </c>
      <c r="F115" s="1" t="s">
        <v>17</v>
      </c>
      <c r="G115" s="1" t="s">
        <v>18</v>
      </c>
      <c r="H115" s="8" t="s">
        <v>47</v>
      </c>
      <c r="I115" s="1" t="s">
        <v>48</v>
      </c>
      <c r="J115" s="8" t="s">
        <v>49</v>
      </c>
      <c r="K115" s="1" t="s">
        <v>50</v>
      </c>
      <c r="L115" s="8">
        <v>160</v>
      </c>
      <c r="M115" s="3">
        <v>0</v>
      </c>
    </row>
    <row r="116" spans="1:13" x14ac:dyDescent="0.35">
      <c r="A116" s="11">
        <v>104</v>
      </c>
      <c r="B116" s="8" t="s">
        <v>45</v>
      </c>
      <c r="C116" s="1" t="s">
        <v>46</v>
      </c>
      <c r="D116" s="1" t="s">
        <v>72</v>
      </c>
      <c r="E116" s="8" t="s">
        <v>23</v>
      </c>
      <c r="F116" s="1" t="s">
        <v>24</v>
      </c>
      <c r="G116" s="1" t="s">
        <v>25</v>
      </c>
      <c r="H116" s="8" t="s">
        <v>26</v>
      </c>
      <c r="I116" s="1" t="s">
        <v>51</v>
      </c>
      <c r="J116" s="8" t="s">
        <v>49</v>
      </c>
      <c r="K116" s="1" t="s">
        <v>52</v>
      </c>
      <c r="L116" s="8">
        <v>320</v>
      </c>
      <c r="M116" s="3">
        <v>0</v>
      </c>
    </row>
    <row r="117" spans="1:13" x14ac:dyDescent="0.35">
      <c r="A117" s="11">
        <v>105</v>
      </c>
      <c r="B117" s="8" t="s">
        <v>45</v>
      </c>
      <c r="C117" s="1" t="s">
        <v>46</v>
      </c>
      <c r="D117" s="1" t="s">
        <v>72</v>
      </c>
      <c r="E117" s="8" t="s">
        <v>29</v>
      </c>
      <c r="F117" s="1" t="s">
        <v>30</v>
      </c>
      <c r="G117" s="1" t="s">
        <v>31</v>
      </c>
      <c r="H117" s="8" t="s">
        <v>32</v>
      </c>
      <c r="I117" s="1" t="s">
        <v>53</v>
      </c>
      <c r="J117" s="8" t="s">
        <v>49</v>
      </c>
      <c r="K117" s="1" t="s">
        <v>54</v>
      </c>
      <c r="L117" s="8">
        <v>250</v>
      </c>
      <c r="M117" s="3">
        <v>0</v>
      </c>
    </row>
    <row r="118" spans="1:13" x14ac:dyDescent="0.35">
      <c r="A118" s="11">
        <v>105</v>
      </c>
      <c r="B118" s="8" t="s">
        <v>45</v>
      </c>
      <c r="C118" s="1" t="s">
        <v>46</v>
      </c>
      <c r="D118" s="1" t="s">
        <v>72</v>
      </c>
      <c r="E118" s="8" t="s">
        <v>29</v>
      </c>
      <c r="F118" s="1" t="s">
        <v>30</v>
      </c>
      <c r="G118" s="1" t="s">
        <v>31</v>
      </c>
      <c r="H118" s="8" t="s">
        <v>32</v>
      </c>
      <c r="I118" s="1" t="s">
        <v>53</v>
      </c>
      <c r="J118" s="8" t="s">
        <v>49</v>
      </c>
      <c r="K118" s="1" t="s">
        <v>54</v>
      </c>
      <c r="L118" s="8">
        <v>250</v>
      </c>
      <c r="M118" s="3">
        <v>0</v>
      </c>
    </row>
    <row r="119" spans="1:13" x14ac:dyDescent="0.35">
      <c r="A119" s="11">
        <v>106</v>
      </c>
      <c r="B119" s="8" t="s">
        <v>55</v>
      </c>
      <c r="C119" s="1" t="s">
        <v>56</v>
      </c>
      <c r="D119" s="1" t="s">
        <v>72</v>
      </c>
      <c r="E119" s="8" t="s">
        <v>16</v>
      </c>
      <c r="F119" s="1" t="s">
        <v>17</v>
      </c>
      <c r="G119" s="1" t="s">
        <v>18</v>
      </c>
      <c r="H119" s="8" t="s">
        <v>19</v>
      </c>
      <c r="I119" s="1" t="s">
        <v>57</v>
      </c>
      <c r="J119" s="8" t="s">
        <v>58</v>
      </c>
      <c r="K119" s="1" t="s">
        <v>59</v>
      </c>
      <c r="L119" s="8">
        <v>140</v>
      </c>
      <c r="M119" s="3">
        <v>0</v>
      </c>
    </row>
    <row r="120" spans="1:13" x14ac:dyDescent="0.35">
      <c r="A120" s="11">
        <v>107</v>
      </c>
      <c r="B120" s="8" t="s">
        <v>55</v>
      </c>
      <c r="C120" s="1" t="s">
        <v>56</v>
      </c>
      <c r="D120" s="1" t="s">
        <v>72</v>
      </c>
      <c r="E120" s="8" t="s">
        <v>23</v>
      </c>
      <c r="F120" s="1" t="s">
        <v>24</v>
      </c>
      <c r="G120" s="1" t="s">
        <v>25</v>
      </c>
      <c r="H120" s="8" t="s">
        <v>26</v>
      </c>
      <c r="I120" s="1" t="s">
        <v>61</v>
      </c>
      <c r="J120" s="8" t="s">
        <v>58</v>
      </c>
      <c r="K120" s="1" t="s">
        <v>62</v>
      </c>
      <c r="L120" s="8">
        <v>310</v>
      </c>
      <c r="M120" s="3">
        <v>0</v>
      </c>
    </row>
    <row r="121" spans="1:13" x14ac:dyDescent="0.35">
      <c r="A121" s="11">
        <v>108</v>
      </c>
      <c r="B121" s="8" t="s">
        <v>55</v>
      </c>
      <c r="C121" s="1" t="s">
        <v>56</v>
      </c>
      <c r="D121" s="1" t="s">
        <v>72</v>
      </c>
      <c r="E121" s="8" t="s">
        <v>29</v>
      </c>
      <c r="F121" s="1" t="s">
        <v>30</v>
      </c>
      <c r="G121" s="1" t="s">
        <v>31</v>
      </c>
      <c r="H121" s="8" t="s">
        <v>32</v>
      </c>
      <c r="I121" s="1" t="s">
        <v>63</v>
      </c>
      <c r="J121" s="8" t="s">
        <v>58</v>
      </c>
      <c r="K121" s="1" t="s">
        <v>64</v>
      </c>
      <c r="L121" s="8">
        <v>280</v>
      </c>
      <c r="M121" s="3">
        <v>0</v>
      </c>
    </row>
    <row r="122" spans="1:13" x14ac:dyDescent="0.35">
      <c r="A122" s="11">
        <v>109</v>
      </c>
      <c r="B122" s="8" t="s">
        <v>13</v>
      </c>
      <c r="C122" s="1" t="s">
        <v>14</v>
      </c>
      <c r="D122" s="1" t="s">
        <v>73</v>
      </c>
      <c r="E122" s="8" t="s">
        <v>16</v>
      </c>
      <c r="F122" s="1" t="s">
        <v>17</v>
      </c>
      <c r="G122" s="1" t="s">
        <v>18</v>
      </c>
      <c r="H122" s="8" t="s">
        <v>19</v>
      </c>
      <c r="I122" s="1" t="s">
        <v>20</v>
      </c>
      <c r="J122" s="8" t="s">
        <v>21</v>
      </c>
      <c r="K122" s="1" t="s">
        <v>22</v>
      </c>
      <c r="L122" s="8">
        <v>150</v>
      </c>
      <c r="M122" s="3">
        <v>0</v>
      </c>
    </row>
    <row r="123" spans="1:13" x14ac:dyDescent="0.35">
      <c r="A123" s="11">
        <v>110</v>
      </c>
      <c r="B123" s="8" t="s">
        <v>13</v>
      </c>
      <c r="C123" s="1" t="s">
        <v>14</v>
      </c>
      <c r="D123" s="1" t="s">
        <v>73</v>
      </c>
      <c r="E123" s="8" t="s">
        <v>23</v>
      </c>
      <c r="F123" s="1" t="s">
        <v>24</v>
      </c>
      <c r="G123" s="1" t="s">
        <v>25</v>
      </c>
      <c r="H123" s="8" t="s">
        <v>26</v>
      </c>
      <c r="I123" s="1" t="s">
        <v>27</v>
      </c>
      <c r="J123" s="8" t="s">
        <v>21</v>
      </c>
      <c r="K123" s="1" t="s">
        <v>28</v>
      </c>
      <c r="L123" s="8">
        <v>400</v>
      </c>
      <c r="M123" s="3">
        <v>0</v>
      </c>
    </row>
    <row r="124" spans="1:13" x14ac:dyDescent="0.35">
      <c r="A124" s="11">
        <v>111</v>
      </c>
      <c r="B124" s="8" t="s">
        <v>13</v>
      </c>
      <c r="C124" s="1" t="s">
        <v>14</v>
      </c>
      <c r="D124" s="1" t="s">
        <v>73</v>
      </c>
      <c r="E124" s="8" t="s">
        <v>29</v>
      </c>
      <c r="F124" s="1" t="s">
        <v>30</v>
      </c>
      <c r="G124" s="1" t="s">
        <v>31</v>
      </c>
      <c r="H124" s="8" t="s">
        <v>42</v>
      </c>
      <c r="I124" s="1" t="s">
        <v>33</v>
      </c>
      <c r="J124" s="8" t="s">
        <v>21</v>
      </c>
      <c r="K124" s="1" t="s">
        <v>34</v>
      </c>
      <c r="L124" s="8">
        <v>280</v>
      </c>
      <c r="M124" s="3">
        <v>0</v>
      </c>
    </row>
    <row r="125" spans="1:13" x14ac:dyDescent="0.35">
      <c r="A125" s="11">
        <v>112</v>
      </c>
      <c r="B125" s="8" t="s">
        <v>35</v>
      </c>
      <c r="C125" s="1" t="s">
        <v>36</v>
      </c>
      <c r="D125" s="1" t="s">
        <v>73</v>
      </c>
      <c r="E125" s="8" t="s">
        <v>16</v>
      </c>
      <c r="F125" s="1" t="s">
        <v>17</v>
      </c>
      <c r="G125" s="1" t="s">
        <v>18</v>
      </c>
      <c r="H125" s="8" t="s">
        <v>19</v>
      </c>
      <c r="I125" s="1" t="s">
        <v>37</v>
      </c>
      <c r="J125" s="8" t="s">
        <v>38</v>
      </c>
      <c r="K125" s="1" t="s">
        <v>39</v>
      </c>
      <c r="L125" s="8">
        <v>550</v>
      </c>
      <c r="M125" s="3">
        <v>0</v>
      </c>
    </row>
    <row r="126" spans="1:13" x14ac:dyDescent="0.35">
      <c r="A126" s="11">
        <v>113</v>
      </c>
      <c r="B126" s="8" t="s">
        <v>35</v>
      </c>
      <c r="C126" s="1" t="s">
        <v>36</v>
      </c>
      <c r="D126" s="1" t="s">
        <v>73</v>
      </c>
      <c r="E126" s="8" t="s">
        <v>23</v>
      </c>
      <c r="F126" s="1" t="s">
        <v>24</v>
      </c>
      <c r="G126" s="1" t="s">
        <v>25</v>
      </c>
      <c r="H126" s="8" t="s">
        <v>26</v>
      </c>
      <c r="I126" s="1" t="s">
        <v>40</v>
      </c>
      <c r="J126" s="8" t="s">
        <v>38</v>
      </c>
      <c r="K126" s="1" t="s">
        <v>41</v>
      </c>
      <c r="L126" s="8">
        <v>1300</v>
      </c>
      <c r="M126" s="3">
        <v>0</v>
      </c>
    </row>
    <row r="127" spans="1:13" x14ac:dyDescent="0.35">
      <c r="A127" s="11">
        <v>114</v>
      </c>
      <c r="B127" s="8" t="s">
        <v>35</v>
      </c>
      <c r="C127" s="1" t="s">
        <v>36</v>
      </c>
      <c r="D127" s="1" t="s">
        <v>73</v>
      </c>
      <c r="E127" s="8" t="s">
        <v>29</v>
      </c>
      <c r="F127" s="1" t="s">
        <v>30</v>
      </c>
      <c r="G127" s="1" t="s">
        <v>31</v>
      </c>
      <c r="H127" s="8" t="s">
        <v>32</v>
      </c>
      <c r="I127" s="1" t="s">
        <v>43</v>
      </c>
      <c r="J127" s="8" t="s">
        <v>38</v>
      </c>
      <c r="K127" s="1" t="s">
        <v>44</v>
      </c>
      <c r="L127" s="8">
        <v>750</v>
      </c>
      <c r="M127" s="3">
        <v>0</v>
      </c>
    </row>
    <row r="128" spans="1:13" x14ac:dyDescent="0.35">
      <c r="A128" s="11">
        <v>115</v>
      </c>
      <c r="B128" s="8" t="s">
        <v>45</v>
      </c>
      <c r="C128" s="1" t="s">
        <v>46</v>
      </c>
      <c r="D128" s="1" t="s">
        <v>73</v>
      </c>
      <c r="E128" s="8" t="s">
        <v>16</v>
      </c>
      <c r="F128" s="1" t="s">
        <v>17</v>
      </c>
      <c r="G128" s="1" t="s">
        <v>18</v>
      </c>
      <c r="H128" s="8" t="s">
        <v>19</v>
      </c>
      <c r="I128" s="1" t="s">
        <v>48</v>
      </c>
      <c r="J128" s="8" t="s">
        <v>49</v>
      </c>
      <c r="K128" s="1" t="s">
        <v>50</v>
      </c>
      <c r="L128" s="8">
        <v>140</v>
      </c>
      <c r="M128" s="3">
        <v>0</v>
      </c>
    </row>
    <row r="129" spans="1:13" x14ac:dyDescent="0.35">
      <c r="A129" s="11">
        <v>116</v>
      </c>
      <c r="B129" s="8" t="s">
        <v>45</v>
      </c>
      <c r="C129" s="1" t="s">
        <v>46</v>
      </c>
      <c r="D129" s="1" t="s">
        <v>73</v>
      </c>
      <c r="E129" s="8" t="s">
        <v>23</v>
      </c>
      <c r="F129" s="1"/>
      <c r="G129" s="1" t="s">
        <v>25</v>
      </c>
      <c r="H129" s="8" t="s">
        <v>26</v>
      </c>
      <c r="I129" s="1" t="s">
        <v>51</v>
      </c>
      <c r="J129" s="8" t="s">
        <v>49</v>
      </c>
      <c r="K129" s="1" t="s">
        <v>52</v>
      </c>
      <c r="L129" s="8">
        <v>300</v>
      </c>
      <c r="M129" s="3">
        <v>0</v>
      </c>
    </row>
    <row r="130" spans="1:13" x14ac:dyDescent="0.35">
      <c r="A130" s="11">
        <v>117</v>
      </c>
      <c r="B130" s="8" t="s">
        <v>45</v>
      </c>
      <c r="C130" s="1" t="s">
        <v>46</v>
      </c>
      <c r="D130" s="1" t="s">
        <v>73</v>
      </c>
      <c r="E130" s="8" t="s">
        <v>29</v>
      </c>
      <c r="F130" s="1" t="s">
        <v>30</v>
      </c>
      <c r="G130" s="1" t="s">
        <v>31</v>
      </c>
      <c r="H130" s="8" t="s">
        <v>32</v>
      </c>
      <c r="I130" s="1" t="s">
        <v>53</v>
      </c>
      <c r="J130" s="8" t="s">
        <v>49</v>
      </c>
      <c r="K130" s="1" t="s">
        <v>54</v>
      </c>
      <c r="L130" s="8">
        <v>220</v>
      </c>
      <c r="M130" s="3">
        <v>0</v>
      </c>
    </row>
    <row r="131" spans="1:13" x14ac:dyDescent="0.35">
      <c r="A131" s="11">
        <v>118</v>
      </c>
      <c r="B131" s="8" t="s">
        <v>55</v>
      </c>
      <c r="C131" s="1" t="s">
        <v>56</v>
      </c>
      <c r="D131" s="1" t="s">
        <v>73</v>
      </c>
      <c r="E131" s="8" t="s">
        <v>16</v>
      </c>
      <c r="F131" s="1" t="s">
        <v>17</v>
      </c>
      <c r="G131" s="1" t="s">
        <v>18</v>
      </c>
      <c r="H131" s="8" t="s">
        <v>19</v>
      </c>
      <c r="I131" s="1" t="s">
        <v>57</v>
      </c>
      <c r="J131" s="8" t="s">
        <v>58</v>
      </c>
      <c r="K131" s="1" t="s">
        <v>59</v>
      </c>
      <c r="L131" s="8">
        <v>130</v>
      </c>
      <c r="M131" s="3">
        <v>0</v>
      </c>
    </row>
    <row r="132" spans="1:13" x14ac:dyDescent="0.35">
      <c r="A132" s="11">
        <v>119</v>
      </c>
      <c r="B132" s="8" t="s">
        <v>55</v>
      </c>
      <c r="C132" s="1" t="s">
        <v>56</v>
      </c>
      <c r="D132" s="1" t="s">
        <v>73</v>
      </c>
      <c r="E132" s="8" t="s">
        <v>23</v>
      </c>
      <c r="F132" s="1" t="s">
        <v>24</v>
      </c>
      <c r="G132" s="1" t="s">
        <v>25</v>
      </c>
      <c r="H132" s="8" t="s">
        <v>26</v>
      </c>
      <c r="I132" s="1" t="s">
        <v>61</v>
      </c>
      <c r="J132" s="8" t="s">
        <v>58</v>
      </c>
      <c r="K132" s="1" t="s">
        <v>62</v>
      </c>
      <c r="L132" s="8">
        <v>290</v>
      </c>
      <c r="M132" s="3">
        <v>0</v>
      </c>
    </row>
    <row r="133" spans="1:13" x14ac:dyDescent="0.35">
      <c r="A133" s="11">
        <v>119</v>
      </c>
      <c r="B133" s="8" t="s">
        <v>55</v>
      </c>
      <c r="C133" s="1" t="s">
        <v>56</v>
      </c>
      <c r="D133" s="1" t="s">
        <v>73</v>
      </c>
      <c r="E133" s="8" t="s">
        <v>23</v>
      </c>
      <c r="F133" s="1" t="s">
        <v>24</v>
      </c>
      <c r="G133" s="1" t="s">
        <v>25</v>
      </c>
      <c r="H133" s="8" t="s">
        <v>26</v>
      </c>
      <c r="I133" s="1" t="s">
        <v>61</v>
      </c>
      <c r="J133" s="8" t="s">
        <v>58</v>
      </c>
      <c r="K133" s="1" t="s">
        <v>62</v>
      </c>
      <c r="L133" s="8">
        <v>290</v>
      </c>
      <c r="M133" s="3">
        <v>0</v>
      </c>
    </row>
    <row r="134" spans="1:13" x14ac:dyDescent="0.35">
      <c r="A134" s="11">
        <v>120</v>
      </c>
      <c r="B134" s="8" t="s">
        <v>55</v>
      </c>
      <c r="C134" s="1" t="s">
        <v>56</v>
      </c>
      <c r="D134" s="1" t="s">
        <v>73</v>
      </c>
      <c r="E134" s="8" t="s">
        <v>29</v>
      </c>
      <c r="F134" s="1" t="s">
        <v>30</v>
      </c>
      <c r="G134" s="1" t="s">
        <v>31</v>
      </c>
      <c r="H134" s="8" t="s">
        <v>32</v>
      </c>
      <c r="I134" s="1" t="s">
        <v>63</v>
      </c>
      <c r="J134" s="8" t="s">
        <v>58</v>
      </c>
      <c r="K134" s="1" t="s">
        <v>64</v>
      </c>
      <c r="L134" s="8">
        <v>270</v>
      </c>
      <c r="M134" s="3">
        <v>0</v>
      </c>
    </row>
    <row r="135" spans="1:13" x14ac:dyDescent="0.35">
      <c r="A135" s="11">
        <v>121</v>
      </c>
      <c r="B135" s="8" t="s">
        <v>13</v>
      </c>
      <c r="C135" s="1" t="s">
        <v>14</v>
      </c>
      <c r="D135" s="1" t="s">
        <v>74</v>
      </c>
      <c r="E135" s="8" t="s">
        <v>16</v>
      </c>
      <c r="F135" s="1" t="s">
        <v>17</v>
      </c>
      <c r="G135" s="1" t="s">
        <v>18</v>
      </c>
      <c r="H135" s="8" t="s">
        <v>19</v>
      </c>
      <c r="I135" s="1" t="s">
        <v>20</v>
      </c>
      <c r="J135" s="8" t="s">
        <v>21</v>
      </c>
      <c r="K135" s="1" t="s">
        <v>22</v>
      </c>
      <c r="L135" s="8">
        <v>180</v>
      </c>
      <c r="M135" s="3">
        <v>15</v>
      </c>
    </row>
    <row r="136" spans="1:13" x14ac:dyDescent="0.35">
      <c r="A136" s="11">
        <v>122</v>
      </c>
      <c r="B136" s="8" t="s">
        <v>13</v>
      </c>
      <c r="C136" s="1" t="s">
        <v>14</v>
      </c>
      <c r="D136" s="1" t="s">
        <v>74</v>
      </c>
      <c r="E136" s="8" t="s">
        <v>23</v>
      </c>
      <c r="F136" s="1" t="s">
        <v>24</v>
      </c>
      <c r="G136" s="1" t="s">
        <v>25</v>
      </c>
      <c r="H136" s="8" t="s">
        <v>60</v>
      </c>
      <c r="I136" s="1" t="s">
        <v>27</v>
      </c>
      <c r="J136" s="8" t="s">
        <v>21</v>
      </c>
      <c r="K136" s="1" t="s">
        <v>28</v>
      </c>
      <c r="L136" s="8">
        <v>450</v>
      </c>
      <c r="M136" s="3">
        <v>15</v>
      </c>
    </row>
    <row r="137" spans="1:13" x14ac:dyDescent="0.35">
      <c r="A137" s="11">
        <v>123</v>
      </c>
      <c r="B137" s="8" t="s">
        <v>13</v>
      </c>
      <c r="C137" s="1" t="s">
        <v>14</v>
      </c>
      <c r="D137" s="1" t="s">
        <v>74</v>
      </c>
      <c r="E137" s="8" t="s">
        <v>29</v>
      </c>
      <c r="F137" s="1" t="s">
        <v>30</v>
      </c>
      <c r="G137" s="1" t="s">
        <v>31</v>
      </c>
      <c r="H137" s="8" t="s">
        <v>32</v>
      </c>
      <c r="I137" s="1" t="s">
        <v>33</v>
      </c>
      <c r="J137" s="8" t="s">
        <v>21</v>
      </c>
      <c r="K137" s="1" t="s">
        <v>34</v>
      </c>
      <c r="L137" s="8">
        <v>300</v>
      </c>
      <c r="M137" s="3">
        <v>15</v>
      </c>
    </row>
    <row r="138" spans="1:13" x14ac:dyDescent="0.35">
      <c r="A138" s="11">
        <v>124</v>
      </c>
      <c r="B138" s="8" t="s">
        <v>35</v>
      </c>
      <c r="C138" s="1" t="s">
        <v>36</v>
      </c>
      <c r="D138" s="1" t="s">
        <v>74</v>
      </c>
      <c r="E138" s="8" t="s">
        <v>16</v>
      </c>
      <c r="F138" s="1" t="s">
        <v>17</v>
      </c>
      <c r="G138" s="1" t="s">
        <v>18</v>
      </c>
      <c r="H138" s="8" t="s">
        <v>19</v>
      </c>
      <c r="I138" s="1" t="s">
        <v>37</v>
      </c>
      <c r="J138" s="8" t="s">
        <v>38</v>
      </c>
      <c r="K138" s="1" t="s">
        <v>39</v>
      </c>
      <c r="L138" s="8">
        <v>600</v>
      </c>
      <c r="M138" s="3">
        <v>15</v>
      </c>
    </row>
    <row r="139" spans="1:13" x14ac:dyDescent="0.35">
      <c r="A139" s="11">
        <v>125</v>
      </c>
      <c r="B139" s="8" t="s">
        <v>35</v>
      </c>
      <c r="C139" s="1" t="s">
        <v>36</v>
      </c>
      <c r="D139" s="1" t="s">
        <v>74</v>
      </c>
      <c r="E139" s="8" t="s">
        <v>23</v>
      </c>
      <c r="F139" s="1" t="s">
        <v>24</v>
      </c>
      <c r="G139" s="1" t="s">
        <v>25</v>
      </c>
      <c r="H139" s="8" t="s">
        <v>26</v>
      </c>
      <c r="I139" s="1" t="s">
        <v>40</v>
      </c>
      <c r="J139" s="8" t="s">
        <v>38</v>
      </c>
      <c r="K139" s="1" t="s">
        <v>41</v>
      </c>
      <c r="L139" s="8">
        <v>1500</v>
      </c>
      <c r="M139" s="3">
        <v>15</v>
      </c>
    </row>
    <row r="140" spans="1:13" x14ac:dyDescent="0.35">
      <c r="A140" s="11">
        <v>126</v>
      </c>
      <c r="B140" s="8" t="s">
        <v>35</v>
      </c>
      <c r="C140" s="1" t="s">
        <v>36</v>
      </c>
      <c r="D140" s="1" t="s">
        <v>74</v>
      </c>
      <c r="E140" s="8" t="s">
        <v>29</v>
      </c>
      <c r="F140" s="1" t="s">
        <v>30</v>
      </c>
      <c r="G140" s="1" t="s">
        <v>31</v>
      </c>
      <c r="H140" s="8" t="s">
        <v>32</v>
      </c>
      <c r="I140" s="1" t="s">
        <v>43</v>
      </c>
      <c r="J140" s="8" t="s">
        <v>38</v>
      </c>
      <c r="K140" s="1" t="s">
        <v>44</v>
      </c>
      <c r="L140" s="8">
        <v>800</v>
      </c>
      <c r="M140" s="3">
        <v>15</v>
      </c>
    </row>
    <row r="141" spans="1:13" x14ac:dyDescent="0.35">
      <c r="A141" s="11">
        <v>127</v>
      </c>
      <c r="B141" s="8" t="s">
        <v>45</v>
      </c>
      <c r="C141" s="1" t="s">
        <v>46</v>
      </c>
      <c r="D141" s="1" t="s">
        <v>74</v>
      </c>
      <c r="E141" s="8" t="s">
        <v>16</v>
      </c>
      <c r="F141" s="1" t="s">
        <v>17</v>
      </c>
      <c r="G141" s="1" t="s">
        <v>18</v>
      </c>
      <c r="H141" s="8" t="s">
        <v>19</v>
      </c>
      <c r="I141" s="1" t="s">
        <v>48</v>
      </c>
      <c r="J141" s="8" t="s">
        <v>49</v>
      </c>
      <c r="K141" s="1" t="s">
        <v>50</v>
      </c>
      <c r="L141" s="8">
        <v>160</v>
      </c>
      <c r="M141" s="3">
        <v>15</v>
      </c>
    </row>
    <row r="142" spans="1:13" x14ac:dyDescent="0.35">
      <c r="A142" s="11">
        <v>128</v>
      </c>
      <c r="B142" s="8" t="s">
        <v>45</v>
      </c>
      <c r="C142" s="1" t="s">
        <v>46</v>
      </c>
      <c r="D142" s="1" t="s">
        <v>74</v>
      </c>
      <c r="E142" s="8" t="s">
        <v>23</v>
      </c>
      <c r="F142" s="1" t="s">
        <v>24</v>
      </c>
      <c r="G142" s="1" t="s">
        <v>25</v>
      </c>
      <c r="H142" s="8" t="s">
        <v>26</v>
      </c>
      <c r="I142" s="1" t="s">
        <v>51</v>
      </c>
      <c r="J142" s="8" t="s">
        <v>49</v>
      </c>
      <c r="K142" s="1" t="s">
        <v>52</v>
      </c>
      <c r="L142" s="8">
        <v>320</v>
      </c>
      <c r="M142" s="3">
        <v>15</v>
      </c>
    </row>
    <row r="143" spans="1:13" x14ac:dyDescent="0.35">
      <c r="A143" s="11">
        <v>129</v>
      </c>
      <c r="B143" s="8" t="s">
        <v>45</v>
      </c>
      <c r="C143" s="1" t="s">
        <v>46</v>
      </c>
      <c r="D143" s="1" t="s">
        <v>74</v>
      </c>
      <c r="E143" s="8" t="s">
        <v>29</v>
      </c>
      <c r="F143" s="1" t="s">
        <v>30</v>
      </c>
      <c r="G143" s="1" t="s">
        <v>31</v>
      </c>
      <c r="H143" s="8" t="s">
        <v>32</v>
      </c>
      <c r="I143" s="1" t="s">
        <v>53</v>
      </c>
      <c r="J143" s="8" t="s">
        <v>49</v>
      </c>
      <c r="K143" s="1" t="s">
        <v>54</v>
      </c>
      <c r="L143" s="8">
        <v>250</v>
      </c>
      <c r="M143" s="3">
        <v>15</v>
      </c>
    </row>
    <row r="144" spans="1:13" x14ac:dyDescent="0.35">
      <c r="A144" s="11">
        <v>130</v>
      </c>
      <c r="B144" s="8" t="s">
        <v>55</v>
      </c>
      <c r="C144" s="1" t="s">
        <v>56</v>
      </c>
      <c r="D144" s="1" t="s">
        <v>74</v>
      </c>
      <c r="E144" s="8" t="s">
        <v>16</v>
      </c>
      <c r="F144" s="1" t="s">
        <v>17</v>
      </c>
      <c r="G144" s="1" t="s">
        <v>18</v>
      </c>
      <c r="H144" s="8" t="s">
        <v>19</v>
      </c>
      <c r="I144" s="1" t="s">
        <v>57</v>
      </c>
      <c r="J144" s="8" t="s">
        <v>58</v>
      </c>
      <c r="K144" s="1" t="s">
        <v>59</v>
      </c>
      <c r="L144" s="8">
        <v>140</v>
      </c>
      <c r="M144" s="3">
        <v>15</v>
      </c>
    </row>
    <row r="145" spans="1:13" x14ac:dyDescent="0.35">
      <c r="A145" s="11">
        <v>131</v>
      </c>
      <c r="B145" s="8" t="s">
        <v>55</v>
      </c>
      <c r="C145" s="1" t="s">
        <v>56</v>
      </c>
      <c r="D145" s="1" t="s">
        <v>74</v>
      </c>
      <c r="E145" s="8" t="s">
        <v>23</v>
      </c>
      <c r="F145" s="1" t="s">
        <v>24</v>
      </c>
      <c r="G145" s="1" t="s">
        <v>25</v>
      </c>
      <c r="H145" s="8" t="s">
        <v>26</v>
      </c>
      <c r="I145" s="1" t="s">
        <v>61</v>
      </c>
      <c r="J145" s="8" t="s">
        <v>58</v>
      </c>
      <c r="K145" s="1" t="s">
        <v>62</v>
      </c>
      <c r="L145" s="8">
        <v>310</v>
      </c>
      <c r="M145" s="3">
        <v>15</v>
      </c>
    </row>
    <row r="146" spans="1:13" x14ac:dyDescent="0.35">
      <c r="A146" s="11">
        <v>132</v>
      </c>
      <c r="B146" s="8" t="s">
        <v>55</v>
      </c>
      <c r="C146" s="1" t="s">
        <v>56</v>
      </c>
      <c r="D146" s="1" t="s">
        <v>74</v>
      </c>
      <c r="E146" s="8" t="s">
        <v>29</v>
      </c>
      <c r="F146" s="1" t="s">
        <v>30</v>
      </c>
      <c r="G146" s="1" t="s">
        <v>31</v>
      </c>
      <c r="H146" s="8" t="s">
        <v>32</v>
      </c>
      <c r="I146" s="1" t="s">
        <v>63</v>
      </c>
      <c r="J146" s="8" t="s">
        <v>58</v>
      </c>
      <c r="K146" s="1" t="s">
        <v>64</v>
      </c>
      <c r="L146" s="8">
        <v>290</v>
      </c>
      <c r="M146" s="3">
        <v>15</v>
      </c>
    </row>
    <row r="147" spans="1:13" x14ac:dyDescent="0.35">
      <c r="A147" s="11">
        <v>132</v>
      </c>
      <c r="B147" s="8" t="s">
        <v>55</v>
      </c>
      <c r="C147" s="1" t="s">
        <v>56</v>
      </c>
      <c r="D147" s="1" t="s">
        <v>74</v>
      </c>
      <c r="E147" s="8" t="s">
        <v>29</v>
      </c>
      <c r="F147" s="1" t="s">
        <v>30</v>
      </c>
      <c r="G147" s="1" t="s">
        <v>31</v>
      </c>
      <c r="H147" s="8" t="s">
        <v>32</v>
      </c>
      <c r="I147" s="1" t="s">
        <v>63</v>
      </c>
      <c r="J147" s="8" t="s">
        <v>58</v>
      </c>
      <c r="K147" s="1" t="s">
        <v>64</v>
      </c>
      <c r="L147" s="8">
        <v>290</v>
      </c>
      <c r="M147" s="3">
        <v>15</v>
      </c>
    </row>
    <row r="148" spans="1:13" x14ac:dyDescent="0.35">
      <c r="A148" s="11">
        <v>133</v>
      </c>
      <c r="B148" s="8" t="s">
        <v>13</v>
      </c>
      <c r="C148" s="1" t="s">
        <v>14</v>
      </c>
      <c r="D148" s="1" t="s">
        <v>75</v>
      </c>
      <c r="E148" s="8" t="s">
        <v>16</v>
      </c>
      <c r="F148" s="1" t="s">
        <v>17</v>
      </c>
      <c r="G148" s="1" t="s">
        <v>18</v>
      </c>
      <c r="H148" s="8" t="s">
        <v>19</v>
      </c>
      <c r="I148" s="1" t="s">
        <v>20</v>
      </c>
      <c r="J148" s="8" t="s">
        <v>21</v>
      </c>
      <c r="K148" s="1" t="s">
        <v>22</v>
      </c>
      <c r="L148" s="8">
        <v>250</v>
      </c>
      <c r="M148" s="3">
        <v>20</v>
      </c>
    </row>
    <row r="149" spans="1:13" x14ac:dyDescent="0.35">
      <c r="A149" s="11">
        <v>134</v>
      </c>
      <c r="B149" s="8" t="s">
        <v>13</v>
      </c>
      <c r="C149" s="1" t="s">
        <v>14</v>
      </c>
      <c r="D149" s="1" t="s">
        <v>75</v>
      </c>
      <c r="E149" s="8" t="s">
        <v>23</v>
      </c>
      <c r="F149" s="1" t="s">
        <v>24</v>
      </c>
      <c r="G149" s="1" t="s">
        <v>25</v>
      </c>
      <c r="H149" s="8" t="s">
        <v>26</v>
      </c>
      <c r="I149" s="1" t="s">
        <v>27</v>
      </c>
      <c r="J149" s="8" t="s">
        <v>21</v>
      </c>
      <c r="K149" s="1" t="s">
        <v>28</v>
      </c>
      <c r="L149" s="8">
        <v>600</v>
      </c>
      <c r="M149" s="3">
        <v>20</v>
      </c>
    </row>
    <row r="150" spans="1:13" x14ac:dyDescent="0.35">
      <c r="A150" s="11">
        <v>134</v>
      </c>
      <c r="B150" s="8" t="s">
        <v>13</v>
      </c>
      <c r="C150" s="1" t="s">
        <v>14</v>
      </c>
      <c r="D150" s="1" t="s">
        <v>75</v>
      </c>
      <c r="E150" s="8" t="s">
        <v>23</v>
      </c>
      <c r="F150" s="1" t="s">
        <v>24</v>
      </c>
      <c r="G150" s="1" t="s">
        <v>25</v>
      </c>
      <c r="H150" s="8" t="s">
        <v>26</v>
      </c>
      <c r="I150" s="1" t="s">
        <v>27</v>
      </c>
      <c r="J150" s="8" t="s">
        <v>21</v>
      </c>
      <c r="K150" s="1" t="s">
        <v>28</v>
      </c>
      <c r="L150" s="8">
        <v>600</v>
      </c>
      <c r="M150" s="3">
        <v>20</v>
      </c>
    </row>
    <row r="151" spans="1:13" x14ac:dyDescent="0.35">
      <c r="A151" s="11">
        <v>135</v>
      </c>
      <c r="B151" s="8" t="s">
        <v>13</v>
      </c>
      <c r="C151" s="1" t="s">
        <v>14</v>
      </c>
      <c r="D151" s="1" t="s">
        <v>75</v>
      </c>
      <c r="E151" s="8" t="s">
        <v>29</v>
      </c>
      <c r="F151" s="1" t="s">
        <v>30</v>
      </c>
      <c r="G151" s="1" t="s">
        <v>31</v>
      </c>
      <c r="H151" s="8" t="s">
        <v>42</v>
      </c>
      <c r="I151" s="1" t="s">
        <v>33</v>
      </c>
      <c r="J151" s="8" t="s">
        <v>21</v>
      </c>
      <c r="K151" s="1" t="s">
        <v>34</v>
      </c>
      <c r="L151" s="8">
        <v>400</v>
      </c>
      <c r="M151" s="3">
        <v>20</v>
      </c>
    </row>
    <row r="152" spans="1:13" x14ac:dyDescent="0.35">
      <c r="A152" s="11">
        <v>136</v>
      </c>
      <c r="B152" s="8" t="s">
        <v>35</v>
      </c>
      <c r="C152" s="1" t="s">
        <v>36</v>
      </c>
      <c r="D152" s="1" t="s">
        <v>75</v>
      </c>
      <c r="E152" s="8" t="s">
        <v>16</v>
      </c>
      <c r="F152" s="1" t="s">
        <v>17</v>
      </c>
      <c r="G152" s="1" t="s">
        <v>18</v>
      </c>
      <c r="H152" s="8" t="s">
        <v>19</v>
      </c>
      <c r="I152" s="1" t="s">
        <v>37</v>
      </c>
      <c r="J152" s="8" t="s">
        <v>38</v>
      </c>
      <c r="K152" s="1" t="s">
        <v>39</v>
      </c>
      <c r="L152" s="8">
        <v>800</v>
      </c>
      <c r="M152" s="3">
        <v>20</v>
      </c>
    </row>
    <row r="153" spans="1:13" x14ac:dyDescent="0.35">
      <c r="A153" s="11">
        <v>137</v>
      </c>
      <c r="B153" s="8" t="s">
        <v>35</v>
      </c>
      <c r="C153" s="1" t="s">
        <v>36</v>
      </c>
      <c r="D153" s="1" t="s">
        <v>75</v>
      </c>
      <c r="E153" s="8" t="s">
        <v>23</v>
      </c>
      <c r="F153" s="1"/>
      <c r="G153" s="1" t="s">
        <v>25</v>
      </c>
      <c r="H153" s="8" t="s">
        <v>60</v>
      </c>
      <c r="I153" s="1" t="s">
        <v>40</v>
      </c>
      <c r="J153" s="8" t="s">
        <v>38</v>
      </c>
      <c r="K153" s="1" t="s">
        <v>41</v>
      </c>
      <c r="L153" s="8">
        <v>2000</v>
      </c>
      <c r="M153" s="3">
        <v>20</v>
      </c>
    </row>
    <row r="154" spans="1:13" x14ac:dyDescent="0.35">
      <c r="A154" s="11">
        <v>138</v>
      </c>
      <c r="B154" s="8" t="s">
        <v>35</v>
      </c>
      <c r="C154" s="1" t="s">
        <v>36</v>
      </c>
      <c r="D154" s="1" t="s">
        <v>75</v>
      </c>
      <c r="E154" s="8" t="s">
        <v>29</v>
      </c>
      <c r="F154" s="1" t="s">
        <v>30</v>
      </c>
      <c r="G154" s="1" t="s">
        <v>31</v>
      </c>
      <c r="H154" s="8" t="s">
        <v>32</v>
      </c>
      <c r="I154" s="1" t="s">
        <v>43</v>
      </c>
      <c r="J154" s="8" t="s">
        <v>38</v>
      </c>
      <c r="K154" s="1" t="s">
        <v>44</v>
      </c>
      <c r="L154" s="8">
        <v>1200</v>
      </c>
      <c r="M154" s="3">
        <v>20</v>
      </c>
    </row>
    <row r="155" spans="1:13" x14ac:dyDescent="0.35">
      <c r="A155" s="11">
        <v>138</v>
      </c>
      <c r="B155" s="8" t="s">
        <v>35</v>
      </c>
      <c r="C155" s="1" t="s">
        <v>36</v>
      </c>
      <c r="D155" s="1" t="s">
        <v>75</v>
      </c>
      <c r="E155" s="8" t="s">
        <v>29</v>
      </c>
      <c r="F155" s="1" t="s">
        <v>30</v>
      </c>
      <c r="G155" s="1" t="s">
        <v>31</v>
      </c>
      <c r="H155" s="8" t="s">
        <v>32</v>
      </c>
      <c r="I155" s="1" t="s">
        <v>43</v>
      </c>
      <c r="J155" s="8" t="s">
        <v>38</v>
      </c>
      <c r="K155" s="1" t="s">
        <v>44</v>
      </c>
      <c r="L155" s="8">
        <v>1200</v>
      </c>
      <c r="M155" s="3">
        <v>20</v>
      </c>
    </row>
    <row r="156" spans="1:13" x14ac:dyDescent="0.35">
      <c r="A156" s="11">
        <v>139</v>
      </c>
      <c r="B156" s="8" t="s">
        <v>45</v>
      </c>
      <c r="C156" s="1" t="s">
        <v>46</v>
      </c>
      <c r="D156" s="1" t="s">
        <v>75</v>
      </c>
      <c r="E156" s="8" t="s">
        <v>16</v>
      </c>
      <c r="F156" s="1" t="s">
        <v>17</v>
      </c>
      <c r="G156" s="1" t="s">
        <v>18</v>
      </c>
      <c r="H156" s="8" t="s">
        <v>47</v>
      </c>
      <c r="I156" s="1" t="s">
        <v>48</v>
      </c>
      <c r="J156" s="8" t="s">
        <v>49</v>
      </c>
      <c r="K156" s="1" t="s">
        <v>50</v>
      </c>
      <c r="L156" s="8">
        <v>200</v>
      </c>
      <c r="M156" s="3">
        <v>20</v>
      </c>
    </row>
    <row r="157" spans="1:13" x14ac:dyDescent="0.35">
      <c r="A157" s="11">
        <v>140</v>
      </c>
      <c r="B157" s="8" t="s">
        <v>45</v>
      </c>
      <c r="C157" s="1" t="s">
        <v>46</v>
      </c>
      <c r="D157" s="1" t="s">
        <v>75</v>
      </c>
      <c r="E157" s="8" t="s">
        <v>23</v>
      </c>
      <c r="F157" s="1" t="s">
        <v>24</v>
      </c>
      <c r="G157" s="1" t="s">
        <v>25</v>
      </c>
      <c r="H157" s="8" t="s">
        <v>60</v>
      </c>
      <c r="I157" s="1" t="s">
        <v>51</v>
      </c>
      <c r="J157" s="8" t="s">
        <v>49</v>
      </c>
      <c r="K157" s="1" t="s">
        <v>52</v>
      </c>
      <c r="L157" s="8">
        <v>400</v>
      </c>
      <c r="M157" s="3">
        <v>20</v>
      </c>
    </row>
    <row r="158" spans="1:13" x14ac:dyDescent="0.35">
      <c r="A158" s="11">
        <v>141</v>
      </c>
      <c r="B158" s="8" t="s">
        <v>45</v>
      </c>
      <c r="C158" s="1" t="s">
        <v>46</v>
      </c>
      <c r="D158" s="1" t="s">
        <v>75</v>
      </c>
      <c r="E158" s="8" t="s">
        <v>29</v>
      </c>
      <c r="F158" s="1"/>
      <c r="G158" s="1" t="s">
        <v>31</v>
      </c>
      <c r="H158" s="8" t="s">
        <v>32</v>
      </c>
      <c r="I158" s="1" t="s">
        <v>53</v>
      </c>
      <c r="J158" s="8" t="s">
        <v>49</v>
      </c>
      <c r="K158" s="1" t="s">
        <v>54</v>
      </c>
      <c r="L158" s="8">
        <v>350</v>
      </c>
      <c r="M158" s="3">
        <v>20</v>
      </c>
    </row>
    <row r="159" spans="1:13" x14ac:dyDescent="0.35">
      <c r="A159" s="11">
        <v>142</v>
      </c>
      <c r="B159" s="8" t="s">
        <v>55</v>
      </c>
      <c r="C159" s="1" t="s">
        <v>56</v>
      </c>
      <c r="D159" s="1" t="s">
        <v>75</v>
      </c>
      <c r="E159" s="8" t="s">
        <v>16</v>
      </c>
      <c r="F159" s="1" t="s">
        <v>17</v>
      </c>
      <c r="G159" s="1" t="s">
        <v>18</v>
      </c>
      <c r="H159" s="8" t="s">
        <v>19</v>
      </c>
      <c r="I159" s="1" t="s">
        <v>57</v>
      </c>
      <c r="J159" s="8" t="s">
        <v>58</v>
      </c>
      <c r="K159" s="1" t="s">
        <v>59</v>
      </c>
      <c r="L159" s="8">
        <v>180</v>
      </c>
      <c r="M159" s="3">
        <v>20</v>
      </c>
    </row>
    <row r="160" spans="1:13" x14ac:dyDescent="0.35">
      <c r="A160" s="11">
        <v>142</v>
      </c>
      <c r="B160" s="8" t="s">
        <v>55</v>
      </c>
      <c r="C160" s="1" t="s">
        <v>56</v>
      </c>
      <c r="D160" s="1" t="s">
        <v>75</v>
      </c>
      <c r="E160" s="8" t="s">
        <v>16</v>
      </c>
      <c r="F160" s="1" t="s">
        <v>17</v>
      </c>
      <c r="G160" s="1" t="s">
        <v>18</v>
      </c>
      <c r="H160" s="8" t="s">
        <v>19</v>
      </c>
      <c r="I160" s="1" t="s">
        <v>57</v>
      </c>
      <c r="J160" s="8" t="s">
        <v>58</v>
      </c>
      <c r="K160" s="1" t="s">
        <v>59</v>
      </c>
      <c r="L160" s="8">
        <v>180</v>
      </c>
      <c r="M160" s="3">
        <v>20</v>
      </c>
    </row>
    <row r="161" spans="1:13" x14ac:dyDescent="0.35">
      <c r="A161" s="11">
        <v>143</v>
      </c>
      <c r="B161" s="8" t="s">
        <v>55</v>
      </c>
      <c r="C161" s="1" t="s">
        <v>56</v>
      </c>
      <c r="D161" s="1" t="s">
        <v>75</v>
      </c>
      <c r="E161" s="8" t="s">
        <v>23</v>
      </c>
      <c r="F161" s="1" t="s">
        <v>24</v>
      </c>
      <c r="G161" s="1" t="s">
        <v>25</v>
      </c>
      <c r="H161" s="8" t="s">
        <v>26</v>
      </c>
      <c r="I161" s="1" t="s">
        <v>61</v>
      </c>
      <c r="J161" s="8" t="s">
        <v>58</v>
      </c>
      <c r="K161" s="1" t="s">
        <v>62</v>
      </c>
      <c r="L161" s="8">
        <v>400</v>
      </c>
      <c r="M161" s="3">
        <v>20</v>
      </c>
    </row>
    <row r="162" spans="1:13" x14ac:dyDescent="0.35">
      <c r="A162" s="12">
        <v>144</v>
      </c>
      <c r="B162" s="9" t="s">
        <v>55</v>
      </c>
      <c r="C162" s="2" t="s">
        <v>56</v>
      </c>
      <c r="D162" s="2" t="s">
        <v>75</v>
      </c>
      <c r="E162" s="9" t="s">
        <v>29</v>
      </c>
      <c r="F162" s="2" t="s">
        <v>30</v>
      </c>
      <c r="G162" s="2" t="s">
        <v>31</v>
      </c>
      <c r="H162" s="9" t="s">
        <v>32</v>
      </c>
      <c r="I162" s="2" t="s">
        <v>63</v>
      </c>
      <c r="J162" s="9" t="s">
        <v>58</v>
      </c>
      <c r="K162" s="2" t="s">
        <v>64</v>
      </c>
      <c r="L162" s="9">
        <v>360</v>
      </c>
      <c r="M162" s="4">
        <v>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E8A6270632B74CA44318185654C11B" ma:contentTypeVersion="8" ma:contentTypeDescription="Create a new document." ma:contentTypeScope="" ma:versionID="77481fac2354b095101de9f20f93c7b9">
  <xsd:schema xmlns:xsd="http://www.w3.org/2001/XMLSchema" xmlns:xs="http://www.w3.org/2001/XMLSchema" xmlns:p="http://schemas.microsoft.com/office/2006/metadata/properties" xmlns:ns2="597a32d3-74d6-450e-99f4-564de56639a2" targetNamespace="http://schemas.microsoft.com/office/2006/metadata/properties" ma:root="true" ma:fieldsID="1cb477133849e8d412a41ccf963e1286" ns2:_="">
    <xsd:import namespace="597a32d3-74d6-450e-99f4-564de56639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a32d3-74d6-450e-99f4-564de56639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576DF1-745B-4265-9756-4171903C407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CE6073D-352C-4181-B0B4-96CED1010B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a32d3-74d6-450e-99f4-564de56639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765507-EBB5-457F-BA7F-BB14098A63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Cleaned_Data</vt:lpstr>
      <vt:lpstr>Country</vt:lpstr>
      <vt:lpstr>Mobility 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Ackerl</dc:creator>
  <cp:keywords/>
  <dc:description/>
  <cp:lastModifiedBy>Zou, Guangji (Ray) [FH]</cp:lastModifiedBy>
  <cp:revision/>
  <dcterms:created xsi:type="dcterms:W3CDTF">2024-10-18T18:00:41Z</dcterms:created>
  <dcterms:modified xsi:type="dcterms:W3CDTF">2025-06-26T04:13:17Z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0x010100D5E8A6270632B74CA44318185654C11B</vt:lpwstr>
  </property>
</Properties>
</file>