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531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7" i="1"/>
  <c r="C8" s="1"/>
  <c r="D7"/>
  <c r="D8" s="1"/>
  <c r="E7"/>
  <c r="E8" s="1"/>
  <c r="F7"/>
  <c r="F8" s="1"/>
  <c r="G7"/>
  <c r="G8" s="1"/>
  <c r="H7"/>
  <c r="H8" s="1"/>
  <c r="I7"/>
  <c r="I8" s="1"/>
  <c r="J7"/>
  <c r="J8" s="1"/>
  <c r="K7"/>
  <c r="K8" s="1"/>
  <c r="L7"/>
  <c r="L8" s="1"/>
  <c r="M7"/>
  <c r="M8" s="1"/>
  <c r="N7"/>
  <c r="N8" s="1"/>
  <c r="O7"/>
  <c r="O8" s="1"/>
  <c r="P7"/>
  <c r="P8" s="1"/>
  <c r="Q7"/>
  <c r="Q8" s="1"/>
  <c r="R7"/>
  <c r="R8" s="1"/>
  <c r="S7"/>
  <c r="S8" s="1"/>
  <c r="T7"/>
  <c r="T8" s="1"/>
  <c r="U7"/>
  <c r="U8" s="1"/>
  <c r="B7"/>
  <c r="C6"/>
  <c r="D6"/>
  <c r="E6"/>
  <c r="F6"/>
  <c r="G6"/>
  <c r="H6"/>
  <c r="I6"/>
  <c r="J6"/>
  <c r="K6"/>
  <c r="L6"/>
  <c r="M6"/>
  <c r="N6"/>
  <c r="O6"/>
  <c r="P6"/>
  <c r="Q6"/>
  <c r="R6"/>
  <c r="S6"/>
  <c r="T6"/>
  <c r="U6"/>
  <c r="B6"/>
  <c r="C5"/>
  <c r="D5"/>
  <c r="E5"/>
  <c r="F5"/>
  <c r="G5"/>
  <c r="H5"/>
  <c r="I5"/>
  <c r="J5"/>
  <c r="K5"/>
  <c r="L5"/>
  <c r="M5"/>
  <c r="N5"/>
  <c r="O5"/>
  <c r="P5"/>
  <c r="Q5"/>
  <c r="R5"/>
  <c r="S5"/>
  <c r="T5"/>
  <c r="U5"/>
  <c r="B5"/>
  <c r="C4"/>
  <c r="D4"/>
  <c r="E4"/>
  <c r="F4"/>
  <c r="G4"/>
  <c r="H4"/>
  <c r="I4"/>
  <c r="J4"/>
  <c r="K4"/>
  <c r="L4"/>
  <c r="M4"/>
  <c r="N4"/>
  <c r="O4"/>
  <c r="P4"/>
  <c r="Q4"/>
  <c r="R4"/>
  <c r="S4"/>
  <c r="T4"/>
  <c r="U4"/>
  <c r="B4"/>
  <c r="V3"/>
  <c r="C12" s="1"/>
  <c r="D12" s="1"/>
  <c r="V2"/>
  <c r="V5" l="1"/>
  <c r="G12" s="1"/>
  <c r="V7"/>
  <c r="B8"/>
  <c r="V8" s="1"/>
  <c r="V6"/>
  <c r="V4"/>
  <c r="A12"/>
  <c r="B12" s="1"/>
  <c r="I12" l="1"/>
  <c r="J12" s="1"/>
  <c r="F12"/>
  <c r="E12"/>
  <c r="H12"/>
</calcChain>
</file>

<file path=xl/sharedStrings.xml><?xml version="1.0" encoding="utf-8"?>
<sst xmlns="http://schemas.openxmlformats.org/spreadsheetml/2006/main" count="18" uniqueCount="18">
  <si>
    <t>Сумма</t>
  </si>
  <si>
    <t>Х</t>
  </si>
  <si>
    <t>X2</t>
  </si>
  <si>
    <t>Y2</t>
  </si>
  <si>
    <t>Y</t>
  </si>
  <si>
    <t>XY</t>
  </si>
  <si>
    <t>Xвек</t>
  </si>
  <si>
    <t>Yвек</t>
  </si>
  <si>
    <t>Xвек2</t>
  </si>
  <si>
    <t>Yвек2</t>
  </si>
  <si>
    <t>μxy</t>
  </si>
  <si>
    <t>ln(y)</t>
  </si>
  <si>
    <t>x*ln(y)</t>
  </si>
  <si>
    <t>σx</t>
  </si>
  <si>
    <t>σy</t>
  </si>
  <si>
    <t>rxy</t>
  </si>
  <si>
    <t>a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</si>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</sst>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v>1</c:v>
          </c:tx>
          <c:marker>
            <c:symbol val="none"/>
          </c:marker>
          <c:trendline>
            <c:trendlineType val="linear"/>
          </c:trendline>
          <c:xVal>
            <c:numRef>
              <c:f>Лист1!$B$2:$U$2</c:f>
              <c:numCache>
                <c:formatCode>0.00</c:formatCode>
                <c:ptCount val="20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1.05</c:v>
                </c:pt>
                <c:pt idx="8">
                  <c:v>1.1499999999999999</c:v>
                </c:pt>
                <c:pt idx="9">
                  <c:v>1.25</c:v>
                </c:pt>
                <c:pt idx="10">
                  <c:v>1.35</c:v>
                </c:pt>
                <c:pt idx="11">
                  <c:v>1.45</c:v>
                </c:pt>
                <c:pt idx="12">
                  <c:v>1.55</c:v>
                </c:pt>
                <c:pt idx="13">
                  <c:v>1.65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  <c:pt idx="17">
                  <c:v>2.0499999999999998</c:v>
                </c:pt>
                <c:pt idx="18">
                  <c:v>2.15</c:v>
                </c:pt>
                <c:pt idx="19">
                  <c:v>2.25</c:v>
                </c:pt>
              </c:numCache>
            </c:numRef>
          </c:xVal>
          <c:yVal>
            <c:numRef>
              <c:f>Лист1!$B$3:$U$3</c:f>
              <c:numCache>
                <c:formatCode>0.00</c:formatCode>
                <c:ptCount val="20"/>
                <c:pt idx="0">
                  <c:v>6.5</c:v>
                </c:pt>
                <c:pt idx="1">
                  <c:v>4.58</c:v>
                </c:pt>
                <c:pt idx="2">
                  <c:v>7.05</c:v>
                </c:pt>
                <c:pt idx="3">
                  <c:v>5.29</c:v>
                </c:pt>
                <c:pt idx="4">
                  <c:v>7.26</c:v>
                </c:pt>
                <c:pt idx="5">
                  <c:v>5.47</c:v>
                </c:pt>
                <c:pt idx="6">
                  <c:v>7.54</c:v>
                </c:pt>
                <c:pt idx="7">
                  <c:v>5.99</c:v>
                </c:pt>
                <c:pt idx="8">
                  <c:v>8.0399999999999991</c:v>
                </c:pt>
                <c:pt idx="9">
                  <c:v>6.84</c:v>
                </c:pt>
                <c:pt idx="10">
                  <c:v>8.86</c:v>
                </c:pt>
                <c:pt idx="11">
                  <c:v>7.54</c:v>
                </c:pt>
                <c:pt idx="12">
                  <c:v>9.4600000000000009</c:v>
                </c:pt>
                <c:pt idx="13">
                  <c:v>8.14</c:v>
                </c:pt>
                <c:pt idx="14">
                  <c:v>9.8699999999999992</c:v>
                </c:pt>
                <c:pt idx="15">
                  <c:v>8.4700000000000006</c:v>
                </c:pt>
                <c:pt idx="16">
                  <c:v>11.01</c:v>
                </c:pt>
                <c:pt idx="17">
                  <c:v>9.35</c:v>
                </c:pt>
                <c:pt idx="18">
                  <c:v>11.29</c:v>
                </c:pt>
                <c:pt idx="19">
                  <c:v>9.9600000000000009</c:v>
                </c:pt>
              </c:numCache>
            </c:numRef>
          </c:yVal>
          <c:smooth val="1"/>
        </c:ser>
        <c:axId val="60641664"/>
        <c:axId val="60639488"/>
      </c:scatterChart>
      <c:valAx>
        <c:axId val="60641664"/>
        <c:scaling>
          <c:orientation val="minMax"/>
        </c:scaling>
        <c:axPos val="b"/>
        <c:numFmt formatCode="0.00" sourceLinked="1"/>
        <c:tickLblPos val="nextTo"/>
        <c:crossAx val="60639488"/>
        <c:crosses val="autoZero"/>
        <c:crossBetween val="midCat"/>
      </c:valAx>
      <c:valAx>
        <c:axId val="60639488"/>
        <c:scaling>
          <c:orientation val="minMax"/>
        </c:scaling>
        <c:axPos val="l"/>
        <c:majorGridlines/>
        <c:numFmt formatCode="0.00" sourceLinked="1"/>
        <c:tickLblPos val="nextTo"/>
        <c:crossAx val="606416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505558</xdr:colOff>
      <xdr:row>15</xdr:row>
      <xdr:rowOff>139211</xdr:rowOff>
    </xdr:from>
    <xdr:to>
      <xdr:col>17</xdr:col>
      <xdr:colOff>212482</xdr:colOff>
      <xdr:row>30</xdr:row>
      <xdr:rowOff>21981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2"/>
  <sheetViews>
    <sheetView tabSelected="1" zoomScale="130" zoomScaleNormal="130" workbookViewId="0">
      <selection activeCell="S17" sqref="S17"/>
    </sheetView>
  </sheetViews>
  <sheetFormatPr defaultRowHeight="15"/>
  <sheetData>
    <row r="1" spans="1:66">
      <c r="V1" s="1" t="s">
        <v>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>
      <c r="A2" t="s">
        <v>1</v>
      </c>
      <c r="B2" s="1">
        <v>0.35</v>
      </c>
      <c r="C2" s="1">
        <v>0.45</v>
      </c>
      <c r="D2" s="1">
        <v>0.55000000000000004</v>
      </c>
      <c r="E2" s="1">
        <v>0.65</v>
      </c>
      <c r="F2" s="1">
        <v>0.75</v>
      </c>
      <c r="G2" s="1">
        <v>0.85</v>
      </c>
      <c r="H2" s="1">
        <v>0.95</v>
      </c>
      <c r="I2" s="1">
        <v>1.05</v>
      </c>
      <c r="J2" s="1">
        <v>1.1499999999999999</v>
      </c>
      <c r="K2" s="1">
        <v>1.25</v>
      </c>
      <c r="L2" s="1">
        <v>1.35</v>
      </c>
      <c r="M2" s="1">
        <v>1.45</v>
      </c>
      <c r="N2" s="1">
        <v>1.55</v>
      </c>
      <c r="O2" s="1">
        <v>1.65</v>
      </c>
      <c r="P2" s="1">
        <v>1.75</v>
      </c>
      <c r="Q2" s="1">
        <v>1.85</v>
      </c>
      <c r="R2" s="1">
        <v>1.95</v>
      </c>
      <c r="S2" s="1">
        <v>2.0499999999999998</v>
      </c>
      <c r="T2" s="1">
        <v>2.15</v>
      </c>
      <c r="U2" s="1">
        <v>2.25</v>
      </c>
      <c r="V2" s="1">
        <f>SUM(B2:U2)</f>
        <v>26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>
      <c r="A3" t="s">
        <v>4</v>
      </c>
      <c r="B3" s="1">
        <v>6.5</v>
      </c>
      <c r="C3" s="1">
        <v>4.58</v>
      </c>
      <c r="D3" s="1">
        <v>7.05</v>
      </c>
      <c r="E3" s="1">
        <v>5.29</v>
      </c>
      <c r="F3" s="1">
        <v>7.26</v>
      </c>
      <c r="G3" s="1">
        <v>5.47</v>
      </c>
      <c r="H3" s="1">
        <v>7.54</v>
      </c>
      <c r="I3" s="1">
        <v>5.99</v>
      </c>
      <c r="J3" s="1">
        <v>8.0399999999999991</v>
      </c>
      <c r="K3" s="1">
        <v>6.84</v>
      </c>
      <c r="L3" s="1">
        <v>8.86</v>
      </c>
      <c r="M3" s="1">
        <v>7.54</v>
      </c>
      <c r="N3" s="1">
        <v>9.4600000000000009</v>
      </c>
      <c r="O3" s="1">
        <v>8.14</v>
      </c>
      <c r="P3" s="1">
        <v>9.8699999999999992</v>
      </c>
      <c r="Q3" s="1">
        <v>8.4700000000000006</v>
      </c>
      <c r="R3" s="1">
        <v>11.01</v>
      </c>
      <c r="S3" s="1">
        <v>9.35</v>
      </c>
      <c r="T3" s="1">
        <v>11.29</v>
      </c>
      <c r="U3" s="1">
        <v>9.9600000000000009</v>
      </c>
      <c r="V3" s="1">
        <f>SUM(B3:U3)</f>
        <v>158.51000000000002</v>
      </c>
    </row>
    <row r="4" spans="1:66">
      <c r="A4" t="s">
        <v>2</v>
      </c>
      <c r="B4" s="1">
        <f>B2^2</f>
        <v>0.12249999999999998</v>
      </c>
      <c r="C4" s="1">
        <f t="shared" ref="C4:U4" si="0">C2^2</f>
        <v>0.20250000000000001</v>
      </c>
      <c r="D4" s="1">
        <f t="shared" si="0"/>
        <v>0.30250000000000005</v>
      </c>
      <c r="E4" s="1">
        <f t="shared" si="0"/>
        <v>0.42250000000000004</v>
      </c>
      <c r="F4" s="1">
        <f t="shared" si="0"/>
        <v>0.5625</v>
      </c>
      <c r="G4" s="1">
        <f t="shared" si="0"/>
        <v>0.72249999999999992</v>
      </c>
      <c r="H4" s="1">
        <f t="shared" si="0"/>
        <v>0.90249999999999997</v>
      </c>
      <c r="I4" s="1">
        <f t="shared" si="0"/>
        <v>1.1025</v>
      </c>
      <c r="J4" s="1">
        <f t="shared" si="0"/>
        <v>1.3224999999999998</v>
      </c>
      <c r="K4" s="1">
        <f t="shared" si="0"/>
        <v>1.5625</v>
      </c>
      <c r="L4" s="1">
        <f t="shared" si="0"/>
        <v>1.8225000000000002</v>
      </c>
      <c r="M4" s="1">
        <f t="shared" si="0"/>
        <v>2.1025</v>
      </c>
      <c r="N4" s="1">
        <f t="shared" si="0"/>
        <v>2.4025000000000003</v>
      </c>
      <c r="O4" s="1">
        <f t="shared" si="0"/>
        <v>2.7224999999999997</v>
      </c>
      <c r="P4" s="1">
        <f t="shared" si="0"/>
        <v>3.0625</v>
      </c>
      <c r="Q4" s="1">
        <f t="shared" si="0"/>
        <v>3.4225000000000003</v>
      </c>
      <c r="R4" s="1">
        <f t="shared" si="0"/>
        <v>3.8024999999999998</v>
      </c>
      <c r="S4" s="1">
        <f t="shared" si="0"/>
        <v>4.2024999999999997</v>
      </c>
      <c r="T4" s="1">
        <f t="shared" si="0"/>
        <v>4.6224999999999996</v>
      </c>
      <c r="U4" s="1">
        <f t="shared" si="0"/>
        <v>5.0625</v>
      </c>
      <c r="V4" s="1">
        <f t="shared" ref="V4:V8" si="1">SUM(B4:U4)</f>
        <v>40.449999999999996</v>
      </c>
    </row>
    <row r="5" spans="1:66">
      <c r="A5" t="s">
        <v>3</v>
      </c>
      <c r="B5" s="1">
        <f>B3^2</f>
        <v>42.25</v>
      </c>
      <c r="C5" s="1">
        <f t="shared" ref="C5:U5" si="2">C3^2</f>
        <v>20.976400000000002</v>
      </c>
      <c r="D5" s="1">
        <f t="shared" si="2"/>
        <v>49.702500000000001</v>
      </c>
      <c r="E5" s="1">
        <f t="shared" si="2"/>
        <v>27.984100000000002</v>
      </c>
      <c r="F5" s="1">
        <f t="shared" si="2"/>
        <v>52.707599999999999</v>
      </c>
      <c r="G5" s="1">
        <f t="shared" si="2"/>
        <v>29.920899999999996</v>
      </c>
      <c r="H5" s="1">
        <f t="shared" si="2"/>
        <v>56.851599999999998</v>
      </c>
      <c r="I5" s="1">
        <f t="shared" si="2"/>
        <v>35.880100000000006</v>
      </c>
      <c r="J5" s="1">
        <f t="shared" si="2"/>
        <v>64.641599999999983</v>
      </c>
      <c r="K5" s="1">
        <f t="shared" si="2"/>
        <v>46.785599999999995</v>
      </c>
      <c r="L5" s="1">
        <f t="shared" si="2"/>
        <v>78.499599999999987</v>
      </c>
      <c r="M5" s="1">
        <f t="shared" si="2"/>
        <v>56.851599999999998</v>
      </c>
      <c r="N5" s="1">
        <f t="shared" si="2"/>
        <v>89.49160000000002</v>
      </c>
      <c r="O5" s="1">
        <f t="shared" si="2"/>
        <v>66.259600000000006</v>
      </c>
      <c r="P5" s="1">
        <f t="shared" si="2"/>
        <v>97.416899999999984</v>
      </c>
      <c r="Q5" s="1">
        <f t="shared" si="2"/>
        <v>71.740900000000011</v>
      </c>
      <c r="R5" s="1">
        <f t="shared" si="2"/>
        <v>121.2201</v>
      </c>
      <c r="S5" s="1">
        <f t="shared" si="2"/>
        <v>87.422499999999999</v>
      </c>
      <c r="T5" s="1">
        <f t="shared" si="2"/>
        <v>127.46409999999999</v>
      </c>
      <c r="U5" s="1">
        <f t="shared" si="2"/>
        <v>99.201600000000013</v>
      </c>
      <c r="V5" s="1">
        <f t="shared" si="1"/>
        <v>1323.2689</v>
      </c>
    </row>
    <row r="6" spans="1:66">
      <c r="A6" t="s">
        <v>5</v>
      </c>
      <c r="B6">
        <f>B2*B3</f>
        <v>2.2749999999999999</v>
      </c>
      <c r="C6">
        <f t="shared" ref="C6:U6" si="3">C2*C3</f>
        <v>2.0609999999999999</v>
      </c>
      <c r="D6">
        <f t="shared" si="3"/>
        <v>3.8775000000000004</v>
      </c>
      <c r="E6">
        <f t="shared" si="3"/>
        <v>3.4385000000000003</v>
      </c>
      <c r="F6">
        <f t="shared" si="3"/>
        <v>5.4450000000000003</v>
      </c>
      <c r="G6">
        <f t="shared" si="3"/>
        <v>4.6494999999999997</v>
      </c>
      <c r="H6">
        <f t="shared" si="3"/>
        <v>7.1629999999999994</v>
      </c>
      <c r="I6">
        <f t="shared" si="3"/>
        <v>6.2895000000000003</v>
      </c>
      <c r="J6">
        <f t="shared" si="3"/>
        <v>9.2459999999999987</v>
      </c>
      <c r="K6">
        <f t="shared" si="3"/>
        <v>8.5500000000000007</v>
      </c>
      <c r="L6">
        <f t="shared" si="3"/>
        <v>11.961</v>
      </c>
      <c r="M6">
        <f t="shared" si="3"/>
        <v>10.933</v>
      </c>
      <c r="N6">
        <f t="shared" si="3"/>
        <v>14.663000000000002</v>
      </c>
      <c r="O6">
        <f t="shared" si="3"/>
        <v>13.431000000000001</v>
      </c>
      <c r="P6">
        <f t="shared" si="3"/>
        <v>17.272499999999997</v>
      </c>
      <c r="Q6">
        <f t="shared" si="3"/>
        <v>15.669500000000001</v>
      </c>
      <c r="R6">
        <f t="shared" si="3"/>
        <v>21.4695</v>
      </c>
      <c r="S6">
        <f t="shared" si="3"/>
        <v>19.167499999999997</v>
      </c>
      <c r="T6">
        <f t="shared" si="3"/>
        <v>24.273499999999999</v>
      </c>
      <c r="U6">
        <f t="shared" si="3"/>
        <v>22.410000000000004</v>
      </c>
      <c r="V6" s="1">
        <f t="shared" si="1"/>
        <v>224.24549999999996</v>
      </c>
    </row>
    <row r="7" spans="1:66">
      <c r="A7" t="s">
        <v>11</v>
      </c>
      <c r="B7">
        <f>LOG(B3)</f>
        <v>0.81291335664285558</v>
      </c>
      <c r="C7">
        <f t="shared" ref="C7:U7" si="4">LOG(C3)</f>
        <v>0.66086547800386919</v>
      </c>
      <c r="D7">
        <f t="shared" si="4"/>
        <v>0.84818911699139865</v>
      </c>
      <c r="E7">
        <f t="shared" si="4"/>
        <v>0.72345567203518579</v>
      </c>
      <c r="F7">
        <f t="shared" si="4"/>
        <v>0.86093662070009369</v>
      </c>
      <c r="G7">
        <f t="shared" si="4"/>
        <v>0.73798732633343078</v>
      </c>
      <c r="H7">
        <f t="shared" si="4"/>
        <v>0.87737134586977406</v>
      </c>
      <c r="I7">
        <f t="shared" si="4"/>
        <v>0.77742682238931138</v>
      </c>
      <c r="J7">
        <f t="shared" si="4"/>
        <v>0.90525604874845123</v>
      </c>
      <c r="K7">
        <f t="shared" si="4"/>
        <v>0.83505610172011624</v>
      </c>
      <c r="L7">
        <f t="shared" si="4"/>
        <v>0.94743372188705077</v>
      </c>
      <c r="M7">
        <f t="shared" si="4"/>
        <v>0.87737134586977406</v>
      </c>
      <c r="N7">
        <f t="shared" si="4"/>
        <v>0.97589113640179281</v>
      </c>
      <c r="O7">
        <f t="shared" si="4"/>
        <v>0.91062440488920127</v>
      </c>
      <c r="P7">
        <f t="shared" si="4"/>
        <v>0.99431715266963672</v>
      </c>
      <c r="Q7">
        <f t="shared" si="4"/>
        <v>0.92788341033070698</v>
      </c>
      <c r="R7">
        <f t="shared" si="4"/>
        <v>1.0417873189717517</v>
      </c>
      <c r="S7">
        <f t="shared" si="4"/>
        <v>0.97081161087251777</v>
      </c>
      <c r="T7">
        <f t="shared" si="4"/>
        <v>1.0526939419249679</v>
      </c>
      <c r="U7">
        <f t="shared" si="4"/>
        <v>0.99825933842369874</v>
      </c>
      <c r="V7" s="1">
        <f t="shared" si="1"/>
        <v>17.736531271675585</v>
      </c>
    </row>
    <row r="8" spans="1:66">
      <c r="A8" t="s">
        <v>12</v>
      </c>
      <c r="B8">
        <f>B2*B7</f>
        <v>0.28451967482499946</v>
      </c>
      <c r="C8">
        <f t="shared" ref="C8:U8" si="5">C2*C7</f>
        <v>0.29738946510174114</v>
      </c>
      <c r="D8">
        <f t="shared" si="5"/>
        <v>0.46650401434526928</v>
      </c>
      <c r="E8">
        <f t="shared" si="5"/>
        <v>0.47024618682287078</v>
      </c>
      <c r="F8">
        <f t="shared" si="5"/>
        <v>0.64570246552507027</v>
      </c>
      <c r="G8">
        <f t="shared" si="5"/>
        <v>0.62728922738341619</v>
      </c>
      <c r="H8">
        <f t="shared" si="5"/>
        <v>0.8335027785762853</v>
      </c>
      <c r="I8">
        <f t="shared" si="5"/>
        <v>0.81629816350877693</v>
      </c>
      <c r="J8">
        <f t="shared" si="5"/>
        <v>1.0410444560607188</v>
      </c>
      <c r="K8">
        <f t="shared" si="5"/>
        <v>1.0438201271501453</v>
      </c>
      <c r="L8">
        <f t="shared" si="5"/>
        <v>1.2790355245475187</v>
      </c>
      <c r="M8">
        <f t="shared" si="5"/>
        <v>1.2721884515111723</v>
      </c>
      <c r="N8">
        <f t="shared" si="5"/>
        <v>1.5126312614227788</v>
      </c>
      <c r="O8">
        <f t="shared" si="5"/>
        <v>1.5025302680671819</v>
      </c>
      <c r="P8">
        <f t="shared" si="5"/>
        <v>1.7400550171718643</v>
      </c>
      <c r="Q8">
        <f t="shared" si="5"/>
        <v>1.716584309111808</v>
      </c>
      <c r="R8">
        <f t="shared" si="5"/>
        <v>2.0314852719949159</v>
      </c>
      <c r="S8">
        <f t="shared" si="5"/>
        <v>1.9901638022886612</v>
      </c>
      <c r="T8">
        <f t="shared" si="5"/>
        <v>2.2632919751386811</v>
      </c>
      <c r="U8">
        <f t="shared" si="5"/>
        <v>2.246083511453322</v>
      </c>
      <c r="V8" s="1">
        <f t="shared" si="1"/>
        <v>24.080365952007195</v>
      </c>
    </row>
    <row r="11" spans="1:66">
      <c r="A11" t="s">
        <v>6</v>
      </c>
      <c r="B11" t="s">
        <v>8</v>
      </c>
      <c r="C11" t="s">
        <v>7</v>
      </c>
      <c r="D11" t="s">
        <v>9</v>
      </c>
      <c r="E11" s="2" t="s">
        <v>10</v>
      </c>
      <c r="F11" s="2" t="s">
        <v>13</v>
      </c>
      <c r="G11" s="2" t="s">
        <v>14</v>
      </c>
      <c r="H11" s="2" t="s">
        <v>15</v>
      </c>
      <c r="I11" s="2" t="s">
        <v>17</v>
      </c>
      <c r="J11" s="2" t="s">
        <v>16</v>
      </c>
    </row>
    <row r="12" spans="1:66">
      <c r="A12">
        <f>1/20*V2</f>
        <v>1.3</v>
      </c>
      <c r="B12">
        <f>A12^2</f>
        <v>1.6900000000000002</v>
      </c>
      <c r="C12">
        <f>1/20*V3</f>
        <v>7.9255000000000013</v>
      </c>
      <c r="D12">
        <f>C12^2</f>
        <v>62.81355025000002</v>
      </c>
      <c r="E12">
        <f>SQRT(1/20*V2*V3-A12*C12)</f>
        <v>13.991420585487381</v>
      </c>
      <c r="F12">
        <f>SQRT(ABS(1/20*V4-B12^2))*(-1)</f>
        <v>-0.91301697684106653</v>
      </c>
      <c r="G12">
        <f>SQRT(ABS(1/20*V5-D12^2))*(-1)</f>
        <v>-62.284658223428323</v>
      </c>
      <c r="H12">
        <f>(V6-20*A12*C12)/20/F12/G12</f>
        <v>1.5986878043026981E-2</v>
      </c>
      <c r="I12">
        <f>(V2*V7-20*V8)/(V2^2-20*V4)</f>
        <v>0.15381583441036642</v>
      </c>
      <c r="J12">
        <f>EXP(1/20*(V7-I12*V2))</f>
        <v>1.9874769676000648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</dc:creator>
  <cp:lastModifiedBy>109</cp:lastModifiedBy>
  <cp:lastPrinted>2018-06-11T05:13:52Z</cp:lastPrinted>
  <dcterms:created xsi:type="dcterms:W3CDTF">2018-05-21T04:22:04Z</dcterms:created>
  <dcterms:modified xsi:type="dcterms:W3CDTF">2018-06-11T05:59:39Z</dcterms:modified>
</cp:coreProperties>
</file>