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f\Desktop\CPCS-223\"/>
    </mc:Choice>
  </mc:AlternateContent>
  <bookViews>
    <workbookView xWindow="0" yWindow="0" windowWidth="2040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M37" i="1"/>
  <c r="K42" i="1"/>
  <c r="M36" i="1"/>
  <c r="M39" i="1"/>
  <c r="M40" i="1"/>
  <c r="M41" i="1"/>
  <c r="M43" i="1"/>
  <c r="M44" i="1"/>
  <c r="M45" i="1"/>
  <c r="M35" i="1"/>
  <c r="L36" i="1"/>
  <c r="L37" i="1"/>
  <c r="L39" i="1"/>
  <c r="L40" i="1"/>
  <c r="L41" i="1"/>
  <c r="L43" i="1"/>
  <c r="L44" i="1"/>
  <c r="L45" i="1"/>
  <c r="L35" i="1"/>
  <c r="K36" i="1"/>
  <c r="K37" i="1"/>
  <c r="K39" i="1"/>
  <c r="K40" i="1"/>
  <c r="K41" i="1"/>
  <c r="K43" i="1"/>
  <c r="K44" i="1"/>
  <c r="K45" i="1"/>
  <c r="K35" i="1"/>
  <c r="J35" i="1"/>
  <c r="J36" i="1"/>
  <c r="J37" i="1"/>
  <c r="J39" i="1"/>
  <c r="J40" i="1"/>
  <c r="J41" i="1"/>
  <c r="J43" i="1"/>
  <c r="J44" i="1"/>
  <c r="J45" i="1"/>
  <c r="B35" i="1"/>
  <c r="K46" i="1" l="1"/>
  <c r="M42" i="1"/>
  <c r="M38" i="1"/>
  <c r="M46" i="1" s="1"/>
  <c r="L42" i="1"/>
  <c r="L38" i="1"/>
  <c r="J42" i="1"/>
  <c r="J38" i="1"/>
  <c r="J46" i="1" s="1"/>
  <c r="C43" i="1"/>
  <c r="C45" i="1"/>
  <c r="C35" i="1"/>
  <c r="C36" i="1"/>
  <c r="C37" i="1"/>
  <c r="C38" i="1"/>
  <c r="C39" i="1"/>
  <c r="C40" i="1"/>
  <c r="C41" i="1"/>
  <c r="C42" i="1"/>
  <c r="C44" i="1"/>
  <c r="F36" i="1"/>
  <c r="F37" i="1"/>
  <c r="F38" i="1"/>
  <c r="F39" i="1"/>
  <c r="F40" i="1"/>
  <c r="F41" i="1"/>
  <c r="F42" i="1"/>
  <c r="F43" i="1"/>
  <c r="F44" i="1"/>
  <c r="F45" i="1"/>
  <c r="F35" i="1"/>
  <c r="M5" i="1"/>
  <c r="M6" i="1"/>
  <c r="M7" i="1"/>
  <c r="M8" i="1"/>
  <c r="M9" i="1"/>
  <c r="M10" i="1"/>
  <c r="M11" i="1"/>
  <c r="M12" i="1"/>
  <c r="M13" i="1"/>
  <c r="M14" i="1"/>
  <c r="M15" i="1"/>
  <c r="M20" i="1"/>
  <c r="M21" i="1"/>
  <c r="M22" i="1"/>
  <c r="M23" i="1"/>
  <c r="M24" i="1"/>
  <c r="M25" i="1"/>
  <c r="M26" i="1"/>
  <c r="M27" i="1"/>
  <c r="M28" i="1"/>
  <c r="M29" i="1"/>
  <c r="M30" i="1"/>
  <c r="L30" i="1"/>
  <c r="N30" i="1" s="1"/>
  <c r="E46" i="2"/>
  <c r="C46" i="2"/>
  <c r="B46" i="2"/>
  <c r="E45" i="2"/>
  <c r="C45" i="2"/>
  <c r="B45" i="2"/>
  <c r="E44" i="2"/>
  <c r="C44" i="2"/>
  <c r="B44" i="2"/>
  <c r="E43" i="2"/>
  <c r="C43" i="2"/>
  <c r="B43" i="2"/>
  <c r="E42" i="2"/>
  <c r="C42" i="2"/>
  <c r="B42" i="2"/>
  <c r="E41" i="2"/>
  <c r="C41" i="2"/>
  <c r="B41" i="2"/>
  <c r="E40" i="2"/>
  <c r="C40" i="2"/>
  <c r="B40" i="2"/>
  <c r="E39" i="2"/>
  <c r="C39" i="2"/>
  <c r="B39" i="2"/>
  <c r="E38" i="2"/>
  <c r="C38" i="2"/>
  <c r="B38" i="2"/>
  <c r="E37" i="2"/>
  <c r="C37" i="2"/>
  <c r="B37" i="2"/>
  <c r="E36" i="2"/>
  <c r="C36" i="2"/>
  <c r="B36" i="2"/>
  <c r="L46" i="1" l="1"/>
  <c r="N46" i="1"/>
  <c r="E36" i="1"/>
  <c r="E37" i="1"/>
  <c r="E38" i="1"/>
  <c r="E39" i="1"/>
  <c r="E40" i="1"/>
  <c r="E41" i="1"/>
  <c r="E42" i="1"/>
  <c r="E43" i="1"/>
  <c r="E44" i="1"/>
  <c r="E45" i="1"/>
  <c r="E35" i="1"/>
  <c r="B45" i="1"/>
  <c r="B44" i="1"/>
  <c r="B43" i="1"/>
  <c r="B42" i="1"/>
  <c r="B41" i="1"/>
  <c r="B40" i="1"/>
  <c r="B39" i="1"/>
  <c r="B38" i="1"/>
  <c r="B37" i="1"/>
  <c r="B36" i="1"/>
  <c r="L30" i="2" l="1"/>
  <c r="L29" i="2"/>
  <c r="L28" i="2"/>
  <c r="L27" i="2"/>
  <c r="L26" i="2"/>
  <c r="L25" i="2"/>
  <c r="L24" i="2"/>
  <c r="L23" i="2"/>
  <c r="L22" i="2"/>
  <c r="L21" i="2"/>
  <c r="L20" i="2"/>
  <c r="L15" i="2"/>
  <c r="L14" i="2"/>
  <c r="L13" i="2"/>
  <c r="L12" i="2"/>
  <c r="L11" i="2"/>
  <c r="L10" i="2"/>
  <c r="L9" i="2"/>
  <c r="L8" i="2"/>
  <c r="L7" i="2"/>
  <c r="L6" i="2"/>
  <c r="L5" i="2"/>
  <c r="L20" i="1" l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</calcChain>
</file>

<file path=xl/sharedStrings.xml><?xml version="1.0" encoding="utf-8"?>
<sst xmlns="http://schemas.openxmlformats.org/spreadsheetml/2006/main" count="71" uniqueCount="21">
  <si>
    <t>Input Size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</si>
  <si>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</si>
  <si>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</si>
  <si>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</si>
  <si>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</si>
  <si>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</si>
  <si>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</si>
  <si>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</si>
  <si>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</si>
  <si>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</si>
  <si>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</si>
  <si>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Avrege</t>
  </si>
  <si>
    <t>log n</t>
  </si>
  <si>
    <t>n log n</t>
  </si>
  <si>
    <t>n ^2</t>
  </si>
  <si>
    <t xml:space="preserve">n </t>
  </si>
  <si>
    <t>Best</t>
  </si>
  <si>
    <t>Worst</t>
  </si>
  <si>
    <t>Wort</t>
  </si>
  <si>
    <t>n ^3</t>
  </si>
  <si>
    <t>Sum 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</si>
</sst>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Lomuto Partition</a:t>
            </a:r>
          </a:p>
          <a:p>
            <a:pPr>
              <a:defRPr/>
            </a:pPr>
            <a:r>
              <a:rPr lang="en-US" sz="1400" b="0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(Runtime)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Avrege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0">
                  <c:v>3.2</c:v>
                </c:pt>
                <c:pt idx="1">
                  <c:v>3.1</c:v>
                </c:pt>
                <c:pt idx="2">
                  <c:v>4.0999999999999996</c:v>
                </c:pt>
                <c:pt idx="3">
                  <c:v>4.5999999999999996</c:v>
                </c:pt>
                <c:pt idx="4">
                  <c:v>4</c:v>
                </c:pt>
                <c:pt idx="5">
                  <c:v>14.4</c:v>
                </c:pt>
                <c:pt idx="6">
                  <c:v>29.2</c:v>
                </c:pt>
                <c:pt idx="7">
                  <c:v>199.9</c:v>
                </c:pt>
                <c:pt idx="8">
                  <c:v>605.5</c:v>
                </c:pt>
                <c:pt idx="9">
                  <c:v>1122.9000000000001</c:v>
                </c:pt>
                <c:pt idx="10">
                  <c:v>1528.1</c:v>
                </c:pt>
              </c:numCache>
            </c:numRef>
          </c:yVal>
          <c:smooth val="1"/>
        </c:ser>
        <c:ser>
          <c:idx val="1"/>
          <c:order val="1"/>
          <c:tx>
            <c:v>Best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19</c:v>
                </c:pt>
                <c:pt idx="7">
                  <c:v>154</c:v>
                </c:pt>
                <c:pt idx="8">
                  <c:v>553</c:v>
                </c:pt>
                <c:pt idx="9">
                  <c:v>1004</c:v>
                </c:pt>
                <c:pt idx="10">
                  <c:v>1031</c:v>
                </c:pt>
              </c:numCache>
            </c:numRef>
          </c:yVal>
          <c:smooth val="1"/>
        </c:ser>
        <c:ser>
          <c:idx val="2"/>
          <c:order val="2"/>
          <c:tx>
            <c:v>Worst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Sheet1!$N$5:$N$15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21</c:v>
                </c:pt>
                <c:pt idx="6">
                  <c:v>41</c:v>
                </c:pt>
                <c:pt idx="7">
                  <c:v>248</c:v>
                </c:pt>
                <c:pt idx="8">
                  <c:v>703</c:v>
                </c:pt>
                <c:pt idx="9">
                  <c:v>1224</c:v>
                </c:pt>
                <c:pt idx="10">
                  <c:v>1847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5848"/>
        <c:axId val="309607416"/>
      </c:scatterChart>
      <c:valAx>
        <c:axId val="309605848"/>
        <c:scaling>
          <c:orientation val="minMax"/>
          <c:max val="16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07416"/>
        <c:crosses val="autoZero"/>
        <c:crossBetween val="midCat"/>
        <c:majorUnit val="100000"/>
        <c:minorUnit val="20000"/>
      </c:valAx>
      <c:valAx>
        <c:axId val="30960741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rtl="0"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0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0"/>
      </a:gradFill>
      <a:round/>
    </a:ln>
    <a:effectLst/>
  </c:spPr>
  <c:txPr>
    <a:bodyPr/>
    <a:lstStyle/>
    <a:p>
      <a:pPr>
        <a:defRPr b="0" i="1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Lomuto Partition </a:t>
            </a:r>
          </a:p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(Basic Operation Counter)</a:t>
            </a:r>
          </a:p>
        </c:rich>
      </c:tx>
      <c:layout>
        <c:manualLayout>
          <c:xMode val="edge"/>
          <c:yMode val="edge"/>
          <c:x val="0.34536888511093583"/>
          <c:y val="4.1666554224540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Avrege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Sheet1!$L$20:$L$30</c:f>
              <c:numCache>
                <c:formatCode>General</c:formatCode>
                <c:ptCount val="11"/>
                <c:pt idx="0">
                  <c:v>340.3</c:v>
                </c:pt>
                <c:pt idx="1">
                  <c:v>2449.5</c:v>
                </c:pt>
                <c:pt idx="2">
                  <c:v>3415</c:v>
                </c:pt>
                <c:pt idx="3">
                  <c:v>27867.200000000001</c:v>
                </c:pt>
                <c:pt idx="4">
                  <c:v>33722.5</c:v>
                </c:pt>
                <c:pt idx="5">
                  <c:v>296214.90000000002</c:v>
                </c:pt>
                <c:pt idx="6">
                  <c:v>741920.9</c:v>
                </c:pt>
                <c:pt idx="7">
                  <c:v>9485568</c:v>
                </c:pt>
                <c:pt idx="8">
                  <c:v>40227686</c:v>
                </c:pt>
                <c:pt idx="9">
                  <c:v>75267057.700000003</c:v>
                </c:pt>
                <c:pt idx="10">
                  <c:v>85756265.400000006</c:v>
                </c:pt>
              </c:numCache>
            </c:numRef>
          </c:yVal>
          <c:smooth val="1"/>
        </c:ser>
        <c:ser>
          <c:idx val="1"/>
          <c:order val="1"/>
          <c:tx>
            <c:v>log 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6.6438561897747253</c:v>
                </c:pt>
                <c:pt idx="1">
                  <c:v>9.4491486453754359</c:v>
                </c:pt>
                <c:pt idx="2">
                  <c:v>9.965784284662087</c:v>
                </c:pt>
                <c:pt idx="3">
                  <c:v>12.752171545162444</c:v>
                </c:pt>
                <c:pt idx="4">
                  <c:v>13.287712379549451</c:v>
                </c:pt>
                <c:pt idx="5">
                  <c:v>15.818756911937671</c:v>
                </c:pt>
                <c:pt idx="6">
                  <c:v>16.609640474436812</c:v>
                </c:pt>
                <c:pt idx="7">
                  <c:v>18.804285454107379</c:v>
                </c:pt>
                <c:pt idx="8">
                  <c:v>19.931568569324174</c:v>
                </c:pt>
                <c:pt idx="9">
                  <c:v>20.393910968956526</c:v>
                </c:pt>
                <c:pt idx="10">
                  <c:v>20.516531070045332</c:v>
                </c:pt>
              </c:numCache>
            </c:numRef>
          </c:yVal>
          <c:smooth val="0"/>
        </c:ser>
        <c:ser>
          <c:idx val="2"/>
          <c:order val="2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Sheet1!$D$35:$D$45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yVal>
          <c:smooth val="0"/>
        </c:ser>
        <c:ser>
          <c:idx val="3"/>
          <c:order val="3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Sheet1!$E$35:$E$45</c:f>
              <c:numCache>
                <c:formatCode>General</c:formatCode>
                <c:ptCount val="11"/>
                <c:pt idx="0">
                  <c:v>10000</c:v>
                </c:pt>
                <c:pt idx="1">
                  <c:v>488601</c:v>
                </c:pt>
                <c:pt idx="2">
                  <c:v>1000000</c:v>
                </c:pt>
                <c:pt idx="3">
                  <c:v>47596201</c:v>
                </c:pt>
                <c:pt idx="4">
                  <c:v>100000000</c:v>
                </c:pt>
                <c:pt idx="5">
                  <c:v>3340724401</c:v>
                </c:pt>
                <c:pt idx="6">
                  <c:v>10000000000</c:v>
                </c:pt>
                <c:pt idx="7">
                  <c:v>209559781729</c:v>
                </c:pt>
                <c:pt idx="8">
                  <c:v>1000000000000</c:v>
                </c:pt>
                <c:pt idx="9">
                  <c:v>1898269461729</c:v>
                </c:pt>
                <c:pt idx="10">
                  <c:v>2250000000000</c:v>
                </c:pt>
              </c:numCache>
            </c:numRef>
          </c:yVal>
          <c:smooth val="1"/>
        </c:ser>
        <c:ser>
          <c:idx val="4"/>
          <c:order val="4"/>
          <c:tx>
            <c:v>Best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Sheet1!$M$20:$M$30</c:f>
              <c:numCache>
                <c:formatCode>General</c:formatCode>
                <c:ptCount val="11"/>
                <c:pt idx="0">
                  <c:v>249</c:v>
                </c:pt>
                <c:pt idx="1">
                  <c:v>1411</c:v>
                </c:pt>
                <c:pt idx="2">
                  <c:v>2248</c:v>
                </c:pt>
                <c:pt idx="3">
                  <c:v>16499</c:v>
                </c:pt>
                <c:pt idx="4">
                  <c:v>25601</c:v>
                </c:pt>
                <c:pt idx="5">
                  <c:v>191157</c:v>
                </c:pt>
                <c:pt idx="6">
                  <c:v>590464</c:v>
                </c:pt>
                <c:pt idx="7">
                  <c:v>7959949</c:v>
                </c:pt>
                <c:pt idx="8">
                  <c:v>36480106</c:v>
                </c:pt>
                <c:pt idx="9">
                  <c:v>70227654</c:v>
                </c:pt>
                <c:pt idx="10">
                  <c:v>77447277</c:v>
                </c:pt>
              </c:numCache>
            </c:numRef>
          </c:yVal>
          <c:smooth val="1"/>
        </c:ser>
        <c:ser>
          <c:idx val="5"/>
          <c:order val="5"/>
          <c:tx>
            <c:v>Worst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Sheet1!$N$20:$N$30</c:f>
              <c:numCache>
                <c:formatCode>General</c:formatCode>
                <c:ptCount val="11"/>
                <c:pt idx="0">
                  <c:v>451</c:v>
                </c:pt>
                <c:pt idx="1">
                  <c:v>3617</c:v>
                </c:pt>
                <c:pt idx="2">
                  <c:v>5306</c:v>
                </c:pt>
                <c:pt idx="3">
                  <c:v>59687</c:v>
                </c:pt>
                <c:pt idx="4">
                  <c:v>45073</c:v>
                </c:pt>
                <c:pt idx="5">
                  <c:v>355116</c:v>
                </c:pt>
                <c:pt idx="6">
                  <c:v>901349</c:v>
                </c:pt>
                <c:pt idx="7">
                  <c:v>11103450</c:v>
                </c:pt>
                <c:pt idx="8">
                  <c:v>43800357</c:v>
                </c:pt>
                <c:pt idx="9">
                  <c:v>81358857</c:v>
                </c:pt>
                <c:pt idx="10">
                  <c:v>90051090</c:v>
                </c:pt>
              </c:numCache>
            </c:numRef>
          </c:yVal>
          <c:smooth val="1"/>
        </c:ser>
        <c:ser>
          <c:idx val="7"/>
          <c:order val="7"/>
          <c:tx>
            <c:v>n log n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664.38561897747252</c:v>
                </c:pt>
                <c:pt idx="1">
                  <c:v>6604.9549031174292</c:v>
                </c:pt>
                <c:pt idx="2">
                  <c:v>9965.7842846620879</c:v>
                </c:pt>
                <c:pt idx="3">
                  <c:v>87977.231490075705</c:v>
                </c:pt>
                <c:pt idx="4">
                  <c:v>132877.1237954945</c:v>
                </c:pt>
                <c:pt idx="5">
                  <c:v>914308.33075308544</c:v>
                </c:pt>
                <c:pt idx="6">
                  <c:v>1660964.0474436812</c:v>
                </c:pt>
                <c:pt idx="7">
                  <c:v>8608169.3823249135</c:v>
                </c:pt>
                <c:pt idx="8">
                  <c:v>19931568.569324173</c:v>
                </c:pt>
                <c:pt idx="9">
                  <c:v>28098261.473076016</c:v>
                </c:pt>
                <c:pt idx="10">
                  <c:v>30774796.605067998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8200"/>
        <c:axId val="3096023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n^3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699</c:v>
                      </c:pt>
                      <c:pt idx="2">
                        <c:v>1000</c:v>
                      </c:pt>
                      <c:pt idx="3">
                        <c:v>6899</c:v>
                      </c:pt>
                      <c:pt idx="4">
                        <c:v>10000</c:v>
                      </c:pt>
                      <c:pt idx="5">
                        <c:v>57799</c:v>
                      </c:pt>
                      <c:pt idx="6">
                        <c:v>100000</c:v>
                      </c:pt>
                      <c:pt idx="7">
                        <c:v>457777</c:v>
                      </c:pt>
                      <c:pt idx="8">
                        <c:v>1000000</c:v>
                      </c:pt>
                      <c:pt idx="9">
                        <c:v>1377777</c:v>
                      </c:pt>
                      <c:pt idx="10">
                        <c:v>1500000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Sheet1!$F$35:$F$45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1000000</c:v>
                      </c:pt>
                      <c:pt idx="1">
                        <c:v>341532099</c:v>
                      </c:pt>
                      <c:pt idx="2">
                        <c:v>1000000000</c:v>
                      </c:pt>
                      <c:pt idx="3">
                        <c:v>328366190699</c:v>
                      </c:pt>
                      <c:pt idx="4">
                        <c:v>1000000000000</c:v>
                      </c:pt>
                      <c:pt idx="5">
                        <c:v>193090529653399</c:v>
                      </c:pt>
                      <c:pt idx="6">
                        <c:v>1000000000000000</c:v>
                      </c:pt>
                      <c:pt idx="7">
                        <c:v>9.5931648200556432E+16</c:v>
                      </c:pt>
                      <c:pt idx="8">
                        <c:v>1E+18</c:v>
                      </c:pt>
                      <c:pt idx="9">
                        <c:v>2.6153920041725962E+18</c:v>
                      </c:pt>
                      <c:pt idx="10">
                        <c:v>3.375E+18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9608200"/>
        <c:scaling>
          <c:orientation val="minMax"/>
          <c:max val="16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02320"/>
        <c:crosses val="autoZero"/>
        <c:crossBetween val="midCat"/>
        <c:majorUnit val="100000"/>
      </c:valAx>
      <c:valAx>
        <c:axId val="309602320"/>
        <c:scaling>
          <c:orientation val="minMax"/>
          <c:max val="10000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08200"/>
        <c:crosses val="autoZero"/>
        <c:crossBetween val="midCat"/>
        <c:majorUnit val="10000000"/>
        <c:min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1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Sheet2!$L$20:$L$30</c:f>
              <c:numCache>
                <c:formatCode>General</c:formatCode>
                <c:ptCount val="11"/>
                <c:pt idx="0">
                  <c:v>290.60000000000002</c:v>
                </c:pt>
                <c:pt idx="1">
                  <c:v>2278.1</c:v>
                </c:pt>
                <c:pt idx="2">
                  <c:v>3701.5</c:v>
                </c:pt>
                <c:pt idx="3">
                  <c:v>28985.4</c:v>
                </c:pt>
                <c:pt idx="4">
                  <c:v>41792</c:v>
                </c:pt>
                <c:pt idx="5">
                  <c:v>335047.3</c:v>
                </c:pt>
                <c:pt idx="6">
                  <c:v>708814</c:v>
                </c:pt>
                <c:pt idx="7">
                  <c:v>9317933.8000000007</c:v>
                </c:pt>
                <c:pt idx="8">
                  <c:v>39909312.399999999</c:v>
                </c:pt>
                <c:pt idx="9">
                  <c:v>74318736.900000006</c:v>
                </c:pt>
                <c:pt idx="10">
                  <c:v>86699325.299999997</c:v>
                </c:pt>
              </c:numCache>
            </c:numRef>
          </c:yVal>
          <c:smooth val="0"/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Sheet2!$A$20:$A$30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yVal>
          <c:smooth val="0"/>
        </c:ser>
        <c:ser>
          <c:idx val="2"/>
          <c:order val="2"/>
          <c:tx>
            <c:v>n^2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Sheet2!$A$36:$A$46</c:f>
              <c:numCache>
                <c:formatCode>General</c:formatCode>
                <c:ptCount val="11"/>
                <c:pt idx="0">
                  <c:v>100</c:v>
                </c:pt>
                <c:pt idx="1">
                  <c:v>699</c:v>
                </c:pt>
                <c:pt idx="2">
                  <c:v>1000</c:v>
                </c:pt>
                <c:pt idx="3">
                  <c:v>6899</c:v>
                </c:pt>
                <c:pt idx="4">
                  <c:v>10000</c:v>
                </c:pt>
                <c:pt idx="5">
                  <c:v>57799</c:v>
                </c:pt>
                <c:pt idx="6">
                  <c:v>100000</c:v>
                </c:pt>
                <c:pt idx="7">
                  <c:v>457777</c:v>
                </c:pt>
                <c:pt idx="8">
                  <c:v>1000000</c:v>
                </c:pt>
                <c:pt idx="9">
                  <c:v>1377777</c:v>
                </c:pt>
                <c:pt idx="10">
                  <c:v>1500000</c:v>
                </c:pt>
              </c:numCache>
            </c:numRef>
          </c:xVal>
          <c:yVal>
            <c:numRef>
              <c:f>Sheet2!$E$36:$E$46</c:f>
              <c:numCache>
                <c:formatCode>General</c:formatCode>
                <c:ptCount val="11"/>
                <c:pt idx="0">
                  <c:v>10000</c:v>
                </c:pt>
                <c:pt idx="1">
                  <c:v>488601</c:v>
                </c:pt>
                <c:pt idx="2">
                  <c:v>1000000</c:v>
                </c:pt>
                <c:pt idx="3">
                  <c:v>47596201</c:v>
                </c:pt>
                <c:pt idx="4">
                  <c:v>100000000</c:v>
                </c:pt>
                <c:pt idx="5">
                  <c:v>3340724401</c:v>
                </c:pt>
                <c:pt idx="6">
                  <c:v>10000000000</c:v>
                </c:pt>
                <c:pt idx="7">
                  <c:v>209559781729</c:v>
                </c:pt>
                <c:pt idx="8">
                  <c:v>1000000000000</c:v>
                </c:pt>
                <c:pt idx="9">
                  <c:v>1898269461729</c:v>
                </c:pt>
                <c:pt idx="10">
                  <c:v>2250000000000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5064"/>
        <c:axId val="309610552"/>
      </c:scatterChart>
      <c:valAx>
        <c:axId val="30960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0552"/>
        <c:crosses val="autoZero"/>
        <c:crossBetween val="midCat"/>
      </c:valAx>
      <c:valAx>
        <c:axId val="309610552"/>
        <c:scaling>
          <c:orientation val="minMax"/>
          <c:max val="2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0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17</xdr:row>
      <xdr:rowOff>95250</xdr:rowOff>
    </xdr:from>
    <xdr:ext cx="184731" cy="264560"/>
    <xdr:sp macro="" textlink="">
      <xdr:nvSpPr>
        <xdr:cNvPr id="2" name="TextBox 1"/>
        <xdr:cNvSpPr txBox="1"/>
      </xdr:nvSpPr>
      <xdr:spPr>
        <a:xfrm>
          <a:off x="3086100" y="295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9525</xdr:colOff>
      <xdr:row>15</xdr:row>
      <xdr:rowOff>95251</xdr:rowOff>
    </xdr:from>
    <xdr:to>
      <xdr:col>11</xdr:col>
      <xdr:colOff>0</xdr:colOff>
      <xdr:row>17</xdr:row>
      <xdr:rowOff>152401</xdr:rowOff>
    </xdr:to>
    <xdr:sp macro="" textlink="">
      <xdr:nvSpPr>
        <xdr:cNvPr id="3" name="TextBox 2"/>
        <xdr:cNvSpPr txBox="1"/>
      </xdr:nvSpPr>
      <xdr:spPr>
        <a:xfrm>
          <a:off x="809625" y="2571751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</a:t>
          </a:r>
          <a:r>
            <a:rPr kumimoji="0" lang="en-US" sz="14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Lomuto </a:t>
          </a:r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partition (Basic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Operation Counter</a:t>
          </a:r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</xdr:col>
      <xdr:colOff>19050</xdr:colOff>
      <xdr:row>0</xdr:row>
      <xdr:rowOff>114300</xdr:rowOff>
    </xdr:from>
    <xdr:to>
      <xdr:col>11</xdr:col>
      <xdr:colOff>9525</xdr:colOff>
      <xdr:row>2</xdr:row>
      <xdr:rowOff>171450</xdr:rowOff>
    </xdr:to>
    <xdr:sp macro="" textlink="">
      <xdr:nvSpPr>
        <xdr:cNvPr id="4" name="TextBox 3"/>
        <xdr:cNvSpPr txBox="1"/>
      </xdr:nvSpPr>
      <xdr:spPr>
        <a:xfrm>
          <a:off x="819150" y="114300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Lomuto partition (Runtime in ms)</a:t>
          </a:r>
        </a:p>
      </xdr:txBody>
    </xdr:sp>
    <xdr:clientData/>
  </xdr:twoCellAnchor>
  <xdr:twoCellAnchor>
    <xdr:from>
      <xdr:col>15</xdr:col>
      <xdr:colOff>1</xdr:colOff>
      <xdr:row>0</xdr:row>
      <xdr:rowOff>182704</xdr:rowOff>
    </xdr:from>
    <xdr:to>
      <xdr:col>25</xdr:col>
      <xdr:colOff>19050</xdr:colOff>
      <xdr:row>18</xdr:row>
      <xdr:rowOff>173180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10825</xdr:colOff>
      <xdr:row>19</xdr:row>
      <xdr:rowOff>182708</xdr:rowOff>
    </xdr:from>
    <xdr:to>
      <xdr:col>26</xdr:col>
      <xdr:colOff>43296</xdr:colOff>
      <xdr:row>37</xdr:row>
      <xdr:rowOff>10825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17</xdr:row>
      <xdr:rowOff>95250</xdr:rowOff>
    </xdr:from>
    <xdr:ext cx="184731" cy="264560"/>
    <xdr:sp macro="" textlink="">
      <xdr:nvSpPr>
        <xdr:cNvPr id="2" name="TextBox 1"/>
        <xdr:cNvSpPr txBox="1"/>
      </xdr:nvSpPr>
      <xdr:spPr>
        <a:xfrm>
          <a:off x="308610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9525</xdr:colOff>
      <xdr:row>15</xdr:row>
      <xdr:rowOff>95251</xdr:rowOff>
    </xdr:from>
    <xdr:to>
      <xdr:col>11</xdr:col>
      <xdr:colOff>0</xdr:colOff>
      <xdr:row>17</xdr:row>
      <xdr:rowOff>152401</xdr:rowOff>
    </xdr:to>
    <xdr:sp macro="" textlink="">
      <xdr:nvSpPr>
        <xdr:cNvPr id="3" name="TextBox 2"/>
        <xdr:cNvSpPr txBox="1"/>
      </xdr:nvSpPr>
      <xdr:spPr>
        <a:xfrm>
          <a:off x="809625" y="2952751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</a:t>
          </a:r>
          <a:r>
            <a:rPr kumimoji="0" lang="en-US" sz="14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Lomuto </a:t>
          </a:r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partition (Basic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Operation Counter</a:t>
          </a:r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</xdr:col>
      <xdr:colOff>19050</xdr:colOff>
      <xdr:row>0</xdr:row>
      <xdr:rowOff>114300</xdr:rowOff>
    </xdr:from>
    <xdr:to>
      <xdr:col>11</xdr:col>
      <xdr:colOff>9525</xdr:colOff>
      <xdr:row>2</xdr:row>
      <xdr:rowOff>171450</xdr:rowOff>
    </xdr:to>
    <xdr:sp macro="" textlink="">
      <xdr:nvSpPr>
        <xdr:cNvPr id="4" name="TextBox 3"/>
        <xdr:cNvSpPr txBox="1"/>
      </xdr:nvSpPr>
      <xdr:spPr>
        <a:xfrm>
          <a:off x="819150" y="114300"/>
          <a:ext cx="60864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Quickselect with Lomuto partition (Runtime in ms)</a:t>
          </a:r>
        </a:p>
      </xdr:txBody>
    </xdr:sp>
    <xdr:clientData/>
  </xdr:twoCellAnchor>
  <xdr:twoCellAnchor>
    <xdr:from>
      <xdr:col>12</xdr:col>
      <xdr:colOff>295275</xdr:colOff>
      <xdr:row>17</xdr:row>
      <xdr:rowOff>71437</xdr:rowOff>
    </xdr:from>
    <xdr:to>
      <xdr:col>19</xdr:col>
      <xdr:colOff>600075</xdr:colOff>
      <xdr:row>31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4" displayName="Table14" ref="A19:N30" totalsRowShown="0" headerRowDxfId="59" dataDxfId="58">
  <autoFilter ref="A19:N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nput Size" dataDxfId="57"/>
    <tableColumn id="2" name="1" dataDxfId="56"/>
    <tableColumn id="3" name="2" dataDxfId="55"/>
    <tableColumn id="4" name="3" dataDxfId="54"/>
    <tableColumn id="5" name="4" dataDxfId="53"/>
    <tableColumn id="6" name="5" dataDxfId="52"/>
    <tableColumn id="7" name="6" dataDxfId="51"/>
    <tableColumn id="8" name="7" dataDxfId="50"/>
    <tableColumn id="9" name="8" dataDxfId="49"/>
    <tableColumn id="10" name="9" dataDxfId="48"/>
    <tableColumn id="11" name="10" dataDxfId="47"/>
    <tableColumn id="12" name="Avrege" dataDxfId="46">
      <calculatedColumnFormula>AVERAGE(B20:K20)</calculatedColumnFormula>
    </tableColumn>
    <tableColumn id="13" name="Best" dataDxfId="45">
      <calculatedColumnFormula>MIN(B20:K20)</calculatedColumnFormula>
    </tableColumn>
    <tableColumn id="14" name="Worst" dataDxfId="44">
      <calculatedColumnFormula>MAX(B20:L20)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4:N15" totalsRowShown="0" headerRowDxfId="43" dataDxfId="42">
  <autoFilter ref="A4:N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nput Size" dataDxfId="41"/>
    <tableColumn id="2" name="1" dataDxfId="40"/>
    <tableColumn id="3" name="2" dataDxfId="39"/>
    <tableColumn id="4" name="3" dataDxfId="38"/>
    <tableColumn id="5" name="4" dataDxfId="37"/>
    <tableColumn id="6" name="5" dataDxfId="36"/>
    <tableColumn id="7" name="6" dataDxfId="35"/>
    <tableColumn id="8" name="7" dataDxfId="34"/>
    <tableColumn id="9" name="8" dataDxfId="33"/>
    <tableColumn id="10" name="9" dataDxfId="32"/>
    <tableColumn id="11" name="10" dataDxfId="31"/>
    <tableColumn id="12" name="Avrege" dataDxfId="30">
      <calculatedColumnFormula>AVERAGE(B5:K5)</calculatedColumnFormula>
    </tableColumn>
    <tableColumn id="13" name="Best" dataDxfId="29">
      <calculatedColumnFormula>MIN(B5:K5)</calculatedColumnFormula>
    </tableColumn>
    <tableColumn id="14" name="Wort" dataDxfId="28">
      <calculatedColumnFormula>MAX(B5:L5)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id="3" name="Table144" displayName="Table144" ref="A19:L30" totalsRowShown="0" headerRowDxfId="27" dataDxfId="26">
  <autoFilter ref="A19:L30"/>
  <tableColumns count="12">
    <tableColumn id="1" name="Input Size" dataDxfId="25"/>
    <tableColumn id="2" name="1" dataDxfId="24"/>
    <tableColumn id="3" name="2" dataDxfId="23"/>
    <tableColumn id="4" name="3" dataDxfId="22"/>
    <tableColumn id="5" name="4" dataDxfId="21"/>
    <tableColumn id="6" name="5" dataDxfId="20"/>
    <tableColumn id="7" name="6" dataDxfId="19"/>
    <tableColumn id="8" name="7" dataDxfId="18"/>
    <tableColumn id="9" name="8" dataDxfId="17"/>
    <tableColumn id="10" name="9" dataDxfId="16"/>
    <tableColumn id="11" name="10" dataDxfId="15"/>
    <tableColumn id="12" name="Avrege" dataDxfId="14">
      <calculatedColumnFormula>AVERAGE(B20:K20)</calculatedColumnFormula>
    </tableColumn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4:L15" totalsRowShown="0" headerRowDxfId="13" dataDxfId="12">
  <autoFilter ref="A4:L15"/>
  <tableColumns count="12">
    <tableColumn id="1" name="Input Size" dataDxfId="11"/>
    <tableColumn id="2" name="1" dataDxfId="10"/>
    <tableColumn id="3" name="2" dataDxfId="9"/>
    <tableColumn id="4" name="3" dataDxfId="8"/>
    <tableColumn id="5" name="4" dataDxfId="7"/>
    <tableColumn id="6" name="5" dataDxfId="6"/>
    <tableColumn id="7" name="6" dataDxfId="5"/>
    <tableColumn id="8" name="7" dataDxfId="4"/>
    <tableColumn id="9" name="8" dataDxfId="3"/>
    <tableColumn id="10" name="9" dataDxfId="2"/>
    <tableColumn id="11" name="10" dataDxfId="1"/>
    <tableColumn id="12" name="Avrege" dataDxfId="0">
      <calculatedColumnFormula>AVERAGE(B5:K5)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21" zoomScale="88" zoomScaleNormal="88" workbookViewId="0">
      <selection activeCell="P44" sqref="P44"/>
    </sheetView>
  </sheetViews>
  <sheetFormatPr defaultRowHeight="15" x14ac:dyDescent="0.25"/>
  <cols>
    <col min="1" max="1" width="12" bestFit="1" customWidth="1"/>
  </cols>
  <sheetData>
    <row r="1" spans="1:19" x14ac:dyDescent="0.25">
      <c r="M1" s="1"/>
      <c r="N1" s="2"/>
      <c r="O1" s="2"/>
      <c r="P1" s="2"/>
      <c r="Q1" s="2"/>
      <c r="R1" s="2"/>
      <c r="S1" s="2"/>
    </row>
    <row r="2" spans="1:19" x14ac:dyDescent="0.25">
      <c r="M2" s="1"/>
      <c r="N2" s="2"/>
      <c r="O2" s="2"/>
      <c r="P2" s="2"/>
      <c r="Q2" s="2"/>
      <c r="R2" s="2"/>
      <c r="S2" s="2"/>
    </row>
    <row r="3" spans="1:19" x14ac:dyDescent="0.25">
      <c r="M3" s="1"/>
      <c r="N3" s="2"/>
      <c r="O3" s="2"/>
      <c r="P3" s="2"/>
      <c r="Q3" s="2"/>
      <c r="R3" s="2"/>
      <c r="S3" s="2"/>
    </row>
    <row r="4" spans="1:1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16</v>
      </c>
      <c r="N4" s="1" t="s">
        <v>18</v>
      </c>
      <c r="O4" s="2"/>
      <c r="P4" s="2"/>
      <c r="Q4" s="2"/>
      <c r="R4" s="2"/>
      <c r="S4" s="2"/>
    </row>
    <row r="5" spans="1:19" x14ac:dyDescent="0.25">
      <c r="A5" s="1">
        <v>100</v>
      </c>
      <c r="B5" s="1">
        <v>7</v>
      </c>
      <c r="C5" s="1">
        <v>7</v>
      </c>
      <c r="D5" s="1">
        <v>6</v>
      </c>
      <c r="E5" s="1">
        <v>1</v>
      </c>
      <c r="F5" s="1">
        <v>3</v>
      </c>
      <c r="G5" s="1">
        <v>2</v>
      </c>
      <c r="H5" s="1">
        <v>1</v>
      </c>
      <c r="I5" s="1">
        <v>1</v>
      </c>
      <c r="J5" s="1">
        <v>1</v>
      </c>
      <c r="K5" s="1">
        <v>3</v>
      </c>
      <c r="L5" s="1">
        <f t="shared" ref="L5:L14" si="0">AVERAGE(B5:K5)</f>
        <v>3.2</v>
      </c>
      <c r="M5" s="1">
        <f t="shared" ref="M5:M15" si="1">MIN(B5:K5)</f>
        <v>1</v>
      </c>
      <c r="N5" s="1">
        <f t="shared" ref="N5:N15" si="2">MAX(B5:L5)</f>
        <v>7</v>
      </c>
      <c r="O5" s="2"/>
      <c r="P5" s="2"/>
      <c r="Q5" s="2"/>
      <c r="R5" s="2"/>
      <c r="S5" s="2"/>
    </row>
    <row r="6" spans="1:19" x14ac:dyDescent="0.25">
      <c r="A6" s="1">
        <v>699</v>
      </c>
      <c r="B6" s="1">
        <v>8</v>
      </c>
      <c r="C6" s="1">
        <v>4</v>
      </c>
      <c r="D6" s="1">
        <v>2</v>
      </c>
      <c r="E6" s="1">
        <v>2</v>
      </c>
      <c r="F6" s="1">
        <v>3</v>
      </c>
      <c r="G6" s="1">
        <v>2</v>
      </c>
      <c r="H6" s="1">
        <v>4</v>
      </c>
      <c r="I6" s="1">
        <v>1</v>
      </c>
      <c r="J6" s="1">
        <v>2</v>
      </c>
      <c r="K6" s="1">
        <v>3</v>
      </c>
      <c r="L6" s="1">
        <f t="shared" si="0"/>
        <v>3.1</v>
      </c>
      <c r="M6" s="1">
        <f t="shared" si="1"/>
        <v>1</v>
      </c>
      <c r="N6" s="1">
        <f t="shared" si="2"/>
        <v>8</v>
      </c>
      <c r="O6" s="2"/>
      <c r="P6" s="2"/>
      <c r="Q6" s="2"/>
      <c r="R6" s="2"/>
      <c r="S6" s="2"/>
    </row>
    <row r="7" spans="1:19" x14ac:dyDescent="0.25">
      <c r="A7" s="1">
        <v>1000</v>
      </c>
      <c r="B7" s="1">
        <v>6</v>
      </c>
      <c r="C7" s="1">
        <v>4</v>
      </c>
      <c r="D7" s="1">
        <v>4</v>
      </c>
      <c r="E7" s="1">
        <v>1</v>
      </c>
      <c r="F7" s="1">
        <v>4</v>
      </c>
      <c r="G7" s="1">
        <v>3</v>
      </c>
      <c r="H7" s="1">
        <v>7</v>
      </c>
      <c r="I7" s="1">
        <v>5</v>
      </c>
      <c r="J7" s="1">
        <v>3</v>
      </c>
      <c r="K7" s="1">
        <v>4</v>
      </c>
      <c r="L7" s="1">
        <f t="shared" si="0"/>
        <v>4.0999999999999996</v>
      </c>
      <c r="M7" s="1">
        <f t="shared" si="1"/>
        <v>1</v>
      </c>
      <c r="N7" s="1">
        <f t="shared" si="2"/>
        <v>7</v>
      </c>
      <c r="O7" s="2"/>
      <c r="P7" s="2"/>
      <c r="Q7" s="2"/>
      <c r="R7" s="2"/>
      <c r="S7" s="2"/>
    </row>
    <row r="8" spans="1:19" x14ac:dyDescent="0.25">
      <c r="A8" s="1">
        <v>6899</v>
      </c>
      <c r="B8" s="1">
        <v>11</v>
      </c>
      <c r="C8" s="1">
        <v>3</v>
      </c>
      <c r="D8" s="1">
        <v>4</v>
      </c>
      <c r="E8" s="1">
        <v>3</v>
      </c>
      <c r="F8" s="1">
        <v>5</v>
      </c>
      <c r="G8" s="1">
        <v>3</v>
      </c>
      <c r="H8" s="1">
        <v>3</v>
      </c>
      <c r="I8" s="1">
        <v>6</v>
      </c>
      <c r="J8" s="1">
        <v>4</v>
      </c>
      <c r="K8" s="1">
        <v>4</v>
      </c>
      <c r="L8" s="1">
        <f t="shared" si="0"/>
        <v>4.5999999999999996</v>
      </c>
      <c r="M8" s="1">
        <f t="shared" si="1"/>
        <v>3</v>
      </c>
      <c r="N8" s="1">
        <f t="shared" si="2"/>
        <v>11</v>
      </c>
      <c r="O8" s="2"/>
      <c r="P8" s="2"/>
      <c r="Q8" s="2"/>
      <c r="R8" s="2"/>
      <c r="S8" s="2"/>
    </row>
    <row r="9" spans="1:19" x14ac:dyDescent="0.25">
      <c r="A9" s="1">
        <v>10000</v>
      </c>
      <c r="B9" s="1">
        <v>9</v>
      </c>
      <c r="C9" s="1">
        <v>3</v>
      </c>
      <c r="D9" s="1">
        <v>3</v>
      </c>
      <c r="E9" s="1">
        <v>2</v>
      </c>
      <c r="F9" s="1">
        <v>4</v>
      </c>
      <c r="G9" s="1">
        <v>4</v>
      </c>
      <c r="H9" s="1">
        <v>4</v>
      </c>
      <c r="I9" s="1">
        <v>3</v>
      </c>
      <c r="J9" s="1">
        <v>4</v>
      </c>
      <c r="K9" s="1">
        <v>4</v>
      </c>
      <c r="L9" s="1">
        <f t="shared" si="0"/>
        <v>4</v>
      </c>
      <c r="M9" s="1">
        <f t="shared" si="1"/>
        <v>2</v>
      </c>
      <c r="N9" s="1">
        <f t="shared" si="2"/>
        <v>9</v>
      </c>
      <c r="O9" s="2"/>
      <c r="P9" s="2"/>
      <c r="Q9" s="2"/>
      <c r="R9" s="2"/>
      <c r="S9" s="2"/>
    </row>
    <row r="10" spans="1:19" x14ac:dyDescent="0.25">
      <c r="A10" s="1">
        <v>57799</v>
      </c>
      <c r="B10" s="1">
        <v>20</v>
      </c>
      <c r="C10" s="1">
        <v>12</v>
      </c>
      <c r="D10" s="1">
        <v>10</v>
      </c>
      <c r="E10" s="1">
        <v>13</v>
      </c>
      <c r="F10" s="1">
        <v>14</v>
      </c>
      <c r="G10" s="1">
        <v>18</v>
      </c>
      <c r="H10" s="1">
        <v>13</v>
      </c>
      <c r="I10" s="1">
        <v>11</v>
      </c>
      <c r="J10" s="1">
        <v>12</v>
      </c>
      <c r="K10" s="1">
        <v>21</v>
      </c>
      <c r="L10" s="1">
        <f t="shared" si="0"/>
        <v>14.4</v>
      </c>
      <c r="M10" s="1">
        <f t="shared" si="1"/>
        <v>10</v>
      </c>
      <c r="N10" s="1">
        <f t="shared" si="2"/>
        <v>21</v>
      </c>
      <c r="O10" s="2"/>
      <c r="P10" s="2"/>
      <c r="Q10" s="2"/>
      <c r="R10" s="2"/>
      <c r="S10" s="2"/>
    </row>
    <row r="11" spans="1:19" x14ac:dyDescent="0.25">
      <c r="A11" s="1">
        <v>100000</v>
      </c>
      <c r="B11" s="1">
        <v>31</v>
      </c>
      <c r="C11" s="1">
        <v>22</v>
      </c>
      <c r="D11" s="1">
        <v>40</v>
      </c>
      <c r="E11" s="1">
        <v>35</v>
      </c>
      <c r="F11" s="1">
        <v>35</v>
      </c>
      <c r="G11" s="1">
        <v>41</v>
      </c>
      <c r="H11" s="1">
        <v>26</v>
      </c>
      <c r="I11" s="1">
        <v>22</v>
      </c>
      <c r="J11" s="1">
        <v>19</v>
      </c>
      <c r="K11" s="1">
        <v>21</v>
      </c>
      <c r="L11" s="1">
        <f t="shared" si="0"/>
        <v>29.2</v>
      </c>
      <c r="M11" s="1">
        <f t="shared" si="1"/>
        <v>19</v>
      </c>
      <c r="N11" s="1">
        <f t="shared" si="2"/>
        <v>41</v>
      </c>
      <c r="O11" s="2"/>
      <c r="P11" s="2"/>
      <c r="Q11" s="2"/>
      <c r="R11" s="2"/>
      <c r="S11" s="2"/>
    </row>
    <row r="12" spans="1:19" x14ac:dyDescent="0.25">
      <c r="A12" s="1">
        <v>457777</v>
      </c>
      <c r="B12" s="1">
        <v>248</v>
      </c>
      <c r="C12" s="1">
        <v>154</v>
      </c>
      <c r="D12" s="1">
        <v>237</v>
      </c>
      <c r="E12" s="1">
        <v>156</v>
      </c>
      <c r="F12" s="1">
        <v>205</v>
      </c>
      <c r="G12" s="1">
        <v>197</v>
      </c>
      <c r="H12" s="1">
        <v>233</v>
      </c>
      <c r="I12" s="1">
        <v>154</v>
      </c>
      <c r="J12" s="1">
        <v>181</v>
      </c>
      <c r="K12" s="1">
        <v>234</v>
      </c>
      <c r="L12" s="1">
        <f t="shared" si="0"/>
        <v>199.9</v>
      </c>
      <c r="M12" s="1">
        <f t="shared" si="1"/>
        <v>154</v>
      </c>
      <c r="N12" s="1">
        <f t="shared" si="2"/>
        <v>248</v>
      </c>
      <c r="O12" s="2"/>
      <c r="P12" s="2"/>
      <c r="Q12" s="2"/>
      <c r="R12" s="2"/>
      <c r="S12" s="2"/>
    </row>
    <row r="13" spans="1:19" x14ac:dyDescent="0.25">
      <c r="A13" s="1">
        <v>1000000</v>
      </c>
      <c r="B13" s="1">
        <v>703</v>
      </c>
      <c r="C13" s="1">
        <v>585</v>
      </c>
      <c r="D13" s="1">
        <v>604</v>
      </c>
      <c r="E13" s="1">
        <v>584</v>
      </c>
      <c r="F13" s="1">
        <v>640</v>
      </c>
      <c r="G13" s="1">
        <v>553</v>
      </c>
      <c r="H13" s="1">
        <v>629</v>
      </c>
      <c r="I13" s="1">
        <v>627</v>
      </c>
      <c r="J13" s="1">
        <v>563</v>
      </c>
      <c r="K13" s="1">
        <v>621</v>
      </c>
      <c r="L13" s="1">
        <f>AVERAGE(F13:K13)</f>
        <v>605.5</v>
      </c>
      <c r="M13" s="1">
        <f t="shared" si="1"/>
        <v>553</v>
      </c>
      <c r="N13" s="1">
        <f t="shared" si="2"/>
        <v>703</v>
      </c>
      <c r="O13" s="2"/>
      <c r="P13" s="2"/>
      <c r="Q13" s="2"/>
      <c r="R13" s="2"/>
      <c r="S13" s="2"/>
    </row>
    <row r="14" spans="1:19" x14ac:dyDescent="0.25">
      <c r="A14" s="1">
        <v>1377777</v>
      </c>
      <c r="B14" s="1">
        <v>1042</v>
      </c>
      <c r="C14" s="1">
        <v>1224</v>
      </c>
      <c r="D14" s="1">
        <v>1175</v>
      </c>
      <c r="E14" s="1">
        <v>1004</v>
      </c>
      <c r="F14" s="1">
        <v>1100</v>
      </c>
      <c r="G14" s="1">
        <v>1201</v>
      </c>
      <c r="H14" s="1">
        <v>1106</v>
      </c>
      <c r="I14" s="1">
        <v>1056</v>
      </c>
      <c r="J14" s="1">
        <v>1157</v>
      </c>
      <c r="K14" s="1">
        <v>1164</v>
      </c>
      <c r="L14" s="1">
        <f t="shared" si="0"/>
        <v>1122.9000000000001</v>
      </c>
      <c r="M14" s="1">
        <f t="shared" si="1"/>
        <v>1004</v>
      </c>
      <c r="N14" s="1">
        <f t="shared" si="2"/>
        <v>1224</v>
      </c>
      <c r="O14" s="2"/>
      <c r="P14" s="2"/>
      <c r="Q14" s="2"/>
      <c r="R14" s="2"/>
      <c r="S14" s="2"/>
    </row>
    <row r="15" spans="1:19" x14ac:dyDescent="0.25">
      <c r="A15" s="1">
        <v>1500000</v>
      </c>
      <c r="B15" s="1">
        <v>1286</v>
      </c>
      <c r="C15" s="1">
        <v>1031</v>
      </c>
      <c r="D15" s="1">
        <v>1847</v>
      </c>
      <c r="E15" s="1">
        <v>1718</v>
      </c>
      <c r="F15" s="1">
        <v>1808</v>
      </c>
      <c r="G15" s="1">
        <v>1602</v>
      </c>
      <c r="H15" s="1">
        <v>1707</v>
      </c>
      <c r="I15" s="1">
        <v>1541</v>
      </c>
      <c r="J15" s="1">
        <v>1295</v>
      </c>
      <c r="K15" s="1">
        <v>1446</v>
      </c>
      <c r="L15" s="1">
        <f>AVERAGE(B15:K15)</f>
        <v>1528.1</v>
      </c>
      <c r="M15" s="1">
        <f t="shared" si="1"/>
        <v>1031</v>
      </c>
      <c r="N15" s="1">
        <f t="shared" si="2"/>
        <v>1847</v>
      </c>
      <c r="O15" s="2"/>
      <c r="P15" s="2"/>
      <c r="Q15" s="2"/>
      <c r="R15" s="2"/>
      <c r="S15" s="2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2"/>
      <c r="O16" s="2"/>
      <c r="P16" s="2"/>
      <c r="Q16" s="2"/>
      <c r="R16" s="2"/>
      <c r="S16" s="2"/>
    </row>
    <row r="17" spans="1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</row>
    <row r="18" spans="1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N18" s="2"/>
      <c r="O18" s="2"/>
      <c r="P18" s="2"/>
      <c r="Q18" s="2"/>
      <c r="R18" s="2"/>
      <c r="S18" s="2"/>
    </row>
    <row r="19" spans="1:19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16</v>
      </c>
      <c r="N19" s="1" t="s">
        <v>17</v>
      </c>
      <c r="O19" s="2"/>
      <c r="P19" s="2"/>
      <c r="Q19" s="2"/>
      <c r="R19" s="2"/>
      <c r="S19" s="2"/>
    </row>
    <row r="20" spans="1:19" x14ac:dyDescent="0.25">
      <c r="A20" s="1">
        <v>100</v>
      </c>
      <c r="B20" s="1">
        <v>355</v>
      </c>
      <c r="C20" s="1">
        <v>365</v>
      </c>
      <c r="D20" s="1">
        <v>365</v>
      </c>
      <c r="E20" s="1">
        <v>249</v>
      </c>
      <c r="F20" s="1">
        <v>310</v>
      </c>
      <c r="G20" s="1">
        <v>351</v>
      </c>
      <c r="H20" s="1">
        <v>306</v>
      </c>
      <c r="I20" s="1">
        <v>392</v>
      </c>
      <c r="J20" s="1">
        <v>259</v>
      </c>
      <c r="K20" s="1">
        <v>451</v>
      </c>
      <c r="L20" s="1">
        <f t="shared" ref="L20:L29" si="3">AVERAGE(B20:K20)</f>
        <v>340.3</v>
      </c>
      <c r="M20" s="1">
        <f t="shared" ref="M20:M30" si="4">MIN(B20:K20)</f>
        <v>249</v>
      </c>
      <c r="N20" s="1">
        <f t="shared" ref="N20:N30" si="5">MAX(B20:L20)</f>
        <v>451</v>
      </c>
      <c r="O20" s="2"/>
      <c r="P20" s="2"/>
      <c r="Q20" s="2"/>
      <c r="R20" s="2"/>
      <c r="S20" s="2"/>
    </row>
    <row r="21" spans="1:19" x14ac:dyDescent="0.25">
      <c r="A21" s="1">
        <v>699</v>
      </c>
      <c r="B21" s="1">
        <v>2410</v>
      </c>
      <c r="C21" s="1">
        <v>2835</v>
      </c>
      <c r="D21" s="1">
        <v>3617</v>
      </c>
      <c r="E21" s="1">
        <v>2922</v>
      </c>
      <c r="F21" s="1">
        <v>1557</v>
      </c>
      <c r="G21" s="1">
        <v>1411</v>
      </c>
      <c r="H21" s="1">
        <v>2834</v>
      </c>
      <c r="I21" s="1">
        <v>2540</v>
      </c>
      <c r="J21" s="1">
        <v>2092</v>
      </c>
      <c r="K21" s="1">
        <v>2277</v>
      </c>
      <c r="L21" s="1">
        <f t="shared" si="3"/>
        <v>2449.5</v>
      </c>
      <c r="M21" s="1">
        <f t="shared" si="4"/>
        <v>1411</v>
      </c>
      <c r="N21" s="1">
        <f t="shared" si="5"/>
        <v>3617</v>
      </c>
      <c r="O21" s="2"/>
      <c r="P21" s="2"/>
      <c r="Q21" s="2"/>
      <c r="R21" s="2"/>
      <c r="S21" s="2"/>
    </row>
    <row r="22" spans="1:19" x14ac:dyDescent="0.25">
      <c r="A22" s="1">
        <v>1000</v>
      </c>
      <c r="B22" s="1">
        <v>4889</v>
      </c>
      <c r="C22" s="1">
        <v>2406</v>
      </c>
      <c r="D22" s="1">
        <v>2406</v>
      </c>
      <c r="E22" s="1">
        <v>3273</v>
      </c>
      <c r="F22" s="1">
        <v>3840</v>
      </c>
      <c r="G22" s="1">
        <v>2862</v>
      </c>
      <c r="H22" s="1">
        <v>3057</v>
      </c>
      <c r="I22" s="1">
        <v>2248</v>
      </c>
      <c r="J22" s="1">
        <v>3863</v>
      </c>
      <c r="K22" s="1">
        <v>5306</v>
      </c>
      <c r="L22" s="1">
        <f t="shared" si="3"/>
        <v>3415</v>
      </c>
      <c r="M22" s="1">
        <f t="shared" si="4"/>
        <v>2248</v>
      </c>
      <c r="N22" s="1">
        <f t="shared" si="5"/>
        <v>5306</v>
      </c>
      <c r="O22" s="2"/>
      <c r="P22" s="2"/>
      <c r="Q22" s="2"/>
      <c r="R22" s="2"/>
      <c r="S22" s="2"/>
    </row>
    <row r="23" spans="1:19" x14ac:dyDescent="0.25">
      <c r="A23" s="1">
        <v>6899</v>
      </c>
      <c r="B23" s="1">
        <v>16499</v>
      </c>
      <c r="C23" s="1">
        <v>18467</v>
      </c>
      <c r="D23" s="1">
        <v>25881</v>
      </c>
      <c r="E23" s="1">
        <v>18448</v>
      </c>
      <c r="F23" s="1">
        <v>59687</v>
      </c>
      <c r="G23" s="1">
        <v>16588</v>
      </c>
      <c r="H23" s="1">
        <v>16588</v>
      </c>
      <c r="I23" s="1">
        <v>40265</v>
      </c>
      <c r="J23" s="1">
        <v>39114</v>
      </c>
      <c r="K23" s="1">
        <v>27135</v>
      </c>
      <c r="L23" s="1">
        <f t="shared" si="3"/>
        <v>27867.200000000001</v>
      </c>
      <c r="M23" s="1">
        <f t="shared" si="4"/>
        <v>16499</v>
      </c>
      <c r="N23" s="1">
        <f t="shared" si="5"/>
        <v>59687</v>
      </c>
      <c r="O23" s="2"/>
      <c r="P23" s="2"/>
      <c r="Q23" s="2"/>
      <c r="R23" s="2"/>
      <c r="S23" s="2"/>
    </row>
    <row r="24" spans="1:19" x14ac:dyDescent="0.25">
      <c r="A24" s="1">
        <v>10000</v>
      </c>
      <c r="B24" s="1">
        <v>36719</v>
      </c>
      <c r="C24" s="1">
        <v>38538</v>
      </c>
      <c r="D24" s="1">
        <v>25601</v>
      </c>
      <c r="E24" s="1">
        <v>26599</v>
      </c>
      <c r="F24" s="1">
        <v>43740</v>
      </c>
      <c r="G24" s="1">
        <v>30079</v>
      </c>
      <c r="H24" s="1">
        <v>30108</v>
      </c>
      <c r="I24" s="1">
        <v>25844</v>
      </c>
      <c r="J24" s="1">
        <v>34924</v>
      </c>
      <c r="K24" s="1">
        <v>45073</v>
      </c>
      <c r="L24" s="1">
        <f t="shared" si="3"/>
        <v>33722.5</v>
      </c>
      <c r="M24" s="1">
        <f t="shared" si="4"/>
        <v>25601</v>
      </c>
      <c r="N24" s="1">
        <f t="shared" si="5"/>
        <v>45073</v>
      </c>
      <c r="O24" s="2"/>
      <c r="P24" s="2"/>
      <c r="Q24" s="2"/>
      <c r="R24" s="2"/>
      <c r="S24" s="2"/>
    </row>
    <row r="25" spans="1:19" x14ac:dyDescent="0.25">
      <c r="A25" s="1">
        <v>57799</v>
      </c>
      <c r="B25" s="1">
        <v>329258</v>
      </c>
      <c r="C25" s="1">
        <v>302151</v>
      </c>
      <c r="D25" s="1">
        <v>277034</v>
      </c>
      <c r="E25" s="1">
        <v>344664</v>
      </c>
      <c r="F25" s="1">
        <v>245995</v>
      </c>
      <c r="G25" s="1">
        <v>309956</v>
      </c>
      <c r="H25" s="1">
        <v>322687</v>
      </c>
      <c r="I25" s="1">
        <v>191157</v>
      </c>
      <c r="J25" s="1">
        <v>355116</v>
      </c>
      <c r="K25" s="1">
        <v>284131</v>
      </c>
      <c r="L25" s="1">
        <f t="shared" si="3"/>
        <v>296214.90000000002</v>
      </c>
      <c r="M25" s="1">
        <f t="shared" si="4"/>
        <v>191157</v>
      </c>
      <c r="N25" s="1">
        <f t="shared" si="5"/>
        <v>355116</v>
      </c>
    </row>
    <row r="26" spans="1:19" x14ac:dyDescent="0.25">
      <c r="A26" s="1">
        <v>100000</v>
      </c>
      <c r="B26" s="1">
        <v>845508</v>
      </c>
      <c r="C26" s="1">
        <v>813939</v>
      </c>
      <c r="D26" s="1">
        <v>852135</v>
      </c>
      <c r="E26" s="1">
        <v>688186</v>
      </c>
      <c r="F26" s="1">
        <v>777102</v>
      </c>
      <c r="G26" s="1">
        <v>901349</v>
      </c>
      <c r="H26" s="1">
        <v>712601</v>
      </c>
      <c r="I26" s="1">
        <v>643462</v>
      </c>
      <c r="J26" s="1">
        <v>590464</v>
      </c>
      <c r="K26" s="1">
        <v>594463</v>
      </c>
      <c r="L26" s="1">
        <f t="shared" si="3"/>
        <v>741920.9</v>
      </c>
      <c r="M26" s="1">
        <f t="shared" si="4"/>
        <v>590464</v>
      </c>
      <c r="N26" s="1">
        <f t="shared" si="5"/>
        <v>901349</v>
      </c>
    </row>
    <row r="27" spans="1:19" x14ac:dyDescent="0.25">
      <c r="A27" s="1">
        <v>457777</v>
      </c>
      <c r="B27" s="1">
        <v>10466494</v>
      </c>
      <c r="C27" s="1">
        <v>7959949</v>
      </c>
      <c r="D27" s="1">
        <v>11103450</v>
      </c>
      <c r="E27" s="1">
        <v>8634427</v>
      </c>
      <c r="F27" s="1">
        <v>10025443</v>
      </c>
      <c r="G27" s="1">
        <v>10328128</v>
      </c>
      <c r="H27" s="1">
        <v>10416018</v>
      </c>
      <c r="I27" s="1">
        <v>8699238</v>
      </c>
      <c r="J27" s="1">
        <v>9134367</v>
      </c>
      <c r="K27" s="1">
        <v>8088166</v>
      </c>
      <c r="L27" s="1">
        <f t="shared" si="3"/>
        <v>9485568</v>
      </c>
      <c r="M27" s="1">
        <f t="shared" si="4"/>
        <v>7959949</v>
      </c>
      <c r="N27" s="1">
        <f t="shared" si="5"/>
        <v>11103450</v>
      </c>
    </row>
    <row r="28" spans="1:19" x14ac:dyDescent="0.25">
      <c r="A28" s="1">
        <v>1000000</v>
      </c>
      <c r="B28" s="1">
        <v>42749503</v>
      </c>
      <c r="C28" s="1">
        <v>37688700</v>
      </c>
      <c r="D28" s="1">
        <v>40811213</v>
      </c>
      <c r="E28" s="1">
        <v>37984929</v>
      </c>
      <c r="F28" s="1">
        <v>40783729</v>
      </c>
      <c r="G28" s="1">
        <v>36480106</v>
      </c>
      <c r="H28" s="1">
        <v>43800357</v>
      </c>
      <c r="I28" s="1">
        <v>41389979</v>
      </c>
      <c r="J28" s="1">
        <v>37547059</v>
      </c>
      <c r="K28" s="1">
        <v>41364886</v>
      </c>
      <c r="L28" s="1">
        <f>AVERAGE(F28:K28)</f>
        <v>40227686</v>
      </c>
      <c r="M28" s="1">
        <f t="shared" si="4"/>
        <v>36480106</v>
      </c>
      <c r="N28" s="1">
        <f t="shared" si="5"/>
        <v>43800357</v>
      </c>
    </row>
    <row r="29" spans="1:19" x14ac:dyDescent="0.25">
      <c r="A29" s="1">
        <v>1377777</v>
      </c>
      <c r="B29" s="1">
        <v>71629282</v>
      </c>
      <c r="C29" s="1">
        <v>70227654</v>
      </c>
      <c r="D29" s="1">
        <v>71468351</v>
      </c>
      <c r="E29" s="1">
        <v>72958101</v>
      </c>
      <c r="F29" s="1">
        <v>77698765</v>
      </c>
      <c r="G29" s="1">
        <v>81358857</v>
      </c>
      <c r="H29" s="1">
        <v>76210637</v>
      </c>
      <c r="I29" s="1">
        <v>72378991</v>
      </c>
      <c r="J29" s="1">
        <v>81107359</v>
      </c>
      <c r="K29" s="1">
        <v>77632580</v>
      </c>
      <c r="L29" s="1">
        <f t="shared" si="3"/>
        <v>75267057.700000003</v>
      </c>
      <c r="M29" s="1">
        <f t="shared" si="4"/>
        <v>70227654</v>
      </c>
      <c r="N29" s="1">
        <f t="shared" si="5"/>
        <v>81358857</v>
      </c>
    </row>
    <row r="30" spans="1:19" x14ac:dyDescent="0.25">
      <c r="A30" s="1">
        <v>1500000</v>
      </c>
      <c r="B30" s="1">
        <v>89856758</v>
      </c>
      <c r="C30" s="1">
        <v>85661658</v>
      </c>
      <c r="D30" s="1">
        <v>77447277</v>
      </c>
      <c r="E30" s="1">
        <v>90051090</v>
      </c>
      <c r="F30" s="1">
        <v>85980251</v>
      </c>
      <c r="G30" s="1">
        <v>80723651</v>
      </c>
      <c r="H30" s="1">
        <v>86980363</v>
      </c>
      <c r="I30" s="1">
        <v>89851985</v>
      </c>
      <c r="J30" s="1">
        <v>86376441</v>
      </c>
      <c r="K30" s="1">
        <v>84633180</v>
      </c>
      <c r="L30" s="1">
        <f>AVERAGE(B30:K30)</f>
        <v>85756265.400000006</v>
      </c>
      <c r="M30" s="1">
        <f t="shared" si="4"/>
        <v>77447277</v>
      </c>
      <c r="N30" s="1">
        <f t="shared" si="5"/>
        <v>90051090</v>
      </c>
    </row>
    <row r="34" spans="1:14" x14ac:dyDescent="0.25">
      <c r="A34" s="5" t="s">
        <v>0</v>
      </c>
      <c r="B34" s="5" t="s">
        <v>12</v>
      </c>
      <c r="C34" s="5" t="s">
        <v>13</v>
      </c>
      <c r="D34" s="5" t="s">
        <v>15</v>
      </c>
      <c r="E34" s="5" t="s">
        <v>14</v>
      </c>
      <c r="F34" s="5" t="s">
        <v>19</v>
      </c>
      <c r="H34" s="5" t="s">
        <v>0</v>
      </c>
      <c r="I34" s="5" t="s">
        <v>17</v>
      </c>
      <c r="J34" s="5" t="s">
        <v>12</v>
      </c>
      <c r="K34" s="5" t="s">
        <v>13</v>
      </c>
      <c r="L34" s="5" t="s">
        <v>15</v>
      </c>
      <c r="M34" s="5" t="s">
        <v>14</v>
      </c>
      <c r="N34" s="5" t="s">
        <v>19</v>
      </c>
    </row>
    <row r="35" spans="1:14" x14ac:dyDescent="0.25">
      <c r="A35" s="3">
        <v>100</v>
      </c>
      <c r="B35" s="3">
        <f>LOG(A35,2)</f>
        <v>6.6438561897747253</v>
      </c>
      <c r="C35" s="3">
        <f>A35*LOG(A35,2)</f>
        <v>664.38561897747252</v>
      </c>
      <c r="D35" s="3">
        <v>100</v>
      </c>
      <c r="E35" s="4">
        <f>PRODUCT(A35,A35)</f>
        <v>10000</v>
      </c>
      <c r="F35" s="4">
        <f>PRODUCT(A35,A35,A35)</f>
        <v>1000000</v>
      </c>
      <c r="H35" s="3">
        <v>100</v>
      </c>
      <c r="I35" s="3">
        <v>589</v>
      </c>
      <c r="J35">
        <f>(B35-I35)^2</f>
        <v>339138.67823351576</v>
      </c>
      <c r="K35">
        <f>(C35-I35)^2</f>
        <v>5682.9915486166647</v>
      </c>
      <c r="L35">
        <f>(D35-I35)^2</f>
        <v>239121</v>
      </c>
      <c r="M35">
        <f>(E35-I35)^2</f>
        <v>88566921</v>
      </c>
    </row>
    <row r="36" spans="1:14" x14ac:dyDescent="0.25">
      <c r="A36" s="4">
        <v>699</v>
      </c>
      <c r="B36" s="3">
        <f t="shared" ref="B36:B45" si="6">LOG(A36,2)</f>
        <v>9.4491486453754359</v>
      </c>
      <c r="C36" s="3">
        <f t="shared" ref="C36:C45" si="7">A36*LOG(A36,2)</f>
        <v>6604.9549031174292</v>
      </c>
      <c r="D36" s="4">
        <v>699</v>
      </c>
      <c r="E36" s="4">
        <f t="shared" ref="E36:E45" si="8">PRODUCT(A36,A36)</f>
        <v>488601</v>
      </c>
      <c r="F36" s="4">
        <f t="shared" ref="F36:F45" si="9">PRODUCT(A36,A36,A36)</f>
        <v>341532099</v>
      </c>
      <c r="H36" s="4">
        <v>699</v>
      </c>
      <c r="I36" s="4">
        <v>3370</v>
      </c>
      <c r="J36">
        <f t="shared" ref="J36:J45" si="10">(B36-I36)^2</f>
        <v>11293302.024540292</v>
      </c>
      <c r="K36">
        <f t="shared" ref="K36:K45" si="11">(C36-I36)^2</f>
        <v>10464933.225203495</v>
      </c>
      <c r="L36">
        <f t="shared" ref="L36:L45" si="12">(D36-I36)^2</f>
        <v>7134241</v>
      </c>
      <c r="M36">
        <f t="shared" ref="M36:M45" si="13">(E36-I36)^2</f>
        <v>235449123361</v>
      </c>
    </row>
    <row r="37" spans="1:14" x14ac:dyDescent="0.25">
      <c r="A37" s="3">
        <v>1000</v>
      </c>
      <c r="B37" s="3">
        <f t="shared" si="6"/>
        <v>9.965784284662087</v>
      </c>
      <c r="C37" s="3">
        <f t="shared" si="7"/>
        <v>9965.7842846620879</v>
      </c>
      <c r="D37" s="3">
        <v>1000</v>
      </c>
      <c r="E37" s="4">
        <f t="shared" si="8"/>
        <v>1000000</v>
      </c>
      <c r="F37" s="4">
        <f t="shared" si="9"/>
        <v>1000000000</v>
      </c>
      <c r="H37" s="3">
        <v>1000</v>
      </c>
      <c r="I37" s="3">
        <v>4123</v>
      </c>
      <c r="J37">
        <f t="shared" si="10"/>
        <v>16917050.459645089</v>
      </c>
      <c r="K37">
        <f t="shared" si="11"/>
        <v>34138128.197094269</v>
      </c>
      <c r="L37">
        <f t="shared" si="12"/>
        <v>9753129</v>
      </c>
      <c r="M37">
        <f t="shared" si="13"/>
        <v>991770999129</v>
      </c>
    </row>
    <row r="38" spans="1:14" x14ac:dyDescent="0.25">
      <c r="A38" s="4">
        <v>6899</v>
      </c>
      <c r="B38" s="3">
        <f t="shared" si="6"/>
        <v>12.752171545162444</v>
      </c>
      <c r="C38" s="3">
        <f t="shared" si="7"/>
        <v>87977.231490075705</v>
      </c>
      <c r="D38" s="4">
        <v>6899</v>
      </c>
      <c r="E38" s="4">
        <f t="shared" si="8"/>
        <v>47596201</v>
      </c>
      <c r="F38" s="4">
        <f t="shared" si="9"/>
        <v>328366190699</v>
      </c>
      <c r="H38" s="4">
        <v>6899</v>
      </c>
      <c r="I38" s="4">
        <v>45940</v>
      </c>
      <c r="J38">
        <f t="shared" si="10"/>
        <v>2109312093.0963092</v>
      </c>
      <c r="K38">
        <f t="shared" si="11"/>
        <v>1767128831.3502123</v>
      </c>
      <c r="L38">
        <f t="shared" si="12"/>
        <v>1524199681</v>
      </c>
      <c r="M38">
        <f t="shared" si="13"/>
        <v>2261027321168121</v>
      </c>
    </row>
    <row r="39" spans="1:14" x14ac:dyDescent="0.25">
      <c r="A39" s="3">
        <v>10000</v>
      </c>
      <c r="B39" s="3">
        <f t="shared" si="6"/>
        <v>13.287712379549451</v>
      </c>
      <c r="C39" s="3">
        <f t="shared" si="7"/>
        <v>132877.1237954945</v>
      </c>
      <c r="D39" s="3">
        <v>10000</v>
      </c>
      <c r="E39" s="4">
        <f t="shared" si="8"/>
        <v>100000000</v>
      </c>
      <c r="F39" s="4">
        <f t="shared" si="9"/>
        <v>1000000000000</v>
      </c>
      <c r="H39" s="3">
        <v>10000</v>
      </c>
      <c r="I39" s="3">
        <v>46388</v>
      </c>
      <c r="J39">
        <f t="shared" si="10"/>
        <v>2150613939.7595754</v>
      </c>
      <c r="K39">
        <f t="shared" si="11"/>
        <v>7480368534.9123726</v>
      </c>
      <c r="L39">
        <f t="shared" si="12"/>
        <v>1324086544</v>
      </c>
      <c r="M39">
        <f t="shared" si="13"/>
        <v>9990724551846544</v>
      </c>
    </row>
    <row r="40" spans="1:14" x14ac:dyDescent="0.25">
      <c r="A40" s="4">
        <v>57799</v>
      </c>
      <c r="B40" s="3">
        <f t="shared" si="6"/>
        <v>15.818756911937671</v>
      </c>
      <c r="C40" s="3">
        <f t="shared" si="7"/>
        <v>914308.33075308544</v>
      </c>
      <c r="D40" s="4">
        <v>57799</v>
      </c>
      <c r="E40" s="4">
        <f t="shared" si="8"/>
        <v>3340724401</v>
      </c>
      <c r="F40" s="4">
        <f t="shared" si="9"/>
        <v>193090529653399</v>
      </c>
      <c r="H40" s="4">
        <v>57799</v>
      </c>
      <c r="I40" s="4">
        <v>273058</v>
      </c>
      <c r="J40">
        <f t="shared" si="10"/>
        <v>74552032737.983337</v>
      </c>
      <c r="K40">
        <f t="shared" si="11"/>
        <v>411201986690.94147</v>
      </c>
      <c r="L40">
        <f t="shared" si="12"/>
        <v>46336437081</v>
      </c>
      <c r="M40">
        <f t="shared" si="13"/>
        <v>1.1158615174950504E+19</v>
      </c>
    </row>
    <row r="41" spans="1:14" x14ac:dyDescent="0.25">
      <c r="A41" s="3">
        <v>100000</v>
      </c>
      <c r="B41" s="3">
        <f t="shared" si="6"/>
        <v>16.609640474436812</v>
      </c>
      <c r="C41" s="3">
        <f t="shared" si="7"/>
        <v>1660964.0474436812</v>
      </c>
      <c r="D41" s="3">
        <v>100000</v>
      </c>
      <c r="E41" s="4">
        <f t="shared" si="8"/>
        <v>10000000000</v>
      </c>
      <c r="F41" s="4">
        <f t="shared" si="9"/>
        <v>1000000000000000</v>
      </c>
      <c r="H41" s="3">
        <v>100000</v>
      </c>
      <c r="I41" s="3">
        <v>507887</v>
      </c>
      <c r="J41">
        <f t="shared" si="10"/>
        <v>257932333403.93689</v>
      </c>
      <c r="K41">
        <f t="shared" si="11"/>
        <v>1329586677341.4373</v>
      </c>
      <c r="L41">
        <f t="shared" si="12"/>
        <v>166371804769</v>
      </c>
      <c r="M41">
        <f t="shared" si="13"/>
        <v>9.9989842517949202E+19</v>
      </c>
    </row>
    <row r="42" spans="1:14" x14ac:dyDescent="0.25">
      <c r="A42" s="4">
        <v>457777</v>
      </c>
      <c r="B42" s="3">
        <f t="shared" si="6"/>
        <v>18.804285454107379</v>
      </c>
      <c r="C42" s="3">
        <f t="shared" si="7"/>
        <v>8608169.3823249135</v>
      </c>
      <c r="D42" s="4">
        <v>457777</v>
      </c>
      <c r="E42" s="4">
        <f t="shared" si="8"/>
        <v>209559781729</v>
      </c>
      <c r="F42" s="4">
        <f t="shared" si="9"/>
        <v>9.5931648200556432E+16</v>
      </c>
      <c r="H42" s="4">
        <v>457777</v>
      </c>
      <c r="I42" s="4">
        <v>2174917</v>
      </c>
      <c r="J42">
        <f t="shared" si="10"/>
        <v>4730182161722.3877</v>
      </c>
      <c r="K42">
        <f t="shared" si="11"/>
        <v>41386736214689.172</v>
      </c>
      <c r="L42">
        <f t="shared" si="12"/>
        <v>2948569779600</v>
      </c>
      <c r="M42">
        <f t="shared" si="13"/>
        <v>4.391439057277279E+22</v>
      </c>
    </row>
    <row r="43" spans="1:14" x14ac:dyDescent="0.25">
      <c r="A43" s="3">
        <v>1000000</v>
      </c>
      <c r="B43" s="3">
        <f t="shared" si="6"/>
        <v>19.931568569324174</v>
      </c>
      <c r="C43" s="3">
        <f t="shared" si="7"/>
        <v>19931568.569324173</v>
      </c>
      <c r="D43" s="3">
        <v>1000000</v>
      </c>
      <c r="E43" s="4">
        <f t="shared" si="8"/>
        <v>1000000000000</v>
      </c>
      <c r="F43" s="4">
        <f t="shared" si="9"/>
        <v>1E+18</v>
      </c>
      <c r="H43" s="3">
        <v>1000000</v>
      </c>
      <c r="I43" s="3">
        <v>5878291</v>
      </c>
      <c r="J43">
        <f t="shared" si="10"/>
        <v>34554070753957.992</v>
      </c>
      <c r="K43">
        <f t="shared" si="11"/>
        <v>197494610440469.94</v>
      </c>
      <c r="L43">
        <f t="shared" si="12"/>
        <v>23797723080681</v>
      </c>
      <c r="M43">
        <f t="shared" si="13"/>
        <v>9.9998824345255425E+23</v>
      </c>
    </row>
    <row r="44" spans="1:14" x14ac:dyDescent="0.25">
      <c r="A44" s="4">
        <v>1377777</v>
      </c>
      <c r="B44" s="3">
        <f t="shared" si="6"/>
        <v>20.393910968956526</v>
      </c>
      <c r="C44" s="3">
        <f t="shared" si="7"/>
        <v>28098261.473076016</v>
      </c>
      <c r="D44" s="4">
        <v>1377777</v>
      </c>
      <c r="E44" s="4">
        <f t="shared" si="8"/>
        <v>1898269461729</v>
      </c>
      <c r="F44" s="4">
        <f t="shared" si="9"/>
        <v>2.6153920041725962E+18</v>
      </c>
      <c r="H44" s="4">
        <v>1377777</v>
      </c>
      <c r="I44" s="4">
        <v>7273368</v>
      </c>
      <c r="J44">
        <f t="shared" si="10"/>
        <v>52901585399001.039</v>
      </c>
      <c r="K44">
        <f t="shared" si="11"/>
        <v>433676188164964.06</v>
      </c>
      <c r="L44">
        <f t="shared" si="12"/>
        <v>34757993239281</v>
      </c>
      <c r="M44">
        <f t="shared" si="13"/>
        <v>3.6033993357610927E+24</v>
      </c>
    </row>
    <row r="45" spans="1:14" x14ac:dyDescent="0.25">
      <c r="A45" s="3">
        <v>1500000</v>
      </c>
      <c r="B45" s="3">
        <f t="shared" si="6"/>
        <v>20.516531070045332</v>
      </c>
      <c r="C45" s="3">
        <f t="shared" si="7"/>
        <v>30774796.605067998</v>
      </c>
      <c r="D45" s="3">
        <v>1500000</v>
      </c>
      <c r="E45" s="4">
        <f t="shared" si="8"/>
        <v>2250000000000</v>
      </c>
      <c r="F45" s="4">
        <f t="shared" si="9"/>
        <v>3.375E+18</v>
      </c>
      <c r="H45" s="3">
        <v>1500000</v>
      </c>
      <c r="I45" s="3">
        <v>7608481</v>
      </c>
      <c r="J45">
        <f t="shared" si="10"/>
        <v>57888670928508.266</v>
      </c>
      <c r="K45">
        <f t="shared" si="11"/>
        <v>536678178713617.06</v>
      </c>
      <c r="L45">
        <f t="shared" si="12"/>
        <v>37313540127361</v>
      </c>
      <c r="M45">
        <f t="shared" si="13"/>
        <v>5.0624657618933889E+24</v>
      </c>
    </row>
    <row r="46" spans="1:14" x14ac:dyDescent="0.25">
      <c r="I46" t="s">
        <v>20</v>
      </c>
      <c r="J46">
        <f>SUM(J35:J45)</f>
        <v>150411282084855.62</v>
      </c>
      <c r="K46">
        <f>SUM(K35:K45)</f>
        <v>1210985794303883.2</v>
      </c>
      <c r="L46">
        <f>SUM(L35:L45)</f>
        <v>99033399881489</v>
      </c>
      <c r="M46">
        <f>SUM(M35:M45)</f>
        <v>9.7098788923904814E+24</v>
      </c>
      <c r="N46">
        <f>MIN(J46:M46)</f>
        <v>99033399881489</v>
      </c>
    </row>
  </sheetData>
  <pageMargins left="0.7" right="0.7" top="0.75" bottom="0.75" header="0.3" footer="0.3"/>
  <pageSetup orientation="portrait" horizontalDpi="4294967294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6"/>
  <sheetViews>
    <sheetView topLeftCell="A12" workbookViewId="0">
      <selection activeCell="B20" sqref="B20:K30"/>
    </sheetView>
  </sheetViews>
  <sheetFormatPr defaultRowHeight="15" x14ac:dyDescent="0.25"/>
  <sheetData>
    <row r="4" spans="1:12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1:12" x14ac:dyDescent="0.25">
      <c r="A5" s="1">
        <v>100</v>
      </c>
      <c r="B5" s="1">
        <v>1</v>
      </c>
      <c r="C5" s="1">
        <v>12</v>
      </c>
      <c r="D5" s="1">
        <v>4</v>
      </c>
      <c r="E5" s="1">
        <v>7</v>
      </c>
      <c r="F5" s="1">
        <v>9</v>
      </c>
      <c r="G5" s="1">
        <v>4</v>
      </c>
      <c r="H5" s="1">
        <v>6</v>
      </c>
      <c r="I5" s="1">
        <v>4</v>
      </c>
      <c r="J5" s="1">
        <v>4</v>
      </c>
      <c r="K5" s="1">
        <v>3</v>
      </c>
      <c r="L5" s="1">
        <f t="shared" ref="L5:L14" si="0">AVERAGE(B5:K5)</f>
        <v>5.4</v>
      </c>
    </row>
    <row r="6" spans="1:12" x14ac:dyDescent="0.25">
      <c r="A6" s="1">
        <v>699</v>
      </c>
      <c r="B6" s="1">
        <v>5</v>
      </c>
      <c r="C6" s="1">
        <v>15</v>
      </c>
      <c r="D6" s="1">
        <v>3</v>
      </c>
      <c r="E6" s="1">
        <v>6</v>
      </c>
      <c r="F6" s="1">
        <v>5</v>
      </c>
      <c r="G6" s="1">
        <v>8</v>
      </c>
      <c r="H6" s="1">
        <v>9</v>
      </c>
      <c r="I6" s="1">
        <v>8</v>
      </c>
      <c r="J6" s="1">
        <v>6</v>
      </c>
      <c r="K6" s="1">
        <v>8</v>
      </c>
      <c r="L6" s="1">
        <f t="shared" si="0"/>
        <v>7.3</v>
      </c>
    </row>
    <row r="7" spans="1:12" x14ac:dyDescent="0.25">
      <c r="A7" s="1">
        <v>1000</v>
      </c>
      <c r="B7" s="1">
        <v>6</v>
      </c>
      <c r="C7" s="1">
        <v>13</v>
      </c>
      <c r="D7" s="1">
        <v>5</v>
      </c>
      <c r="E7" s="1">
        <v>7</v>
      </c>
      <c r="F7" s="1">
        <v>5</v>
      </c>
      <c r="G7" s="1">
        <v>5</v>
      </c>
      <c r="H7" s="1">
        <v>4</v>
      </c>
      <c r="I7" s="1">
        <v>4</v>
      </c>
      <c r="J7" s="1">
        <v>10</v>
      </c>
      <c r="K7" s="1">
        <v>6</v>
      </c>
      <c r="L7" s="1">
        <f t="shared" si="0"/>
        <v>6.5</v>
      </c>
    </row>
    <row r="8" spans="1:12" x14ac:dyDescent="0.25">
      <c r="A8" s="1">
        <v>6899</v>
      </c>
      <c r="B8" s="1">
        <v>10</v>
      </c>
      <c r="C8" s="1">
        <v>11</v>
      </c>
      <c r="D8" s="1">
        <v>17</v>
      </c>
      <c r="E8" s="1">
        <v>11</v>
      </c>
      <c r="F8" s="1">
        <v>13</v>
      </c>
      <c r="G8" s="1">
        <v>7</v>
      </c>
      <c r="H8" s="1">
        <v>19</v>
      </c>
      <c r="I8" s="1">
        <v>10</v>
      </c>
      <c r="J8" s="1">
        <v>7</v>
      </c>
      <c r="K8" s="1">
        <v>11</v>
      </c>
      <c r="L8" s="1">
        <f t="shared" si="0"/>
        <v>11.6</v>
      </c>
    </row>
    <row r="9" spans="1:12" x14ac:dyDescent="0.25">
      <c r="A9" s="1">
        <v>10000</v>
      </c>
      <c r="B9" s="1">
        <v>9</v>
      </c>
      <c r="C9" s="1">
        <v>17</v>
      </c>
      <c r="D9" s="1">
        <v>14</v>
      </c>
      <c r="E9" s="1">
        <v>12</v>
      </c>
      <c r="F9" s="1">
        <v>12</v>
      </c>
      <c r="G9" s="1">
        <v>11</v>
      </c>
      <c r="H9" s="1">
        <v>15</v>
      </c>
      <c r="I9" s="1">
        <v>9</v>
      </c>
      <c r="J9" s="1">
        <v>12</v>
      </c>
      <c r="K9" s="1">
        <v>12</v>
      </c>
      <c r="L9" s="1">
        <f t="shared" si="0"/>
        <v>12.3</v>
      </c>
    </row>
    <row r="10" spans="1:12" x14ac:dyDescent="0.25">
      <c r="A10" s="1">
        <v>57799</v>
      </c>
      <c r="B10" s="1">
        <v>17</v>
      </c>
      <c r="C10" s="1">
        <v>15</v>
      </c>
      <c r="D10" s="1">
        <v>20</v>
      </c>
      <c r="E10" s="1">
        <v>29</v>
      </c>
      <c r="F10" s="1">
        <v>18</v>
      </c>
      <c r="G10" s="1">
        <v>19</v>
      </c>
      <c r="H10" s="1">
        <v>16</v>
      </c>
      <c r="I10" s="1">
        <v>19</v>
      </c>
      <c r="J10" s="1">
        <v>22</v>
      </c>
      <c r="K10" s="1">
        <v>30</v>
      </c>
      <c r="L10" s="1">
        <f t="shared" si="0"/>
        <v>20.5</v>
      </c>
    </row>
    <row r="11" spans="1:12" x14ac:dyDescent="0.25">
      <c r="A11" s="1">
        <v>100000</v>
      </c>
      <c r="B11" s="1">
        <v>41</v>
      </c>
      <c r="C11" s="1">
        <v>27</v>
      </c>
      <c r="D11" s="1">
        <v>28</v>
      </c>
      <c r="E11" s="1">
        <v>32</v>
      </c>
      <c r="F11" s="1">
        <v>35</v>
      </c>
      <c r="G11" s="1">
        <v>32</v>
      </c>
      <c r="H11" s="1">
        <v>22</v>
      </c>
      <c r="I11" s="1">
        <v>19</v>
      </c>
      <c r="J11" s="1">
        <v>23</v>
      </c>
      <c r="K11" s="1">
        <v>24</v>
      </c>
      <c r="L11" s="1">
        <f t="shared" si="0"/>
        <v>28.3</v>
      </c>
    </row>
    <row r="12" spans="1:12" x14ac:dyDescent="0.25">
      <c r="A12" s="1">
        <v>457777</v>
      </c>
      <c r="B12" s="1">
        <v>217</v>
      </c>
      <c r="C12" s="1">
        <v>279</v>
      </c>
      <c r="D12" s="1">
        <v>227</v>
      </c>
      <c r="E12" s="1">
        <v>126</v>
      </c>
      <c r="F12" s="1">
        <v>253</v>
      </c>
      <c r="G12" s="1">
        <v>236</v>
      </c>
      <c r="H12" s="1">
        <v>214</v>
      </c>
      <c r="I12" s="1">
        <v>205</v>
      </c>
      <c r="J12" s="1">
        <v>167</v>
      </c>
      <c r="K12" s="1">
        <v>158</v>
      </c>
      <c r="L12" s="1">
        <f t="shared" si="0"/>
        <v>208.2</v>
      </c>
    </row>
    <row r="13" spans="1:12" x14ac:dyDescent="0.25">
      <c r="A13" s="1">
        <v>1000000</v>
      </c>
      <c r="B13" s="1">
        <v>586</v>
      </c>
      <c r="C13" s="1">
        <v>715</v>
      </c>
      <c r="D13" s="1">
        <v>673</v>
      </c>
      <c r="E13" s="1">
        <v>793</v>
      </c>
      <c r="F13" s="1">
        <v>795</v>
      </c>
      <c r="G13" s="1">
        <v>703</v>
      </c>
      <c r="H13" s="1">
        <v>1060</v>
      </c>
      <c r="I13" s="1">
        <v>698</v>
      </c>
      <c r="J13" s="1">
        <v>638</v>
      </c>
      <c r="K13" s="1">
        <v>691</v>
      </c>
      <c r="L13" s="1">
        <f t="shared" si="0"/>
        <v>735.2</v>
      </c>
    </row>
    <row r="14" spans="1:12" x14ac:dyDescent="0.25">
      <c r="A14" s="1">
        <v>1377777</v>
      </c>
      <c r="B14" s="1">
        <v>1257</v>
      </c>
      <c r="C14" s="1">
        <v>1721</v>
      </c>
      <c r="D14" s="1">
        <v>1200</v>
      </c>
      <c r="E14" s="1">
        <v>1054</v>
      </c>
      <c r="F14" s="1">
        <v>1275</v>
      </c>
      <c r="G14" s="1">
        <v>1118</v>
      </c>
      <c r="H14" s="1">
        <v>1285</v>
      </c>
      <c r="I14" s="1">
        <v>1177</v>
      </c>
      <c r="J14" s="1">
        <v>1182</v>
      </c>
      <c r="K14" s="1">
        <v>1314</v>
      </c>
      <c r="L14" s="1">
        <f t="shared" si="0"/>
        <v>1258.3</v>
      </c>
    </row>
    <row r="15" spans="1:12" x14ac:dyDescent="0.25">
      <c r="A15" s="1">
        <v>1500000</v>
      </c>
      <c r="B15" s="1">
        <v>1372</v>
      </c>
      <c r="C15" s="1">
        <v>1391</v>
      </c>
      <c r="D15" s="1">
        <v>1328</v>
      </c>
      <c r="E15" s="1">
        <v>1395</v>
      </c>
      <c r="F15" s="1">
        <v>1338</v>
      </c>
      <c r="G15" s="1">
        <v>1320</v>
      </c>
      <c r="H15" s="1">
        <v>1542</v>
      </c>
      <c r="I15" s="1">
        <v>1469</v>
      </c>
      <c r="J15" s="1">
        <v>1327</v>
      </c>
      <c r="K15">
        <v>1303</v>
      </c>
      <c r="L15" s="1">
        <f>AVERAGE(B15:K15)</f>
        <v>1378.5</v>
      </c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</row>
    <row r="20" spans="1:12" x14ac:dyDescent="0.25">
      <c r="A20" s="1">
        <v>100</v>
      </c>
      <c r="B20" s="1">
        <v>314</v>
      </c>
      <c r="C20" s="1">
        <v>231</v>
      </c>
      <c r="D20" s="1">
        <v>167</v>
      </c>
      <c r="E20" s="1">
        <v>322</v>
      </c>
      <c r="F20" s="1">
        <v>282</v>
      </c>
      <c r="G20" s="1">
        <v>319</v>
      </c>
      <c r="H20" s="1">
        <v>339</v>
      </c>
      <c r="I20" s="1">
        <v>415</v>
      </c>
      <c r="J20" s="1">
        <v>249</v>
      </c>
      <c r="K20" s="1">
        <v>268</v>
      </c>
      <c r="L20" s="1">
        <f t="shared" ref="L20:L29" si="1">AVERAGE(B20:K20)</f>
        <v>290.60000000000002</v>
      </c>
    </row>
    <row r="21" spans="1:12" x14ac:dyDescent="0.25">
      <c r="A21" s="1">
        <v>699</v>
      </c>
      <c r="B21" s="1">
        <v>2174</v>
      </c>
      <c r="C21" s="1">
        <v>1994</v>
      </c>
      <c r="D21" s="1">
        <v>2295</v>
      </c>
      <c r="E21" s="1">
        <v>1767</v>
      </c>
      <c r="F21" s="1">
        <v>2290</v>
      </c>
      <c r="G21" s="1">
        <v>2546</v>
      </c>
      <c r="H21" s="1">
        <v>2739</v>
      </c>
      <c r="I21" s="1">
        <v>2008</v>
      </c>
      <c r="J21" s="1">
        <v>2547</v>
      </c>
      <c r="K21" s="1">
        <v>2421</v>
      </c>
      <c r="L21" s="1">
        <f t="shared" si="1"/>
        <v>2278.1</v>
      </c>
    </row>
    <row r="22" spans="1:12" x14ac:dyDescent="0.25">
      <c r="A22" s="1">
        <v>1000</v>
      </c>
      <c r="B22" s="1">
        <v>4742</v>
      </c>
      <c r="C22" s="1">
        <v>4007</v>
      </c>
      <c r="D22" s="1">
        <v>2975</v>
      </c>
      <c r="E22" s="1">
        <v>3289</v>
      </c>
      <c r="F22" s="1">
        <v>4530</v>
      </c>
      <c r="G22" s="1">
        <v>3037</v>
      </c>
      <c r="H22" s="1">
        <v>3369</v>
      </c>
      <c r="I22" s="1">
        <v>3213</v>
      </c>
      <c r="J22" s="1">
        <v>3674</v>
      </c>
      <c r="K22" s="1">
        <v>4179</v>
      </c>
      <c r="L22" s="1">
        <f t="shared" si="1"/>
        <v>3701.5</v>
      </c>
    </row>
    <row r="23" spans="1:12" x14ac:dyDescent="0.25">
      <c r="A23" s="1">
        <v>6899</v>
      </c>
      <c r="B23" s="1">
        <v>30366</v>
      </c>
      <c r="C23" s="1">
        <v>26450</v>
      </c>
      <c r="D23" s="1">
        <v>26691</v>
      </c>
      <c r="E23" s="1">
        <v>34477</v>
      </c>
      <c r="F23" s="1">
        <v>28969</v>
      </c>
      <c r="G23" s="1">
        <v>24637</v>
      </c>
      <c r="H23" s="1">
        <v>36508</v>
      </c>
      <c r="I23" s="1">
        <v>30972</v>
      </c>
      <c r="J23" s="1">
        <v>23666</v>
      </c>
      <c r="K23" s="1">
        <v>27118</v>
      </c>
      <c r="L23" s="1">
        <f t="shared" si="1"/>
        <v>28985.4</v>
      </c>
    </row>
    <row r="24" spans="1:12" x14ac:dyDescent="0.25">
      <c r="A24" s="1">
        <v>10000</v>
      </c>
      <c r="B24" s="1">
        <v>38885</v>
      </c>
      <c r="C24" s="1">
        <v>32784</v>
      </c>
      <c r="D24" s="1">
        <v>48612</v>
      </c>
      <c r="E24" s="1">
        <v>52121</v>
      </c>
      <c r="F24" s="1">
        <v>31142</v>
      </c>
      <c r="G24" s="1">
        <v>51319</v>
      </c>
      <c r="H24" s="1">
        <v>38508</v>
      </c>
      <c r="I24" s="1">
        <v>37099</v>
      </c>
      <c r="J24" s="1">
        <v>42722</v>
      </c>
      <c r="K24" s="1">
        <v>44728</v>
      </c>
      <c r="L24" s="1">
        <f t="shared" si="1"/>
        <v>41792</v>
      </c>
    </row>
    <row r="25" spans="1:12" x14ac:dyDescent="0.25">
      <c r="A25" s="1">
        <v>57799</v>
      </c>
      <c r="B25" s="1">
        <v>310105</v>
      </c>
      <c r="C25" s="1">
        <v>248221</v>
      </c>
      <c r="D25" s="1">
        <v>406369</v>
      </c>
      <c r="E25" s="1">
        <v>283793</v>
      </c>
      <c r="F25" s="1">
        <v>403215</v>
      </c>
      <c r="G25" s="1">
        <v>389844</v>
      </c>
      <c r="H25" s="1">
        <v>324386</v>
      </c>
      <c r="I25" s="1">
        <v>365640</v>
      </c>
      <c r="J25" s="1">
        <v>261640</v>
      </c>
      <c r="K25" s="1">
        <v>357260</v>
      </c>
      <c r="L25" s="1">
        <f t="shared" si="1"/>
        <v>335047.3</v>
      </c>
    </row>
    <row r="26" spans="1:12" x14ac:dyDescent="0.25">
      <c r="A26" s="1">
        <v>100000</v>
      </c>
      <c r="B26" s="1">
        <v>796457</v>
      </c>
      <c r="C26" s="1">
        <v>751487</v>
      </c>
      <c r="D26" s="1">
        <v>663509</v>
      </c>
      <c r="E26" s="1">
        <v>660977</v>
      </c>
      <c r="F26" s="1">
        <v>989939</v>
      </c>
      <c r="G26" s="1">
        <v>967862</v>
      </c>
      <c r="H26" s="1">
        <v>640574</v>
      </c>
      <c r="I26" s="1">
        <v>658524</v>
      </c>
      <c r="J26" s="1">
        <v>512497</v>
      </c>
      <c r="K26" s="1">
        <v>446314</v>
      </c>
      <c r="L26" s="1">
        <f t="shared" si="1"/>
        <v>708814</v>
      </c>
    </row>
    <row r="27" spans="1:12" x14ac:dyDescent="0.25">
      <c r="A27" s="1">
        <v>457777</v>
      </c>
      <c r="B27" s="1">
        <v>9801462</v>
      </c>
      <c r="C27" s="1">
        <v>9781249</v>
      </c>
      <c r="D27" s="1">
        <v>9598367</v>
      </c>
      <c r="E27" s="1">
        <v>9156252</v>
      </c>
      <c r="F27" s="1">
        <v>10581730</v>
      </c>
      <c r="G27" s="1">
        <v>9571023</v>
      </c>
      <c r="H27" s="1">
        <v>9052309</v>
      </c>
      <c r="I27" s="1">
        <v>8784523</v>
      </c>
      <c r="J27" s="1">
        <v>8655058</v>
      </c>
      <c r="K27" s="1">
        <v>8197365</v>
      </c>
      <c r="L27" s="1">
        <f t="shared" si="1"/>
        <v>9317933.8000000007</v>
      </c>
    </row>
    <row r="28" spans="1:12" x14ac:dyDescent="0.25">
      <c r="A28" s="1">
        <v>1000000</v>
      </c>
      <c r="B28" s="1">
        <v>39295271</v>
      </c>
      <c r="C28" s="1">
        <v>38388360</v>
      </c>
      <c r="D28" s="1">
        <v>39090324</v>
      </c>
      <c r="E28" s="1">
        <v>43474009</v>
      </c>
      <c r="F28" s="1">
        <v>42623232</v>
      </c>
      <c r="G28" s="1">
        <v>41875020</v>
      </c>
      <c r="H28" s="1">
        <v>45203859</v>
      </c>
      <c r="I28" s="1">
        <v>37643794</v>
      </c>
      <c r="J28" s="1">
        <v>35457190</v>
      </c>
      <c r="K28" s="1">
        <v>36042065</v>
      </c>
      <c r="L28" s="1">
        <f t="shared" si="1"/>
        <v>39909312.399999999</v>
      </c>
    </row>
    <row r="29" spans="1:12" x14ac:dyDescent="0.25">
      <c r="A29" s="1">
        <v>1377777</v>
      </c>
      <c r="B29" s="1">
        <v>75871875</v>
      </c>
      <c r="C29" s="1">
        <v>79700875</v>
      </c>
      <c r="D29" s="1">
        <v>78076307</v>
      </c>
      <c r="E29" s="1">
        <v>67706603</v>
      </c>
      <c r="F29" s="1">
        <v>75509747</v>
      </c>
      <c r="G29" s="1">
        <v>72098848</v>
      </c>
      <c r="H29" s="1">
        <v>74323890</v>
      </c>
      <c r="I29" s="1">
        <v>70128804</v>
      </c>
      <c r="J29" s="1">
        <v>73048395</v>
      </c>
      <c r="K29" s="1">
        <v>76722025</v>
      </c>
      <c r="L29" s="1">
        <f t="shared" si="1"/>
        <v>74318736.900000006</v>
      </c>
    </row>
    <row r="30" spans="1:12" x14ac:dyDescent="0.25">
      <c r="A30" s="1">
        <v>1500000</v>
      </c>
      <c r="B30" s="1">
        <v>90138169</v>
      </c>
      <c r="C30" s="1">
        <v>86037102</v>
      </c>
      <c r="D30" s="1">
        <v>83050280</v>
      </c>
      <c r="E30" s="1">
        <v>88436912</v>
      </c>
      <c r="F30" s="1">
        <v>86613985</v>
      </c>
      <c r="G30" s="1">
        <v>87687116</v>
      </c>
      <c r="H30" s="1">
        <v>82200723</v>
      </c>
      <c r="I30" s="1">
        <v>85494266</v>
      </c>
      <c r="J30" s="1">
        <v>90619774</v>
      </c>
      <c r="K30" s="1">
        <v>86714926</v>
      </c>
      <c r="L30" s="1">
        <f>AVERAGE(B30:K30)</f>
        <v>86699325.299999997</v>
      </c>
    </row>
    <row r="35" spans="1:5" x14ac:dyDescent="0.25">
      <c r="A35" s="5" t="s">
        <v>0</v>
      </c>
      <c r="B35" s="5" t="s">
        <v>12</v>
      </c>
      <c r="C35" s="5" t="s">
        <v>13</v>
      </c>
      <c r="D35" s="5" t="s">
        <v>15</v>
      </c>
      <c r="E35" s="5" t="s">
        <v>14</v>
      </c>
    </row>
    <row r="36" spans="1:5" x14ac:dyDescent="0.25">
      <c r="A36" s="3">
        <v>100</v>
      </c>
      <c r="B36" s="3">
        <f>LOG(A36,2)</f>
        <v>6.6438561897747253</v>
      </c>
      <c r="C36" s="3">
        <f>A36*LOG(A36,2)</f>
        <v>664.38561897747252</v>
      </c>
      <c r="D36" s="3">
        <v>100</v>
      </c>
      <c r="E36" s="4">
        <f>PRODUCT(A36,A36)</f>
        <v>10000</v>
      </c>
    </row>
    <row r="37" spans="1:5" x14ac:dyDescent="0.25">
      <c r="A37" s="4">
        <v>699</v>
      </c>
      <c r="B37" s="3">
        <f t="shared" ref="B37:B46" si="2">LOG(A37,2)</f>
        <v>9.4491486453754359</v>
      </c>
      <c r="C37" s="3">
        <f t="shared" ref="C37:C46" si="3">A37*LOG(A37,2)</f>
        <v>6604.9549031174292</v>
      </c>
      <c r="D37" s="4">
        <v>699</v>
      </c>
      <c r="E37" s="4">
        <f t="shared" ref="E37:E46" si="4">PRODUCT(A37,A37)</f>
        <v>488601</v>
      </c>
    </row>
    <row r="38" spans="1:5" x14ac:dyDescent="0.25">
      <c r="A38" s="3">
        <v>1000</v>
      </c>
      <c r="B38" s="3">
        <f t="shared" si="2"/>
        <v>9.965784284662087</v>
      </c>
      <c r="C38" s="3">
        <f t="shared" si="3"/>
        <v>9965.7842846620879</v>
      </c>
      <c r="D38" s="3">
        <v>1000</v>
      </c>
      <c r="E38" s="4">
        <f t="shared" si="4"/>
        <v>1000000</v>
      </c>
    </row>
    <row r="39" spans="1:5" x14ac:dyDescent="0.25">
      <c r="A39" s="4">
        <v>6899</v>
      </c>
      <c r="B39" s="3">
        <f t="shared" si="2"/>
        <v>12.752171545162444</v>
      </c>
      <c r="C39" s="3">
        <f t="shared" si="3"/>
        <v>87977.231490075705</v>
      </c>
      <c r="D39" s="4">
        <v>6899</v>
      </c>
      <c r="E39" s="4">
        <f t="shared" si="4"/>
        <v>47596201</v>
      </c>
    </row>
    <row r="40" spans="1:5" x14ac:dyDescent="0.25">
      <c r="A40" s="3">
        <v>10000</v>
      </c>
      <c r="B40" s="3">
        <f t="shared" si="2"/>
        <v>13.287712379549451</v>
      </c>
      <c r="C40" s="3">
        <f t="shared" si="3"/>
        <v>132877.1237954945</v>
      </c>
      <c r="D40" s="3">
        <v>10000</v>
      </c>
      <c r="E40" s="4">
        <f t="shared" si="4"/>
        <v>100000000</v>
      </c>
    </row>
    <row r="41" spans="1:5" x14ac:dyDescent="0.25">
      <c r="A41" s="4">
        <v>57799</v>
      </c>
      <c r="B41" s="3">
        <f t="shared" si="2"/>
        <v>15.818756911937671</v>
      </c>
      <c r="C41" s="3">
        <f t="shared" si="3"/>
        <v>914308.33075308544</v>
      </c>
      <c r="D41" s="4">
        <v>57799</v>
      </c>
      <c r="E41" s="4">
        <f t="shared" si="4"/>
        <v>3340724401</v>
      </c>
    </row>
    <row r="42" spans="1:5" x14ac:dyDescent="0.25">
      <c r="A42" s="3">
        <v>100000</v>
      </c>
      <c r="B42" s="3">
        <f t="shared" si="2"/>
        <v>16.609640474436812</v>
      </c>
      <c r="C42" s="3">
        <f t="shared" si="3"/>
        <v>1660964.0474436812</v>
      </c>
      <c r="D42" s="3">
        <v>100000</v>
      </c>
      <c r="E42" s="4">
        <f t="shared" si="4"/>
        <v>10000000000</v>
      </c>
    </row>
    <row r="43" spans="1:5" x14ac:dyDescent="0.25">
      <c r="A43" s="4">
        <v>457777</v>
      </c>
      <c r="B43" s="3">
        <f t="shared" si="2"/>
        <v>18.804285454107379</v>
      </c>
      <c r="C43" s="3">
        <f t="shared" si="3"/>
        <v>8608169.3823249135</v>
      </c>
      <c r="D43" s="4">
        <v>457777</v>
      </c>
      <c r="E43" s="4">
        <f t="shared" si="4"/>
        <v>209559781729</v>
      </c>
    </row>
    <row r="44" spans="1:5" x14ac:dyDescent="0.25">
      <c r="A44" s="3">
        <v>1000000</v>
      </c>
      <c r="B44" s="3">
        <f t="shared" si="2"/>
        <v>19.931568569324174</v>
      </c>
      <c r="C44" s="3">
        <f t="shared" si="3"/>
        <v>19931568.569324173</v>
      </c>
      <c r="D44" s="3">
        <v>1000000</v>
      </c>
      <c r="E44" s="4">
        <f t="shared" si="4"/>
        <v>1000000000000</v>
      </c>
    </row>
    <row r="45" spans="1:5" x14ac:dyDescent="0.25">
      <c r="A45" s="4">
        <v>1377777</v>
      </c>
      <c r="B45" s="3">
        <f t="shared" si="2"/>
        <v>20.393910968956526</v>
      </c>
      <c r="C45" s="3">
        <f t="shared" si="3"/>
        <v>28098261.473076016</v>
      </c>
      <c r="D45" s="4">
        <v>1377777</v>
      </c>
      <c r="E45" s="4">
        <f t="shared" si="4"/>
        <v>1898269461729</v>
      </c>
    </row>
    <row r="46" spans="1:5" x14ac:dyDescent="0.25">
      <c r="A46" s="3">
        <v>1500000</v>
      </c>
      <c r="B46" s="3">
        <f t="shared" si="2"/>
        <v>20.516531070045332</v>
      </c>
      <c r="C46" s="3">
        <f t="shared" si="3"/>
        <v>30774796.605067998</v>
      </c>
      <c r="D46" s="3">
        <v>1500000</v>
      </c>
      <c r="E46" s="4">
        <f t="shared" si="4"/>
        <v>2250000000000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rauo</dc:creator>
  <cp:lastModifiedBy>rz</cp:lastModifiedBy>
  <dcterms:created xsi:type="dcterms:W3CDTF">2022-05-10T18:38:39Z</dcterms:created>
  <dcterms:modified xsi:type="dcterms:W3CDTF">2022-05-21T06:19:07Z</dcterms:modified>
</cp:coreProperties>
</file>