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f\Desktop\CPCS-223\"/>
    </mc:Choice>
  </mc:AlternateContent>
  <bookViews>
    <workbookView xWindow="0" yWindow="0" windowWidth="2040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29" i="1"/>
  <c r="N30" i="1"/>
  <c r="M20" i="1"/>
  <c r="M21" i="1"/>
  <c r="M22" i="1"/>
  <c r="M23" i="1"/>
  <c r="M24" i="1"/>
  <c r="M25" i="1"/>
  <c r="M26" i="1"/>
  <c r="M27" i="1"/>
  <c r="M28" i="1"/>
  <c r="M29" i="1"/>
  <c r="M30" i="1"/>
  <c r="N5" i="1"/>
  <c r="N6" i="1"/>
  <c r="N7" i="1"/>
  <c r="N8" i="1"/>
  <c r="N9" i="1"/>
  <c r="N10" i="1"/>
  <c r="N11" i="1"/>
  <c r="N12" i="1"/>
  <c r="N13" i="1"/>
  <c r="N14" i="1"/>
  <c r="N15" i="1"/>
  <c r="M5" i="1"/>
  <c r="M6" i="1"/>
  <c r="M7" i="1"/>
  <c r="M8" i="1"/>
  <c r="M9" i="1"/>
  <c r="M10" i="1"/>
  <c r="M11" i="1"/>
  <c r="M12" i="1"/>
  <c r="M13" i="1"/>
  <c r="M14" i="1"/>
  <c r="M15" i="1"/>
  <c r="L27" i="1"/>
  <c r="L29" i="1"/>
  <c r="L30" i="1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L30" i="2" l="1"/>
  <c r="L29" i="2"/>
  <c r="L28" i="2"/>
  <c r="L27" i="2"/>
  <c r="L26" i="2"/>
  <c r="L25" i="2"/>
  <c r="L24" i="2"/>
  <c r="L23" i="2"/>
  <c r="L22" i="2"/>
  <c r="L21" i="2"/>
  <c r="L20" i="2"/>
  <c r="L15" i="2"/>
  <c r="L14" i="2"/>
  <c r="L13" i="2"/>
  <c r="L12" i="2"/>
  <c r="L11" i="2"/>
  <c r="L10" i="2"/>
  <c r="L9" i="2"/>
  <c r="L8" i="2"/>
  <c r="L7" i="2"/>
  <c r="L6" i="2"/>
  <c r="L5" i="2"/>
  <c r="D35" i="1" l="1"/>
  <c r="D36" i="1"/>
  <c r="D37" i="1"/>
  <c r="D38" i="1"/>
  <c r="D39" i="1"/>
  <c r="D40" i="1"/>
  <c r="D41" i="1"/>
  <c r="D42" i="1"/>
  <c r="D43" i="1"/>
  <c r="D44" i="1"/>
  <c r="D34" i="1"/>
  <c r="B34" i="1"/>
  <c r="B35" i="1"/>
  <c r="B36" i="1"/>
  <c r="B37" i="1"/>
  <c r="B38" i="1"/>
  <c r="B39" i="1"/>
  <c r="B40" i="1"/>
  <c r="B41" i="1"/>
  <c r="B42" i="1"/>
  <c r="B43" i="1"/>
  <c r="B44" i="1"/>
  <c r="C35" i="1"/>
  <c r="C36" i="1"/>
  <c r="C37" i="1"/>
  <c r="C38" i="1"/>
  <c r="C39" i="1"/>
  <c r="C40" i="1"/>
  <c r="C41" i="1"/>
  <c r="C42" i="1"/>
  <c r="C43" i="1"/>
  <c r="C44" i="1"/>
  <c r="C34" i="1"/>
  <c r="L5" i="1" l="1"/>
  <c r="L20" i="1" l="1"/>
  <c r="L21" i="1"/>
  <c r="L22" i="1"/>
  <c r="L23" i="1"/>
  <c r="L24" i="1"/>
  <c r="L25" i="1"/>
  <c r="L26" i="1"/>
  <c r="L28" i="1"/>
  <c r="L15" i="1"/>
  <c r="L7" i="1"/>
  <c r="L10" i="1"/>
  <c r="L14" i="1"/>
  <c r="L9" i="1"/>
  <c r="L11" i="1"/>
  <c r="L12" i="1"/>
  <c r="L6" i="1"/>
  <c r="L13" i="1"/>
  <c r="L8" i="1"/>
</calcChain>
</file>

<file path=xl/sharedStrings.xml><?xml version="1.0" encoding="utf-8"?>
<sst xmlns="http://schemas.openxmlformats.org/spreadsheetml/2006/main" count="60" uniqueCount="17">
  <si>
    <t>Avrege</t>
  </si>
  <si>
    <t>Input Size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</si>
  <si>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</si>
  <si>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</si>
  <si>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</si>
  <si>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</si>
  <si>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</si>
  <si>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</si>
  <si>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</si>
  <si>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</si>
  <si>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</si>
  <si>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</si>
  <si>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log n</t>
  </si>
  <si>
    <t>n log n</t>
  </si>
  <si>
    <t>n ^2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</si>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</sst>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readingOrder="1"/>
    </xf>
  </cellXfs>
  <cellStyles count="3">
    <cellStyle name="Normal" xfId="0" builtinId="0"/>
    <cellStyle name="Normal 2" xfId="2"/>
    <cellStyle name="Normal 3" xfId="1"/>
  </cellStyles>
  <dxfs count="60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Sedgewick Partition</a:t>
            </a:r>
          </a:p>
          <a:p>
            <a:pPr>
              <a:defRPr/>
            </a:pPr>
            <a:r>
              <a:rPr lang="en-US" sz="1400" b="0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(Runtime)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6575478857638472"/>
          <c:y val="2.500002924424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Avrege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Sheet1!$L$5:$L$15</c:f>
              <c:numCache>
                <c:formatCode>General</c:formatCode>
                <c:ptCount val="11"/>
                <c:pt idx="0">
                  <c:v>3.4</c:v>
                </c:pt>
                <c:pt idx="1">
                  <c:v>2.2000000000000002</c:v>
                </c:pt>
                <c:pt idx="2">
                  <c:v>5</c:v>
                </c:pt>
                <c:pt idx="3">
                  <c:v>5.2</c:v>
                </c:pt>
                <c:pt idx="4">
                  <c:v>4.7</c:v>
                </c:pt>
                <c:pt idx="5">
                  <c:v>12.2</c:v>
                </c:pt>
                <c:pt idx="6">
                  <c:v>22.1</c:v>
                </c:pt>
                <c:pt idx="7">
                  <c:v>57.6</c:v>
                </c:pt>
                <c:pt idx="8">
                  <c:v>114</c:v>
                </c:pt>
                <c:pt idx="9">
                  <c:v>138.19999999999999</c:v>
                </c:pt>
                <c:pt idx="10">
                  <c:v>172.1</c:v>
                </c:pt>
              </c:numCache>
            </c:numRef>
          </c:yVal>
          <c:smooth val="1"/>
        </c:ser>
        <c:ser>
          <c:idx val="1"/>
          <c:order val="1"/>
          <c:tx>
            <c:v>Worst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Sheet1!$N$5:$N$15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20</c:v>
                </c:pt>
                <c:pt idx="3">
                  <c:v>16</c:v>
                </c:pt>
                <c:pt idx="4">
                  <c:v>15</c:v>
                </c:pt>
                <c:pt idx="5">
                  <c:v>23</c:v>
                </c:pt>
                <c:pt idx="6">
                  <c:v>31</c:v>
                </c:pt>
                <c:pt idx="7">
                  <c:v>78</c:v>
                </c:pt>
                <c:pt idx="8">
                  <c:v>159</c:v>
                </c:pt>
                <c:pt idx="9">
                  <c:v>207</c:v>
                </c:pt>
                <c:pt idx="10">
                  <c:v>320</c:v>
                </c:pt>
              </c:numCache>
            </c:numRef>
          </c:yVal>
          <c:smooth val="1"/>
        </c:ser>
        <c:ser>
          <c:idx val="2"/>
          <c:order val="2"/>
          <c:tx>
            <c:v>Best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Sheet1!$M$5:$M$15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16</c:v>
                </c:pt>
                <c:pt idx="7">
                  <c:v>42</c:v>
                </c:pt>
                <c:pt idx="8">
                  <c:v>74</c:v>
                </c:pt>
                <c:pt idx="9">
                  <c:v>109</c:v>
                </c:pt>
                <c:pt idx="10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1384"/>
        <c:axId val="309872952"/>
      </c:scatterChart>
      <c:valAx>
        <c:axId val="309871384"/>
        <c:scaling>
          <c:orientation val="minMax"/>
          <c:max val="16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2952"/>
        <c:crosses val="autoZero"/>
        <c:crossBetween val="midCat"/>
        <c:majorUnit val="100000"/>
      </c:valAx>
      <c:valAx>
        <c:axId val="30987295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rtl="0"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0"/>
      </a:gradFill>
      <a:round/>
    </a:ln>
    <a:effectLst/>
  </c:spPr>
  <c:txPr>
    <a:bodyPr/>
    <a:lstStyle/>
    <a:p>
      <a:pPr>
        <a:defRPr b="0" i="1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Sedgewick Partition </a:t>
            </a:r>
          </a:p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(Basic Operation Counter)</a:t>
            </a:r>
          </a:p>
        </c:rich>
      </c:tx>
      <c:layout>
        <c:manualLayout>
          <c:xMode val="edge"/>
          <c:yMode val="edge"/>
          <c:x val="0.33085057798342221"/>
          <c:y val="4.1666654515411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log 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Sheet1!$B$34:$B$44</c:f>
              <c:numCache>
                <c:formatCode>General</c:formatCode>
                <c:ptCount val="11"/>
                <c:pt idx="0">
                  <c:v>6.6438561897747253</c:v>
                </c:pt>
                <c:pt idx="1">
                  <c:v>9.4491486453754359</c:v>
                </c:pt>
                <c:pt idx="2">
                  <c:v>9.965784284662087</c:v>
                </c:pt>
                <c:pt idx="3">
                  <c:v>12.752171545162444</c:v>
                </c:pt>
                <c:pt idx="4">
                  <c:v>13.287712379549451</c:v>
                </c:pt>
                <c:pt idx="5">
                  <c:v>15.818756911937671</c:v>
                </c:pt>
                <c:pt idx="6">
                  <c:v>16.609640474436812</c:v>
                </c:pt>
                <c:pt idx="7">
                  <c:v>18.804285454107379</c:v>
                </c:pt>
                <c:pt idx="8">
                  <c:v>19.931568569324174</c:v>
                </c:pt>
                <c:pt idx="9">
                  <c:v>20.393910968956526</c:v>
                </c:pt>
                <c:pt idx="10">
                  <c:v>20.516531070045332</c:v>
                </c:pt>
              </c:numCache>
            </c:numRef>
          </c:yVal>
          <c:smooth val="0"/>
        </c:ser>
        <c:ser>
          <c:idx val="2"/>
          <c:order val="1"/>
          <c:tx>
            <c:v>n log 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Sheet1!$C$34:$C$44</c:f>
              <c:numCache>
                <c:formatCode>General</c:formatCode>
                <c:ptCount val="11"/>
                <c:pt idx="0">
                  <c:v>664.38561897747252</c:v>
                </c:pt>
                <c:pt idx="1">
                  <c:v>6604.9549031174292</c:v>
                </c:pt>
                <c:pt idx="2">
                  <c:v>9965.7842846620879</c:v>
                </c:pt>
                <c:pt idx="3">
                  <c:v>87977.231490075705</c:v>
                </c:pt>
                <c:pt idx="4">
                  <c:v>132877.1237954945</c:v>
                </c:pt>
                <c:pt idx="5">
                  <c:v>914308.33075308544</c:v>
                </c:pt>
                <c:pt idx="6">
                  <c:v>1660964.0474436812</c:v>
                </c:pt>
                <c:pt idx="7">
                  <c:v>8608169.3823249135</c:v>
                </c:pt>
                <c:pt idx="8">
                  <c:v>19931568.569324173</c:v>
                </c:pt>
                <c:pt idx="9">
                  <c:v>28098261.473076016</c:v>
                </c:pt>
                <c:pt idx="10">
                  <c:v>30774796.605067998</c:v>
                </c:pt>
              </c:numCache>
            </c:numRef>
          </c:yVal>
          <c:smooth val="1"/>
        </c:ser>
        <c:ser>
          <c:idx val="3"/>
          <c:order val="2"/>
          <c:tx>
            <c:v>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Sheet1!$A$34:$A$44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yVal>
          <c:smooth val="1"/>
        </c:ser>
        <c:ser>
          <c:idx val="0"/>
          <c:order val="3"/>
          <c:tx>
            <c:v>Avrege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Sheet1!$L$20:$L$30</c:f>
              <c:numCache>
                <c:formatCode>General</c:formatCode>
                <c:ptCount val="11"/>
                <c:pt idx="0">
                  <c:v>311.10000000000002</c:v>
                </c:pt>
                <c:pt idx="1">
                  <c:v>2042.2</c:v>
                </c:pt>
                <c:pt idx="2">
                  <c:v>3135.6</c:v>
                </c:pt>
                <c:pt idx="3">
                  <c:v>28466.400000000001</c:v>
                </c:pt>
                <c:pt idx="4">
                  <c:v>28835.1</c:v>
                </c:pt>
                <c:pt idx="5">
                  <c:v>199422.5</c:v>
                </c:pt>
                <c:pt idx="6">
                  <c:v>320999.40000000002</c:v>
                </c:pt>
                <c:pt idx="7">
                  <c:v>1501570.5</c:v>
                </c:pt>
                <c:pt idx="8">
                  <c:v>3502375.7</c:v>
                </c:pt>
                <c:pt idx="9">
                  <c:v>3958000.9</c:v>
                </c:pt>
                <c:pt idx="10">
                  <c:v>4555106.7</c:v>
                </c:pt>
              </c:numCache>
            </c:numRef>
          </c:yVal>
          <c:smooth val="1"/>
        </c:ser>
        <c:ser>
          <c:idx val="4"/>
          <c:order val="4"/>
          <c:tx>
            <c:v>n^2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  <c:extLst xmlns:c15="http://schemas.microsoft.com/office/drawing/2012/chart"/>
            </c:numRef>
          </c:xVal>
          <c:yVal>
            <c:numRef>
              <c:f>Sheet1!$D$34:$D$44</c:f>
              <c:numCache>
                <c:formatCode>General</c:formatCode>
                <c:ptCount val="11"/>
                <c:pt idx="0">
                  <c:v>10000</c:v>
                </c:pt>
                <c:pt idx="1">
                  <c:v>488601</c:v>
                </c:pt>
                <c:pt idx="2">
                  <c:v>1000000</c:v>
                </c:pt>
                <c:pt idx="3">
                  <c:v>47596201</c:v>
                </c:pt>
                <c:pt idx="4">
                  <c:v>100000000</c:v>
                </c:pt>
                <c:pt idx="5">
                  <c:v>3340724401</c:v>
                </c:pt>
                <c:pt idx="6">
                  <c:v>10000000000</c:v>
                </c:pt>
                <c:pt idx="7">
                  <c:v>209559781729</c:v>
                </c:pt>
                <c:pt idx="8">
                  <c:v>1000000000000</c:v>
                </c:pt>
                <c:pt idx="9">
                  <c:v>1898269461729</c:v>
                </c:pt>
                <c:pt idx="10">
                  <c:v>2250000000000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v>Best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Sheet1!$M$20:$M$30</c:f>
              <c:numCache>
                <c:formatCode>General</c:formatCode>
                <c:ptCount val="11"/>
                <c:pt idx="0">
                  <c:v>193</c:v>
                </c:pt>
                <c:pt idx="1">
                  <c:v>1460</c:v>
                </c:pt>
                <c:pt idx="2">
                  <c:v>1629</c:v>
                </c:pt>
                <c:pt idx="3">
                  <c:v>16323</c:v>
                </c:pt>
                <c:pt idx="4">
                  <c:v>19175</c:v>
                </c:pt>
                <c:pt idx="5">
                  <c:v>140489</c:v>
                </c:pt>
                <c:pt idx="6">
                  <c:v>190384</c:v>
                </c:pt>
                <c:pt idx="7">
                  <c:v>906660</c:v>
                </c:pt>
                <c:pt idx="8">
                  <c:v>1924325</c:v>
                </c:pt>
                <c:pt idx="9">
                  <c:v>2457310</c:v>
                </c:pt>
                <c:pt idx="10">
                  <c:v>3215431</c:v>
                </c:pt>
              </c:numCache>
            </c:numRef>
          </c:yVal>
          <c:smooth val="1"/>
        </c:ser>
        <c:ser>
          <c:idx val="6"/>
          <c:order val="6"/>
          <c:tx>
            <c:v>Worst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Sheet1!$N$20:$N$30</c:f>
              <c:numCache>
                <c:formatCode>General</c:formatCode>
                <c:ptCount val="11"/>
                <c:pt idx="0">
                  <c:v>589</c:v>
                </c:pt>
                <c:pt idx="1">
                  <c:v>3370</c:v>
                </c:pt>
                <c:pt idx="2">
                  <c:v>4123</c:v>
                </c:pt>
                <c:pt idx="3">
                  <c:v>45940</c:v>
                </c:pt>
                <c:pt idx="4">
                  <c:v>46388</c:v>
                </c:pt>
                <c:pt idx="5">
                  <c:v>273058</c:v>
                </c:pt>
                <c:pt idx="6">
                  <c:v>507887</c:v>
                </c:pt>
                <c:pt idx="7">
                  <c:v>2174917</c:v>
                </c:pt>
                <c:pt idx="8">
                  <c:v>5878291</c:v>
                </c:pt>
                <c:pt idx="9">
                  <c:v>7273368</c:v>
                </c:pt>
                <c:pt idx="10">
                  <c:v>7608481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12904"/>
        <c:axId val="309614472"/>
        <c:extLst/>
      </c:scatterChart>
      <c:valAx>
        <c:axId val="309612904"/>
        <c:scaling>
          <c:orientation val="minMax"/>
          <c:max val="16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4472"/>
        <c:crosses val="autoZero"/>
        <c:crossBetween val="midCat"/>
        <c:majorUnit val="100000"/>
        <c:minorUnit val="20000"/>
      </c:valAx>
      <c:valAx>
        <c:axId val="309614472"/>
        <c:scaling>
          <c:orientation val="minMax"/>
          <c:max val="840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1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Sheet2!$L$20:$L$30</c:f>
              <c:numCache>
                <c:formatCode>General</c:formatCode>
                <c:ptCount val="11"/>
                <c:pt idx="0">
                  <c:v>284.10000000000002</c:v>
                </c:pt>
                <c:pt idx="1">
                  <c:v>2061.4</c:v>
                </c:pt>
                <c:pt idx="2">
                  <c:v>3229.8</c:v>
                </c:pt>
                <c:pt idx="3">
                  <c:v>23306.1</c:v>
                </c:pt>
                <c:pt idx="4">
                  <c:v>31013.9</c:v>
                </c:pt>
                <c:pt idx="5">
                  <c:v>176147.8</c:v>
                </c:pt>
                <c:pt idx="6">
                  <c:v>300034</c:v>
                </c:pt>
                <c:pt idx="7">
                  <c:v>1376347.9</c:v>
                </c:pt>
                <c:pt idx="8">
                  <c:v>3092158.8</c:v>
                </c:pt>
                <c:pt idx="9">
                  <c:v>4570314</c:v>
                </c:pt>
                <c:pt idx="10">
                  <c:v>6114319.2000000002</c:v>
                </c:pt>
              </c:numCache>
            </c:numRef>
          </c:yVal>
          <c:smooth val="0"/>
        </c:ser>
        <c:ser>
          <c:idx val="1"/>
          <c:order val="1"/>
          <c:tx>
            <c:v>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Sheet2!$A$20:$A$30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yVal>
          <c:smooth val="0"/>
        </c:ser>
        <c:ser>
          <c:idx val="2"/>
          <c:order val="2"/>
          <c:tx>
            <c:v>log 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Sheet2!$A$35:$A$45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Sheet2!$B$35:$B$45</c:f>
              <c:numCache>
                <c:formatCode>General</c:formatCode>
                <c:ptCount val="11"/>
                <c:pt idx="0">
                  <c:v>6.6438561897747253</c:v>
                </c:pt>
                <c:pt idx="1">
                  <c:v>9.4491486453754359</c:v>
                </c:pt>
                <c:pt idx="2">
                  <c:v>9.965784284662087</c:v>
                </c:pt>
                <c:pt idx="3">
                  <c:v>12.752171545162444</c:v>
                </c:pt>
                <c:pt idx="4">
                  <c:v>13.287712379549451</c:v>
                </c:pt>
                <c:pt idx="5">
                  <c:v>15.818756911937671</c:v>
                </c:pt>
                <c:pt idx="6">
                  <c:v>16.609640474436812</c:v>
                </c:pt>
                <c:pt idx="7">
                  <c:v>18.804285454107379</c:v>
                </c:pt>
                <c:pt idx="8">
                  <c:v>19.931568569324174</c:v>
                </c:pt>
                <c:pt idx="9">
                  <c:v>20.393910968956526</c:v>
                </c:pt>
                <c:pt idx="10">
                  <c:v>20.516531070045332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12120"/>
        <c:axId val="309613296"/>
      </c:scatterChart>
      <c:scatterChart>
        <c:scatterStyle val="lineMarker"/>
        <c:varyColors val="0"/>
        <c:ser>
          <c:idx val="3"/>
          <c:order val="3"/>
          <c:tx>
            <c:v>n log 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Sheet2!$A$35:$A$45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Sheet2!$C$35:$C$45</c:f>
              <c:numCache>
                <c:formatCode>General</c:formatCode>
                <c:ptCount val="11"/>
                <c:pt idx="0">
                  <c:v>664.38561897747252</c:v>
                </c:pt>
                <c:pt idx="1">
                  <c:v>6604.9549031174292</c:v>
                </c:pt>
                <c:pt idx="2">
                  <c:v>9965.7842846620879</c:v>
                </c:pt>
                <c:pt idx="3">
                  <c:v>87977.231490075705</c:v>
                </c:pt>
                <c:pt idx="4">
                  <c:v>132877.1237954945</c:v>
                </c:pt>
                <c:pt idx="5">
                  <c:v>914308.33075308544</c:v>
                </c:pt>
                <c:pt idx="6">
                  <c:v>1660964.0474436812</c:v>
                </c:pt>
                <c:pt idx="7">
                  <c:v>8608169.3823249135</c:v>
                </c:pt>
                <c:pt idx="8">
                  <c:v>19931568.569324173</c:v>
                </c:pt>
                <c:pt idx="9">
                  <c:v>28098261.473076016</c:v>
                </c:pt>
                <c:pt idx="10">
                  <c:v>30774796.605067998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9576"/>
        <c:axId val="309613688"/>
      </c:scatterChart>
      <c:valAx>
        <c:axId val="30961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3296"/>
        <c:crosses val="autoZero"/>
        <c:crossBetween val="midCat"/>
      </c:valAx>
      <c:valAx>
        <c:axId val="3096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2120"/>
        <c:crosses val="autoZero"/>
        <c:crossBetween val="midCat"/>
      </c:valAx>
      <c:valAx>
        <c:axId val="309613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99576"/>
        <c:crosses val="max"/>
        <c:crossBetween val="midCat"/>
      </c:valAx>
      <c:valAx>
        <c:axId val="309599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1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18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3086100" y="2571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9525</xdr:colOff>
      <xdr:row>15</xdr:row>
      <xdr:rowOff>114301</xdr:rowOff>
    </xdr:from>
    <xdr:to>
      <xdr:col>11</xdr:col>
      <xdr:colOff>0</xdr:colOff>
      <xdr:row>17</xdr:row>
      <xdr:rowOff>171451</xdr:rowOff>
    </xdr:to>
    <xdr:sp macro="" textlink="">
      <xdr:nvSpPr>
        <xdr:cNvPr id="3" name="TextBox 2"/>
        <xdr:cNvSpPr txBox="1"/>
      </xdr:nvSpPr>
      <xdr:spPr>
        <a:xfrm>
          <a:off x="809625" y="2971801"/>
          <a:ext cx="608647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Quickselect with Sedgewick partition (Basic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Operation Counter</a:t>
          </a:r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</xdr:col>
      <xdr:colOff>9525</xdr:colOff>
      <xdr:row>0</xdr:row>
      <xdr:rowOff>114300</xdr:rowOff>
    </xdr:from>
    <xdr:to>
      <xdr:col>11</xdr:col>
      <xdr:colOff>0</xdr:colOff>
      <xdr:row>2</xdr:row>
      <xdr:rowOff>171450</xdr:rowOff>
    </xdr:to>
    <xdr:sp macro="" textlink="">
      <xdr:nvSpPr>
        <xdr:cNvPr id="5" name="TextBox 4"/>
        <xdr:cNvSpPr txBox="1"/>
      </xdr:nvSpPr>
      <xdr:spPr>
        <a:xfrm>
          <a:off x="809625" y="114300"/>
          <a:ext cx="608647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Quickselect with Sedgewick partition (Runtime in ms)</a:t>
          </a:r>
        </a:p>
      </xdr:txBody>
    </xdr:sp>
    <xdr:clientData/>
  </xdr:twoCellAnchor>
  <xdr:twoCellAnchor>
    <xdr:from>
      <xdr:col>15</xdr:col>
      <xdr:colOff>10584</xdr:colOff>
      <xdr:row>0</xdr:row>
      <xdr:rowOff>190499</xdr:rowOff>
    </xdr:from>
    <xdr:to>
      <xdr:col>24</xdr:col>
      <xdr:colOff>610660</xdr:colOff>
      <xdr:row>18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609598</xdr:colOff>
      <xdr:row>20</xdr:row>
      <xdr:rowOff>10582</xdr:rowOff>
    </xdr:from>
    <xdr:to>
      <xdr:col>24</xdr:col>
      <xdr:colOff>600074</xdr:colOff>
      <xdr:row>38</xdr:row>
      <xdr:rowOff>10583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18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3086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9525</xdr:colOff>
      <xdr:row>15</xdr:row>
      <xdr:rowOff>114301</xdr:rowOff>
    </xdr:from>
    <xdr:to>
      <xdr:col>11</xdr:col>
      <xdr:colOff>0</xdr:colOff>
      <xdr:row>17</xdr:row>
      <xdr:rowOff>171451</xdr:rowOff>
    </xdr:to>
    <xdr:sp macro="" textlink="">
      <xdr:nvSpPr>
        <xdr:cNvPr id="3" name="TextBox 2"/>
        <xdr:cNvSpPr txBox="1"/>
      </xdr:nvSpPr>
      <xdr:spPr>
        <a:xfrm>
          <a:off x="809625" y="2971801"/>
          <a:ext cx="608647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Quickselect with Sedgewick partition (Basic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Operation Counter</a:t>
          </a:r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</xdr:col>
      <xdr:colOff>9525</xdr:colOff>
      <xdr:row>0</xdr:row>
      <xdr:rowOff>114300</xdr:rowOff>
    </xdr:from>
    <xdr:to>
      <xdr:col>11</xdr:col>
      <xdr:colOff>0</xdr:colOff>
      <xdr:row>2</xdr:row>
      <xdr:rowOff>171450</xdr:rowOff>
    </xdr:to>
    <xdr:sp macro="" textlink="">
      <xdr:nvSpPr>
        <xdr:cNvPr id="4" name="TextBox 3"/>
        <xdr:cNvSpPr txBox="1"/>
      </xdr:nvSpPr>
      <xdr:spPr>
        <a:xfrm>
          <a:off x="809625" y="114300"/>
          <a:ext cx="608647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Quickselect with Sedgewick partition (Runtime in ms)</a:t>
          </a:r>
        </a:p>
      </xdr:txBody>
    </xdr:sp>
    <xdr:clientData/>
  </xdr:twoCellAnchor>
  <xdr:twoCellAnchor>
    <xdr:from>
      <xdr:col>9</xdr:col>
      <xdr:colOff>0</xdr:colOff>
      <xdr:row>31</xdr:row>
      <xdr:rowOff>4762</xdr:rowOff>
    </xdr:from>
    <xdr:to>
      <xdr:col>16</xdr:col>
      <xdr:colOff>304800</xdr:colOff>
      <xdr:row>45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A19:N30" totalsRowShown="0" headerRowDxfId="59" dataDxfId="58">
  <autoFilter ref="A19:N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Input Size" dataDxfId="57"/>
    <tableColumn id="2" name="1" dataDxfId="56"/>
    <tableColumn id="3" name="2" dataDxfId="55"/>
    <tableColumn id="4" name="3" dataDxfId="54"/>
    <tableColumn id="5" name="4" dataDxfId="53"/>
    <tableColumn id="6" name="5" dataDxfId="52"/>
    <tableColumn id="7" name="6" dataDxfId="51"/>
    <tableColumn id="8" name="7" dataDxfId="50"/>
    <tableColumn id="9" name="8" dataDxfId="49"/>
    <tableColumn id="10" name="9" dataDxfId="48"/>
    <tableColumn id="11" name="10" dataDxfId="47"/>
    <tableColumn id="12" name="Avrege" dataDxfId="46">
      <calculatedColumnFormula>AVERAGE(B20:K20)</calculatedColumnFormula>
    </tableColumn>
    <tableColumn id="13" name="Best" dataDxfId="45">
      <calculatedColumnFormula>MIN(B20:K20)</calculatedColumnFormula>
    </tableColumn>
    <tableColumn id="14" name="Worst" dataDxfId="44">
      <calculatedColumnFormula>MAX(B20:K20)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N15" totalsRowShown="0" headerRowDxfId="43" dataDxfId="42">
  <autoFilter ref="A4:N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Input Size" dataDxfId="41"/>
    <tableColumn id="2" name="1" dataDxfId="40"/>
    <tableColumn id="3" name="2" dataDxfId="39"/>
    <tableColumn id="4" name="3" dataDxfId="38"/>
    <tableColumn id="5" name="4" dataDxfId="37"/>
    <tableColumn id="6" name="5" dataDxfId="36"/>
    <tableColumn id="7" name="6" dataDxfId="35"/>
    <tableColumn id="8" name="7" dataDxfId="34"/>
    <tableColumn id="9" name="8" dataDxfId="33"/>
    <tableColumn id="10" name="9" dataDxfId="32"/>
    <tableColumn id="11" name="10" dataDxfId="31"/>
    <tableColumn id="12" name="Avrege" dataDxfId="30">
      <calculatedColumnFormula>AVERAGE(B5:K5)</calculatedColumnFormula>
    </tableColumn>
    <tableColumn id="13" name="Best" dataDxfId="29">
      <calculatedColumnFormula>MIN(B5:K5)</calculatedColumnFormula>
    </tableColumn>
    <tableColumn id="14" name="Worst" dataDxfId="28">
      <calculatedColumnFormula>MAX(B5:K5)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id="2" name="Table143" displayName="Table143" ref="A19:L30" totalsRowShown="0" headerRowDxfId="27" dataDxfId="26">
  <autoFilter ref="A19:L30"/>
  <tableColumns count="12">
    <tableColumn id="1" name="Input Size" dataDxfId="25"/>
    <tableColumn id="2" name="1" dataDxfId="24"/>
    <tableColumn id="3" name="2" dataDxfId="23"/>
    <tableColumn id="4" name="3" dataDxfId="22"/>
    <tableColumn id="5" name="4" dataDxfId="21"/>
    <tableColumn id="6" name="5" dataDxfId="20"/>
    <tableColumn id="7" name="6" dataDxfId="19"/>
    <tableColumn id="8" name="7" dataDxfId="18"/>
    <tableColumn id="9" name="8" dataDxfId="17"/>
    <tableColumn id="10" name="9" dataDxfId="16"/>
    <tableColumn id="11" name="10" dataDxfId="15"/>
    <tableColumn id="12" name="Avrege" dataDxfId="14">
      <calculatedColumnFormula>AVERAGE(B20:K20)</calculatedColumnFormula>
    </tableColumn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4:L15" totalsRowShown="0" headerRowDxfId="13" dataDxfId="12">
  <autoFilter ref="A4:L15"/>
  <tableColumns count="12">
    <tableColumn id="1" name="Input Size" dataDxfId="11"/>
    <tableColumn id="2" name="1" dataDxfId="10"/>
    <tableColumn id="3" name="2" dataDxfId="9"/>
    <tableColumn id="4" name="3" dataDxfId="8"/>
    <tableColumn id="5" name="4" dataDxfId="7"/>
    <tableColumn id="6" name="5" dataDxfId="6"/>
    <tableColumn id="7" name="6" dataDxfId="5"/>
    <tableColumn id="8" name="7" dataDxfId="4"/>
    <tableColumn id="9" name="8" dataDxfId="3"/>
    <tableColumn id="10" name="9" dataDxfId="2"/>
    <tableColumn id="11" name="10" dataDxfId="1"/>
    <tableColumn id="12" name="Avrege" dataDxfId="0">
      <calculatedColumnFormula>AVERAGE(B5:K5)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4"/>
  <sheetViews>
    <sheetView tabSelected="1" topLeftCell="A16" zoomScale="90" zoomScaleNormal="90" workbookViewId="0">
      <selection activeCell="N19" sqref="N19:N30"/>
    </sheetView>
  </sheetViews>
  <sheetFormatPr defaultRowHeight="15" x14ac:dyDescent="0.25"/>
  <cols>
    <col min="1" max="1" width="12" bestFit="1" customWidth="1"/>
    <col min="12" max="12" width="9.42578125" customWidth="1"/>
  </cols>
  <sheetData>
    <row r="4" spans="1:14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0</v>
      </c>
      <c r="M4" s="1" t="s">
        <v>15</v>
      </c>
      <c r="N4" s="1" t="s">
        <v>16</v>
      </c>
    </row>
    <row r="5" spans="1:14" x14ac:dyDescent="0.25">
      <c r="A5" s="1">
        <v>100</v>
      </c>
      <c r="B5" s="1">
        <v>7</v>
      </c>
      <c r="C5" s="1">
        <v>3</v>
      </c>
      <c r="D5" s="1">
        <v>4</v>
      </c>
      <c r="E5" s="1">
        <v>6</v>
      </c>
      <c r="F5" s="1">
        <v>1</v>
      </c>
      <c r="G5" s="1">
        <v>3</v>
      </c>
      <c r="H5" s="1">
        <v>2</v>
      </c>
      <c r="I5" s="1">
        <v>4</v>
      </c>
      <c r="J5" s="1">
        <v>2</v>
      </c>
      <c r="K5" s="1">
        <v>2</v>
      </c>
      <c r="L5" s="1">
        <f>AVERAGE(B5:K5)</f>
        <v>3.4</v>
      </c>
      <c r="M5" s="1">
        <f t="shared" ref="M5:M15" si="0">MIN(B5:K5)</f>
        <v>1</v>
      </c>
      <c r="N5" s="1">
        <f t="shared" ref="N5:N15" si="1">MAX(B5:K5)</f>
        <v>7</v>
      </c>
    </row>
    <row r="6" spans="1:14" x14ac:dyDescent="0.25">
      <c r="A6" s="1">
        <v>699</v>
      </c>
      <c r="B6" s="1">
        <v>6</v>
      </c>
      <c r="C6" s="1">
        <v>2</v>
      </c>
      <c r="D6" s="1">
        <v>1</v>
      </c>
      <c r="E6" s="1">
        <v>1</v>
      </c>
      <c r="F6" s="1">
        <v>3</v>
      </c>
      <c r="G6" s="1">
        <v>2</v>
      </c>
      <c r="H6" s="1">
        <v>2</v>
      </c>
      <c r="I6" s="1">
        <v>1</v>
      </c>
      <c r="J6" s="1">
        <v>1</v>
      </c>
      <c r="K6" s="1">
        <v>3</v>
      </c>
      <c r="L6" s="1">
        <f t="shared" ref="L6:L15" si="2">AVERAGE(B6:K6)</f>
        <v>2.2000000000000002</v>
      </c>
      <c r="M6" s="1">
        <f t="shared" si="0"/>
        <v>1</v>
      </c>
      <c r="N6" s="1">
        <f t="shared" si="1"/>
        <v>6</v>
      </c>
    </row>
    <row r="7" spans="1:14" x14ac:dyDescent="0.25">
      <c r="A7" s="1">
        <v>1000</v>
      </c>
      <c r="B7" s="1">
        <v>20</v>
      </c>
      <c r="C7" s="1">
        <v>7</v>
      </c>
      <c r="D7" s="1">
        <v>2</v>
      </c>
      <c r="E7" s="1">
        <v>5</v>
      </c>
      <c r="F7" s="1">
        <v>2</v>
      </c>
      <c r="G7" s="1">
        <v>3</v>
      </c>
      <c r="H7" s="1">
        <v>2</v>
      </c>
      <c r="I7" s="1">
        <v>2</v>
      </c>
      <c r="J7" s="1">
        <v>4</v>
      </c>
      <c r="K7" s="1">
        <v>3</v>
      </c>
      <c r="L7" s="1">
        <f t="shared" si="2"/>
        <v>5</v>
      </c>
      <c r="M7" s="1">
        <f t="shared" si="0"/>
        <v>2</v>
      </c>
      <c r="N7" s="1">
        <f t="shared" si="1"/>
        <v>20</v>
      </c>
    </row>
    <row r="8" spans="1:14" x14ac:dyDescent="0.25">
      <c r="A8" s="1">
        <v>6899</v>
      </c>
      <c r="B8" s="1">
        <v>16</v>
      </c>
      <c r="C8" s="1">
        <v>5</v>
      </c>
      <c r="D8" s="1">
        <v>4</v>
      </c>
      <c r="E8" s="1">
        <v>4</v>
      </c>
      <c r="F8" s="1">
        <v>3</v>
      </c>
      <c r="G8" s="1">
        <v>3</v>
      </c>
      <c r="H8" s="1">
        <v>5</v>
      </c>
      <c r="I8" s="1">
        <v>5</v>
      </c>
      <c r="J8" s="1">
        <v>3</v>
      </c>
      <c r="K8" s="1">
        <v>4</v>
      </c>
      <c r="L8" s="1">
        <f t="shared" si="2"/>
        <v>5.2</v>
      </c>
      <c r="M8" s="1">
        <f t="shared" si="0"/>
        <v>3</v>
      </c>
      <c r="N8" s="1">
        <f t="shared" si="1"/>
        <v>16</v>
      </c>
    </row>
    <row r="9" spans="1:14" x14ac:dyDescent="0.25">
      <c r="A9" s="1">
        <v>10000</v>
      </c>
      <c r="B9" s="1">
        <v>15</v>
      </c>
      <c r="C9" s="1">
        <v>3</v>
      </c>
      <c r="D9" s="1">
        <v>5</v>
      </c>
      <c r="E9" s="1">
        <v>3</v>
      </c>
      <c r="F9" s="1">
        <v>4</v>
      </c>
      <c r="G9" s="1">
        <v>3</v>
      </c>
      <c r="H9" s="1">
        <v>3</v>
      </c>
      <c r="I9" s="1">
        <v>4</v>
      </c>
      <c r="J9" s="1">
        <v>4</v>
      </c>
      <c r="K9" s="1">
        <v>3</v>
      </c>
      <c r="L9" s="1">
        <f t="shared" si="2"/>
        <v>4.7</v>
      </c>
      <c r="M9" s="1">
        <f t="shared" si="0"/>
        <v>3</v>
      </c>
      <c r="N9" s="1">
        <f t="shared" si="1"/>
        <v>15</v>
      </c>
    </row>
    <row r="10" spans="1:14" x14ac:dyDescent="0.25">
      <c r="A10" s="1">
        <v>57799</v>
      </c>
      <c r="B10" s="1">
        <v>23</v>
      </c>
      <c r="C10" s="1">
        <v>11</v>
      </c>
      <c r="D10" s="1">
        <v>9</v>
      </c>
      <c r="E10" s="1">
        <v>7</v>
      </c>
      <c r="F10" s="1">
        <v>8</v>
      </c>
      <c r="G10" s="1">
        <v>6</v>
      </c>
      <c r="H10" s="1">
        <v>19</v>
      </c>
      <c r="I10" s="1">
        <v>9</v>
      </c>
      <c r="J10" s="1">
        <v>8</v>
      </c>
      <c r="K10" s="1">
        <v>22</v>
      </c>
      <c r="L10" s="1">
        <f t="shared" si="2"/>
        <v>12.2</v>
      </c>
      <c r="M10" s="1">
        <f t="shared" si="0"/>
        <v>6</v>
      </c>
      <c r="N10" s="1">
        <f t="shared" si="1"/>
        <v>23</v>
      </c>
    </row>
    <row r="11" spans="1:14" x14ac:dyDescent="0.25">
      <c r="A11" s="1">
        <v>100000</v>
      </c>
      <c r="B11" s="1">
        <v>23</v>
      </c>
      <c r="C11" s="1">
        <v>18</v>
      </c>
      <c r="D11" s="1">
        <v>26</v>
      </c>
      <c r="E11" s="1">
        <v>16</v>
      </c>
      <c r="F11" s="1">
        <v>22</v>
      </c>
      <c r="G11" s="1">
        <v>31</v>
      </c>
      <c r="H11" s="1">
        <v>21</v>
      </c>
      <c r="I11" s="1">
        <v>19</v>
      </c>
      <c r="J11" s="1">
        <v>26</v>
      </c>
      <c r="K11" s="1">
        <v>19</v>
      </c>
      <c r="L11" s="1">
        <f t="shared" si="2"/>
        <v>22.1</v>
      </c>
      <c r="M11" s="1">
        <f t="shared" si="0"/>
        <v>16</v>
      </c>
      <c r="N11" s="1">
        <f t="shared" si="1"/>
        <v>31</v>
      </c>
    </row>
    <row r="12" spans="1:14" x14ac:dyDescent="0.25">
      <c r="A12" s="1">
        <v>457777</v>
      </c>
      <c r="B12" s="1">
        <v>66</v>
      </c>
      <c r="C12" s="1">
        <v>42</v>
      </c>
      <c r="D12" s="1">
        <v>58</v>
      </c>
      <c r="E12" s="1">
        <v>59</v>
      </c>
      <c r="F12" s="1">
        <v>64</v>
      </c>
      <c r="G12" s="1">
        <v>55</v>
      </c>
      <c r="H12" s="1">
        <v>59</v>
      </c>
      <c r="I12" s="1">
        <v>78</v>
      </c>
      <c r="J12" s="1">
        <v>43</v>
      </c>
      <c r="K12" s="1">
        <v>52</v>
      </c>
      <c r="L12" s="1">
        <f t="shared" si="2"/>
        <v>57.6</v>
      </c>
      <c r="M12" s="1">
        <f t="shared" si="0"/>
        <v>42</v>
      </c>
      <c r="N12" s="1">
        <f t="shared" si="1"/>
        <v>78</v>
      </c>
    </row>
    <row r="13" spans="1:14" x14ac:dyDescent="0.25">
      <c r="A13" s="1">
        <v>1000000</v>
      </c>
      <c r="B13" s="1">
        <v>107</v>
      </c>
      <c r="C13" s="1">
        <v>87</v>
      </c>
      <c r="D13" s="1">
        <v>157</v>
      </c>
      <c r="E13" s="1">
        <v>135</v>
      </c>
      <c r="F13" s="1">
        <v>114</v>
      </c>
      <c r="G13" s="1">
        <v>74</v>
      </c>
      <c r="H13" s="1">
        <v>92</v>
      </c>
      <c r="I13" s="1">
        <v>119</v>
      </c>
      <c r="J13" s="1">
        <v>96</v>
      </c>
      <c r="K13" s="1">
        <v>159</v>
      </c>
      <c r="L13" s="1">
        <f t="shared" si="2"/>
        <v>114</v>
      </c>
      <c r="M13" s="1">
        <f t="shared" si="0"/>
        <v>74</v>
      </c>
      <c r="N13" s="1">
        <f t="shared" si="1"/>
        <v>159</v>
      </c>
    </row>
    <row r="14" spans="1:14" x14ac:dyDescent="0.25">
      <c r="A14" s="1">
        <v>1377777</v>
      </c>
      <c r="B14" s="1">
        <v>207</v>
      </c>
      <c r="C14" s="1">
        <v>142</v>
      </c>
      <c r="D14" s="1">
        <v>111</v>
      </c>
      <c r="E14" s="1">
        <v>113</v>
      </c>
      <c r="F14" s="1">
        <v>117</v>
      </c>
      <c r="G14" s="1">
        <v>118</v>
      </c>
      <c r="H14" s="1">
        <v>171</v>
      </c>
      <c r="I14" s="1">
        <v>109</v>
      </c>
      <c r="J14" s="1">
        <v>146</v>
      </c>
      <c r="K14" s="1">
        <v>148</v>
      </c>
      <c r="L14" s="1">
        <f t="shared" si="2"/>
        <v>138.19999999999999</v>
      </c>
      <c r="M14" s="1">
        <f t="shared" si="0"/>
        <v>109</v>
      </c>
      <c r="N14" s="1">
        <f t="shared" si="1"/>
        <v>207</v>
      </c>
    </row>
    <row r="15" spans="1:14" x14ac:dyDescent="0.25">
      <c r="A15" s="1">
        <v>1500000</v>
      </c>
      <c r="B15" s="1">
        <v>147</v>
      </c>
      <c r="C15" s="1">
        <v>80</v>
      </c>
      <c r="D15" s="1">
        <v>156</v>
      </c>
      <c r="E15" s="1">
        <v>320</v>
      </c>
      <c r="F15" s="1">
        <v>98</v>
      </c>
      <c r="G15" s="1">
        <v>212</v>
      </c>
      <c r="H15" s="1">
        <v>192</v>
      </c>
      <c r="I15" s="1">
        <v>249</v>
      </c>
      <c r="J15" s="1">
        <v>108</v>
      </c>
      <c r="K15" s="1">
        <v>159</v>
      </c>
      <c r="L15" s="1">
        <f t="shared" si="2"/>
        <v>172.1</v>
      </c>
      <c r="M15" s="1">
        <f t="shared" si="0"/>
        <v>80</v>
      </c>
      <c r="N15" s="1">
        <f t="shared" si="1"/>
        <v>320</v>
      </c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x14ac:dyDescent="0.25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10</v>
      </c>
      <c r="K19" s="1" t="s">
        <v>11</v>
      </c>
      <c r="L19" s="1" t="s">
        <v>0</v>
      </c>
      <c r="M19" s="1" t="s">
        <v>15</v>
      </c>
      <c r="N19" s="1" t="s">
        <v>16</v>
      </c>
    </row>
    <row r="20" spans="1:14" x14ac:dyDescent="0.25">
      <c r="A20" s="1">
        <v>100</v>
      </c>
      <c r="B20" s="1">
        <v>589</v>
      </c>
      <c r="C20" s="1">
        <v>305</v>
      </c>
      <c r="D20" s="1">
        <v>241</v>
      </c>
      <c r="E20" s="1">
        <v>193</v>
      </c>
      <c r="F20" s="1">
        <v>333</v>
      </c>
      <c r="G20" s="1">
        <v>216</v>
      </c>
      <c r="H20" s="1">
        <v>225</v>
      </c>
      <c r="I20" s="1">
        <v>395</v>
      </c>
      <c r="J20" s="1">
        <v>323</v>
      </c>
      <c r="K20" s="1">
        <v>291</v>
      </c>
      <c r="L20" s="1">
        <f t="shared" ref="L20:L30" si="3">AVERAGE(B20:K20)</f>
        <v>311.10000000000002</v>
      </c>
      <c r="M20" s="1">
        <f t="shared" ref="M20:M30" si="4">MIN(B20:K20)</f>
        <v>193</v>
      </c>
      <c r="N20" s="1">
        <f t="shared" ref="N20:N30" si="5">MAX(B20:K20)</f>
        <v>589</v>
      </c>
    </row>
    <row r="21" spans="1:14" x14ac:dyDescent="0.25">
      <c r="A21" s="1">
        <v>699</v>
      </c>
      <c r="B21" s="1">
        <v>3370</v>
      </c>
      <c r="C21" s="1">
        <v>2473</v>
      </c>
      <c r="D21" s="1">
        <v>1629</v>
      </c>
      <c r="E21" s="1">
        <v>2274</v>
      </c>
      <c r="F21" s="1">
        <v>1573</v>
      </c>
      <c r="G21" s="1">
        <v>1460</v>
      </c>
      <c r="H21" s="1">
        <v>1625</v>
      </c>
      <c r="I21" s="1">
        <v>2176</v>
      </c>
      <c r="J21" s="1">
        <v>1709</v>
      </c>
      <c r="K21" s="1">
        <v>2133</v>
      </c>
      <c r="L21" s="1">
        <f t="shared" si="3"/>
        <v>2042.2</v>
      </c>
      <c r="M21" s="1">
        <f t="shared" si="4"/>
        <v>1460</v>
      </c>
      <c r="N21" s="1">
        <f t="shared" si="5"/>
        <v>3370</v>
      </c>
    </row>
    <row r="22" spans="1:14" x14ac:dyDescent="0.25">
      <c r="A22" s="1">
        <v>1000</v>
      </c>
      <c r="B22" s="1">
        <v>3299</v>
      </c>
      <c r="C22" s="1">
        <v>2601</v>
      </c>
      <c r="D22" s="1">
        <v>3877</v>
      </c>
      <c r="E22" s="1">
        <v>3576</v>
      </c>
      <c r="F22" s="1">
        <v>3885</v>
      </c>
      <c r="G22" s="1">
        <v>4123</v>
      </c>
      <c r="H22" s="1">
        <v>1629</v>
      </c>
      <c r="I22" s="1">
        <v>2519</v>
      </c>
      <c r="J22" s="1">
        <v>3235</v>
      </c>
      <c r="K22" s="1">
        <v>2612</v>
      </c>
      <c r="L22" s="1">
        <f t="shared" si="3"/>
        <v>3135.6</v>
      </c>
      <c r="M22" s="1">
        <f t="shared" si="4"/>
        <v>1629</v>
      </c>
      <c r="N22" s="1">
        <f t="shared" si="5"/>
        <v>4123</v>
      </c>
    </row>
    <row r="23" spans="1:14" x14ac:dyDescent="0.25">
      <c r="A23" s="1">
        <v>6899</v>
      </c>
      <c r="B23" s="1">
        <v>34737</v>
      </c>
      <c r="C23" s="1">
        <v>16323</v>
      </c>
      <c r="D23" s="1">
        <v>25504</v>
      </c>
      <c r="E23" s="1">
        <v>41687</v>
      </c>
      <c r="F23" s="1">
        <v>30871</v>
      </c>
      <c r="G23" s="1">
        <v>19210</v>
      </c>
      <c r="H23" s="1">
        <v>16722</v>
      </c>
      <c r="I23" s="1">
        <v>45940</v>
      </c>
      <c r="J23" s="1">
        <v>25380</v>
      </c>
      <c r="K23" s="1">
        <v>28290</v>
      </c>
      <c r="L23" s="1">
        <f t="shared" si="3"/>
        <v>28466.400000000001</v>
      </c>
      <c r="M23" s="1">
        <f t="shared" si="4"/>
        <v>16323</v>
      </c>
      <c r="N23" s="1">
        <f t="shared" si="5"/>
        <v>45940</v>
      </c>
    </row>
    <row r="24" spans="1:14" x14ac:dyDescent="0.25">
      <c r="A24" s="1">
        <v>10000</v>
      </c>
      <c r="B24" s="1">
        <v>27500</v>
      </c>
      <c r="C24" s="1">
        <v>19175</v>
      </c>
      <c r="D24" s="1">
        <v>28492</v>
      </c>
      <c r="E24" s="1">
        <v>24108</v>
      </c>
      <c r="F24" s="1">
        <v>46388</v>
      </c>
      <c r="G24" s="1">
        <v>20371</v>
      </c>
      <c r="H24" s="1">
        <v>22306</v>
      </c>
      <c r="I24" s="1">
        <v>39303</v>
      </c>
      <c r="J24" s="1">
        <v>35841</v>
      </c>
      <c r="K24" s="1">
        <v>24867</v>
      </c>
      <c r="L24" s="1">
        <f t="shared" si="3"/>
        <v>28835.1</v>
      </c>
      <c r="M24" s="1">
        <f t="shared" si="4"/>
        <v>19175</v>
      </c>
      <c r="N24" s="1">
        <f t="shared" si="5"/>
        <v>46388</v>
      </c>
    </row>
    <row r="25" spans="1:14" x14ac:dyDescent="0.25">
      <c r="A25" s="1">
        <v>57799</v>
      </c>
      <c r="B25" s="1">
        <v>273058</v>
      </c>
      <c r="C25" s="1">
        <v>249047</v>
      </c>
      <c r="D25" s="1">
        <v>156383</v>
      </c>
      <c r="E25" s="1">
        <v>152241</v>
      </c>
      <c r="F25" s="1">
        <v>169423</v>
      </c>
      <c r="G25" s="1">
        <v>140489</v>
      </c>
      <c r="H25" s="1">
        <v>197221</v>
      </c>
      <c r="I25" s="1">
        <v>178181</v>
      </c>
      <c r="J25" s="1">
        <v>220334</v>
      </c>
      <c r="K25" s="1">
        <v>257848</v>
      </c>
      <c r="L25" s="1">
        <f t="shared" si="3"/>
        <v>199422.5</v>
      </c>
      <c r="M25" s="1">
        <f t="shared" si="4"/>
        <v>140489</v>
      </c>
      <c r="N25" s="1">
        <f t="shared" si="5"/>
        <v>273058</v>
      </c>
    </row>
    <row r="26" spans="1:14" x14ac:dyDescent="0.25">
      <c r="A26" s="1">
        <v>100000</v>
      </c>
      <c r="B26" s="1">
        <v>377456</v>
      </c>
      <c r="C26" s="1">
        <v>309172</v>
      </c>
      <c r="D26" s="1">
        <v>328894</v>
      </c>
      <c r="E26" s="1">
        <v>252690</v>
      </c>
      <c r="F26" s="1">
        <v>295575</v>
      </c>
      <c r="G26" s="1">
        <v>507887</v>
      </c>
      <c r="H26" s="1">
        <v>306217</v>
      </c>
      <c r="I26" s="1">
        <v>190384</v>
      </c>
      <c r="J26" s="1">
        <v>369232</v>
      </c>
      <c r="K26" s="1">
        <v>272487</v>
      </c>
      <c r="L26" s="1">
        <f t="shared" si="3"/>
        <v>320999.40000000002</v>
      </c>
      <c r="M26" s="1">
        <f t="shared" si="4"/>
        <v>190384</v>
      </c>
      <c r="N26" s="1">
        <f t="shared" si="5"/>
        <v>507887</v>
      </c>
    </row>
    <row r="27" spans="1:14" x14ac:dyDescent="0.25">
      <c r="A27" s="1">
        <v>457777</v>
      </c>
      <c r="B27" s="1">
        <v>1767584</v>
      </c>
      <c r="C27" s="1">
        <v>906660</v>
      </c>
      <c r="D27" s="1">
        <v>1440953</v>
      </c>
      <c r="E27" s="1">
        <v>1316577</v>
      </c>
      <c r="F27" s="1">
        <v>2174917</v>
      </c>
      <c r="G27" s="1">
        <v>1335425</v>
      </c>
      <c r="H27" s="1">
        <v>1572412</v>
      </c>
      <c r="I27" s="1">
        <v>1889173</v>
      </c>
      <c r="J27" s="1">
        <v>1076064</v>
      </c>
      <c r="K27" s="1">
        <v>1535940</v>
      </c>
      <c r="L27" s="1">
        <f>AVERAGE(B27:K27)</f>
        <v>1501570.5</v>
      </c>
      <c r="M27" s="1">
        <f t="shared" si="4"/>
        <v>906660</v>
      </c>
      <c r="N27" s="1">
        <f t="shared" si="5"/>
        <v>2174917</v>
      </c>
    </row>
    <row r="28" spans="1:14" x14ac:dyDescent="0.25">
      <c r="A28" s="1">
        <v>1000000</v>
      </c>
      <c r="B28" s="1">
        <v>2501036</v>
      </c>
      <c r="C28" s="1">
        <v>2703754</v>
      </c>
      <c r="D28" s="1">
        <v>5279143</v>
      </c>
      <c r="E28" s="1">
        <v>4821817</v>
      </c>
      <c r="F28" s="1">
        <v>3410845</v>
      </c>
      <c r="G28" s="1">
        <v>1924325</v>
      </c>
      <c r="H28" s="1">
        <v>2268611</v>
      </c>
      <c r="I28" s="1">
        <v>3460521</v>
      </c>
      <c r="J28" s="1">
        <v>2775414</v>
      </c>
      <c r="K28" s="1">
        <v>5878291</v>
      </c>
      <c r="L28" s="1">
        <f t="shared" si="3"/>
        <v>3502375.7</v>
      </c>
      <c r="M28" s="1">
        <f t="shared" si="4"/>
        <v>1924325</v>
      </c>
      <c r="N28" s="1">
        <f t="shared" si="5"/>
        <v>5878291</v>
      </c>
    </row>
    <row r="29" spans="1:14" x14ac:dyDescent="0.25">
      <c r="A29" s="1">
        <v>1377777</v>
      </c>
      <c r="B29" s="1">
        <v>7273368</v>
      </c>
      <c r="C29" s="1">
        <v>4213661</v>
      </c>
      <c r="D29" s="1">
        <v>2457310</v>
      </c>
      <c r="E29" s="1">
        <v>2827587</v>
      </c>
      <c r="F29" s="1">
        <v>3300457</v>
      </c>
      <c r="G29" s="1">
        <v>3013665</v>
      </c>
      <c r="H29" s="1">
        <v>4841339</v>
      </c>
      <c r="I29" s="1">
        <v>3039830</v>
      </c>
      <c r="J29" s="1">
        <v>4366705</v>
      </c>
      <c r="K29" s="1">
        <v>4246087</v>
      </c>
      <c r="L29" s="1">
        <f t="shared" si="3"/>
        <v>3958000.9</v>
      </c>
      <c r="M29" s="1">
        <f t="shared" si="4"/>
        <v>2457310</v>
      </c>
      <c r="N29" s="1">
        <f t="shared" si="5"/>
        <v>7273368</v>
      </c>
    </row>
    <row r="30" spans="1:14" x14ac:dyDescent="0.25">
      <c r="A30" s="1">
        <v>1500000</v>
      </c>
      <c r="B30" s="1">
        <v>3716987</v>
      </c>
      <c r="C30" s="1">
        <v>5381921</v>
      </c>
      <c r="D30" s="1">
        <v>3350111</v>
      </c>
      <c r="E30" s="1">
        <v>4511434</v>
      </c>
      <c r="F30" s="1">
        <v>3215431</v>
      </c>
      <c r="G30" s="1">
        <v>5070929</v>
      </c>
      <c r="H30" s="1">
        <v>5079101</v>
      </c>
      <c r="I30" s="1">
        <v>7608481</v>
      </c>
      <c r="J30" s="1">
        <v>3338437</v>
      </c>
      <c r="K30" s="1">
        <v>4278235</v>
      </c>
      <c r="L30" s="1">
        <f t="shared" si="3"/>
        <v>4555106.7</v>
      </c>
      <c r="M30" s="1">
        <f t="shared" si="4"/>
        <v>3215431</v>
      </c>
      <c r="N30" s="1">
        <f t="shared" si="5"/>
        <v>7608481</v>
      </c>
    </row>
    <row r="33" spans="1:4" x14ac:dyDescent="0.25">
      <c r="A33" s="2" t="s">
        <v>1</v>
      </c>
      <c r="B33" s="2" t="s">
        <v>12</v>
      </c>
      <c r="C33" s="2" t="s">
        <v>13</v>
      </c>
      <c r="D33" s="2" t="s">
        <v>14</v>
      </c>
    </row>
    <row r="34" spans="1:4" x14ac:dyDescent="0.25">
      <c r="A34" s="3">
        <v>100</v>
      </c>
      <c r="B34" s="3">
        <f>LOG(A34,2)</f>
        <v>6.6438561897747253</v>
      </c>
      <c r="C34" s="3">
        <f>A34*LOG(A34,2)</f>
        <v>664.38561897747252</v>
      </c>
      <c r="D34" s="4">
        <f>PRODUCT(A34,A34)</f>
        <v>10000</v>
      </c>
    </row>
    <row r="35" spans="1:4" x14ac:dyDescent="0.25">
      <c r="A35" s="4">
        <v>699</v>
      </c>
      <c r="B35" s="3">
        <f t="shared" ref="B35:B44" si="6">LOG(A35,2)</f>
        <v>9.4491486453754359</v>
      </c>
      <c r="C35" s="3">
        <f t="shared" ref="C35:C44" si="7">A35*LOG(A35,2)</f>
        <v>6604.9549031174292</v>
      </c>
      <c r="D35" s="4">
        <f t="shared" ref="D35:D44" si="8">PRODUCT(A35,A35)</f>
        <v>488601</v>
      </c>
    </row>
    <row r="36" spans="1:4" x14ac:dyDescent="0.25">
      <c r="A36" s="3">
        <v>1000</v>
      </c>
      <c r="B36" s="3">
        <f t="shared" si="6"/>
        <v>9.965784284662087</v>
      </c>
      <c r="C36" s="3">
        <f t="shared" si="7"/>
        <v>9965.7842846620879</v>
      </c>
      <c r="D36" s="4">
        <f t="shared" si="8"/>
        <v>1000000</v>
      </c>
    </row>
    <row r="37" spans="1:4" x14ac:dyDescent="0.25">
      <c r="A37" s="4">
        <v>6899</v>
      </c>
      <c r="B37" s="3">
        <f t="shared" si="6"/>
        <v>12.752171545162444</v>
      </c>
      <c r="C37" s="3">
        <f t="shared" si="7"/>
        <v>87977.231490075705</v>
      </c>
      <c r="D37" s="4">
        <f t="shared" si="8"/>
        <v>47596201</v>
      </c>
    </row>
    <row r="38" spans="1:4" x14ac:dyDescent="0.25">
      <c r="A38" s="3">
        <v>10000</v>
      </c>
      <c r="B38" s="3">
        <f t="shared" si="6"/>
        <v>13.287712379549451</v>
      </c>
      <c r="C38" s="3">
        <f t="shared" si="7"/>
        <v>132877.1237954945</v>
      </c>
      <c r="D38" s="4">
        <f t="shared" si="8"/>
        <v>100000000</v>
      </c>
    </row>
    <row r="39" spans="1:4" x14ac:dyDescent="0.25">
      <c r="A39" s="4">
        <v>57799</v>
      </c>
      <c r="B39" s="3">
        <f t="shared" si="6"/>
        <v>15.818756911937671</v>
      </c>
      <c r="C39" s="3">
        <f t="shared" si="7"/>
        <v>914308.33075308544</v>
      </c>
      <c r="D39" s="4">
        <f t="shared" si="8"/>
        <v>3340724401</v>
      </c>
    </row>
    <row r="40" spans="1:4" x14ac:dyDescent="0.25">
      <c r="A40" s="3">
        <v>100000</v>
      </c>
      <c r="B40" s="3">
        <f t="shared" si="6"/>
        <v>16.609640474436812</v>
      </c>
      <c r="C40" s="3">
        <f t="shared" si="7"/>
        <v>1660964.0474436812</v>
      </c>
      <c r="D40" s="4">
        <f t="shared" si="8"/>
        <v>10000000000</v>
      </c>
    </row>
    <row r="41" spans="1:4" x14ac:dyDescent="0.25">
      <c r="A41" s="4">
        <v>457777</v>
      </c>
      <c r="B41" s="3">
        <f t="shared" si="6"/>
        <v>18.804285454107379</v>
      </c>
      <c r="C41" s="3">
        <f t="shared" si="7"/>
        <v>8608169.3823249135</v>
      </c>
      <c r="D41" s="4">
        <f t="shared" si="8"/>
        <v>209559781729</v>
      </c>
    </row>
    <row r="42" spans="1:4" x14ac:dyDescent="0.25">
      <c r="A42" s="3">
        <v>1000000</v>
      </c>
      <c r="B42" s="3">
        <f t="shared" si="6"/>
        <v>19.931568569324174</v>
      </c>
      <c r="C42" s="3">
        <f t="shared" si="7"/>
        <v>19931568.569324173</v>
      </c>
      <c r="D42" s="4">
        <f t="shared" si="8"/>
        <v>1000000000000</v>
      </c>
    </row>
    <row r="43" spans="1:4" x14ac:dyDescent="0.25">
      <c r="A43" s="4">
        <v>1377777</v>
      </c>
      <c r="B43" s="3">
        <f t="shared" si="6"/>
        <v>20.393910968956526</v>
      </c>
      <c r="C43" s="3">
        <f t="shared" si="7"/>
        <v>28098261.473076016</v>
      </c>
      <c r="D43" s="4">
        <f t="shared" si="8"/>
        <v>1898269461729</v>
      </c>
    </row>
    <row r="44" spans="1:4" x14ac:dyDescent="0.25">
      <c r="A44" s="3">
        <v>1500000</v>
      </c>
      <c r="B44" s="3">
        <f t="shared" si="6"/>
        <v>20.516531070045332</v>
      </c>
      <c r="C44" s="3">
        <f t="shared" si="7"/>
        <v>30774796.605067998</v>
      </c>
      <c r="D44" s="4">
        <f t="shared" si="8"/>
        <v>2250000000000</v>
      </c>
    </row>
  </sheetData>
  <pageMargins left="0.7" right="0.7" top="0.75" bottom="0.75" header="0.3" footer="0.3"/>
  <pageSetup orientation="portrait" horizontalDpi="4294967294" verticalDpi="0" r:id="rId1"/>
  <headerFooter>
    <oddHeader>&amp;C&amp;"-,Italic"&amp;12&amp;K000000Quickselect with Sedgewick partition (Runtime)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5"/>
  <sheetViews>
    <sheetView topLeftCell="B24" workbookViewId="0">
      <selection activeCell="S43" sqref="S43"/>
    </sheetView>
  </sheetViews>
  <sheetFormatPr defaultRowHeight="15" x14ac:dyDescent="0.25"/>
  <sheetData>
    <row r="4" spans="1:12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0</v>
      </c>
    </row>
    <row r="5" spans="1:12" x14ac:dyDescent="0.25">
      <c r="A5" s="1">
        <v>100</v>
      </c>
      <c r="B5" s="1">
        <v>3</v>
      </c>
      <c r="C5" s="1">
        <v>12</v>
      </c>
      <c r="D5" s="1">
        <v>3</v>
      </c>
      <c r="E5" s="1">
        <v>5</v>
      </c>
      <c r="F5" s="1">
        <v>7</v>
      </c>
      <c r="G5" s="1">
        <v>7</v>
      </c>
      <c r="H5" s="1">
        <v>4</v>
      </c>
      <c r="I5" s="1">
        <v>6</v>
      </c>
      <c r="J5" s="1">
        <v>9</v>
      </c>
      <c r="K5" s="1">
        <v>11</v>
      </c>
      <c r="L5" s="1">
        <f>AVERAGE(B5:K5)</f>
        <v>6.7</v>
      </c>
    </row>
    <row r="6" spans="1:12" x14ac:dyDescent="0.25">
      <c r="A6" s="1">
        <v>699</v>
      </c>
      <c r="B6" s="1">
        <v>5</v>
      </c>
      <c r="C6" s="1">
        <v>15</v>
      </c>
      <c r="D6" s="1">
        <v>9</v>
      </c>
      <c r="E6" s="1">
        <v>5</v>
      </c>
      <c r="F6" s="1">
        <v>9</v>
      </c>
      <c r="G6" s="1">
        <v>20</v>
      </c>
      <c r="H6" s="1">
        <v>8</v>
      </c>
      <c r="I6" s="1">
        <v>6</v>
      </c>
      <c r="J6" s="1">
        <v>11</v>
      </c>
      <c r="K6" s="1">
        <v>13</v>
      </c>
      <c r="L6" s="1">
        <f t="shared" ref="L6:L15" si="0">AVERAGE(B6:K6)</f>
        <v>10.1</v>
      </c>
    </row>
    <row r="7" spans="1:12" x14ac:dyDescent="0.25">
      <c r="A7" s="1">
        <v>1000</v>
      </c>
      <c r="B7" s="1">
        <v>4</v>
      </c>
      <c r="C7" s="1">
        <v>11</v>
      </c>
      <c r="D7" s="1">
        <v>9</v>
      </c>
      <c r="E7" s="1">
        <v>7</v>
      </c>
      <c r="F7" s="1">
        <v>9</v>
      </c>
      <c r="G7" s="1">
        <v>6</v>
      </c>
      <c r="H7" s="1">
        <v>6</v>
      </c>
      <c r="I7" s="1">
        <v>4</v>
      </c>
      <c r="J7" s="1">
        <v>5</v>
      </c>
      <c r="K7" s="1"/>
      <c r="L7" s="1">
        <f t="shared" si="0"/>
        <v>6.7777777777777777</v>
      </c>
    </row>
    <row r="8" spans="1:12" x14ac:dyDescent="0.25">
      <c r="A8" s="1">
        <v>6899</v>
      </c>
      <c r="B8" s="1">
        <v>13</v>
      </c>
      <c r="C8" s="1">
        <v>10</v>
      </c>
      <c r="D8" s="1">
        <v>19</v>
      </c>
      <c r="E8" s="1">
        <v>10</v>
      </c>
      <c r="F8" s="1">
        <v>11</v>
      </c>
      <c r="G8" s="1">
        <v>10</v>
      </c>
      <c r="H8" s="1">
        <v>24</v>
      </c>
      <c r="I8" s="1">
        <v>13</v>
      </c>
      <c r="J8" s="1">
        <v>10</v>
      </c>
      <c r="K8" s="1">
        <v>9</v>
      </c>
      <c r="L8" s="1">
        <f t="shared" si="0"/>
        <v>12.9</v>
      </c>
    </row>
    <row r="9" spans="1:12" x14ac:dyDescent="0.25">
      <c r="A9" s="1">
        <v>10000</v>
      </c>
      <c r="B9" s="1">
        <v>7</v>
      </c>
      <c r="C9" s="1">
        <v>18</v>
      </c>
      <c r="D9" s="1">
        <v>15</v>
      </c>
      <c r="E9" s="1">
        <v>13</v>
      </c>
      <c r="F9" s="1">
        <v>10</v>
      </c>
      <c r="G9" s="1">
        <v>13</v>
      </c>
      <c r="H9" s="1">
        <v>14</v>
      </c>
      <c r="I9" s="1">
        <v>10</v>
      </c>
      <c r="J9" s="1">
        <v>13</v>
      </c>
      <c r="K9" s="1">
        <v>23</v>
      </c>
      <c r="L9" s="1">
        <f t="shared" si="0"/>
        <v>13.6</v>
      </c>
    </row>
    <row r="10" spans="1:12" x14ac:dyDescent="0.25">
      <c r="A10" s="1">
        <v>57799</v>
      </c>
      <c r="B10" s="1">
        <v>18</v>
      </c>
      <c r="C10" s="1">
        <v>14</v>
      </c>
      <c r="D10" s="1">
        <v>17</v>
      </c>
      <c r="E10" s="1">
        <v>23</v>
      </c>
      <c r="F10" s="1">
        <v>20</v>
      </c>
      <c r="G10" s="1">
        <v>22</v>
      </c>
      <c r="H10" s="1">
        <v>13</v>
      </c>
      <c r="I10" s="1">
        <v>14</v>
      </c>
      <c r="J10" s="1">
        <v>25</v>
      </c>
      <c r="K10" s="1">
        <v>24</v>
      </c>
      <c r="L10" s="1">
        <f t="shared" si="0"/>
        <v>19</v>
      </c>
    </row>
    <row r="11" spans="1:12" x14ac:dyDescent="0.25">
      <c r="A11" s="1">
        <v>100000</v>
      </c>
      <c r="B11" s="1">
        <v>17</v>
      </c>
      <c r="C11" s="1">
        <v>21</v>
      </c>
      <c r="D11" s="1">
        <v>22</v>
      </c>
      <c r="E11" s="1">
        <v>24</v>
      </c>
      <c r="F11" s="1">
        <v>21</v>
      </c>
      <c r="G11" s="1">
        <v>17</v>
      </c>
      <c r="H11" s="1">
        <v>18</v>
      </c>
      <c r="I11" s="1">
        <v>21</v>
      </c>
      <c r="J11" s="1">
        <v>19</v>
      </c>
      <c r="K11" s="1">
        <v>20</v>
      </c>
      <c r="L11" s="1">
        <f t="shared" si="0"/>
        <v>20</v>
      </c>
    </row>
    <row r="12" spans="1:12" x14ac:dyDescent="0.25">
      <c r="A12" s="1">
        <v>457777</v>
      </c>
      <c r="B12" s="1">
        <v>64</v>
      </c>
      <c r="C12" s="1">
        <v>48</v>
      </c>
      <c r="D12" s="1">
        <v>59</v>
      </c>
      <c r="E12" s="1">
        <v>75</v>
      </c>
      <c r="F12" s="1">
        <v>47</v>
      </c>
      <c r="G12" s="1">
        <v>74</v>
      </c>
      <c r="H12" s="1">
        <v>40</v>
      </c>
      <c r="I12" s="1">
        <v>71</v>
      </c>
      <c r="J12" s="1">
        <v>63</v>
      </c>
      <c r="K12" s="1">
        <v>51</v>
      </c>
      <c r="L12" s="1">
        <f t="shared" si="0"/>
        <v>59.2</v>
      </c>
    </row>
    <row r="13" spans="1:12" x14ac:dyDescent="0.25">
      <c r="A13" s="1">
        <v>1000000</v>
      </c>
      <c r="B13" s="1">
        <v>133</v>
      </c>
      <c r="C13" s="1">
        <v>69</v>
      </c>
      <c r="D13" s="1">
        <v>140</v>
      </c>
      <c r="E13" s="1">
        <v>105</v>
      </c>
      <c r="F13" s="1">
        <v>110</v>
      </c>
      <c r="G13" s="1">
        <v>108</v>
      </c>
      <c r="H13" s="1">
        <v>156</v>
      </c>
      <c r="I13" s="1">
        <v>101</v>
      </c>
      <c r="J13" s="1">
        <v>107</v>
      </c>
      <c r="K13" s="1">
        <v>125</v>
      </c>
      <c r="L13" s="1">
        <f t="shared" si="0"/>
        <v>115.4</v>
      </c>
    </row>
    <row r="14" spans="1:12" x14ac:dyDescent="0.25">
      <c r="A14" s="1">
        <v>1377777</v>
      </c>
      <c r="B14" s="1">
        <v>102</v>
      </c>
      <c r="C14" s="1">
        <v>331</v>
      </c>
      <c r="D14" s="1">
        <v>121</v>
      </c>
      <c r="E14" s="1">
        <v>178</v>
      </c>
      <c r="F14" s="1">
        <v>149</v>
      </c>
      <c r="G14" s="1">
        <v>194</v>
      </c>
      <c r="H14" s="1">
        <v>195</v>
      </c>
      <c r="I14" s="1">
        <v>127</v>
      </c>
      <c r="J14" s="1">
        <v>167</v>
      </c>
      <c r="K14" s="1">
        <v>172</v>
      </c>
      <c r="L14" s="1">
        <f t="shared" si="0"/>
        <v>173.6</v>
      </c>
    </row>
    <row r="15" spans="1:12" x14ac:dyDescent="0.25">
      <c r="A15" s="1">
        <v>1500000</v>
      </c>
      <c r="B15" s="1">
        <v>224</v>
      </c>
      <c r="C15" s="1">
        <v>225</v>
      </c>
      <c r="D15" s="1">
        <v>212</v>
      </c>
      <c r="E15" s="1">
        <v>207</v>
      </c>
      <c r="F15" s="1">
        <v>184</v>
      </c>
      <c r="G15" s="1">
        <v>200</v>
      </c>
      <c r="H15" s="1">
        <v>215</v>
      </c>
      <c r="I15" s="1">
        <v>216</v>
      </c>
      <c r="J15" s="1">
        <v>273</v>
      </c>
      <c r="K15" s="1">
        <v>157</v>
      </c>
      <c r="L15" s="1">
        <f t="shared" si="0"/>
        <v>211.3</v>
      </c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x14ac:dyDescent="0.25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10</v>
      </c>
      <c r="K19" s="1" t="s">
        <v>11</v>
      </c>
      <c r="L19" s="1" t="s">
        <v>0</v>
      </c>
    </row>
    <row r="20" spans="1:12" x14ac:dyDescent="0.25">
      <c r="A20" s="1">
        <v>100</v>
      </c>
      <c r="B20" s="1">
        <v>231</v>
      </c>
      <c r="C20" s="1">
        <v>259</v>
      </c>
      <c r="D20" s="1">
        <v>261</v>
      </c>
      <c r="E20" s="1">
        <v>187</v>
      </c>
      <c r="F20" s="1">
        <v>357</v>
      </c>
      <c r="G20" s="1">
        <v>281</v>
      </c>
      <c r="H20" s="1">
        <v>323</v>
      </c>
      <c r="I20" s="1">
        <v>297</v>
      </c>
      <c r="J20" s="1">
        <v>439</v>
      </c>
      <c r="K20" s="1">
        <v>206</v>
      </c>
      <c r="L20" s="1">
        <f t="shared" ref="L20:L30" si="1">AVERAGE(B20:K20)</f>
        <v>284.10000000000002</v>
      </c>
    </row>
    <row r="21" spans="1:12" x14ac:dyDescent="0.25">
      <c r="A21" s="1">
        <v>699</v>
      </c>
      <c r="B21" s="1">
        <v>1293</v>
      </c>
      <c r="C21" s="1">
        <v>2975</v>
      </c>
      <c r="D21" s="1">
        <v>2079</v>
      </c>
      <c r="E21" s="1">
        <v>1727</v>
      </c>
      <c r="F21" s="1">
        <v>2117</v>
      </c>
      <c r="G21" s="1">
        <v>1576</v>
      </c>
      <c r="H21" s="1">
        <v>1791</v>
      </c>
      <c r="I21" s="1">
        <v>1960</v>
      </c>
      <c r="J21" s="1">
        <v>2568</v>
      </c>
      <c r="K21" s="1">
        <v>2528</v>
      </c>
      <c r="L21" s="1">
        <f t="shared" si="1"/>
        <v>2061.4</v>
      </c>
    </row>
    <row r="22" spans="1:12" x14ac:dyDescent="0.25">
      <c r="A22" s="1">
        <v>1000</v>
      </c>
      <c r="B22" s="1">
        <v>4728</v>
      </c>
      <c r="C22" s="1">
        <v>4460</v>
      </c>
      <c r="D22" s="1">
        <v>2529</v>
      </c>
      <c r="E22" s="1">
        <v>2686</v>
      </c>
      <c r="F22" s="1">
        <v>2901</v>
      </c>
      <c r="G22" s="1">
        <v>2714</v>
      </c>
      <c r="H22" s="1">
        <v>3369</v>
      </c>
      <c r="I22" s="1">
        <v>2279</v>
      </c>
      <c r="J22" s="1">
        <v>2863</v>
      </c>
      <c r="K22" s="1">
        <v>3769</v>
      </c>
      <c r="L22" s="1">
        <f t="shared" si="1"/>
        <v>3229.8</v>
      </c>
    </row>
    <row r="23" spans="1:12" x14ac:dyDescent="0.25">
      <c r="A23" s="1">
        <v>6899</v>
      </c>
      <c r="B23" s="1">
        <v>29035</v>
      </c>
      <c r="C23" s="1">
        <v>24786</v>
      </c>
      <c r="D23" s="1">
        <v>25136</v>
      </c>
      <c r="E23" s="1">
        <v>18500</v>
      </c>
      <c r="F23" s="1">
        <v>25509</v>
      </c>
      <c r="G23" s="1">
        <v>24055</v>
      </c>
      <c r="H23" s="1">
        <v>29333</v>
      </c>
      <c r="I23" s="1">
        <v>26194</v>
      </c>
      <c r="J23" s="1">
        <v>14932</v>
      </c>
      <c r="K23" s="1">
        <v>15581</v>
      </c>
      <c r="L23" s="1">
        <f t="shared" si="1"/>
        <v>23306.1</v>
      </c>
    </row>
    <row r="24" spans="1:12" x14ac:dyDescent="0.25">
      <c r="A24" s="1">
        <v>10000</v>
      </c>
      <c r="B24" s="1">
        <v>19997</v>
      </c>
      <c r="C24" s="1">
        <v>29224</v>
      </c>
      <c r="D24" s="1">
        <v>31923</v>
      </c>
      <c r="E24" s="1">
        <v>44052</v>
      </c>
      <c r="F24" s="1">
        <v>24863</v>
      </c>
      <c r="G24" s="1">
        <v>31904</v>
      </c>
      <c r="H24" s="1">
        <v>33848</v>
      </c>
      <c r="I24" s="1">
        <v>27010</v>
      </c>
      <c r="J24" s="1">
        <v>30990</v>
      </c>
      <c r="K24" s="1">
        <v>36328</v>
      </c>
      <c r="L24" s="1">
        <f t="shared" si="1"/>
        <v>31013.9</v>
      </c>
    </row>
    <row r="25" spans="1:12" x14ac:dyDescent="0.25">
      <c r="A25" s="1">
        <v>57799</v>
      </c>
      <c r="B25" s="1">
        <v>227801</v>
      </c>
      <c r="C25" s="1">
        <v>120909</v>
      </c>
      <c r="D25" s="1">
        <v>215770</v>
      </c>
      <c r="E25" s="1">
        <v>166768</v>
      </c>
      <c r="F25" s="1">
        <v>179984</v>
      </c>
      <c r="G25" s="1">
        <v>180366</v>
      </c>
      <c r="H25" s="1">
        <v>136081</v>
      </c>
      <c r="I25" s="1">
        <v>167425</v>
      </c>
      <c r="J25" s="1">
        <v>181129</v>
      </c>
      <c r="K25" s="1">
        <v>185245</v>
      </c>
      <c r="L25" s="1">
        <f t="shared" si="1"/>
        <v>176147.8</v>
      </c>
    </row>
    <row r="26" spans="1:12" x14ac:dyDescent="0.25">
      <c r="A26" s="1">
        <v>100000</v>
      </c>
      <c r="B26" s="1">
        <v>247839</v>
      </c>
      <c r="C26" s="1">
        <v>297101</v>
      </c>
      <c r="D26" s="1">
        <v>363465</v>
      </c>
      <c r="E26" s="1">
        <v>458157</v>
      </c>
      <c r="F26" s="1">
        <v>311546</v>
      </c>
      <c r="G26" s="1">
        <v>230574</v>
      </c>
      <c r="H26" s="1">
        <v>209039</v>
      </c>
      <c r="I26" s="1">
        <v>360002</v>
      </c>
      <c r="J26" s="1">
        <v>256236</v>
      </c>
      <c r="K26" s="1">
        <v>266381</v>
      </c>
      <c r="L26" s="1">
        <f t="shared" si="1"/>
        <v>300034</v>
      </c>
    </row>
    <row r="27" spans="1:12" x14ac:dyDescent="0.25">
      <c r="A27" s="1">
        <v>457777</v>
      </c>
      <c r="B27" s="1">
        <v>1766785</v>
      </c>
      <c r="C27" s="1">
        <v>959722</v>
      </c>
      <c r="D27" s="1">
        <v>1351913</v>
      </c>
      <c r="E27" s="1">
        <v>2203211</v>
      </c>
      <c r="F27" s="1">
        <v>1095314</v>
      </c>
      <c r="G27" s="1">
        <v>1340850</v>
      </c>
      <c r="H27" s="1">
        <v>820722</v>
      </c>
      <c r="I27" s="1">
        <v>1420217</v>
      </c>
      <c r="J27" s="1">
        <v>1704697</v>
      </c>
      <c r="K27" s="1">
        <v>1100048</v>
      </c>
      <c r="L27" s="1">
        <f t="shared" si="1"/>
        <v>1376347.9</v>
      </c>
    </row>
    <row r="28" spans="1:12" x14ac:dyDescent="0.25">
      <c r="A28" s="1">
        <v>1000000</v>
      </c>
      <c r="B28" s="1">
        <v>3859441</v>
      </c>
      <c r="C28" s="1">
        <v>1736407</v>
      </c>
      <c r="D28" s="1">
        <v>3748715</v>
      </c>
      <c r="E28" s="1">
        <v>2822659</v>
      </c>
      <c r="F28" s="1">
        <v>2708572</v>
      </c>
      <c r="G28" s="1">
        <v>2848145</v>
      </c>
      <c r="H28" s="1">
        <v>3730899</v>
      </c>
      <c r="I28" s="1">
        <v>2979981</v>
      </c>
      <c r="J28" s="1">
        <v>2392965</v>
      </c>
      <c r="K28" s="1">
        <v>4093804</v>
      </c>
      <c r="L28" s="1">
        <f t="shared" si="1"/>
        <v>3092158.8</v>
      </c>
    </row>
    <row r="29" spans="1:12" x14ac:dyDescent="0.25">
      <c r="A29" s="1">
        <v>1377777</v>
      </c>
      <c r="B29" s="1">
        <v>2476582</v>
      </c>
      <c r="C29" s="1">
        <v>7323829</v>
      </c>
      <c r="D29" s="1">
        <v>3229387</v>
      </c>
      <c r="E29" s="1">
        <v>4507436</v>
      </c>
      <c r="F29" s="1">
        <v>5642076</v>
      </c>
      <c r="G29" s="1">
        <v>4919288</v>
      </c>
      <c r="H29" s="1">
        <v>5873989</v>
      </c>
      <c r="I29" s="1">
        <v>3755871</v>
      </c>
      <c r="J29" s="1">
        <v>3539317</v>
      </c>
      <c r="K29" s="1">
        <v>4435365</v>
      </c>
      <c r="L29" s="1">
        <f t="shared" si="1"/>
        <v>4570314</v>
      </c>
    </row>
    <row r="30" spans="1:12" x14ac:dyDescent="0.25">
      <c r="A30" s="1">
        <v>1500000</v>
      </c>
      <c r="B30" s="1">
        <v>6293762</v>
      </c>
      <c r="C30" s="1">
        <v>7306178</v>
      </c>
      <c r="D30" s="1">
        <v>5748651</v>
      </c>
      <c r="E30" s="1">
        <v>6623763</v>
      </c>
      <c r="F30" s="1">
        <v>5194312</v>
      </c>
      <c r="G30" s="1">
        <v>5909406</v>
      </c>
      <c r="H30" s="1">
        <v>6693279</v>
      </c>
      <c r="I30" s="1">
        <v>7475175</v>
      </c>
      <c r="J30" s="1">
        <v>5804024</v>
      </c>
      <c r="K30" s="1">
        <v>4094642</v>
      </c>
      <c r="L30" s="1">
        <f t="shared" si="1"/>
        <v>6114319.2000000002</v>
      </c>
    </row>
    <row r="34" spans="1:19" x14ac:dyDescent="0.25">
      <c r="A34" s="2" t="s">
        <v>1</v>
      </c>
      <c r="B34" s="2" t="s">
        <v>12</v>
      </c>
      <c r="C34" s="2" t="s">
        <v>13</v>
      </c>
      <c r="D34" s="2" t="s">
        <v>14</v>
      </c>
    </row>
    <row r="35" spans="1:19" x14ac:dyDescent="0.25">
      <c r="A35" s="3">
        <v>100</v>
      </c>
      <c r="B35" s="3">
        <f>LOG(A35,2)</f>
        <v>6.6438561897747253</v>
      </c>
      <c r="C35" s="3">
        <f>A35*LOG(A35,2)</f>
        <v>664.38561897747252</v>
      </c>
      <c r="D35" s="2">
        <f>PRODUCT(A35,A35)</f>
        <v>10000</v>
      </c>
    </row>
    <row r="36" spans="1:19" x14ac:dyDescent="0.25">
      <c r="A36" s="4">
        <v>699</v>
      </c>
      <c r="B36" s="3">
        <f t="shared" ref="B36:B45" si="2">LOG(A36,2)</f>
        <v>9.4491486453754359</v>
      </c>
      <c r="C36" s="3">
        <f t="shared" ref="C36:C45" si="3">A36*LOG(A36,2)</f>
        <v>6604.9549031174292</v>
      </c>
      <c r="D36" s="2">
        <f t="shared" ref="D36:D45" si="4">PRODUCT(A36,A36)</f>
        <v>488601</v>
      </c>
    </row>
    <row r="37" spans="1:19" x14ac:dyDescent="0.25">
      <c r="A37" s="3">
        <v>1000</v>
      </c>
      <c r="B37" s="3">
        <f t="shared" si="2"/>
        <v>9.965784284662087</v>
      </c>
      <c r="C37" s="3">
        <f t="shared" si="3"/>
        <v>9965.7842846620879</v>
      </c>
      <c r="D37" s="2">
        <f t="shared" si="4"/>
        <v>1000000</v>
      </c>
    </row>
    <row r="38" spans="1:19" x14ac:dyDescent="0.25">
      <c r="A38" s="4">
        <v>6899</v>
      </c>
      <c r="B38" s="3">
        <f t="shared" si="2"/>
        <v>12.752171545162444</v>
      </c>
      <c r="C38" s="3">
        <f t="shared" si="3"/>
        <v>87977.231490075705</v>
      </c>
      <c r="D38" s="2">
        <f t="shared" si="4"/>
        <v>47596201</v>
      </c>
    </row>
    <row r="39" spans="1:19" x14ac:dyDescent="0.25">
      <c r="A39" s="3">
        <v>10000</v>
      </c>
      <c r="B39" s="3">
        <f t="shared" si="2"/>
        <v>13.287712379549451</v>
      </c>
      <c r="C39" s="3">
        <f t="shared" si="3"/>
        <v>132877.1237954945</v>
      </c>
      <c r="D39" s="2">
        <f t="shared" si="4"/>
        <v>100000000</v>
      </c>
    </row>
    <row r="40" spans="1:19" x14ac:dyDescent="0.25">
      <c r="A40" s="4">
        <v>57799</v>
      </c>
      <c r="B40" s="3">
        <f t="shared" si="2"/>
        <v>15.818756911937671</v>
      </c>
      <c r="C40" s="3">
        <f t="shared" si="3"/>
        <v>914308.33075308544</v>
      </c>
      <c r="D40" s="2">
        <f t="shared" si="4"/>
        <v>3340724401</v>
      </c>
    </row>
    <row r="41" spans="1:19" x14ac:dyDescent="0.25">
      <c r="A41" s="3">
        <v>100000</v>
      </c>
      <c r="B41" s="3">
        <f t="shared" si="2"/>
        <v>16.609640474436812</v>
      </c>
      <c r="C41" s="3">
        <f t="shared" si="3"/>
        <v>1660964.0474436812</v>
      </c>
      <c r="D41" s="2">
        <f t="shared" si="4"/>
        <v>10000000000</v>
      </c>
    </row>
    <row r="42" spans="1:19" x14ac:dyDescent="0.25">
      <c r="A42" s="4">
        <v>457777</v>
      </c>
      <c r="B42" s="3">
        <f t="shared" si="2"/>
        <v>18.804285454107379</v>
      </c>
      <c r="C42" s="3">
        <f t="shared" si="3"/>
        <v>8608169.3823249135</v>
      </c>
      <c r="D42" s="2">
        <f t="shared" si="4"/>
        <v>209559781729</v>
      </c>
    </row>
    <row r="43" spans="1:19" x14ac:dyDescent="0.25">
      <c r="A43" s="3">
        <v>1000000</v>
      </c>
      <c r="B43" s="3">
        <f t="shared" si="2"/>
        <v>19.931568569324174</v>
      </c>
      <c r="C43" s="3">
        <f t="shared" si="3"/>
        <v>19931568.569324173</v>
      </c>
      <c r="D43" s="2">
        <f t="shared" si="4"/>
        <v>1000000000000</v>
      </c>
      <c r="S43" s="5"/>
    </row>
    <row r="44" spans="1:19" x14ac:dyDescent="0.25">
      <c r="A44" s="4">
        <v>1377777</v>
      </c>
      <c r="B44" s="3">
        <f t="shared" si="2"/>
        <v>20.393910968956526</v>
      </c>
      <c r="C44" s="3">
        <f t="shared" si="3"/>
        <v>28098261.473076016</v>
      </c>
      <c r="D44" s="2">
        <f t="shared" si="4"/>
        <v>1898269461729</v>
      </c>
    </row>
    <row r="45" spans="1:19" x14ac:dyDescent="0.25">
      <c r="A45" s="3">
        <v>1500000</v>
      </c>
      <c r="B45" s="3">
        <f t="shared" si="2"/>
        <v>20.516531070045332</v>
      </c>
      <c r="C45" s="3">
        <f t="shared" si="3"/>
        <v>30774796.605067998</v>
      </c>
      <c r="D45" s="2">
        <f t="shared" si="4"/>
        <v>2250000000000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rauo</dc:creator>
  <cp:lastModifiedBy>rz</cp:lastModifiedBy>
  <dcterms:created xsi:type="dcterms:W3CDTF">2022-05-10T18:11:36Z</dcterms:created>
  <dcterms:modified xsi:type="dcterms:W3CDTF">2022-05-21T06:19:11Z</dcterms:modified>
</cp:coreProperties>
</file>