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ME 350 Design Sessional\Data Collection Volunteers\Result Analysis\"/>
    </mc:Choice>
  </mc:AlternateContent>
  <xr:revisionPtr revIDLastSave="0" documentId="13_ncr:1_{96D41B6B-8B3C-4E2C-963F-E45F9958A0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N4" i="1"/>
  <c r="O4" i="1"/>
  <c r="P4" i="1"/>
  <c r="Q4" i="1"/>
  <c r="R4" i="1"/>
  <c r="M5" i="1"/>
  <c r="N5" i="1"/>
  <c r="O5" i="1"/>
  <c r="P5" i="1"/>
  <c r="Q5" i="1"/>
  <c r="R5" i="1"/>
  <c r="C6" i="1"/>
  <c r="D6" i="1"/>
  <c r="E6" i="1"/>
  <c r="F6" i="1"/>
  <c r="H6" i="1"/>
  <c r="G6" i="1"/>
  <c r="I6" i="1"/>
  <c r="J6" i="1"/>
  <c r="K6" i="1"/>
  <c r="L6" i="1"/>
  <c r="B6" i="1"/>
  <c r="R3" i="1"/>
  <c r="Q3" i="1"/>
  <c r="P3" i="1"/>
  <c r="O3" i="1"/>
  <c r="N3" i="1"/>
  <c r="M3" i="1"/>
  <c r="N6" i="1" l="1"/>
  <c r="O6" i="1"/>
  <c r="P6" i="1"/>
  <c r="Q6" i="1"/>
  <c r="M6" i="1"/>
  <c r="R6" i="1"/>
</calcChain>
</file>

<file path=xl/sharedStrings.xml><?xml version="1.0" encoding="utf-8"?>
<sst xmlns="http://schemas.openxmlformats.org/spreadsheetml/2006/main" count="33" uniqueCount="33">
  <si>
    <t>Bappa</t>
  </si>
  <si>
    <t>Moidul</t>
  </si>
  <si>
    <t>Deffat</t>
  </si>
  <si>
    <t>Razeen</t>
  </si>
  <si>
    <t>Esrat</t>
  </si>
  <si>
    <t>Fahim ME</t>
  </si>
  <si>
    <t>Fahim EEE</t>
  </si>
  <si>
    <t>Mubid</t>
  </si>
  <si>
    <t>Nirzan</t>
  </si>
  <si>
    <t>Sujoy</t>
  </si>
  <si>
    <t>Imon</t>
  </si>
  <si>
    <t>ID</t>
  </si>
  <si>
    <t>Sub01</t>
  </si>
  <si>
    <t>Sub02</t>
  </si>
  <si>
    <t>Sub04</t>
  </si>
  <si>
    <t>Sub05</t>
  </si>
  <si>
    <t>V09</t>
  </si>
  <si>
    <t>V08</t>
  </si>
  <si>
    <t>V07</t>
  </si>
  <si>
    <t>V06</t>
  </si>
  <si>
    <t>V05</t>
  </si>
  <si>
    <t>V04</t>
  </si>
  <si>
    <t>V01</t>
  </si>
  <si>
    <t>Age</t>
  </si>
  <si>
    <t>BMI</t>
  </si>
  <si>
    <t>Height (m)</t>
  </si>
  <si>
    <t>Weight (kg)</t>
  </si>
  <si>
    <t>Mean</t>
  </si>
  <si>
    <t>SD</t>
  </si>
  <si>
    <t>Median</t>
  </si>
  <si>
    <t>IQR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</si>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</sst>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2" fontId="0" fillId="0" borderId="3" xfId="0" applyNumberForma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1" fillId="0" borderId="9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/>
    <xf numFmtId="0" fontId="1" fillId="2" borderId="15" xfId="0" applyFont="1" applyFill="1" applyBorder="1"/>
    <xf numFmtId="0" fontId="1" fillId="0" borderId="16" xfId="0" applyFont="1" applyBorder="1"/>
    <xf numFmtId="0" fontId="1" fillId="0" borderId="13" xfId="0" applyFont="1" applyBorder="1"/>
    <xf numFmtId="0" fontId="1" fillId="0" borderId="17" xfId="0" applyFont="1" applyBorder="1"/>
    <xf numFmtId="0" fontId="1" fillId="2" borderId="18" xfId="0" applyFont="1" applyFill="1" applyBorder="1"/>
    <xf numFmtId="0" fontId="1" fillId="2" borderId="19" xfId="0" applyFont="1" applyFill="1" applyBorder="1"/>
    <xf numFmtId="2" fontId="0" fillId="0" borderId="20" xfId="0" applyNumberFormat="1" applyBorder="1"/>
    <xf numFmtId="2" fontId="0" fillId="0" borderId="14" xfId="0" applyNumberFormat="1" applyBorder="1"/>
    <xf numFmtId="2" fontId="0" fillId="0" borderId="21" xfId="0" applyNumberFormat="1" applyBorder="1"/>
    <xf numFmtId="0" fontId="0" fillId="4" borderId="1" xfId="0" applyFont="1" applyFill="1" applyBorder="1"/>
    <xf numFmtId="0" fontId="0" fillId="3" borderId="1" xfId="0" applyFont="1" applyFill="1" applyBorder="1"/>
    <xf numFmtId="2" fontId="0" fillId="4" borderId="14" xfId="0" applyNumberFormat="1" applyFont="1" applyFill="1" applyBorder="1"/>
  </cellXfs>
  <cellStyles count="1">
    <cellStyle name="Normal" xfId="0" builtinId="0"/>
  </cellStyles>
  <dxfs count="25"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019B0-975E-4D9F-A268-CCD30D80F760}" name="Table1" displayName="Table1" ref="B1:L6" totalsRowShown="0" headerRowDxfId="24" headerRowBorderDxfId="23" tableBorderDxfId="22" totalsRowBorderDxfId="21">
  <tableColumns count="11">
    <tableColumn id="1" xr3:uid="{40B6245F-A112-42D6-B7BA-BFAA88011C3B}" name="Bappa" dataDxfId="20"/>
    <tableColumn id="2" xr3:uid="{DBC89D17-6371-412A-96B5-109606AFC5CB}" name="Moidul" dataDxfId="19"/>
    <tableColumn id="3" xr3:uid="{DABA2887-33BC-4F0A-B14A-DE2A3AA969D7}" name="Deffat" dataDxfId="18"/>
    <tableColumn id="4" xr3:uid="{2FC744CE-55C7-491E-8FFF-78FCC9E94DBD}" name="Razeen" dataDxfId="17"/>
    <tableColumn id="5" xr3:uid="{60652496-4802-471A-B535-F8955DBB259F}" name="Esrat" dataDxfId="16"/>
    <tableColumn id="6" xr3:uid="{A3B088F4-1552-4E10-98AF-3FBF81638367}" name="Fahim EEE" dataDxfId="15"/>
    <tableColumn id="7" xr3:uid="{0D0C0229-E9A9-4A84-918C-769467B79E59}" name="Fahim ME" dataDxfId="14"/>
    <tableColumn id="8" xr3:uid="{4E708A57-3D0D-41B8-9D1C-6573CD25CCA8}" name="Mubid" dataDxfId="13"/>
    <tableColumn id="9" xr3:uid="{AAFC5650-BD9D-4AAA-BD79-4EBCC0000A79}" name="Nirzan" dataDxfId="12"/>
    <tableColumn id="10" xr3:uid="{D2E1EEE3-B972-4EA2-9877-93372C01A83D}" name="Sujoy" dataDxfId="11"/>
    <tableColumn id="11" xr3:uid="{4D785DA0-A2CA-44FA-9593-744B23F3ED13}" name="Imon" dataDxfId="10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7A016E-A7A4-470B-A1F0-6FF7A18AA5A5}" name="Table6" displayName="Table6" ref="M2:R6" totalsRowShown="0" headerRowDxfId="9" headerRowBorderDxfId="8" tableBorderDxfId="7" totalsRowBorderDxfId="6">
  <tableColumns count="6">
    <tableColumn id="1" xr3:uid="{96C9B035-6533-4977-B6FD-C54729B5F05F}" name="Mean" dataDxfId="5">
      <calculatedColumnFormula>AVERAGE(B3:L3)</calculatedColumnFormula>
    </tableColumn>
    <tableColumn id="2" xr3:uid="{80A42C3C-F047-4F70-8980-F64B9AAA796C}" name="SD" dataDxfId="4">
      <calculatedColumnFormula>_xlfn.STDEV.P(B3:L3)</calculatedColumnFormula>
    </tableColumn>
    <tableColumn id="3" xr3:uid="{518F04EA-7651-4B54-8CE0-33D07DFB1BFA}" name="Median" dataDxfId="3">
      <calculatedColumnFormula>MEDIAN(B3:L3)</calculatedColumnFormula>
    </tableColumn>
    <tableColumn id="4" xr3:uid="{BFAD3FDB-368E-4F87-A03C-7B074FCC75D0}" name="IQR" dataDxfId="2">
      <calculatedColumnFormula>_xlfn.QUARTILE.INC(B3:L3,3)-_xlfn.QUARTILE.INC(B3:L3,1)</calculatedColumnFormula>
    </tableColumn>
    <tableColumn id="5" xr3:uid="{522C6B8E-CB38-4CA6-A0FD-6B862266C68F}" name="Min" dataDxfId="1">
      <calculatedColumnFormula>MIN(B3:L3)</calculatedColumnFormula>
    </tableColumn>
    <tableColumn id="6" xr3:uid="{6867D21D-98D8-49D4-852F-F82E3638B320}" name="Max" dataDxfId="0">
      <calculatedColumnFormula>MAX(B3:L3)</calculatedColumnFormula>
    </tableColumn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H14" sqref="H14"/>
    </sheetView>
  </sheetViews>
  <sheetFormatPr defaultRowHeight="14.4" x14ac:dyDescent="0.3"/>
  <cols>
    <col min="1" max="1" width="10.77734375" style="1" bestFit="1" customWidth="1"/>
    <col min="2" max="6" width="8.88671875" customWidth="1"/>
    <col min="7" max="7" width="11.21875" customWidth="1"/>
    <col min="8" max="8" width="11.44140625" customWidth="1"/>
    <col min="9" max="12" width="8.88671875" customWidth="1"/>
    <col min="15" max="15" width="9.33203125" customWidth="1"/>
  </cols>
  <sheetData>
    <row r="1" spans="1:18" s="1" customFormat="1" ht="15" thickBot="1" x14ac:dyDescent="0.35">
      <c r="A1" s="14"/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6</v>
      </c>
      <c r="H1" s="16" t="s">
        <v>5</v>
      </c>
      <c r="I1" s="16" t="s">
        <v>7</v>
      </c>
      <c r="J1" s="16" t="s">
        <v>8</v>
      </c>
      <c r="K1" s="16" t="s">
        <v>9</v>
      </c>
      <c r="L1" s="17" t="s">
        <v>10</v>
      </c>
    </row>
    <row r="2" spans="1:18" s="1" customFormat="1" x14ac:dyDescent="0.3">
      <c r="A2" s="18" t="s">
        <v>11</v>
      </c>
      <c r="B2" s="19" t="s">
        <v>12</v>
      </c>
      <c r="C2" s="20" t="s">
        <v>13</v>
      </c>
      <c r="D2" s="20" t="s">
        <v>14</v>
      </c>
      <c r="E2" s="20" t="s">
        <v>15</v>
      </c>
      <c r="F2" s="20" t="s">
        <v>22</v>
      </c>
      <c r="G2" s="20" t="s">
        <v>21</v>
      </c>
      <c r="H2" s="20" t="s">
        <v>20</v>
      </c>
      <c r="I2" s="20" t="s">
        <v>19</v>
      </c>
      <c r="J2" s="20" t="s">
        <v>18</v>
      </c>
      <c r="K2" s="20" t="s">
        <v>17</v>
      </c>
      <c r="L2" s="21" t="s">
        <v>16</v>
      </c>
      <c r="M2" s="8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10" t="s">
        <v>32</v>
      </c>
    </row>
    <row r="3" spans="1:18" x14ac:dyDescent="0.3">
      <c r="A3" s="22" t="s">
        <v>23</v>
      </c>
      <c r="B3" s="4">
        <v>21</v>
      </c>
      <c r="C3" s="2">
        <v>21</v>
      </c>
      <c r="D3" s="2">
        <v>22</v>
      </c>
      <c r="E3" s="2">
        <v>23</v>
      </c>
      <c r="F3" s="2">
        <v>20</v>
      </c>
      <c r="G3" s="2">
        <v>22</v>
      </c>
      <c r="H3" s="2">
        <v>22</v>
      </c>
      <c r="I3" s="2">
        <v>22</v>
      </c>
      <c r="J3" s="2">
        <v>22</v>
      </c>
      <c r="K3" s="2">
        <v>20</v>
      </c>
      <c r="L3" s="6">
        <v>21</v>
      </c>
      <c r="M3" s="5">
        <f>AVERAGE(B3:L3)</f>
        <v>21.454545454545453</v>
      </c>
      <c r="N3" s="3">
        <f>_xlfn.STDEV.P(B3:L3)</f>
        <v>0.89072354283024668</v>
      </c>
      <c r="O3" s="3">
        <f>MEDIAN(B3:L3)</f>
        <v>22</v>
      </c>
      <c r="P3" s="3">
        <f>_xlfn.QUARTILE.INC(B3:L3,3)-_xlfn.QUARTILE.INC(B3:L3,1)</f>
        <v>1</v>
      </c>
      <c r="Q3" s="3">
        <f>MIN(B3:L3)</f>
        <v>20</v>
      </c>
      <c r="R3" s="7">
        <f>MAX(B3:L3)</f>
        <v>23</v>
      </c>
    </row>
    <row r="4" spans="1:18" x14ac:dyDescent="0.3">
      <c r="A4" s="22" t="s">
        <v>25</v>
      </c>
      <c r="B4" s="4">
        <v>1.72</v>
      </c>
      <c r="C4" s="2">
        <v>1.63</v>
      </c>
      <c r="D4" s="2">
        <v>1.7</v>
      </c>
      <c r="E4" s="2">
        <v>1.7</v>
      </c>
      <c r="F4" s="2">
        <v>1.6</v>
      </c>
      <c r="G4" s="27">
        <v>1.75</v>
      </c>
      <c r="H4" s="2">
        <v>1.68</v>
      </c>
      <c r="I4" s="2">
        <v>1.63</v>
      </c>
      <c r="J4" s="2">
        <v>1.65</v>
      </c>
      <c r="K4" s="2">
        <v>1.65</v>
      </c>
      <c r="L4" s="6">
        <v>1.75</v>
      </c>
      <c r="M4" s="5">
        <f>AVERAGE(B4:L4)</f>
        <v>1.6781818181818182</v>
      </c>
      <c r="N4" s="3">
        <f>_xlfn.STDEV.P(B4:L4)</f>
        <v>4.8018591440888207E-2</v>
      </c>
      <c r="O4" s="3">
        <f>MEDIAN(B4:L4)</f>
        <v>1.68</v>
      </c>
      <c r="P4" s="3">
        <f>_xlfn.QUARTILE.INC(B4:L4,3)-_xlfn.QUARTILE.INC(B4:L4,1)</f>
        <v>7.0000000000000062E-2</v>
      </c>
      <c r="Q4" s="3">
        <f>MIN(B4:L4)</f>
        <v>1.6</v>
      </c>
      <c r="R4" s="7">
        <f>MAX(B4:L4)</f>
        <v>1.75</v>
      </c>
    </row>
    <row r="5" spans="1:18" x14ac:dyDescent="0.3">
      <c r="A5" s="22" t="s">
        <v>26</v>
      </c>
      <c r="B5" s="4">
        <v>72</v>
      </c>
      <c r="C5" s="2">
        <v>56</v>
      </c>
      <c r="D5" s="2">
        <v>78</v>
      </c>
      <c r="E5" s="2">
        <v>64</v>
      </c>
      <c r="F5" s="2">
        <v>64</v>
      </c>
      <c r="G5" s="28">
        <v>67</v>
      </c>
      <c r="H5" s="2">
        <v>60</v>
      </c>
      <c r="I5" s="2">
        <v>61</v>
      </c>
      <c r="J5" s="2">
        <v>41</v>
      </c>
      <c r="K5" s="2">
        <v>76</v>
      </c>
      <c r="L5" s="6">
        <v>68</v>
      </c>
      <c r="M5" s="5">
        <f>AVERAGE(B5:L5)</f>
        <v>64.272727272727266</v>
      </c>
      <c r="N5" s="3">
        <f>_xlfn.STDEV.P(B5:L5)</f>
        <v>9.7523042413846444</v>
      </c>
      <c r="O5" s="3">
        <f>MEDIAN(B5:L5)</f>
        <v>64</v>
      </c>
      <c r="P5" s="3">
        <f>_xlfn.QUARTILE.INC(B5:L5,3)-_xlfn.QUARTILE.INC(B5:L5,1)</f>
        <v>9.5</v>
      </c>
      <c r="Q5" s="3">
        <f>MIN(B5:L5)</f>
        <v>41</v>
      </c>
      <c r="R5" s="7">
        <f>MAX(B5:L5)</f>
        <v>78</v>
      </c>
    </row>
    <row r="6" spans="1:18" ht="15" thickBot="1" x14ac:dyDescent="0.35">
      <c r="A6" s="23" t="s">
        <v>24</v>
      </c>
      <c r="B6" s="24">
        <f>B5/(B4*B4)</f>
        <v>24.337479718766904</v>
      </c>
      <c r="C6" s="25">
        <f t="shared" ref="C6:L6" si="0">C5/(C4*C4)</f>
        <v>21.077195227520797</v>
      </c>
      <c r="D6" s="25">
        <f t="shared" si="0"/>
        <v>26.989619377162633</v>
      </c>
      <c r="E6" s="25">
        <f t="shared" si="0"/>
        <v>22.145328719723185</v>
      </c>
      <c r="F6" s="25">
        <f t="shared" si="0"/>
        <v>24.999999999999996</v>
      </c>
      <c r="G6" s="29">
        <f>G5/(G4*G4)</f>
        <v>21.877551020408163</v>
      </c>
      <c r="H6" s="25">
        <f>H5/(H4*H4)</f>
        <v>21.258503401360546</v>
      </c>
      <c r="I6" s="25">
        <f t="shared" si="0"/>
        <v>22.959087658549439</v>
      </c>
      <c r="J6" s="25">
        <f t="shared" si="0"/>
        <v>15.059687786960517</v>
      </c>
      <c r="K6" s="25">
        <f t="shared" si="0"/>
        <v>27.915518824609737</v>
      </c>
      <c r="L6" s="26">
        <f t="shared" si="0"/>
        <v>22.204081632653061</v>
      </c>
      <c r="M6" s="11">
        <f>AVERAGE(B6:L6)</f>
        <v>22.80218666979227</v>
      </c>
      <c r="N6" s="12">
        <f>_xlfn.STDEV.P(B6:L6)</f>
        <v>3.2730562594269887</v>
      </c>
      <c r="O6" s="12">
        <f>MEDIAN(B6:L6)</f>
        <v>22.204081632653061</v>
      </c>
      <c r="P6" s="12">
        <f>_xlfn.QUARTILE.INC(B6:L6,3)-_xlfn.QUARTILE.INC(B6:L6,1)</f>
        <v>3.1007126484990977</v>
      </c>
      <c r="Q6" s="12">
        <f>MIN(B6:L6)</f>
        <v>15.059687786960517</v>
      </c>
      <c r="R6" s="13">
        <f>MAX(B6:L6)</f>
        <v>27.915518824609737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Razeen</dc:creator>
  <cp:lastModifiedBy>1818019 - Raiyun Kabir</cp:lastModifiedBy>
  <dcterms:created xsi:type="dcterms:W3CDTF">2015-06-05T18:17:20Z</dcterms:created>
  <dcterms:modified xsi:type="dcterms:W3CDTF">2023-12-03T18:08:01Z</dcterms:modified>
</cp:coreProperties>
</file>